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.laurier\OneDrive - STUDIA\proposition de planning - juillet 2020\"/>
    </mc:Choice>
  </mc:AlternateContent>
  <xr:revisionPtr revIDLastSave="22" documentId="13_ncr:1_{CC0B76DF-4A08-4F7E-9BD4-DEE55D08AF86}" xr6:coauthVersionLast="44" xr6:coauthVersionMax="45" xr10:uidLastSave="{E4DEB863-462D-4854-9606-BFDD42164AD0}"/>
  <bookViews>
    <workbookView xWindow="-28920" yWindow="-120" windowWidth="29040" windowHeight="15840" activeTab="1" xr2:uid="{204AA76C-945A-46D7-8164-39444143E906}"/>
  </bookViews>
  <sheets>
    <sheet name="PLANNING" sheetId="1" r:id="rId1"/>
    <sheet name="PLANNING V2" sheetId="8" r:id="rId2"/>
    <sheet name="RECAP BILAN" sheetId="10" r:id="rId3"/>
    <sheet name="JOUR FERIE" sheetId="2" r:id="rId4"/>
    <sheet name="RESSOURCES" sheetId="3" r:id="rId5"/>
    <sheet name="DATA" sheetId="4" r:id="rId6"/>
    <sheet name="CAPACITE" sheetId="6" r:id="rId7"/>
  </sheets>
  <definedNames>
    <definedName name="_xlnm._FilterDatabase" localSheetId="0" hidden="1">PLANNING!$A$184:$JI$218</definedName>
    <definedName name="_xlnm._FilterDatabase" localSheetId="1" hidden="1">'PLANNING V2'!$A$1:$JN$73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0" l="1"/>
  <c r="E14" i="10" s="1"/>
  <c r="E17" i="10"/>
  <c r="E28" i="10"/>
  <c r="E27" i="10"/>
  <c r="E26" i="10"/>
  <c r="E25" i="10" s="1"/>
  <c r="E6" i="10"/>
  <c r="E3" i="10" s="1"/>
  <c r="E2" i="10" s="1"/>
  <c r="E10" i="10"/>
  <c r="E12" i="10"/>
  <c r="E23" i="10"/>
  <c r="E20" i="10"/>
  <c r="E9" i="10" l="1"/>
  <c r="E19" i="10"/>
  <c r="I278" i="8"/>
  <c r="F325" i="8" l="1"/>
  <c r="E325" i="8"/>
  <c r="J415" i="8"/>
  <c r="I288" i="8"/>
  <c r="K288" i="8" s="1"/>
  <c r="E288" i="8"/>
  <c r="F287" i="8"/>
  <c r="F279" i="8"/>
  <c r="E279" i="8"/>
  <c r="I287" i="8"/>
  <c r="K287" i="8" s="1"/>
  <c r="K286" i="8" s="1"/>
  <c r="K285" i="8" s="1"/>
  <c r="J286" i="8"/>
  <c r="J285" i="8" s="1"/>
  <c r="H286" i="8"/>
  <c r="H285" i="8" s="1"/>
  <c r="F286" i="8" l="1"/>
  <c r="I286" i="8"/>
  <c r="I285" i="8" s="1"/>
  <c r="I277" i="8" l="1"/>
  <c r="J277" i="8"/>
  <c r="H277" i="8"/>
  <c r="F258" i="8" l="1"/>
  <c r="F246" i="8"/>
  <c r="F234" i="8"/>
  <c r="F222" i="8"/>
  <c r="E258" i="8"/>
  <c r="E246" i="8"/>
  <c r="E234" i="8"/>
  <c r="E222" i="8"/>
  <c r="H246" i="8"/>
  <c r="I235" i="8"/>
  <c r="I236" i="8"/>
  <c r="I237" i="8"/>
  <c r="I238" i="8"/>
  <c r="I239" i="8"/>
  <c r="I240" i="8"/>
  <c r="I241" i="8"/>
  <c r="I242" i="8"/>
  <c r="I243" i="8"/>
  <c r="I244" i="8"/>
  <c r="I245" i="8"/>
  <c r="G246" i="8" l="1"/>
  <c r="F277" i="8"/>
  <c r="F276" i="8" s="1"/>
  <c r="F288" i="8" s="1"/>
  <c r="E277" i="8"/>
  <c r="E276" i="8" s="1"/>
  <c r="G276" i="8" s="1"/>
  <c r="K284" i="8"/>
  <c r="G284" i="8"/>
  <c r="K283" i="8"/>
  <c r="G283" i="8"/>
  <c r="I282" i="8"/>
  <c r="K282" i="8" s="1"/>
  <c r="G282" i="8"/>
  <c r="K281" i="8"/>
  <c r="G281" i="8"/>
  <c r="K280" i="8"/>
  <c r="G280" i="8"/>
  <c r="J279" i="8"/>
  <c r="J276" i="8" s="1"/>
  <c r="I279" i="8"/>
  <c r="I276" i="8" s="1"/>
  <c r="H279" i="8"/>
  <c r="H276" i="8" s="1"/>
  <c r="G279" i="8"/>
  <c r="K278" i="8"/>
  <c r="K277" i="8" s="1"/>
  <c r="G278" i="8"/>
  <c r="K275" i="8"/>
  <c r="G275" i="8"/>
  <c r="K274" i="8"/>
  <c r="G274" i="8"/>
  <c r="I273" i="8"/>
  <c r="K273" i="8" s="1"/>
  <c r="G273" i="8"/>
  <c r="K272" i="8"/>
  <c r="G272" i="8"/>
  <c r="K271" i="8"/>
  <c r="G271" i="8"/>
  <c r="J270" i="8"/>
  <c r="H270" i="8"/>
  <c r="F270" i="8"/>
  <c r="E270" i="8"/>
  <c r="I269" i="8"/>
  <c r="K269" i="8" s="1"/>
  <c r="G269" i="8"/>
  <c r="I268" i="8"/>
  <c r="K268" i="8" s="1"/>
  <c r="G268" i="8"/>
  <c r="I267" i="8"/>
  <c r="K267" i="8" s="1"/>
  <c r="G267" i="8"/>
  <c r="I266" i="8"/>
  <c r="K266" i="8" s="1"/>
  <c r="G266" i="8"/>
  <c r="I265" i="8"/>
  <c r="K265" i="8" s="1"/>
  <c r="G265" i="8"/>
  <c r="I264" i="8"/>
  <c r="K264" i="8" s="1"/>
  <c r="G264" i="8"/>
  <c r="I263" i="8"/>
  <c r="K263" i="8" s="1"/>
  <c r="G263" i="8"/>
  <c r="I262" i="8"/>
  <c r="K262" i="8" s="1"/>
  <c r="G262" i="8"/>
  <c r="I261" i="8"/>
  <c r="K261" i="8" s="1"/>
  <c r="G261" i="8"/>
  <c r="I260" i="8"/>
  <c r="K260" i="8" s="1"/>
  <c r="G260" i="8"/>
  <c r="I259" i="8"/>
  <c r="K259" i="8" s="1"/>
  <c r="G259" i="8"/>
  <c r="J258" i="8"/>
  <c r="H258" i="8"/>
  <c r="I257" i="8"/>
  <c r="K257" i="8" s="1"/>
  <c r="G257" i="8"/>
  <c r="I256" i="8"/>
  <c r="K256" i="8" s="1"/>
  <c r="G256" i="8"/>
  <c r="I255" i="8"/>
  <c r="K255" i="8" s="1"/>
  <c r="G255" i="8"/>
  <c r="I254" i="8"/>
  <c r="K254" i="8" s="1"/>
  <c r="G254" i="8"/>
  <c r="I253" i="8"/>
  <c r="K253" i="8" s="1"/>
  <c r="G253" i="8"/>
  <c r="I252" i="8"/>
  <c r="K252" i="8" s="1"/>
  <c r="G252" i="8"/>
  <c r="I251" i="8"/>
  <c r="K251" i="8" s="1"/>
  <c r="G251" i="8"/>
  <c r="I250" i="8"/>
  <c r="K250" i="8" s="1"/>
  <c r="G250" i="8"/>
  <c r="I249" i="8"/>
  <c r="K249" i="8" s="1"/>
  <c r="G249" i="8"/>
  <c r="I248" i="8"/>
  <c r="K248" i="8" s="1"/>
  <c r="G248" i="8"/>
  <c r="I247" i="8"/>
  <c r="K247" i="8" s="1"/>
  <c r="G247" i="8"/>
  <c r="J246" i="8"/>
  <c r="K245" i="8"/>
  <c r="G245" i="8"/>
  <c r="K244" i="8"/>
  <c r="G244" i="8"/>
  <c r="K243" i="8"/>
  <c r="G243" i="8"/>
  <c r="K242" i="8"/>
  <c r="G242" i="8"/>
  <c r="K241" i="8"/>
  <c r="G241" i="8"/>
  <c r="K240" i="8"/>
  <c r="G240" i="8"/>
  <c r="K239" i="8"/>
  <c r="G239" i="8"/>
  <c r="K238" i="8"/>
  <c r="G238" i="8"/>
  <c r="K237" i="8"/>
  <c r="G237" i="8"/>
  <c r="K236" i="8"/>
  <c r="G236" i="8"/>
  <c r="K235" i="8"/>
  <c r="G235" i="8"/>
  <c r="J234" i="8"/>
  <c r="H234" i="8"/>
  <c r="J114" i="8"/>
  <c r="H114" i="8"/>
  <c r="F117" i="8"/>
  <c r="E117" i="8"/>
  <c r="F114" i="8"/>
  <c r="E114" i="8"/>
  <c r="F103" i="8"/>
  <c r="E103" i="8"/>
  <c r="F92" i="8"/>
  <c r="E92" i="8"/>
  <c r="F37" i="8"/>
  <c r="E37" i="8"/>
  <c r="F41" i="8"/>
  <c r="E41" i="8"/>
  <c r="F52" i="8"/>
  <c r="E52" i="8"/>
  <c r="F63" i="8"/>
  <c r="E63" i="8"/>
  <c r="F74" i="8"/>
  <c r="E74" i="8"/>
  <c r="F85" i="8"/>
  <c r="E85" i="8"/>
  <c r="F26" i="8"/>
  <c r="E26" i="8"/>
  <c r="F4" i="8"/>
  <c r="E4" i="8"/>
  <c r="E287" i="8" s="1"/>
  <c r="F210" i="8"/>
  <c r="E210" i="8"/>
  <c r="F198" i="8"/>
  <c r="E198" i="8"/>
  <c r="F186" i="8"/>
  <c r="E186" i="8"/>
  <c r="F174" i="8"/>
  <c r="E174" i="8"/>
  <c r="I270" i="8" l="1"/>
  <c r="E286" i="8"/>
  <c r="G286" i="8" s="1"/>
  <c r="E285" i="8"/>
  <c r="G287" i="8"/>
  <c r="F285" i="8"/>
  <c r="G288" i="8"/>
  <c r="G258" i="8"/>
  <c r="K279" i="8"/>
  <c r="K276" i="8" s="1"/>
  <c r="G270" i="8"/>
  <c r="K270" i="8"/>
  <c r="K258" i="8"/>
  <c r="I258" i="8"/>
  <c r="K246" i="8"/>
  <c r="I246" i="8"/>
  <c r="G234" i="8"/>
  <c r="K234" i="8"/>
  <c r="I234" i="8"/>
  <c r="F162" i="8"/>
  <c r="E162" i="8"/>
  <c r="F150" i="8"/>
  <c r="E150" i="8"/>
  <c r="J146" i="8"/>
  <c r="H146" i="8"/>
  <c r="F146" i="8"/>
  <c r="E146" i="8"/>
  <c r="F135" i="8"/>
  <c r="E135" i="8"/>
  <c r="F124" i="8"/>
  <c r="E124" i="8"/>
  <c r="H117" i="8"/>
  <c r="J117" i="8"/>
  <c r="J9" i="8"/>
  <c r="J8" i="8" s="1"/>
  <c r="H9" i="8"/>
  <c r="H8" i="8" s="1"/>
  <c r="H85" i="8"/>
  <c r="J85" i="8"/>
  <c r="I233" i="8"/>
  <c r="K233" i="8" s="1"/>
  <c r="G233" i="8"/>
  <c r="I232" i="8"/>
  <c r="K232" i="8" s="1"/>
  <c r="G232" i="8"/>
  <c r="I231" i="8"/>
  <c r="K231" i="8" s="1"/>
  <c r="G231" i="8"/>
  <c r="I230" i="8"/>
  <c r="K230" i="8" s="1"/>
  <c r="G230" i="8"/>
  <c r="I229" i="8"/>
  <c r="K229" i="8" s="1"/>
  <c r="G229" i="8"/>
  <c r="I228" i="8"/>
  <c r="K228" i="8" s="1"/>
  <c r="G228" i="8"/>
  <c r="I227" i="8"/>
  <c r="K227" i="8" s="1"/>
  <c r="G227" i="8"/>
  <c r="I226" i="8"/>
  <c r="K226" i="8" s="1"/>
  <c r="G226" i="8"/>
  <c r="I225" i="8"/>
  <c r="K225" i="8" s="1"/>
  <c r="G225" i="8"/>
  <c r="I224" i="8"/>
  <c r="G224" i="8"/>
  <c r="I223" i="8"/>
  <c r="K223" i="8" s="1"/>
  <c r="G223" i="8"/>
  <c r="J222" i="8"/>
  <c r="H222" i="8"/>
  <c r="I221" i="8"/>
  <c r="K221" i="8" s="1"/>
  <c r="G221" i="8"/>
  <c r="I220" i="8"/>
  <c r="K220" i="8" s="1"/>
  <c r="G220" i="8"/>
  <c r="I219" i="8"/>
  <c r="K219" i="8" s="1"/>
  <c r="G219" i="8"/>
  <c r="I218" i="8"/>
  <c r="K218" i="8" s="1"/>
  <c r="G218" i="8"/>
  <c r="I217" i="8"/>
  <c r="K217" i="8" s="1"/>
  <c r="G217" i="8"/>
  <c r="I216" i="8"/>
  <c r="K216" i="8" s="1"/>
  <c r="G216" i="8"/>
  <c r="I215" i="8"/>
  <c r="K215" i="8" s="1"/>
  <c r="G215" i="8"/>
  <c r="I214" i="8"/>
  <c r="K214" i="8" s="1"/>
  <c r="G214" i="8"/>
  <c r="I213" i="8"/>
  <c r="K213" i="8" s="1"/>
  <c r="G213" i="8"/>
  <c r="I212" i="8"/>
  <c r="K212" i="8" s="1"/>
  <c r="G212" i="8"/>
  <c r="I211" i="8"/>
  <c r="K211" i="8" s="1"/>
  <c r="G211" i="8"/>
  <c r="J210" i="8"/>
  <c r="H210" i="8"/>
  <c r="I209" i="8"/>
  <c r="K209" i="8" s="1"/>
  <c r="G209" i="8"/>
  <c r="I208" i="8"/>
  <c r="K208" i="8" s="1"/>
  <c r="G208" i="8"/>
  <c r="I207" i="8"/>
  <c r="K207" i="8" s="1"/>
  <c r="G207" i="8"/>
  <c r="I206" i="8"/>
  <c r="K206" i="8" s="1"/>
  <c r="G206" i="8"/>
  <c r="I205" i="8"/>
  <c r="K205" i="8" s="1"/>
  <c r="G205" i="8"/>
  <c r="I204" i="8"/>
  <c r="K204" i="8" s="1"/>
  <c r="G204" i="8"/>
  <c r="I203" i="8"/>
  <c r="K203" i="8" s="1"/>
  <c r="G203" i="8"/>
  <c r="I202" i="8"/>
  <c r="K202" i="8" s="1"/>
  <c r="G202" i="8"/>
  <c r="I201" i="8"/>
  <c r="K201" i="8" s="1"/>
  <c r="G201" i="8"/>
  <c r="I200" i="8"/>
  <c r="K200" i="8" s="1"/>
  <c r="G200" i="8"/>
  <c r="I199" i="8"/>
  <c r="K199" i="8" s="1"/>
  <c r="G199" i="8"/>
  <c r="J198" i="8"/>
  <c r="H198" i="8"/>
  <c r="I149" i="8"/>
  <c r="K149" i="8" s="1"/>
  <c r="G149" i="8"/>
  <c r="I197" i="8"/>
  <c r="K197" i="8" s="1"/>
  <c r="G197" i="8"/>
  <c r="I196" i="8"/>
  <c r="K196" i="8" s="1"/>
  <c r="G196" i="8"/>
  <c r="I195" i="8"/>
  <c r="K195" i="8" s="1"/>
  <c r="G195" i="8"/>
  <c r="I194" i="8"/>
  <c r="K194" i="8" s="1"/>
  <c r="G194" i="8"/>
  <c r="I193" i="8"/>
  <c r="K193" i="8" s="1"/>
  <c r="G193" i="8"/>
  <c r="I192" i="8"/>
  <c r="K192" i="8" s="1"/>
  <c r="G192" i="8"/>
  <c r="I191" i="8"/>
  <c r="K191" i="8" s="1"/>
  <c r="G191" i="8"/>
  <c r="I190" i="8"/>
  <c r="K190" i="8" s="1"/>
  <c r="G190" i="8"/>
  <c r="I189" i="8"/>
  <c r="K189" i="8" s="1"/>
  <c r="G189" i="8"/>
  <c r="I188" i="8"/>
  <c r="K188" i="8" s="1"/>
  <c r="G188" i="8"/>
  <c r="I187" i="8"/>
  <c r="K187" i="8" s="1"/>
  <c r="G187" i="8"/>
  <c r="J186" i="8"/>
  <c r="H186" i="8"/>
  <c r="G186" i="8"/>
  <c r="I185" i="8"/>
  <c r="K185" i="8" s="1"/>
  <c r="G185" i="8"/>
  <c r="I184" i="8"/>
  <c r="K184" i="8" s="1"/>
  <c r="G184" i="8"/>
  <c r="I183" i="8"/>
  <c r="K183" i="8" s="1"/>
  <c r="G183" i="8"/>
  <c r="I182" i="8"/>
  <c r="K182" i="8" s="1"/>
  <c r="G182" i="8"/>
  <c r="I181" i="8"/>
  <c r="K181" i="8" s="1"/>
  <c r="G181" i="8"/>
  <c r="I180" i="8"/>
  <c r="K180" i="8" s="1"/>
  <c r="G180" i="8"/>
  <c r="I179" i="8"/>
  <c r="K179" i="8" s="1"/>
  <c r="G179" i="8"/>
  <c r="I178" i="8"/>
  <c r="K178" i="8" s="1"/>
  <c r="G178" i="8"/>
  <c r="I177" i="8"/>
  <c r="K177" i="8" s="1"/>
  <c r="G177" i="8"/>
  <c r="I176" i="8"/>
  <c r="K176" i="8" s="1"/>
  <c r="G176" i="8"/>
  <c r="I175" i="8"/>
  <c r="K175" i="8" s="1"/>
  <c r="G175" i="8"/>
  <c r="J174" i="8"/>
  <c r="H174" i="8"/>
  <c r="I173" i="8"/>
  <c r="K173" i="8" s="1"/>
  <c r="I172" i="8"/>
  <c r="K172" i="8" s="1"/>
  <c r="I171" i="8"/>
  <c r="K171" i="8" s="1"/>
  <c r="I170" i="8"/>
  <c r="K170" i="8" s="1"/>
  <c r="I169" i="8"/>
  <c r="K169" i="8" s="1"/>
  <c r="I168" i="8"/>
  <c r="K168" i="8" s="1"/>
  <c r="I167" i="8"/>
  <c r="K167" i="8" s="1"/>
  <c r="I166" i="8"/>
  <c r="K166" i="8" s="1"/>
  <c r="I165" i="8"/>
  <c r="K165" i="8" s="1"/>
  <c r="I164" i="8"/>
  <c r="K164" i="8" s="1"/>
  <c r="I163" i="8"/>
  <c r="K163" i="8" s="1"/>
  <c r="H162" i="8"/>
  <c r="G173" i="8"/>
  <c r="G172" i="8"/>
  <c r="G171" i="8"/>
  <c r="G170" i="8"/>
  <c r="G169" i="8"/>
  <c r="G168" i="8"/>
  <c r="G167" i="8"/>
  <c r="G166" i="8"/>
  <c r="G165" i="8"/>
  <c r="G164" i="8"/>
  <c r="G163" i="8"/>
  <c r="J162" i="8"/>
  <c r="I148" i="8"/>
  <c r="K148" i="8" s="1"/>
  <c r="G148" i="8"/>
  <c r="I156" i="8"/>
  <c r="K156" i="8" s="1"/>
  <c r="G156" i="8"/>
  <c r="I147" i="8"/>
  <c r="K147" i="8" s="1"/>
  <c r="G147" i="8"/>
  <c r="I161" i="8"/>
  <c r="K161" i="8" s="1"/>
  <c r="G161" i="8"/>
  <c r="I160" i="8"/>
  <c r="K160" i="8" s="1"/>
  <c r="G160" i="8"/>
  <c r="I159" i="8"/>
  <c r="K159" i="8" s="1"/>
  <c r="G159" i="8"/>
  <c r="I158" i="8"/>
  <c r="K158" i="8" s="1"/>
  <c r="G158" i="8"/>
  <c r="I157" i="8"/>
  <c r="K157" i="8" s="1"/>
  <c r="G157" i="8"/>
  <c r="I155" i="8"/>
  <c r="K155" i="8" s="1"/>
  <c r="G155" i="8"/>
  <c r="I154" i="8"/>
  <c r="K154" i="8" s="1"/>
  <c r="G154" i="8"/>
  <c r="I153" i="8"/>
  <c r="K153" i="8" s="1"/>
  <c r="G153" i="8"/>
  <c r="I152" i="8"/>
  <c r="K152" i="8" s="1"/>
  <c r="G152" i="8"/>
  <c r="I151" i="8"/>
  <c r="K151" i="8" s="1"/>
  <c r="G151" i="8"/>
  <c r="J150" i="8"/>
  <c r="H150" i="8"/>
  <c r="J474" i="8"/>
  <c r="H474" i="8"/>
  <c r="J471" i="8"/>
  <c r="J469" i="8"/>
  <c r="J464" i="8"/>
  <c r="J459" i="8"/>
  <c r="J457" i="8"/>
  <c r="J453" i="8"/>
  <c r="J450" i="8"/>
  <c r="J448" i="8"/>
  <c r="J445" i="8"/>
  <c r="H445" i="8"/>
  <c r="J439" i="8"/>
  <c r="J397" i="8"/>
  <c r="H397" i="8"/>
  <c r="H401" i="8"/>
  <c r="H407" i="8"/>
  <c r="H410" i="8"/>
  <c r="H412" i="8"/>
  <c r="H415" i="8"/>
  <c r="H419" i="8"/>
  <c r="H421" i="8"/>
  <c r="H426" i="8"/>
  <c r="H431" i="8"/>
  <c r="H433" i="8"/>
  <c r="H436" i="8"/>
  <c r="I437" i="8"/>
  <c r="K437" i="8" s="1"/>
  <c r="K436" i="8" s="1"/>
  <c r="J394" i="8"/>
  <c r="J392" i="8"/>
  <c r="J387" i="8"/>
  <c r="J382" i="8"/>
  <c r="J380" i="8"/>
  <c r="J376" i="8"/>
  <c r="J373" i="8"/>
  <c r="J371" i="8"/>
  <c r="J368" i="8"/>
  <c r="J362" i="8"/>
  <c r="H362" i="8"/>
  <c r="J401" i="8"/>
  <c r="G437" i="8"/>
  <c r="G436" i="8" s="1"/>
  <c r="F438" i="8"/>
  <c r="E438" i="8"/>
  <c r="F442" i="8"/>
  <c r="E442" i="8"/>
  <c r="I462" i="8"/>
  <c r="K462" i="8" s="1"/>
  <c r="I461" i="8"/>
  <c r="K461" i="8" s="1"/>
  <c r="I460" i="8"/>
  <c r="I472" i="8"/>
  <c r="K472" i="8" s="1"/>
  <c r="I475" i="8"/>
  <c r="I474" i="8" s="1"/>
  <c r="G475" i="8"/>
  <c r="G474" i="8" s="1"/>
  <c r="K460" i="8"/>
  <c r="F404" i="8"/>
  <c r="F400" i="8" s="1"/>
  <c r="E404" i="8"/>
  <c r="E400" i="8" s="1"/>
  <c r="J436" i="8"/>
  <c r="G285" i="8" l="1"/>
  <c r="K146" i="8"/>
  <c r="F123" i="8"/>
  <c r="G146" i="8"/>
  <c r="G222" i="8"/>
  <c r="E123" i="8"/>
  <c r="I222" i="8"/>
  <c r="I146" i="8"/>
  <c r="K224" i="8"/>
  <c r="K222" i="8" s="1"/>
  <c r="G210" i="8"/>
  <c r="K210" i="8"/>
  <c r="I210" i="8"/>
  <c r="G198" i="8"/>
  <c r="J361" i="8"/>
  <c r="G174" i="8"/>
  <c r="K198" i="8"/>
  <c r="I198" i="8"/>
  <c r="I186" i="8"/>
  <c r="K186" i="8"/>
  <c r="K174" i="8"/>
  <c r="I174" i="8"/>
  <c r="G162" i="8"/>
  <c r="K162" i="8"/>
  <c r="I162" i="8"/>
  <c r="K459" i="8"/>
  <c r="I459" i="8"/>
  <c r="J438" i="8"/>
  <c r="G438" i="8"/>
  <c r="G150" i="8"/>
  <c r="K150" i="8"/>
  <c r="I150" i="8"/>
  <c r="K475" i="8"/>
  <c r="K474" i="8" s="1"/>
  <c r="H400" i="8"/>
  <c r="I436" i="8"/>
  <c r="I424" i="8" l="1"/>
  <c r="I423" i="8" l="1"/>
  <c r="I422" i="8"/>
  <c r="J433" i="8" l="1"/>
  <c r="J431" i="8"/>
  <c r="J426" i="8"/>
  <c r="J421" i="8"/>
  <c r="J419" i="8"/>
  <c r="J412" i="8"/>
  <c r="J410" i="8"/>
  <c r="J407" i="8"/>
  <c r="J512" i="8"/>
  <c r="J509" i="8"/>
  <c r="J507" i="8"/>
  <c r="J502" i="8"/>
  <c r="J497" i="8"/>
  <c r="J495" i="8"/>
  <c r="J491" i="8"/>
  <c r="J488" i="8"/>
  <c r="H486" i="8"/>
  <c r="J486" i="8"/>
  <c r="J483" i="8"/>
  <c r="J477" i="8"/>
  <c r="F476" i="8"/>
  <c r="J476" i="8" l="1"/>
  <c r="I399" i="8"/>
  <c r="K399" i="8" s="1"/>
  <c r="F480" i="8"/>
  <c r="E480" i="8"/>
  <c r="E476" i="8" s="1"/>
  <c r="G476" i="8" s="1"/>
  <c r="I500" i="8"/>
  <c r="K500" i="8" s="1"/>
  <c r="I499" i="8"/>
  <c r="K499" i="8" s="1"/>
  <c r="I498" i="8"/>
  <c r="I511" i="8"/>
  <c r="K511" i="8" s="1"/>
  <c r="I510" i="8"/>
  <c r="I506" i="8"/>
  <c r="K506" i="8" s="1"/>
  <c r="I505" i="8"/>
  <c r="K505" i="8" s="1"/>
  <c r="I504" i="8"/>
  <c r="K504" i="8" s="1"/>
  <c r="I503" i="8"/>
  <c r="I514" i="8"/>
  <c r="K514" i="8" s="1"/>
  <c r="I513" i="8"/>
  <c r="G514" i="8"/>
  <c r="G513" i="8"/>
  <c r="H512" i="8"/>
  <c r="G135" i="8"/>
  <c r="I145" i="8"/>
  <c r="K145" i="8" s="1"/>
  <c r="G145" i="8"/>
  <c r="I144" i="8"/>
  <c r="K144" i="8" s="1"/>
  <c r="G144" i="8"/>
  <c r="I143" i="8"/>
  <c r="K143" i="8" s="1"/>
  <c r="G143" i="8"/>
  <c r="I142" i="8"/>
  <c r="K142" i="8" s="1"/>
  <c r="G142" i="8"/>
  <c r="I141" i="8"/>
  <c r="K141" i="8" s="1"/>
  <c r="G141" i="8"/>
  <c r="I140" i="8"/>
  <c r="K140" i="8" s="1"/>
  <c r="G140" i="8"/>
  <c r="I139" i="8"/>
  <c r="K139" i="8" s="1"/>
  <c r="G139" i="8"/>
  <c r="I138" i="8"/>
  <c r="G138" i="8"/>
  <c r="I137" i="8"/>
  <c r="K137" i="8" s="1"/>
  <c r="G137" i="8"/>
  <c r="I136" i="8"/>
  <c r="K136" i="8" s="1"/>
  <c r="G136" i="8"/>
  <c r="J135" i="8"/>
  <c r="H135" i="8"/>
  <c r="G399" i="8"/>
  <c r="I398" i="8"/>
  <c r="G398" i="8"/>
  <c r="F365" i="8"/>
  <c r="F361" i="8" s="1"/>
  <c r="E365" i="8"/>
  <c r="E361" i="8" s="1"/>
  <c r="I383" i="8"/>
  <c r="I385" i="8"/>
  <c r="I384" i="8"/>
  <c r="H471" i="8"/>
  <c r="H469" i="8"/>
  <c r="H464" i="8"/>
  <c r="H459" i="8"/>
  <c r="H457" i="8"/>
  <c r="H453" i="8"/>
  <c r="H450" i="8"/>
  <c r="H448" i="8"/>
  <c r="H439" i="8"/>
  <c r="H509" i="8"/>
  <c r="H507" i="8"/>
  <c r="H502" i="8"/>
  <c r="H497" i="8"/>
  <c r="H495" i="8"/>
  <c r="H491" i="8"/>
  <c r="H488" i="8"/>
  <c r="H483" i="8"/>
  <c r="H477" i="8"/>
  <c r="K122" i="8"/>
  <c r="G122" i="8"/>
  <c r="K121" i="8"/>
  <c r="G121" i="8"/>
  <c r="I120" i="8"/>
  <c r="G120" i="8"/>
  <c r="K119" i="8"/>
  <c r="G119" i="8"/>
  <c r="K118" i="8"/>
  <c r="G118" i="8"/>
  <c r="I116" i="8"/>
  <c r="G116" i="8"/>
  <c r="I134" i="8"/>
  <c r="K134" i="8" s="1"/>
  <c r="G134" i="8"/>
  <c r="I133" i="8"/>
  <c r="K133" i="8" s="1"/>
  <c r="G133" i="8"/>
  <c r="I132" i="8"/>
  <c r="K132" i="8" s="1"/>
  <c r="G132" i="8"/>
  <c r="I131" i="8"/>
  <c r="K131" i="8" s="1"/>
  <c r="G131" i="8"/>
  <c r="I130" i="8"/>
  <c r="K130" i="8" s="1"/>
  <c r="G130" i="8"/>
  <c r="I129" i="8"/>
  <c r="K129" i="8" s="1"/>
  <c r="G129" i="8"/>
  <c r="I128" i="8"/>
  <c r="K128" i="8" s="1"/>
  <c r="G128" i="8"/>
  <c r="I127" i="8"/>
  <c r="K127" i="8" s="1"/>
  <c r="G127" i="8"/>
  <c r="I126" i="8"/>
  <c r="K126" i="8" s="1"/>
  <c r="G126" i="8"/>
  <c r="I125" i="8"/>
  <c r="K125" i="8" s="1"/>
  <c r="G125" i="8"/>
  <c r="J124" i="8"/>
  <c r="J123" i="8" s="1"/>
  <c r="H124" i="8"/>
  <c r="I113" i="8"/>
  <c r="K113" i="8" s="1"/>
  <c r="G113" i="8"/>
  <c r="I112" i="8"/>
  <c r="K112" i="8" s="1"/>
  <c r="G112" i="8"/>
  <c r="I111" i="8"/>
  <c r="K111" i="8" s="1"/>
  <c r="G111" i="8"/>
  <c r="I110" i="8"/>
  <c r="K110" i="8" s="1"/>
  <c r="G110" i="8"/>
  <c r="I109" i="8"/>
  <c r="K109" i="8" s="1"/>
  <c r="G109" i="8"/>
  <c r="I108" i="8"/>
  <c r="G108" i="8"/>
  <c r="I107" i="8"/>
  <c r="K107" i="8" s="1"/>
  <c r="G107" i="8"/>
  <c r="I106" i="8"/>
  <c r="K106" i="8" s="1"/>
  <c r="G106" i="8"/>
  <c r="I105" i="8"/>
  <c r="K105" i="8" s="1"/>
  <c r="G105" i="8"/>
  <c r="I104" i="8"/>
  <c r="K104" i="8" s="1"/>
  <c r="G104" i="8"/>
  <c r="J103" i="8"/>
  <c r="H103" i="8"/>
  <c r="I430" i="8"/>
  <c r="K430" i="8" s="1"/>
  <c r="I429" i="8"/>
  <c r="K429" i="8" s="1"/>
  <c r="I428" i="8"/>
  <c r="K428" i="8" s="1"/>
  <c r="I427" i="8"/>
  <c r="I388" i="8"/>
  <c r="G115" i="8"/>
  <c r="I115" i="8"/>
  <c r="I391" i="8"/>
  <c r="K391" i="8" s="1"/>
  <c r="I390" i="8"/>
  <c r="K390" i="8" s="1"/>
  <c r="I389" i="8"/>
  <c r="K389" i="8" s="1"/>
  <c r="H394" i="8"/>
  <c r="H392" i="8"/>
  <c r="H387" i="8"/>
  <c r="H382" i="8"/>
  <c r="H380" i="8"/>
  <c r="H376" i="8"/>
  <c r="H373" i="8"/>
  <c r="H371" i="8"/>
  <c r="H368" i="8"/>
  <c r="F289" i="8"/>
  <c r="E289" i="8"/>
  <c r="G277" i="8" s="1"/>
  <c r="I102" i="8"/>
  <c r="K102" i="8" s="1"/>
  <c r="G102" i="8"/>
  <c r="I101" i="8"/>
  <c r="K101" i="8" s="1"/>
  <c r="G101" i="8"/>
  <c r="I100" i="8"/>
  <c r="K100" i="8" s="1"/>
  <c r="G100" i="8"/>
  <c r="I99" i="8"/>
  <c r="K99" i="8" s="1"/>
  <c r="G99" i="8"/>
  <c r="I98" i="8"/>
  <c r="K98" i="8" s="1"/>
  <c r="G98" i="8"/>
  <c r="I97" i="8"/>
  <c r="K97" i="8" s="1"/>
  <c r="G97" i="8"/>
  <c r="I96" i="8"/>
  <c r="K96" i="8" s="1"/>
  <c r="G96" i="8"/>
  <c r="I95" i="8"/>
  <c r="K95" i="8" s="1"/>
  <c r="G95" i="8"/>
  <c r="I94" i="8"/>
  <c r="K94" i="8" s="1"/>
  <c r="G94" i="8"/>
  <c r="I93" i="8"/>
  <c r="K93" i="8" s="1"/>
  <c r="G93" i="8"/>
  <c r="J92" i="8"/>
  <c r="H92" i="8"/>
  <c r="F91" i="8"/>
  <c r="I84" i="8"/>
  <c r="K84" i="8" s="1"/>
  <c r="G84" i="8"/>
  <c r="I83" i="8"/>
  <c r="K83" i="8" s="1"/>
  <c r="G83" i="8"/>
  <c r="I82" i="8"/>
  <c r="K82" i="8" s="1"/>
  <c r="G82" i="8"/>
  <c r="I81" i="8"/>
  <c r="K81" i="8" s="1"/>
  <c r="G81" i="8"/>
  <c r="I80" i="8"/>
  <c r="K80" i="8" s="1"/>
  <c r="G80" i="8"/>
  <c r="I79" i="8"/>
  <c r="K79" i="8" s="1"/>
  <c r="G79" i="8"/>
  <c r="I78" i="8"/>
  <c r="K78" i="8" s="1"/>
  <c r="G78" i="8"/>
  <c r="I77" i="8"/>
  <c r="K77" i="8" s="1"/>
  <c r="G77" i="8"/>
  <c r="I76" i="8"/>
  <c r="K76" i="8" s="1"/>
  <c r="G76" i="8"/>
  <c r="I75" i="8"/>
  <c r="K75" i="8" s="1"/>
  <c r="G75" i="8"/>
  <c r="J74" i="8"/>
  <c r="H74" i="8"/>
  <c r="I313" i="8"/>
  <c r="I312" i="8"/>
  <c r="I73" i="8"/>
  <c r="K73" i="8" s="1"/>
  <c r="G73" i="8"/>
  <c r="I72" i="8"/>
  <c r="K72" i="8" s="1"/>
  <c r="G72" i="8"/>
  <c r="I71" i="8"/>
  <c r="K71" i="8" s="1"/>
  <c r="G71" i="8"/>
  <c r="I70" i="8"/>
  <c r="K70" i="8" s="1"/>
  <c r="G70" i="8"/>
  <c r="I69" i="8"/>
  <c r="K69" i="8" s="1"/>
  <c r="G69" i="8"/>
  <c r="I68" i="8"/>
  <c r="K68" i="8" s="1"/>
  <c r="G68" i="8"/>
  <c r="I67" i="8"/>
  <c r="K67" i="8" s="1"/>
  <c r="G67" i="8"/>
  <c r="I66" i="8"/>
  <c r="K66" i="8" s="1"/>
  <c r="G66" i="8"/>
  <c r="I65" i="8"/>
  <c r="G65" i="8"/>
  <c r="I64" i="8"/>
  <c r="K64" i="8" s="1"/>
  <c r="G64" i="8"/>
  <c r="J63" i="8"/>
  <c r="H63" i="8"/>
  <c r="I349" i="8"/>
  <c r="I348" i="8"/>
  <c r="I62" i="8"/>
  <c r="K62" i="8" s="1"/>
  <c r="G62" i="8"/>
  <c r="I61" i="8"/>
  <c r="K61" i="8" s="1"/>
  <c r="G61" i="8"/>
  <c r="I60" i="8"/>
  <c r="K60" i="8" s="1"/>
  <c r="G60" i="8"/>
  <c r="I59" i="8"/>
  <c r="K59" i="8" s="1"/>
  <c r="G59" i="8"/>
  <c r="I58" i="8"/>
  <c r="K58" i="8" s="1"/>
  <c r="G58" i="8"/>
  <c r="I57" i="8"/>
  <c r="K57" i="8" s="1"/>
  <c r="G57" i="8"/>
  <c r="I56" i="8"/>
  <c r="K56" i="8" s="1"/>
  <c r="G56" i="8"/>
  <c r="I55" i="8"/>
  <c r="K55" i="8" s="1"/>
  <c r="G55" i="8"/>
  <c r="I54" i="8"/>
  <c r="K54" i="8" s="1"/>
  <c r="G54" i="8"/>
  <c r="I53" i="8"/>
  <c r="K53" i="8" s="1"/>
  <c r="G53" i="8"/>
  <c r="J52" i="8"/>
  <c r="H52" i="8"/>
  <c r="F9" i="8"/>
  <c r="F8" i="8" s="1"/>
  <c r="E9" i="8"/>
  <c r="E8" i="8" s="1"/>
  <c r="G42" i="8"/>
  <c r="G43" i="8"/>
  <c r="G44" i="8"/>
  <c r="G45" i="8"/>
  <c r="G46" i="8"/>
  <c r="G47" i="8"/>
  <c r="G48" i="8"/>
  <c r="G49" i="8"/>
  <c r="G50" i="8"/>
  <c r="G51" i="8"/>
  <c r="G40" i="8"/>
  <c r="G39" i="8"/>
  <c r="G38" i="8"/>
  <c r="G36" i="8"/>
  <c r="G35" i="8" s="1"/>
  <c r="I51" i="8"/>
  <c r="K51" i="8" s="1"/>
  <c r="I50" i="8"/>
  <c r="K50" i="8" s="1"/>
  <c r="I49" i="8"/>
  <c r="K49" i="8" s="1"/>
  <c r="I48" i="8"/>
  <c r="K48" i="8" s="1"/>
  <c r="I47" i="8"/>
  <c r="K47" i="8" s="1"/>
  <c r="I46" i="8"/>
  <c r="K46" i="8" s="1"/>
  <c r="I45" i="8"/>
  <c r="K45" i="8" s="1"/>
  <c r="I44" i="8"/>
  <c r="K44" i="8" s="1"/>
  <c r="I43" i="8"/>
  <c r="K43" i="8" s="1"/>
  <c r="I42" i="8"/>
  <c r="K42" i="8" s="1"/>
  <c r="J41" i="8"/>
  <c r="G344" i="8"/>
  <c r="I40" i="8"/>
  <c r="K40" i="8" s="1"/>
  <c r="I39" i="8"/>
  <c r="K39" i="8" s="1"/>
  <c r="I38" i="8"/>
  <c r="F35" i="8"/>
  <c r="F34" i="8" s="1"/>
  <c r="E35" i="8"/>
  <c r="E34" i="8" s="1"/>
  <c r="J35" i="8"/>
  <c r="H35" i="8"/>
  <c r="J26" i="8"/>
  <c r="H26" i="8"/>
  <c r="G33" i="8"/>
  <c r="G32" i="8"/>
  <c r="G31" i="8"/>
  <c r="G30" i="8"/>
  <c r="G29" i="8"/>
  <c r="G28" i="8"/>
  <c r="G27" i="8"/>
  <c r="K90" i="8"/>
  <c r="G90" i="8"/>
  <c r="K89" i="8"/>
  <c r="G89" i="8"/>
  <c r="I88" i="8"/>
  <c r="G88" i="8"/>
  <c r="K87" i="8"/>
  <c r="G87" i="8"/>
  <c r="K86" i="8"/>
  <c r="G86" i="8"/>
  <c r="I36" i="8"/>
  <c r="I35" i="8" s="1"/>
  <c r="K33" i="8"/>
  <c r="K32" i="8"/>
  <c r="K30" i="8"/>
  <c r="K29" i="8"/>
  <c r="I28" i="8"/>
  <c r="K28" i="8" s="1"/>
  <c r="I27" i="8"/>
  <c r="K27" i="8" s="1"/>
  <c r="I31" i="8"/>
  <c r="K31" i="8" s="1"/>
  <c r="I23" i="8"/>
  <c r="K23" i="8" s="1"/>
  <c r="J4" i="8"/>
  <c r="H4" i="8"/>
  <c r="K7" i="8"/>
  <c r="K6" i="8"/>
  <c r="I5" i="8"/>
  <c r="K5" i="8" s="1"/>
  <c r="G7" i="8"/>
  <c r="G6" i="8"/>
  <c r="G5" i="8"/>
  <c r="K21" i="8"/>
  <c r="K22" i="8"/>
  <c r="K24" i="8"/>
  <c r="K25" i="8"/>
  <c r="G21" i="8"/>
  <c r="G22" i="8"/>
  <c r="G23" i="8"/>
  <c r="G24" i="8"/>
  <c r="G25" i="8"/>
  <c r="G12" i="8"/>
  <c r="G14" i="8"/>
  <c r="G15" i="8"/>
  <c r="G16" i="8"/>
  <c r="G17" i="8"/>
  <c r="G19" i="8"/>
  <c r="G20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3" i="8"/>
  <c r="G364" i="8"/>
  <c r="G366" i="8"/>
  <c r="G367" i="8"/>
  <c r="G369" i="8"/>
  <c r="G370" i="8"/>
  <c r="G372" i="8"/>
  <c r="G371" i="8" s="1"/>
  <c r="G374" i="8"/>
  <c r="G375" i="8"/>
  <c r="G377" i="8"/>
  <c r="G378" i="8"/>
  <c r="G379" i="8"/>
  <c r="G381" i="8"/>
  <c r="G380" i="8" s="1"/>
  <c r="G383" i="8"/>
  <c r="G384" i="8"/>
  <c r="G385" i="8"/>
  <c r="G388" i="8"/>
  <c r="G389" i="8"/>
  <c r="G390" i="8"/>
  <c r="G391" i="8"/>
  <c r="G393" i="8"/>
  <c r="G392" i="8" s="1"/>
  <c r="G395" i="8"/>
  <c r="G396" i="8"/>
  <c r="G402" i="8"/>
  <c r="G403" i="8"/>
  <c r="G404" i="8"/>
  <c r="G405" i="8"/>
  <c r="G406" i="8"/>
  <c r="G408" i="8"/>
  <c r="G409" i="8"/>
  <c r="G411" i="8"/>
  <c r="G410" i="8" s="1"/>
  <c r="G413" i="8"/>
  <c r="G414" i="8"/>
  <c r="G416" i="8"/>
  <c r="G417" i="8"/>
  <c r="G418" i="8"/>
  <c r="G420" i="8"/>
  <c r="G419" i="8" s="1"/>
  <c r="G422" i="8"/>
  <c r="G423" i="8"/>
  <c r="G424" i="8"/>
  <c r="G427" i="8"/>
  <c r="G428" i="8"/>
  <c r="G429" i="8"/>
  <c r="G430" i="8"/>
  <c r="G432" i="8"/>
  <c r="G431" i="8" s="1"/>
  <c r="G434" i="8"/>
  <c r="G435" i="8"/>
  <c r="G440" i="8"/>
  <c r="G441" i="8"/>
  <c r="G442" i="8"/>
  <c r="G443" i="8"/>
  <c r="G444" i="8"/>
  <c r="G446" i="8"/>
  <c r="G447" i="8"/>
  <c r="G449" i="8"/>
  <c r="G448" i="8" s="1"/>
  <c r="G451" i="8"/>
  <c r="G452" i="8"/>
  <c r="G454" i="8"/>
  <c r="G455" i="8"/>
  <c r="G456" i="8"/>
  <c r="G458" i="8"/>
  <c r="G457" i="8" s="1"/>
  <c r="G460" i="8"/>
  <c r="G461" i="8"/>
  <c r="G462" i="8"/>
  <c r="G465" i="8"/>
  <c r="G466" i="8"/>
  <c r="G467" i="8"/>
  <c r="G468" i="8"/>
  <c r="G470" i="8"/>
  <c r="G469" i="8" s="1"/>
  <c r="G472" i="8"/>
  <c r="G473" i="8"/>
  <c r="G478" i="8"/>
  <c r="G479" i="8"/>
  <c r="G481" i="8"/>
  <c r="G482" i="8"/>
  <c r="G484" i="8"/>
  <c r="G485" i="8"/>
  <c r="G487" i="8"/>
  <c r="G486" i="8" s="1"/>
  <c r="G489" i="8"/>
  <c r="G490" i="8"/>
  <c r="G492" i="8"/>
  <c r="G493" i="8"/>
  <c r="G494" i="8"/>
  <c r="G496" i="8"/>
  <c r="G495" i="8" s="1"/>
  <c r="G498" i="8"/>
  <c r="G499" i="8"/>
  <c r="G500" i="8"/>
  <c r="G503" i="8"/>
  <c r="G504" i="8"/>
  <c r="G505" i="8"/>
  <c r="G506" i="8"/>
  <c r="G508" i="8"/>
  <c r="G507" i="8" s="1"/>
  <c r="G510" i="8"/>
  <c r="G511" i="8"/>
  <c r="G9" i="8"/>
  <c r="G10" i="8"/>
  <c r="G11" i="8"/>
  <c r="I20" i="8"/>
  <c r="K20" i="8" s="1"/>
  <c r="I19" i="8"/>
  <c r="K19" i="8" s="1"/>
  <c r="I18" i="8"/>
  <c r="G18" i="8" s="1"/>
  <c r="I17" i="8"/>
  <c r="K17" i="8" s="1"/>
  <c r="I16" i="8"/>
  <c r="K16" i="8" s="1"/>
  <c r="I15" i="8"/>
  <c r="K15" i="8" s="1"/>
  <c r="I14" i="8"/>
  <c r="K14" i="8" s="1"/>
  <c r="I13" i="8"/>
  <c r="K13" i="8" s="1"/>
  <c r="I12" i="8"/>
  <c r="K12" i="8" s="1"/>
  <c r="I11" i="8"/>
  <c r="K11" i="8" s="1"/>
  <c r="I10" i="8"/>
  <c r="H123" i="8" l="1"/>
  <c r="G117" i="8"/>
  <c r="G114" i="8"/>
  <c r="K115" i="8"/>
  <c r="I114" i="8"/>
  <c r="H91" i="8"/>
  <c r="J91" i="8"/>
  <c r="E91" i="8"/>
  <c r="G91" i="8" s="1"/>
  <c r="G85" i="8"/>
  <c r="G34" i="8"/>
  <c r="G123" i="8"/>
  <c r="K120" i="8"/>
  <c r="K117" i="8" s="1"/>
  <c r="I117" i="8"/>
  <c r="K116" i="8"/>
  <c r="K88" i="8"/>
  <c r="K85" i="8" s="1"/>
  <c r="I85" i="8"/>
  <c r="K10" i="8"/>
  <c r="I9" i="8"/>
  <c r="I8" i="8" s="1"/>
  <c r="G52" i="8"/>
  <c r="G368" i="8"/>
  <c r="G471" i="8"/>
  <c r="G397" i="8"/>
  <c r="G450" i="8"/>
  <c r="G459" i="8"/>
  <c r="G453" i="8"/>
  <c r="G464" i="8"/>
  <c r="G445" i="8"/>
  <c r="G439" i="8"/>
  <c r="H438" i="8"/>
  <c r="G361" i="8"/>
  <c r="G387" i="8"/>
  <c r="G373" i="8"/>
  <c r="K388" i="8"/>
  <c r="K387" i="8" s="1"/>
  <c r="I387" i="8"/>
  <c r="I382" i="8"/>
  <c r="K398" i="8"/>
  <c r="K397" i="8" s="1"/>
  <c r="I397" i="8"/>
  <c r="G394" i="8"/>
  <c r="G382" i="8"/>
  <c r="G376" i="8"/>
  <c r="G483" i="8"/>
  <c r="H476" i="8"/>
  <c r="G412" i="8"/>
  <c r="K427" i="8"/>
  <c r="K426" i="8" s="1"/>
  <c r="I426" i="8"/>
  <c r="G426" i="8"/>
  <c r="G421" i="8"/>
  <c r="G488" i="8"/>
  <c r="G407" i="8"/>
  <c r="G401" i="8"/>
  <c r="G509" i="8"/>
  <c r="G433" i="8"/>
  <c r="G415" i="8"/>
  <c r="G502" i="8"/>
  <c r="G512" i="8"/>
  <c r="K498" i="8"/>
  <c r="K497" i="8" s="1"/>
  <c r="I497" i="8"/>
  <c r="K503" i="8"/>
  <c r="K502" i="8" s="1"/>
  <c r="I502" i="8"/>
  <c r="K510" i="8"/>
  <c r="K509" i="8" s="1"/>
  <c r="I509" i="8"/>
  <c r="G497" i="8"/>
  <c r="G491" i="8"/>
  <c r="K513" i="8"/>
  <c r="K512" i="8" s="1"/>
  <c r="I512" i="8"/>
  <c r="G365" i="8"/>
  <c r="G362" i="8" s="1"/>
  <c r="G480" i="8"/>
  <c r="G477" i="8" s="1"/>
  <c r="I135" i="8"/>
  <c r="K138" i="8"/>
  <c r="K135" i="8" s="1"/>
  <c r="G124" i="8"/>
  <c r="G63" i="8"/>
  <c r="G103" i="8"/>
  <c r="I124" i="8"/>
  <c r="K124" i="8"/>
  <c r="I103" i="8"/>
  <c r="K108" i="8"/>
  <c r="K103" i="8" s="1"/>
  <c r="G289" i="8"/>
  <c r="G92" i="8"/>
  <c r="I92" i="8"/>
  <c r="K92" i="8"/>
  <c r="G74" i="8"/>
  <c r="G37" i="8"/>
  <c r="G41" i="8"/>
  <c r="K74" i="8"/>
  <c r="I74" i="8"/>
  <c r="I63" i="8"/>
  <c r="K65" i="8"/>
  <c r="K63" i="8" s="1"/>
  <c r="J37" i="8"/>
  <c r="J34" i="8" s="1"/>
  <c r="K52" i="8"/>
  <c r="I52" i="8"/>
  <c r="H41" i="8"/>
  <c r="H37" i="8" s="1"/>
  <c r="H34" i="8" s="1"/>
  <c r="I41" i="8"/>
  <c r="K41" i="8"/>
  <c r="K38" i="8"/>
  <c r="K36" i="8"/>
  <c r="K35" i="8" s="1"/>
  <c r="K18" i="8"/>
  <c r="G8" i="8"/>
  <c r="K26" i="8"/>
  <c r="G26" i="8"/>
  <c r="I26" i="8"/>
  <c r="G4" i="8"/>
  <c r="I4" i="8"/>
  <c r="K4" i="8"/>
  <c r="G13" i="8"/>
  <c r="K123" i="8" l="1"/>
  <c r="I123" i="8"/>
  <c r="I91" i="8"/>
  <c r="K114" i="8"/>
  <c r="K91" i="8" s="1"/>
  <c r="K9" i="8"/>
  <c r="K8" i="8" s="1"/>
  <c r="G400" i="8"/>
  <c r="H361" i="8"/>
  <c r="I37" i="8"/>
  <c r="I34" i="8" s="1"/>
  <c r="K37" i="8"/>
  <c r="K34" i="8" s="1"/>
  <c r="I508" i="8" l="1"/>
  <c r="I496" i="8"/>
  <c r="I494" i="8"/>
  <c r="I493" i="8"/>
  <c r="K493" i="8" s="1"/>
  <c r="I492" i="8"/>
  <c r="I490" i="8"/>
  <c r="K490" i="8" s="1"/>
  <c r="I489" i="8"/>
  <c r="I487" i="8"/>
  <c r="I485" i="8"/>
  <c r="K485" i="8" s="1"/>
  <c r="I484" i="8"/>
  <c r="I482" i="8"/>
  <c r="K482" i="8" s="1"/>
  <c r="I481" i="8"/>
  <c r="K481" i="8" s="1"/>
  <c r="I480" i="8"/>
  <c r="K480" i="8" s="1"/>
  <c r="I479" i="8"/>
  <c r="K479" i="8" s="1"/>
  <c r="I478" i="8"/>
  <c r="I473" i="8"/>
  <c r="I470" i="8"/>
  <c r="I468" i="8"/>
  <c r="K468" i="8" s="1"/>
  <c r="I467" i="8"/>
  <c r="K467" i="8" s="1"/>
  <c r="I466" i="8"/>
  <c r="K466" i="8" s="1"/>
  <c r="I465" i="8"/>
  <c r="I458" i="8"/>
  <c r="I456" i="8"/>
  <c r="K456" i="8" s="1"/>
  <c r="I455" i="8"/>
  <c r="K455" i="8" s="1"/>
  <c r="I454" i="8"/>
  <c r="I452" i="8"/>
  <c r="K452" i="8" s="1"/>
  <c r="I451" i="8"/>
  <c r="I449" i="8"/>
  <c r="I447" i="8"/>
  <c r="K447" i="8" s="1"/>
  <c r="I446" i="8"/>
  <c r="I444" i="8"/>
  <c r="K444" i="8" s="1"/>
  <c r="I443" i="8"/>
  <c r="K443" i="8" s="1"/>
  <c r="I442" i="8"/>
  <c r="K442" i="8" s="1"/>
  <c r="I441" i="8"/>
  <c r="K441" i="8" s="1"/>
  <c r="I440" i="8"/>
  <c r="I435" i="8"/>
  <c r="K435" i="8" s="1"/>
  <c r="I434" i="8"/>
  <c r="I432" i="8"/>
  <c r="K424" i="8"/>
  <c r="K423" i="8"/>
  <c r="I420" i="8"/>
  <c r="I418" i="8"/>
  <c r="K418" i="8" s="1"/>
  <c r="I417" i="8"/>
  <c r="K417" i="8" s="1"/>
  <c r="I416" i="8"/>
  <c r="J400" i="8"/>
  <c r="I414" i="8"/>
  <c r="K414" i="8" s="1"/>
  <c r="I413" i="8"/>
  <c r="I411" i="8"/>
  <c r="I409" i="8"/>
  <c r="K409" i="8" s="1"/>
  <c r="I408" i="8"/>
  <c r="I406" i="8"/>
  <c r="K406" i="8" s="1"/>
  <c r="I405" i="8"/>
  <c r="K405" i="8" s="1"/>
  <c r="I404" i="8"/>
  <c r="K404" i="8" s="1"/>
  <c r="I403" i="8"/>
  <c r="K403" i="8" s="1"/>
  <c r="I402" i="8"/>
  <c r="I396" i="8"/>
  <c r="I395" i="8"/>
  <c r="I393" i="8"/>
  <c r="K385" i="8"/>
  <c r="K384" i="8"/>
  <c r="K383" i="8"/>
  <c r="I381" i="8"/>
  <c r="I379" i="8"/>
  <c r="K379" i="8" s="1"/>
  <c r="I378" i="8"/>
  <c r="K378" i="8" s="1"/>
  <c r="I377" i="8"/>
  <c r="I375" i="8"/>
  <c r="K375" i="8" s="1"/>
  <c r="I374" i="8"/>
  <c r="I372" i="8"/>
  <c r="I370" i="8"/>
  <c r="K370" i="8" s="1"/>
  <c r="I369" i="8"/>
  <c r="I367" i="8"/>
  <c r="K367" i="8" s="1"/>
  <c r="I366" i="8"/>
  <c r="K366" i="8" s="1"/>
  <c r="I365" i="8"/>
  <c r="K365" i="8" s="1"/>
  <c r="I364" i="8"/>
  <c r="K364" i="8" s="1"/>
  <c r="I363" i="8"/>
  <c r="I360" i="8"/>
  <c r="I359" i="8"/>
  <c r="I357" i="8"/>
  <c r="I347" i="8"/>
  <c r="I345" i="8"/>
  <c r="I343" i="8"/>
  <c r="I342" i="8"/>
  <c r="I341" i="8"/>
  <c r="I339" i="8"/>
  <c r="I338" i="8"/>
  <c r="I336" i="8"/>
  <c r="K336" i="8" s="1"/>
  <c r="I334" i="8"/>
  <c r="I333" i="8"/>
  <c r="I331" i="8"/>
  <c r="I330" i="8"/>
  <c r="I329" i="8"/>
  <c r="I328" i="8"/>
  <c r="I327" i="8"/>
  <c r="H322" i="8"/>
  <c r="H320" i="8"/>
  <c r="H315" i="8"/>
  <c r="H310" i="8"/>
  <c r="H304" i="8"/>
  <c r="H301" i="8"/>
  <c r="H308" i="8"/>
  <c r="H299" i="8"/>
  <c r="I324" i="8"/>
  <c r="K324" i="8" s="1"/>
  <c r="I323" i="8"/>
  <c r="I321" i="8"/>
  <c r="K321" i="8" s="1"/>
  <c r="I319" i="8"/>
  <c r="K319" i="8" s="1"/>
  <c r="I318" i="8"/>
  <c r="K318" i="8" s="1"/>
  <c r="I317" i="8"/>
  <c r="K317" i="8" s="1"/>
  <c r="I316" i="8"/>
  <c r="K313" i="8"/>
  <c r="K312" i="8"/>
  <c r="I311" i="8"/>
  <c r="K311" i="8" s="1"/>
  <c r="I309" i="8"/>
  <c r="I308" i="8" s="1"/>
  <c r="I307" i="8"/>
  <c r="K307" i="8" s="1"/>
  <c r="I306" i="8"/>
  <c r="K306" i="8" s="1"/>
  <c r="I305" i="8"/>
  <c r="I303" i="8"/>
  <c r="K303" i="8" s="1"/>
  <c r="I302" i="8"/>
  <c r="I300" i="8"/>
  <c r="K300" i="8" s="1"/>
  <c r="I295" i="8"/>
  <c r="K295" i="8" s="1"/>
  <c r="I294" i="8"/>
  <c r="K294" i="8" s="1"/>
  <c r="I293" i="8"/>
  <c r="K293" i="8" s="1"/>
  <c r="I292" i="8"/>
  <c r="K292" i="8" s="1"/>
  <c r="I291" i="8"/>
  <c r="I298" i="8"/>
  <c r="K298" i="8" s="1"/>
  <c r="I297" i="8"/>
  <c r="K416" i="8" l="1"/>
  <c r="K415" i="8" s="1"/>
  <c r="I415" i="8"/>
  <c r="K382" i="8"/>
  <c r="K473" i="8"/>
  <c r="K471" i="8" s="1"/>
  <c r="I471" i="8"/>
  <c r="I439" i="8"/>
  <c r="K440" i="8"/>
  <c r="K439" i="8" s="1"/>
  <c r="I450" i="8"/>
  <c r="K451" i="8"/>
  <c r="K450" i="8" s="1"/>
  <c r="K446" i="8"/>
  <c r="K445" i="8" s="1"/>
  <c r="I445" i="8"/>
  <c r="K458" i="8"/>
  <c r="K457" i="8" s="1"/>
  <c r="I457" i="8"/>
  <c r="I448" i="8"/>
  <c r="K449" i="8"/>
  <c r="K448" i="8" s="1"/>
  <c r="K454" i="8"/>
  <c r="K453" i="8" s="1"/>
  <c r="I453" i="8"/>
  <c r="K465" i="8"/>
  <c r="K464" i="8" s="1"/>
  <c r="I464" i="8"/>
  <c r="I469" i="8"/>
  <c r="K470" i="8"/>
  <c r="K469" i="8" s="1"/>
  <c r="K377" i="8"/>
  <c r="K376" i="8" s="1"/>
  <c r="I376" i="8"/>
  <c r="K395" i="8"/>
  <c r="K394" i="8" s="1"/>
  <c r="I394" i="8"/>
  <c r="K372" i="8"/>
  <c r="K371" i="8" s="1"/>
  <c r="I371" i="8"/>
  <c r="K363" i="8"/>
  <c r="K362" i="8" s="1"/>
  <c r="I362" i="8"/>
  <c r="K374" i="8"/>
  <c r="K373" i="8" s="1"/>
  <c r="I373" i="8"/>
  <c r="K369" i="8"/>
  <c r="K368" i="8" s="1"/>
  <c r="I368" i="8"/>
  <c r="K381" i="8"/>
  <c r="K380" i="8" s="1"/>
  <c r="I380" i="8"/>
  <c r="K393" i="8"/>
  <c r="K392" i="8" s="1"/>
  <c r="I392" i="8"/>
  <c r="I401" i="8"/>
  <c r="K402" i="8"/>
  <c r="K401" i="8" s="1"/>
  <c r="K413" i="8"/>
  <c r="K412" i="8" s="1"/>
  <c r="I412" i="8"/>
  <c r="K408" i="8"/>
  <c r="K407" i="8" s="1"/>
  <c r="I407" i="8"/>
  <c r="K420" i="8"/>
  <c r="K419" i="8" s="1"/>
  <c r="I419" i="8"/>
  <c r="K432" i="8"/>
  <c r="K431" i="8" s="1"/>
  <c r="I431" i="8"/>
  <c r="K411" i="8"/>
  <c r="K410" i="8" s="1"/>
  <c r="I410" i="8"/>
  <c r="K422" i="8"/>
  <c r="K421" i="8" s="1"/>
  <c r="I421" i="8"/>
  <c r="K434" i="8"/>
  <c r="K433" i="8" s="1"/>
  <c r="I433" i="8"/>
  <c r="I477" i="8"/>
  <c r="K489" i="8"/>
  <c r="K488" i="8" s="1"/>
  <c r="I488" i="8"/>
  <c r="K477" i="8"/>
  <c r="K484" i="8"/>
  <c r="K483" i="8" s="1"/>
  <c r="I483" i="8"/>
  <c r="K496" i="8"/>
  <c r="K495" i="8" s="1"/>
  <c r="I495" i="8"/>
  <c r="K487" i="8"/>
  <c r="K486" i="8" s="1"/>
  <c r="I486" i="8"/>
  <c r="K492" i="8"/>
  <c r="K491" i="8" s="1"/>
  <c r="I491" i="8"/>
  <c r="K508" i="8"/>
  <c r="K507" i="8" s="1"/>
  <c r="I507" i="8"/>
  <c r="I315" i="8"/>
  <c r="I290" i="8"/>
  <c r="I304" i="8"/>
  <c r="I322" i="8"/>
  <c r="I320" i="8"/>
  <c r="I296" i="8"/>
  <c r="I301" i="8"/>
  <c r="K291" i="8"/>
  <c r="K290" i="8" s="1"/>
  <c r="K302" i="8"/>
  <c r="I299" i="8"/>
  <c r="I310" i="8"/>
  <c r="K297" i="8"/>
  <c r="K296" i="8" s="1"/>
  <c r="K305" i="8"/>
  <c r="K309" i="8"/>
  <c r="K316" i="8"/>
  <c r="K323" i="8"/>
  <c r="K360" i="8"/>
  <c r="K359" i="8"/>
  <c r="J358" i="8"/>
  <c r="H358" i="8"/>
  <c r="I358" i="8" s="1"/>
  <c r="K357" i="8"/>
  <c r="J356" i="8"/>
  <c r="H356" i="8"/>
  <c r="K355" i="8"/>
  <c r="K354" i="8"/>
  <c r="K353" i="8"/>
  <c r="K352" i="8"/>
  <c r="J351" i="8"/>
  <c r="H351" i="8"/>
  <c r="I351" i="8" s="1"/>
  <c r="K349" i="8"/>
  <c r="K348" i="8"/>
  <c r="K347" i="8"/>
  <c r="J346" i="8"/>
  <c r="H346" i="8"/>
  <c r="K345" i="8"/>
  <c r="J344" i="8"/>
  <c r="H344" i="8"/>
  <c r="I344" i="8" s="1"/>
  <c r="K343" i="8"/>
  <c r="K342" i="8"/>
  <c r="K341" i="8"/>
  <c r="J340" i="8"/>
  <c r="H340" i="8"/>
  <c r="I340" i="8" s="1"/>
  <c r="K339" i="8"/>
  <c r="K338" i="8"/>
  <c r="J337" i="8"/>
  <c r="H337" i="8"/>
  <c r="I337" i="8" s="1"/>
  <c r="J335" i="8"/>
  <c r="H335" i="8"/>
  <c r="I335" i="8" s="1"/>
  <c r="K334" i="8"/>
  <c r="K333" i="8"/>
  <c r="J332" i="8"/>
  <c r="H332" i="8"/>
  <c r="I332" i="8" s="1"/>
  <c r="K331" i="8"/>
  <c r="K330" i="8"/>
  <c r="K329" i="8"/>
  <c r="K328" i="8"/>
  <c r="K327" i="8"/>
  <c r="J326" i="8"/>
  <c r="H326" i="8"/>
  <c r="J322" i="8"/>
  <c r="K322" i="8" s="1"/>
  <c r="J320" i="8"/>
  <c r="K320" i="8" s="1"/>
  <c r="J315" i="8"/>
  <c r="J310" i="8"/>
  <c r="J308" i="8"/>
  <c r="K308" i="8" s="1"/>
  <c r="J304" i="8"/>
  <c r="J301" i="8"/>
  <c r="J299" i="8"/>
  <c r="J296" i="8"/>
  <c r="H296" i="8"/>
  <c r="J290" i="8"/>
  <c r="H290" i="8"/>
  <c r="J325" i="8" l="1"/>
  <c r="K438" i="8"/>
  <c r="I476" i="8"/>
  <c r="K476" i="8"/>
  <c r="I438" i="8"/>
  <c r="I361" i="8"/>
  <c r="K361" i="8"/>
  <c r="K400" i="8"/>
  <c r="I400" i="8"/>
  <c r="K315" i="8"/>
  <c r="K301" i="8"/>
  <c r="I326" i="8"/>
  <c r="H325" i="8"/>
  <c r="K304" i="8"/>
  <c r="H289" i="8"/>
  <c r="K299" i="8"/>
  <c r="I289" i="8"/>
  <c r="K356" i="8"/>
  <c r="I356" i="8"/>
  <c r="J289" i="8"/>
  <c r="K346" i="8"/>
  <c r="I346" i="8"/>
  <c r="K310" i="8"/>
  <c r="K337" i="8"/>
  <c r="K326" i="8"/>
  <c r="K358" i="8"/>
  <c r="K340" i="8"/>
  <c r="K332" i="8"/>
  <c r="K335" i="8"/>
  <c r="K344" i="8"/>
  <c r="K351" i="8"/>
  <c r="K325" i="8" l="1"/>
  <c r="I325" i="8"/>
  <c r="K289" i="8"/>
  <c r="ED3" i="8"/>
  <c r="DI3" i="8"/>
  <c r="CN3" i="8"/>
  <c r="BZ3" i="8"/>
  <c r="BL3" i="8"/>
  <c r="AX3" i="8"/>
  <c r="AJ3" i="8"/>
  <c r="U3" i="8"/>
  <c r="U2" i="8"/>
  <c r="BZ2" i="8"/>
  <c r="EY3" i="8"/>
  <c r="FT3" i="8"/>
  <c r="GO3" i="8"/>
  <c r="HJ3" i="8"/>
  <c r="EY2" i="8"/>
  <c r="A2" i="6" l="1"/>
  <c r="R13" i="6"/>
  <c r="O13" i="6"/>
  <c r="N13" i="6"/>
  <c r="K13" i="6"/>
  <c r="H13" i="6"/>
  <c r="G13" i="6"/>
  <c r="R8" i="6"/>
  <c r="O8" i="6"/>
  <c r="O2" i="6" s="1"/>
  <c r="N8" i="6"/>
  <c r="K8" i="6"/>
  <c r="H8" i="6"/>
  <c r="H2" i="6" s="1"/>
  <c r="G8" i="6"/>
  <c r="R3" i="6"/>
  <c r="O3" i="6"/>
  <c r="N3" i="6"/>
  <c r="N2" i="6" s="1"/>
  <c r="G3" i="6"/>
  <c r="K3" i="6"/>
  <c r="H3" i="6"/>
  <c r="C3" i="6"/>
  <c r="C2" i="6" s="1"/>
  <c r="D4" i="6"/>
  <c r="E4" i="6" s="1"/>
  <c r="G2" i="6" l="1"/>
  <c r="R2" i="6"/>
  <c r="K2" i="6"/>
  <c r="C5" i="6"/>
  <c r="D5" i="6" s="1"/>
  <c r="C6" i="6" s="1"/>
  <c r="G254" i="1"/>
  <c r="G253" i="1"/>
  <c r="G251" i="1"/>
  <c r="G249" i="1"/>
  <c r="G248" i="1"/>
  <c r="G247" i="1"/>
  <c r="G246" i="1"/>
  <c r="G243" i="1"/>
  <c r="G242" i="1"/>
  <c r="G241" i="1"/>
  <c r="G239" i="1"/>
  <c r="G237" i="1"/>
  <c r="G236" i="1"/>
  <c r="G235" i="1"/>
  <c r="G233" i="1"/>
  <c r="G232" i="1"/>
  <c r="G230" i="1"/>
  <c r="G228" i="1"/>
  <c r="G227" i="1"/>
  <c r="G225" i="1"/>
  <c r="G224" i="1"/>
  <c r="G223" i="1"/>
  <c r="G222" i="1"/>
  <c r="G221" i="1"/>
  <c r="F252" i="1"/>
  <c r="E252" i="1"/>
  <c r="F250" i="1"/>
  <c r="E250" i="1"/>
  <c r="F245" i="1"/>
  <c r="E245" i="1"/>
  <c r="F240" i="1"/>
  <c r="E240" i="1"/>
  <c r="F238" i="1"/>
  <c r="E238" i="1"/>
  <c r="F234" i="1"/>
  <c r="E234" i="1"/>
  <c r="G218" i="1"/>
  <c r="G217" i="1"/>
  <c r="G215" i="1"/>
  <c r="G213" i="1"/>
  <c r="G212" i="1"/>
  <c r="G211" i="1"/>
  <c r="G210" i="1"/>
  <c r="G207" i="1"/>
  <c r="G206" i="1"/>
  <c r="G205" i="1"/>
  <c r="G203" i="1"/>
  <c r="G201" i="1"/>
  <c r="G200" i="1"/>
  <c r="G199" i="1"/>
  <c r="G197" i="1"/>
  <c r="G196" i="1"/>
  <c r="G194" i="1"/>
  <c r="G192" i="1"/>
  <c r="G191" i="1"/>
  <c r="G189" i="1"/>
  <c r="G188" i="1"/>
  <c r="G187" i="1"/>
  <c r="G186" i="1"/>
  <c r="G185" i="1"/>
  <c r="F216" i="1"/>
  <c r="E216" i="1"/>
  <c r="F214" i="1"/>
  <c r="E214" i="1"/>
  <c r="F209" i="1"/>
  <c r="E209" i="1"/>
  <c r="F204" i="1"/>
  <c r="E204" i="1"/>
  <c r="F202" i="1"/>
  <c r="E202" i="1"/>
  <c r="F198" i="1"/>
  <c r="E198" i="1"/>
  <c r="F231" i="1"/>
  <c r="E231" i="1"/>
  <c r="F195" i="1"/>
  <c r="E195" i="1"/>
  <c r="F229" i="1"/>
  <c r="E229" i="1"/>
  <c r="F193" i="1"/>
  <c r="E193" i="1"/>
  <c r="F226" i="1"/>
  <c r="E226" i="1"/>
  <c r="F190" i="1"/>
  <c r="E190" i="1"/>
  <c r="F220" i="1"/>
  <c r="E220" i="1"/>
  <c r="F184" i="1"/>
  <c r="E184" i="1"/>
  <c r="G182" i="1"/>
  <c r="G181" i="1"/>
  <c r="G179" i="1"/>
  <c r="G177" i="1"/>
  <c r="G176" i="1"/>
  <c r="G175" i="1"/>
  <c r="G174" i="1"/>
  <c r="G171" i="1"/>
  <c r="G170" i="1"/>
  <c r="G169" i="1"/>
  <c r="G167" i="1"/>
  <c r="G165" i="1"/>
  <c r="G164" i="1"/>
  <c r="G163" i="1"/>
  <c r="G161" i="1"/>
  <c r="G160" i="1"/>
  <c r="G158" i="1"/>
  <c r="G156" i="1"/>
  <c r="G155" i="1"/>
  <c r="G153" i="1"/>
  <c r="G152" i="1"/>
  <c r="G151" i="1"/>
  <c r="G150" i="1"/>
  <c r="G149" i="1"/>
  <c r="F180" i="1"/>
  <c r="E180" i="1"/>
  <c r="F178" i="1"/>
  <c r="E178" i="1"/>
  <c r="F173" i="1"/>
  <c r="E173" i="1"/>
  <c r="F168" i="1"/>
  <c r="E168" i="1"/>
  <c r="F166" i="1"/>
  <c r="E166" i="1"/>
  <c r="F162" i="1"/>
  <c r="E162" i="1"/>
  <c r="F159" i="1"/>
  <c r="E159" i="1"/>
  <c r="F157" i="1"/>
  <c r="E157" i="1"/>
  <c r="F154" i="1"/>
  <c r="E154" i="1"/>
  <c r="F148" i="1"/>
  <c r="E148" i="1"/>
  <c r="G146" i="1"/>
  <c r="G145" i="1"/>
  <c r="G143" i="1"/>
  <c r="G141" i="1"/>
  <c r="G140" i="1"/>
  <c r="G139" i="1"/>
  <c r="G138" i="1"/>
  <c r="G135" i="1"/>
  <c r="G134" i="1"/>
  <c r="G133" i="1"/>
  <c r="G131" i="1"/>
  <c r="G129" i="1"/>
  <c r="G128" i="1"/>
  <c r="G127" i="1"/>
  <c r="G125" i="1"/>
  <c r="G124" i="1"/>
  <c r="G122" i="1"/>
  <c r="G120" i="1"/>
  <c r="G119" i="1"/>
  <c r="G117" i="1"/>
  <c r="G116" i="1"/>
  <c r="G115" i="1"/>
  <c r="G114" i="1"/>
  <c r="G113" i="1"/>
  <c r="F144" i="1"/>
  <c r="E144" i="1"/>
  <c r="F142" i="1"/>
  <c r="E142" i="1"/>
  <c r="F137" i="1"/>
  <c r="E137" i="1"/>
  <c r="F132" i="1"/>
  <c r="E132" i="1"/>
  <c r="F130" i="1"/>
  <c r="E130" i="1"/>
  <c r="F126" i="1"/>
  <c r="E126" i="1"/>
  <c r="F123" i="1"/>
  <c r="E123" i="1"/>
  <c r="F121" i="1"/>
  <c r="E121" i="1"/>
  <c r="F118" i="1"/>
  <c r="E118" i="1"/>
  <c r="F112" i="1"/>
  <c r="E112" i="1"/>
  <c r="E87" i="1"/>
  <c r="F87" i="1"/>
  <c r="E90" i="1"/>
  <c r="F90" i="1"/>
  <c r="E94" i="1"/>
  <c r="F94" i="1"/>
  <c r="E96" i="1"/>
  <c r="F96" i="1"/>
  <c r="E101" i="1"/>
  <c r="F101" i="1"/>
  <c r="E106" i="1"/>
  <c r="F106" i="1"/>
  <c r="E108" i="1"/>
  <c r="F108" i="1"/>
  <c r="E58" i="1"/>
  <c r="E85" i="1"/>
  <c r="F85" i="1"/>
  <c r="F82" i="1"/>
  <c r="E82" i="1"/>
  <c r="F76" i="1"/>
  <c r="E76" i="1"/>
  <c r="G109" i="1"/>
  <c r="G107" i="1"/>
  <c r="G105" i="1"/>
  <c r="G104" i="1"/>
  <c r="G103" i="1"/>
  <c r="G102" i="1"/>
  <c r="G99" i="1"/>
  <c r="G98" i="1"/>
  <c r="G95" i="1"/>
  <c r="G93" i="1"/>
  <c r="G92" i="1"/>
  <c r="G91" i="1"/>
  <c r="G89" i="1"/>
  <c r="G86" i="1"/>
  <c r="G84" i="1"/>
  <c r="G83" i="1"/>
  <c r="G81" i="1"/>
  <c r="G80" i="1"/>
  <c r="G79" i="1"/>
  <c r="G78" i="1"/>
  <c r="G110" i="1"/>
  <c r="G97" i="1"/>
  <c r="G88" i="1"/>
  <c r="G77" i="1"/>
  <c r="F72" i="1"/>
  <c r="G72" i="1" s="1"/>
  <c r="F70" i="1"/>
  <c r="G70" i="1" s="1"/>
  <c r="F65" i="1"/>
  <c r="G65" i="1" s="1"/>
  <c r="F60" i="1"/>
  <c r="G60" i="1" s="1"/>
  <c r="F58" i="1"/>
  <c r="F54" i="1"/>
  <c r="G54" i="1" s="1"/>
  <c r="F51" i="1"/>
  <c r="G51" i="1" s="1"/>
  <c r="F49" i="1"/>
  <c r="G49" i="1" s="1"/>
  <c r="F46" i="1"/>
  <c r="E46" i="1"/>
  <c r="F40" i="1"/>
  <c r="E40" i="1"/>
  <c r="G73" i="1"/>
  <c r="G63" i="1"/>
  <c r="G62" i="1"/>
  <c r="G59" i="1"/>
  <c r="G57" i="1"/>
  <c r="G53" i="1"/>
  <c r="G48" i="1"/>
  <c r="G47" i="1"/>
  <c r="G74" i="1"/>
  <c r="G71" i="1"/>
  <c r="G61" i="1"/>
  <c r="G69" i="1"/>
  <c r="G68" i="1"/>
  <c r="G67" i="1"/>
  <c r="G66" i="1"/>
  <c r="G56" i="1"/>
  <c r="G55" i="1"/>
  <c r="G52" i="1"/>
  <c r="G50" i="1"/>
  <c r="G42" i="1"/>
  <c r="G43" i="1"/>
  <c r="G44" i="1"/>
  <c r="G45" i="1"/>
  <c r="G41" i="1"/>
  <c r="F16" i="1"/>
  <c r="G32" i="1"/>
  <c r="G31" i="1"/>
  <c r="G30" i="1"/>
  <c r="G29" i="1"/>
  <c r="G28" i="1"/>
  <c r="E16" i="1"/>
  <c r="F9" i="1"/>
  <c r="G11" i="1"/>
  <c r="G12" i="1"/>
  <c r="G13" i="1"/>
  <c r="G14" i="1"/>
  <c r="G15" i="1"/>
  <c r="G10" i="1"/>
  <c r="G2" i="1"/>
  <c r="F2" i="1"/>
  <c r="E2" i="1"/>
  <c r="E9" i="1"/>
  <c r="E33" i="1"/>
  <c r="F4" i="6"/>
  <c r="E147" i="1" l="1"/>
  <c r="G193" i="1"/>
  <c r="G234" i="1"/>
  <c r="G238" i="1"/>
  <c r="F5" i="6"/>
  <c r="I5" i="6" s="1"/>
  <c r="L5" i="6" s="1"/>
  <c r="D6" i="6"/>
  <c r="C7" i="6" s="1"/>
  <c r="F6" i="6"/>
  <c r="I6" i="6" s="1"/>
  <c r="L6" i="6" s="1"/>
  <c r="E5" i="6"/>
  <c r="E6" i="6"/>
  <c r="I4" i="6"/>
  <c r="J4" i="6" s="1"/>
  <c r="P4" i="6"/>
  <c r="Q4" i="6" s="1"/>
  <c r="G202" i="1"/>
  <c r="G252" i="1"/>
  <c r="G250" i="1"/>
  <c r="G245" i="1"/>
  <c r="F219" i="1"/>
  <c r="G240" i="1"/>
  <c r="G231" i="1"/>
  <c r="G229" i="1"/>
  <c r="G226" i="1"/>
  <c r="G220" i="1"/>
  <c r="E219" i="1"/>
  <c r="G216" i="1"/>
  <c r="F183" i="1"/>
  <c r="G214" i="1"/>
  <c r="G209" i="1"/>
  <c r="G204" i="1"/>
  <c r="G198" i="1"/>
  <c r="G195" i="1"/>
  <c r="G190" i="1"/>
  <c r="G184" i="1"/>
  <c r="E183" i="1"/>
  <c r="G148" i="1"/>
  <c r="G162" i="1"/>
  <c r="G180" i="1"/>
  <c r="G178" i="1"/>
  <c r="G173" i="1"/>
  <c r="G168" i="1"/>
  <c r="G166" i="1"/>
  <c r="G159" i="1"/>
  <c r="G157" i="1"/>
  <c r="G154" i="1"/>
  <c r="F147" i="1"/>
  <c r="G147" i="1" s="1"/>
  <c r="G121" i="1"/>
  <c r="G130" i="1"/>
  <c r="G137" i="1"/>
  <c r="G144" i="1"/>
  <c r="F111" i="1"/>
  <c r="E75" i="1"/>
  <c r="F33" i="1"/>
  <c r="G33" i="1" s="1"/>
  <c r="F75" i="1"/>
  <c r="G112" i="1"/>
  <c r="G126" i="1"/>
  <c r="G132" i="1"/>
  <c r="G142" i="1"/>
  <c r="E111" i="1"/>
  <c r="G111" i="1" s="1"/>
  <c r="G106" i="1"/>
  <c r="G96" i="1"/>
  <c r="G123" i="1"/>
  <c r="G118" i="1"/>
  <c r="G16" i="1"/>
  <c r="G82" i="1"/>
  <c r="G108" i="1"/>
  <c r="G94" i="1"/>
  <c r="G76" i="1"/>
  <c r="G85" i="1"/>
  <c r="G58" i="1"/>
  <c r="E39" i="1"/>
  <c r="G87" i="1"/>
  <c r="G90" i="1"/>
  <c r="G101" i="1"/>
  <c r="G46" i="1"/>
  <c r="G40" i="1"/>
  <c r="F39" i="1"/>
  <c r="G9" i="1"/>
  <c r="P5" i="6" l="1"/>
  <c r="S5" i="6" s="1"/>
  <c r="U5" i="6" s="1"/>
  <c r="J5" i="6"/>
  <c r="J6" i="6" s="1"/>
  <c r="P6" i="6"/>
  <c r="S6" i="6" s="1"/>
  <c r="U6" i="6" s="1"/>
  <c r="D7" i="6"/>
  <c r="F7" i="6"/>
  <c r="F3" i="6" s="1"/>
  <c r="S4" i="6"/>
  <c r="T4" i="6" s="1"/>
  <c r="L4" i="6"/>
  <c r="U4" i="6" s="1"/>
  <c r="G183" i="1"/>
  <c r="G219" i="1"/>
  <c r="G75" i="1"/>
  <c r="G39" i="1"/>
  <c r="Q5" i="6" l="1"/>
  <c r="T5" i="6"/>
  <c r="T6" i="6" s="1"/>
  <c r="Q6" i="6"/>
  <c r="I7" i="6"/>
  <c r="J7" i="6" s="1"/>
  <c r="J3" i="6" s="1"/>
  <c r="P7" i="6"/>
  <c r="C9" i="6"/>
  <c r="E7" i="6"/>
  <c r="E3" i="6" s="1"/>
  <c r="D3" i="6"/>
  <c r="M4" i="6"/>
  <c r="M5" i="6" l="1"/>
  <c r="M6" i="6" s="1"/>
  <c r="S7" i="6"/>
  <c r="P3" i="6"/>
  <c r="L7" i="6"/>
  <c r="L3" i="6" s="1"/>
  <c r="I3" i="6"/>
  <c r="D9" i="6"/>
  <c r="F9" i="6" s="1"/>
  <c r="C8" i="6"/>
  <c r="Q7" i="6"/>
  <c r="Q3" i="6" s="1"/>
  <c r="M7" i="6" l="1"/>
  <c r="M3" i="6" s="1"/>
  <c r="P9" i="6"/>
  <c r="Q9" i="6" s="1"/>
  <c r="I9" i="6"/>
  <c r="U7" i="6"/>
  <c r="U3" i="6" s="1"/>
  <c r="T7" i="6"/>
  <c r="T3" i="6" s="1"/>
  <c r="S3" i="6"/>
  <c r="C10" i="6"/>
  <c r="E9" i="6"/>
  <c r="D10" i="6" l="1"/>
  <c r="F10" i="6"/>
  <c r="L9" i="6"/>
  <c r="M9" i="6" s="1"/>
  <c r="J9" i="6"/>
  <c r="S9" i="6"/>
  <c r="U9" i="6" l="1"/>
  <c r="I10" i="6"/>
  <c r="P10" i="6"/>
  <c r="T9" i="6"/>
  <c r="C11" i="6"/>
  <c r="E10" i="6"/>
  <c r="S10" i="6" l="1"/>
  <c r="T10" i="6" s="1"/>
  <c r="Q10" i="6"/>
  <c r="D11" i="6"/>
  <c r="F11" i="6"/>
  <c r="L10" i="6"/>
  <c r="J10" i="6"/>
  <c r="P11" i="6" l="1"/>
  <c r="Q11" i="6" s="1"/>
  <c r="I11" i="6"/>
  <c r="J11" i="6" s="1"/>
  <c r="C12" i="6"/>
  <c r="E11" i="6"/>
  <c r="U10" i="6"/>
  <c r="M10" i="6"/>
  <c r="L11" i="6" l="1"/>
  <c r="D12" i="6"/>
  <c r="F12" i="6"/>
  <c r="S11" i="6"/>
  <c r="T11" i="6" l="1"/>
  <c r="U11" i="6"/>
  <c r="I12" i="6"/>
  <c r="P12" i="6"/>
  <c r="F8" i="6"/>
  <c r="M11" i="6"/>
  <c r="C14" i="6"/>
  <c r="E12" i="6"/>
  <c r="E8" i="6" s="1"/>
  <c r="D8" i="6"/>
  <c r="L12" i="6" l="1"/>
  <c r="L8" i="6" s="1"/>
  <c r="I8" i="6"/>
  <c r="J12" i="6"/>
  <c r="J8" i="6" s="1"/>
  <c r="S12" i="6"/>
  <c r="T12" i="6" s="1"/>
  <c r="T8" i="6" s="1"/>
  <c r="Q12" i="6"/>
  <c r="Q8" i="6" s="1"/>
  <c r="P8" i="6"/>
  <c r="D14" i="6"/>
  <c r="F14" i="6" s="1"/>
  <c r="C13" i="6"/>
  <c r="I14" i="6" l="1"/>
  <c r="J14" i="6" s="1"/>
  <c r="P14" i="6"/>
  <c r="C15" i="6"/>
  <c r="E14" i="6"/>
  <c r="U12" i="6"/>
  <c r="U8" i="6" s="1"/>
  <c r="S8" i="6"/>
  <c r="M12" i="6"/>
  <c r="M8" i="6" s="1"/>
  <c r="Q14" i="6"/>
  <c r="L14" i="6" l="1"/>
  <c r="M14" i="6" s="1"/>
  <c r="D15" i="6"/>
  <c r="F15" i="6"/>
  <c r="S14" i="6"/>
  <c r="P15" i="6" l="1"/>
  <c r="I15" i="6"/>
  <c r="C16" i="6"/>
  <c r="E15" i="6"/>
  <c r="U14" i="6"/>
  <c r="T14" i="6"/>
  <c r="S15" i="6" l="1"/>
  <c r="T15" i="6" s="1"/>
  <c r="Q15" i="6"/>
  <c r="D16" i="6"/>
  <c r="F16" i="6"/>
  <c r="L15" i="6"/>
  <c r="J15" i="6"/>
  <c r="U15" i="6" l="1"/>
  <c r="M15" i="6"/>
  <c r="I16" i="6"/>
  <c r="P16" i="6"/>
  <c r="C17" i="6"/>
  <c r="E16" i="6"/>
  <c r="J16" i="6" l="1"/>
  <c r="L16" i="6"/>
  <c r="D17" i="6"/>
  <c r="D2" i="6" s="1"/>
  <c r="F17" i="6"/>
  <c r="Q16" i="6"/>
  <c r="S16" i="6"/>
  <c r="I17" i="6" l="1"/>
  <c r="J17" i="6" s="1"/>
  <c r="J13" i="6" s="1"/>
  <c r="J2" i="6" s="1"/>
  <c r="P17" i="6"/>
  <c r="F13" i="6"/>
  <c r="F2" i="6" s="1"/>
  <c r="D13" i="6"/>
  <c r="E17" i="6"/>
  <c r="E13" i="6" s="1"/>
  <c r="E2" i="6" s="1"/>
  <c r="T16" i="6"/>
  <c r="M16" i="6"/>
  <c r="U16" i="6"/>
  <c r="S17" i="6" l="1"/>
  <c r="S13" i="6" s="1"/>
  <c r="S2" i="6" s="1"/>
  <c r="P13" i="6"/>
  <c r="P2" i="6" s="1"/>
  <c r="Q17" i="6"/>
  <c r="Q13" i="6" s="1"/>
  <c r="Q2" i="6" s="1"/>
  <c r="L17" i="6"/>
  <c r="I13" i="6"/>
  <c r="I2" i="6" s="1"/>
  <c r="T17" i="6" l="1"/>
  <c r="T13" i="6" s="1"/>
  <c r="T2" i="6" s="1"/>
  <c r="U17" i="6"/>
  <c r="U13" i="6" s="1"/>
  <c r="L13" i="6"/>
  <c r="L2" i="6" s="1"/>
  <c r="M17" i="6"/>
  <c r="M13" i="6" s="1"/>
  <c r="M2" i="6" s="1"/>
  <c r="U2" i="6" l="1"/>
</calcChain>
</file>

<file path=xl/sharedStrings.xml><?xml version="1.0" encoding="utf-8"?>
<sst xmlns="http://schemas.openxmlformats.org/spreadsheetml/2006/main" count="2920" uniqueCount="241">
  <si>
    <t>TACHES</t>
  </si>
  <si>
    <t>RESPONSABLE</t>
  </si>
  <si>
    <t>DEBUT</t>
  </si>
  <si>
    <t>FIN</t>
  </si>
  <si>
    <t>STATUT</t>
  </si>
  <si>
    <t>Sylvain CAILLEAU</t>
  </si>
  <si>
    <t>Carl LAURIER</t>
  </si>
  <si>
    <t>Dorian DAUPHIN</t>
  </si>
  <si>
    <t>Benoit GALLOU</t>
  </si>
  <si>
    <t>Alpha BAH</t>
  </si>
  <si>
    <t>Matthieu RALAMBOSON</t>
  </si>
  <si>
    <t>Serigne SOUMARE</t>
  </si>
  <si>
    <t>Christian QUILLOT</t>
  </si>
  <si>
    <t>Nicolas ROUILLE</t>
  </si>
  <si>
    <t>AQUEDI VERSION 1.3.5</t>
  </si>
  <si>
    <t>Test intégration</t>
  </si>
  <si>
    <t>Déploiement en préproduction</t>
  </si>
  <si>
    <t>Réalisation de la note de version</t>
  </si>
  <si>
    <t>Accompagnement recette</t>
  </si>
  <si>
    <t>A FAIRE</t>
  </si>
  <si>
    <t>EN COURS</t>
  </si>
  <si>
    <t>TERMINE</t>
  </si>
  <si>
    <t>A SPECIFIER</t>
  </si>
  <si>
    <t>EN COURS DE SPECIFICATION</t>
  </si>
  <si>
    <t>EN ATTENTE CLIENT</t>
  </si>
  <si>
    <t>CHARGE ESTIMEE</t>
  </si>
  <si>
    <t>REALISE</t>
  </si>
  <si>
    <t>??</t>
  </si>
  <si>
    <t>AQUEDI VERSION 1.4.0</t>
  </si>
  <si>
    <t>GEN01-014 - L'application doit permettre de conserver, d'une session à l'autre, la configuration/définition des écrans (colonnes affichées) par utilisateur</t>
  </si>
  <si>
    <t>GEN01-08 - L’application doit être en mesure de présenter la description des droits alloués à un utilisateur (en format électronique et papier).</t>
  </si>
  <si>
    <t>GC01-09 - L'application doit être capable de substituer une variable manquante par une autre. Cette variable de substitution peut être le résultat d’un calcul.</t>
  </si>
  <si>
    <t xml:space="preserve">GD01-014 - L'application doit permettre de supprimer une donnée statique non utilisée. </t>
  </si>
  <si>
    <t>AUTH01-010 - L'application doit permettre de visualiser l’évolution des droits d’accès attribués aux utilisateurs.</t>
  </si>
  <si>
    <t>GV01-05 - La validation manuelle par l'utilisateur peut se faire depuis un tableau ou un graphique de plusieurs manières différentes: 
- groupé (tte la page affichée)
- en fonction de la date à valider
- en fonction d'une plage de dates à valider
- en choisissant d'afficher toutes les données à valider</t>
  </si>
  <si>
    <t>GRAPH01-03 - L'application doit présenter les données sous forme d'arborescence organisée en dossiers ou répertoires personnalisables à souhait</t>
  </si>
  <si>
    <t>GB01-018 - Un écran doit permettre de connaitre les noms des variables utilisés dans le bilan.</t>
  </si>
  <si>
    <t>AUTH01-03 - L'application doit être en mesure de présenter la description des droits alloués à un utilisateur.</t>
  </si>
  <si>
    <t>AUTH01-02 - Cette vue peut être mis à jour avec les nouvelles habilitations reçues. 
Les mises à jour seront tracées.</t>
  </si>
  <si>
    <t>AUTH01-06 - L'application doit tracer l'historique des modifications des droits utilisateur.</t>
  </si>
  <si>
    <t>NC</t>
  </si>
  <si>
    <t>AQUEDI VERSION 1.3.6</t>
  </si>
  <si>
    <t>Intégration LIMPS</t>
  </si>
  <si>
    <t>Déploiement en production</t>
  </si>
  <si>
    <t>VSR</t>
  </si>
  <si>
    <t>Equipe Support</t>
  </si>
  <si>
    <t>RELEASE</t>
  </si>
  <si>
    <t>DATE DEBUT</t>
  </si>
  <si>
    <t>DATE FIN</t>
  </si>
  <si>
    <t>NB JOUR</t>
  </si>
  <si>
    <t>NB JOUR CONGE</t>
  </si>
  <si>
    <t>FOCALISATION</t>
  </si>
  <si>
    <t>CAPACITE THERORIQUE FRONTEND</t>
  </si>
  <si>
    <t>CAPACITE FRONTEND</t>
  </si>
  <si>
    <t>NB DEV FRONTEND</t>
  </si>
  <si>
    <t>NB DEV BACKEND</t>
  </si>
  <si>
    <t>CAPACITE BACKEND</t>
  </si>
  <si>
    <t>CAPACITE THERORIQUE BACKEND</t>
  </si>
  <si>
    <t>TOTAL CAPACITE DEV</t>
  </si>
  <si>
    <t>Mise en ordre de marche de Tableau Software</t>
  </si>
  <si>
    <t xml:space="preserve">GEN01-03 - L’accès au système doit pouvoir se faire via le compte LDAP de l’utilisateur et par  authentification unique (SSO) </t>
  </si>
  <si>
    <t>GB01-014 - Les bilans peuvent être annuels, trimestriels, mensuels, bimensuels, hebdomadaires, ou journaliers. Les bilans mensuels, annuels peuvent être calendaires ou glissants</t>
  </si>
  <si>
    <t>AQUEDI VERSION 1.4.1</t>
  </si>
  <si>
    <t>INT01-04 - L'application doit permettre aux utilisateurs habilités de mettre à jour facilement et rapidement les changements de codification imposés par SANDRE</t>
  </si>
  <si>
    <t>Gestion erreur des imports</t>
  </si>
  <si>
    <t>DEPLOIEMENT USINE SEM</t>
  </si>
  <si>
    <t>DEPLOIEMENT USINE SEC</t>
  </si>
  <si>
    <t>Atelier(s) de validation de la solution AQUEDI</t>
  </si>
  <si>
    <t>Atelier(s) technico-fonctionnel(s)</t>
  </si>
  <si>
    <t>Atelier(s) de suivi de VA</t>
  </si>
  <si>
    <t>Atelier(s) de suivi de VSR</t>
  </si>
  <si>
    <t>Organisation reprise historique</t>
  </si>
  <si>
    <t>Importation de l'historique des données dans Aquedi</t>
  </si>
  <si>
    <t>Reprise et Intégration des variables de l'outil bilan existant</t>
  </si>
  <si>
    <t>Récupération des formules de calcul provenant d'une application tierce</t>
  </si>
  <si>
    <t>Conversion des formules de calcul dans un format compréhensible par AQUEDI</t>
  </si>
  <si>
    <t>Accompagnement de l'équipe SIAAP en charge de l'export des données</t>
  </si>
  <si>
    <t>Tests d'intégration des fichiers de données exportées</t>
  </si>
  <si>
    <t>Gestion de sources de données complémentaires</t>
  </si>
  <si>
    <t>Récupération de la configuration de l'outil bilan (droits utilisateurs, liste, ...)</t>
  </si>
  <si>
    <t>Ajustement du support de formation adapté au contexte de l'usine</t>
  </si>
  <si>
    <t>Formation utilisateur</t>
  </si>
  <si>
    <t>Formation administrateur</t>
  </si>
  <si>
    <t>Formation Tableau Software</t>
  </si>
  <si>
    <t>Mise en MOM</t>
  </si>
  <si>
    <t>Mise en VSR</t>
  </si>
  <si>
    <t>Mise en VA</t>
  </si>
  <si>
    <t>Réalisation du bilan SANDRE</t>
  </si>
  <si>
    <t>Tests des bilans produits</t>
  </si>
  <si>
    <t>Externe</t>
  </si>
  <si>
    <t>Baptise PARENT</t>
  </si>
  <si>
    <t>Fabrice DUBOSC</t>
  </si>
  <si>
    <t>DEPLOIEMENT USINE DIE</t>
  </si>
  <si>
    <t>DEPLOIEMENT USINE DSAR</t>
  </si>
  <si>
    <t>DEPLOIEMENT USINE SEG</t>
  </si>
  <si>
    <t>DEPLOIEMENT USINE SAV</t>
  </si>
  <si>
    <t>Atelier de lancement de projet</t>
  </si>
  <si>
    <t>Reprise historique</t>
  </si>
  <si>
    <t>Reprise des variables</t>
  </si>
  <si>
    <t>Reprise des formules de calcul de l'outil bilan existant</t>
  </si>
  <si>
    <t>Intégration des données de supervision</t>
  </si>
  <si>
    <t>Formation</t>
  </si>
  <si>
    <t>Déploiement</t>
  </si>
  <si>
    <t>Mise à jour de la release note produit</t>
  </si>
  <si>
    <t>Tests bilans &amp; formulaire</t>
  </si>
  <si>
    <t>Tests des formulaires produits</t>
  </si>
  <si>
    <t>Atelier(s) de suivi</t>
  </si>
  <si>
    <t>RAF</t>
  </si>
  <si>
    <t>05/22/2019</t>
  </si>
  <si>
    <t>21/01/1020</t>
  </si>
  <si>
    <t>VA</t>
  </si>
  <si>
    <t>DEP</t>
  </si>
  <si>
    <t>Attente Lims</t>
  </si>
  <si>
    <t>T3</t>
  </si>
  <si>
    <r>
      <t xml:space="preserve">DUREE SPRINT
</t>
    </r>
    <r>
      <rPr>
        <b/>
        <i/>
        <sz val="11"/>
        <color theme="1"/>
        <rFont val="Calibri"/>
        <family val="2"/>
        <scheme val="minor"/>
      </rPr>
      <t>(en semaine)</t>
    </r>
  </si>
  <si>
    <t>CAPACITE BACKEND CUMULEE</t>
  </si>
  <si>
    <t>CAPACITE FRONTEND CUMULEE</t>
  </si>
  <si>
    <t>CAPACITE THERORIQUE BACKEND CUMULEE</t>
  </si>
  <si>
    <t>CAPACITE THERORIQUE FRONTEND CUMULEE</t>
  </si>
  <si>
    <t>NUMERO SPRINT</t>
  </si>
  <si>
    <t>SPRINT</t>
  </si>
  <si>
    <t>CONS01-02 - L'application doit permettre de visualiser un état d'avancement des validations</t>
  </si>
  <si>
    <t>GEN01-013 - L'application doit permettre d'archiver" des données. La notion d'archivage signifie que les données ne sont plus visibles dans la base active. Il peut s'agir d'un simple masquage des données et/ou d'un archivage au sens propre. Le candidat précisera son approche.</t>
  </si>
  <si>
    <t>GEN01-018 - L'application doit pouvoir envoyer une alarme en cas de détection de variable présente dans la plage d'alarme paramétrée à un groupe utilisateurs configuré</t>
  </si>
  <si>
    <t>GEN01-04 - Les comptes et identifiants ne peuvent pas être partagés par plusieurs personnes.</t>
  </si>
  <si>
    <t>EXT01-06 - L’application doit réaliser des exports automatiques paramétrables vers une cible. (emplacement réseau, mail,…)</t>
  </si>
  <si>
    <t>GB01-017 - Un écran doit permettre de connaitre les noms des variables utilisés dans le bilan.</t>
  </si>
  <si>
    <t>GB01-021 - La modification d’un modèle de bilan doit être possible depuis l'application</t>
  </si>
  <si>
    <t>GB01-03 - L'application doit permettre de générer un bilan au format pdf</t>
  </si>
  <si>
    <t>GB01-07 - L'application doit permettre à un utilisateur avancé de créer la mise en page d'un bilan ou d’un formulaire depuis l'application</t>
  </si>
  <si>
    <t>NC - Améliorer la gestion de l'unité de mesure d'une variable</t>
  </si>
  <si>
    <t>INT01-02 - L'application doit permettre d'importer des données depuis des fichiers SANDRE 1.5, 2.0 et 3.0</t>
  </si>
  <si>
    <t>GRAPH01-09 - L’interface utilisateur doit présenter à l’utilisateur connecté qu’une alarme le concernant est apparue.</t>
  </si>
  <si>
    <t>NC - Intégration fichier binaire</t>
  </si>
  <si>
    <t>E</t>
  </si>
  <si>
    <t>I1</t>
  </si>
  <si>
    <t>CP2</t>
  </si>
  <si>
    <t>CP1</t>
  </si>
  <si>
    <t>I2</t>
  </si>
  <si>
    <t>BI1</t>
  </si>
  <si>
    <t>C1</t>
  </si>
  <si>
    <t>F1</t>
  </si>
  <si>
    <t>B1</t>
  </si>
  <si>
    <t>B2</t>
  </si>
  <si>
    <t>B3</t>
  </si>
  <si>
    <t>S</t>
  </si>
  <si>
    <t>EQUIPE ERGO</t>
  </si>
  <si>
    <t>EQUIPE BACKEND</t>
  </si>
  <si>
    <t>EQUPE FRONTEND</t>
  </si>
  <si>
    <t>CHEF DE PROJET</t>
  </si>
  <si>
    <t>INFRASCTRUCTURE</t>
  </si>
  <si>
    <t>AUTRE</t>
  </si>
  <si>
    <t>EQUIPE BILAN</t>
  </si>
  <si>
    <t>Samira BOUDOUDRIA</t>
  </si>
  <si>
    <t>Equipe TUNISIE</t>
  </si>
  <si>
    <t>CONSULTANT</t>
  </si>
  <si>
    <t>% TEMPS PROJET</t>
  </si>
  <si>
    <t>R1</t>
  </si>
  <si>
    <t>R2</t>
  </si>
  <si>
    <t>R3</t>
  </si>
  <si>
    <t>IDENTIFIANT</t>
  </si>
  <si>
    <t>E1</t>
  </si>
  <si>
    <t>B4</t>
  </si>
  <si>
    <t>B5</t>
  </si>
  <si>
    <t>B6</t>
  </si>
  <si>
    <t>F2</t>
  </si>
  <si>
    <t>BI2</t>
  </si>
  <si>
    <t>BI3</t>
  </si>
  <si>
    <t>x</t>
  </si>
  <si>
    <t>H1</t>
  </si>
  <si>
    <t>NB JOUR CALENDAIRE</t>
  </si>
  <si>
    <t>CHARGE PONDEREE</t>
  </si>
  <si>
    <t>ANALYSE - ETUDE</t>
  </si>
  <si>
    <t>CONCEPTION</t>
  </si>
  <si>
    <t>MAQUETTAGE UX/UI</t>
  </si>
  <si>
    <t>DEVELOPPEMENT BACKEND</t>
  </si>
  <si>
    <t>DEVELOPPEMENT FRONTEND</t>
  </si>
  <si>
    <t>PARAMETRAGE</t>
  </si>
  <si>
    <t>TEST UNITAIRE BACKEND</t>
  </si>
  <si>
    <t>TEST UNITAIRE FRONTEND</t>
  </si>
  <si>
    <t>TEST INTEGRATION</t>
  </si>
  <si>
    <t>DOC TECHNIQUE</t>
  </si>
  <si>
    <t>DOC FONCTIONNELLE</t>
  </si>
  <si>
    <t>COMMENTAIRE</t>
  </si>
  <si>
    <t>En fonction des retours cients sur la version 1.3.5</t>
  </si>
  <si>
    <t>Recette</t>
  </si>
  <si>
    <t>AQUEDI VERSION 1.5.0</t>
  </si>
  <si>
    <t>Préparation branche 1.4.0</t>
  </si>
  <si>
    <t>Finalisation classement des données par liste</t>
  </si>
  <si>
    <t>Les fonctionnalités sont déjà développées</t>
  </si>
  <si>
    <t>Nécessite validation du SIAAP</t>
  </si>
  <si>
    <t>Mise en place des tests unitaires Frontend - Partie 1</t>
  </si>
  <si>
    <t>Développement backend</t>
  </si>
  <si>
    <t>Hors CCTP</t>
  </si>
  <si>
    <t>Développement frontend</t>
  </si>
  <si>
    <t>Mise en place des cruds restants dans le référentiel</t>
  </si>
  <si>
    <t>[GRAPH01-01] - En tant qu'OPERATEUR je peux créer un graphique à partir de données sélectionnées manuellement ou automatiquement (plage horaire, date...)</t>
  </si>
  <si>
    <t>Hors CCTP : Matthieu + Rabii</t>
  </si>
  <si>
    <t>Sylvain (1) + Baptiste(6) + Samira(5)</t>
  </si>
  <si>
    <t>RELEASE 5 - Sprint 1</t>
  </si>
  <si>
    <t>RELEASE 5 - Sprint 2</t>
  </si>
  <si>
    <t>RELEASE 5 - Sprint 3</t>
  </si>
  <si>
    <t>RELEASE 5 - Sprint 4</t>
  </si>
  <si>
    <t>RELEASE 6 - Sprint 1</t>
  </si>
  <si>
    <t>RELEASE 6 - Sprint 2</t>
  </si>
  <si>
    <t>RELEASE 6 - Sprint 3</t>
  </si>
  <si>
    <t>RELEASE 6 - Sprint 4</t>
  </si>
  <si>
    <t>RELEASE 7 - Sprint 1</t>
  </si>
  <si>
    <t>RELEASE 7 - Sprint 2</t>
  </si>
  <si>
    <t>RELEASE 7 - Sprint 3</t>
  </si>
  <si>
    <t>RELEASE 7 - Sprint 4</t>
  </si>
  <si>
    <t>AUCUN</t>
  </si>
  <si>
    <t>En fonction des retours de recette client</t>
  </si>
  <si>
    <t>En fonction des retours cients sur la version 1.4.0</t>
  </si>
  <si>
    <t>AQUEDI VERSION 1.6.0</t>
  </si>
  <si>
    <t>AQUEDI VERSION 1.7.0</t>
  </si>
  <si>
    <t>En fonction des retours cients sur la version 1.5.0</t>
  </si>
  <si>
    <t>Modelisation Bilan</t>
  </si>
  <si>
    <t>Tests Unitaire</t>
  </si>
  <si>
    <t>Intégration évolution</t>
  </si>
  <si>
    <t>T3 2019</t>
  </si>
  <si>
    <t>Migration de limps en Septembre 2020</t>
  </si>
  <si>
    <t>Modelisation Bilan &amp; Formulaire</t>
  </si>
  <si>
    <t>Intégration évolution Bilan</t>
  </si>
  <si>
    <t>Intégration évolution Formulaire</t>
  </si>
  <si>
    <t>2 personnes pdt 2 semaines</t>
  </si>
  <si>
    <t>2 personnes pdt 3 semaines</t>
  </si>
  <si>
    <t>2 personnes pdt 5 semaines</t>
  </si>
  <si>
    <t>2 personnes pdt 4,5 semaines</t>
  </si>
  <si>
    <t>Modélisation bilan</t>
  </si>
  <si>
    <t>En fonction des retours cients sur la version 1.6.0</t>
  </si>
  <si>
    <t>AQUEDI VERSION 1.8.0</t>
  </si>
  <si>
    <t>Documentation</t>
  </si>
  <si>
    <t>Document de formation utilisateur Aquedi</t>
  </si>
  <si>
    <t>Document de formation administrateur Aquedi</t>
  </si>
  <si>
    <t>DOCUMENTATION</t>
  </si>
  <si>
    <t>SEC</t>
  </si>
  <si>
    <t>SEG</t>
  </si>
  <si>
    <t>DSAR</t>
  </si>
  <si>
    <t>DIE</t>
  </si>
  <si>
    <t>SAV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</si>
</sst>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A06EA"/>
        <bgColor indexed="64"/>
      </patternFill>
    </fill>
    <fill>
      <patternFill patternType="solid">
        <fgColor rgb="FF62EC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0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164" fontId="1" fillId="2" borderId="3" xfId="0" applyNumberFormat="1" applyFont="1" applyFill="1" applyBorder="1" applyAlignment="1">
      <alignment textRotation="90"/>
    </xf>
    <xf numFmtId="0" fontId="0" fillId="0" borderId="3" xfId="0" applyBorder="1"/>
    <xf numFmtId="0" fontId="0" fillId="0" borderId="4" xfId="0" applyBorder="1"/>
    <xf numFmtId="0" fontId="0" fillId="3" borderId="4" xfId="0" applyFill="1" applyBorder="1"/>
    <xf numFmtId="0" fontId="0" fillId="3" borderId="3" xfId="0" applyFill="1" applyBorder="1"/>
    <xf numFmtId="0" fontId="1" fillId="2" borderId="2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3" borderId="7" xfId="0" applyFill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7" xfId="0" applyFill="1" applyBorder="1"/>
    <xf numFmtId="0" fontId="0" fillId="0" borderId="0" xfId="0" applyBorder="1"/>
    <xf numFmtId="14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Fill="1" applyBorder="1"/>
    <xf numFmtId="0" fontId="1" fillId="2" borderId="0" xfId="0" applyFont="1" applyFill="1"/>
    <xf numFmtId="0" fontId="1" fillId="2" borderId="8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/>
    <xf numFmtId="2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/>
    <xf numFmtId="2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wrapText="1"/>
    </xf>
    <xf numFmtId="0" fontId="1" fillId="2" borderId="9" xfId="0" applyFont="1" applyFill="1" applyBorder="1"/>
    <xf numFmtId="0" fontId="1" fillId="2" borderId="7" xfId="0" applyFont="1" applyFill="1" applyBorder="1"/>
    <xf numFmtId="2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5" borderId="3" xfId="0" applyFill="1" applyBorder="1"/>
    <xf numFmtId="0" fontId="1" fillId="5" borderId="8" xfId="0" applyFont="1" applyFill="1" applyBorder="1"/>
    <xf numFmtId="0" fontId="2" fillId="5" borderId="3" xfId="0" applyFont="1" applyFill="1" applyBorder="1"/>
    <xf numFmtId="0" fontId="0" fillId="5" borderId="8" xfId="0" applyFill="1" applyBorder="1"/>
    <xf numFmtId="0" fontId="0" fillId="5" borderId="3" xfId="0" applyFill="1" applyBorder="1" applyAlignment="1">
      <alignment horizontal="center"/>
    </xf>
    <xf numFmtId="0" fontId="2" fillId="5" borderId="8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/>
    </xf>
    <xf numFmtId="0" fontId="1" fillId="4" borderId="3" xfId="0" applyFont="1" applyFill="1" applyBorder="1"/>
    <xf numFmtId="2" fontId="0" fillId="0" borderId="0" xfId="0" applyNumberFormat="1" applyBorder="1" applyAlignment="1">
      <alignment horizontal="center"/>
    </xf>
    <xf numFmtId="0" fontId="0" fillId="3" borderId="2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0" fontId="1" fillId="4" borderId="7" xfId="0" applyFont="1" applyFill="1" applyBorder="1"/>
    <xf numFmtId="0" fontId="1" fillId="6" borderId="7" xfId="0" applyFont="1" applyFill="1" applyBorder="1"/>
    <xf numFmtId="0" fontId="1" fillId="7" borderId="7" xfId="0" applyFont="1" applyFill="1" applyBorder="1"/>
    <xf numFmtId="0" fontId="0" fillId="0" borderId="4" xfId="0" applyFill="1" applyBorder="1"/>
    <xf numFmtId="14" fontId="2" fillId="2" borderId="2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/>
    <xf numFmtId="0" fontId="2" fillId="0" borderId="7" xfId="0" applyFont="1" applyFill="1" applyBorder="1"/>
    <xf numFmtId="0" fontId="0" fillId="0" borderId="2" xfId="0" applyFill="1" applyBorder="1"/>
    <xf numFmtId="0" fontId="5" fillId="2" borderId="7" xfId="0" applyFont="1" applyFill="1" applyBorder="1"/>
    <xf numFmtId="0" fontId="5" fillId="4" borderId="7" xfId="0" applyFont="1" applyFill="1" applyBorder="1"/>
    <xf numFmtId="0" fontId="0" fillId="0" borderId="11" xfId="0" applyNumberFormat="1" applyBorder="1" applyAlignment="1">
      <alignment horizontal="center" vertical="center" wrapText="1"/>
    </xf>
    <xf numFmtId="0" fontId="0" fillId="0" borderId="0" xfId="0" applyNumberFormat="1"/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1" fillId="2" borderId="0" xfId="0" quotePrefix="1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8" borderId="0" xfId="0" applyFill="1" applyBorder="1" applyAlignment="1">
      <alignment horizontal="center" vertical="center" wrapText="1"/>
    </xf>
    <xf numFmtId="14" fontId="0" fillId="8" borderId="0" xfId="0" applyNumberFormat="1" applyFill="1" applyBorder="1" applyAlignment="1">
      <alignment horizontal="center" vertical="center" wrapText="1"/>
    </xf>
    <xf numFmtId="1" fontId="0" fillId="8" borderId="0" xfId="0" applyNumberFormat="1" applyFill="1" applyBorder="1" applyAlignment="1">
      <alignment horizontal="center" vertical="center" wrapText="1"/>
    </xf>
    <xf numFmtId="2" fontId="0" fillId="8" borderId="0" xfId="0" applyNumberFormat="1" applyFill="1" applyBorder="1" applyAlignment="1">
      <alignment horizontal="center" vertical="center" wrapText="1"/>
    </xf>
    <xf numFmtId="1" fontId="0" fillId="8" borderId="10" xfId="0" applyNumberFormat="1" applyFill="1" applyBorder="1" applyAlignment="1">
      <alignment horizontal="center" vertical="center" wrapText="1"/>
    </xf>
    <xf numFmtId="2" fontId="0" fillId="8" borderId="2" xfId="0" applyNumberForma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2" fontId="9" fillId="14" borderId="2" xfId="0" applyNumberFormat="1" applyFont="1" applyFill="1" applyBorder="1" applyAlignment="1">
      <alignment horizontal="center" vertical="center" wrapText="1"/>
    </xf>
    <xf numFmtId="2" fontId="9" fillId="14" borderId="2" xfId="0" applyNumberFormat="1" applyFont="1" applyFill="1" applyBorder="1" applyAlignment="1">
      <alignment horizontal="center" vertical="center"/>
    </xf>
    <xf numFmtId="2" fontId="9" fillId="14" borderId="1" xfId="0" applyNumberFormat="1" applyFont="1" applyFill="1" applyBorder="1" applyAlignment="1">
      <alignment horizontal="center" vertical="center"/>
    </xf>
    <xf numFmtId="164" fontId="9" fillId="14" borderId="7" xfId="0" applyNumberFormat="1" applyFont="1" applyFill="1" applyBorder="1" applyAlignment="1">
      <alignment textRotation="90"/>
    </xf>
    <xf numFmtId="164" fontId="1" fillId="2" borderId="7" xfId="0" applyNumberFormat="1" applyFont="1" applyFill="1" applyBorder="1" applyAlignment="1">
      <alignment textRotation="90"/>
    </xf>
    <xf numFmtId="0" fontId="9" fillId="14" borderId="1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" fillId="15" borderId="8" xfId="0" applyFont="1" applyFill="1" applyBorder="1"/>
    <xf numFmtId="0" fontId="1" fillId="15" borderId="3" xfId="0" applyFont="1" applyFill="1" applyBorder="1" applyAlignment="1">
      <alignment horizontal="center" vertical="center"/>
    </xf>
    <xf numFmtId="0" fontId="2" fillId="15" borderId="8" xfId="0" applyFont="1" applyFill="1" applyBorder="1"/>
    <xf numFmtId="0" fontId="2" fillId="15" borderId="3" xfId="0" applyFont="1" applyFill="1" applyBorder="1" applyAlignment="1">
      <alignment horizontal="center" vertical="center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/>
    <xf numFmtId="0" fontId="1" fillId="2" borderId="0" xfId="0" applyFont="1" applyFill="1" applyAlignment="1">
      <alignment horizontal="left"/>
    </xf>
    <xf numFmtId="10" fontId="1" fillId="2" borderId="0" xfId="0" applyNumberFormat="1" applyFont="1" applyFill="1" applyAlignment="1">
      <alignment horizontal="left"/>
    </xf>
    <xf numFmtId="0" fontId="2" fillId="15" borderId="3" xfId="0" applyFont="1" applyFill="1" applyBorder="1"/>
    <xf numFmtId="0" fontId="8" fillId="15" borderId="3" xfId="0" applyFont="1" applyFill="1" applyBorder="1"/>
    <xf numFmtId="0" fontId="8" fillId="15" borderId="8" xfId="0" applyFont="1" applyFill="1" applyBorder="1"/>
    <xf numFmtId="0" fontId="0" fillId="15" borderId="8" xfId="0" applyFill="1" applyBorder="1" applyAlignment="1">
      <alignment horizontal="center" vertical="center"/>
    </xf>
    <xf numFmtId="0" fontId="1" fillId="15" borderId="3" xfId="0" applyFont="1" applyFill="1" applyBorder="1"/>
    <xf numFmtId="14" fontId="9" fillId="14" borderId="2" xfId="0" applyNumberFormat="1" applyFont="1" applyFill="1" applyBorder="1" applyAlignment="1">
      <alignment horizontal="center" vertical="center"/>
    </xf>
    <xf numFmtId="14" fontId="1" fillId="15" borderId="3" xfId="0" applyNumberFormat="1" applyFont="1" applyFill="1" applyBorder="1" applyAlignment="1">
      <alignment horizontal="center" vertical="center"/>
    </xf>
    <xf numFmtId="14" fontId="8" fillId="15" borderId="3" xfId="0" applyNumberFormat="1" applyFont="1" applyFill="1" applyBorder="1" applyAlignment="1">
      <alignment horizontal="center" vertical="center"/>
    </xf>
    <xf numFmtId="14" fontId="2" fillId="15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textRotation="90"/>
    </xf>
    <xf numFmtId="0" fontId="0" fillId="0" borderId="16" xfId="0" applyBorder="1"/>
    <xf numFmtId="0" fontId="1" fillId="15" borderId="16" xfId="0" applyFont="1" applyFill="1" applyBorder="1"/>
    <xf numFmtId="0" fontId="0" fillId="0" borderId="14" xfId="0" applyBorder="1"/>
    <xf numFmtId="0" fontId="0" fillId="0" borderId="17" xfId="0" applyBorder="1"/>
    <xf numFmtId="0" fontId="8" fillId="15" borderId="16" xfId="0" applyFont="1" applyFill="1" applyBorder="1"/>
    <xf numFmtId="0" fontId="2" fillId="15" borderId="16" xfId="0" applyFont="1" applyFill="1" applyBorder="1"/>
    <xf numFmtId="0" fontId="1" fillId="2" borderId="17" xfId="0" applyFont="1" applyFill="1" applyBorder="1"/>
    <xf numFmtId="164" fontId="9" fillId="14" borderId="24" xfId="0" applyNumberFormat="1" applyFont="1" applyFill="1" applyBorder="1" applyAlignment="1">
      <alignment textRotation="90"/>
    </xf>
    <xf numFmtId="0" fontId="0" fillId="0" borderId="27" xfId="0" applyBorder="1"/>
    <xf numFmtId="0" fontId="1" fillId="15" borderId="27" xfId="0" applyFont="1" applyFill="1" applyBorder="1"/>
    <xf numFmtId="0" fontId="0" fillId="0" borderId="28" xfId="0" applyBorder="1"/>
    <xf numFmtId="0" fontId="0" fillId="0" borderId="24" xfId="0" applyBorder="1"/>
    <xf numFmtId="0" fontId="8" fillId="15" borderId="27" xfId="0" applyFont="1" applyFill="1" applyBorder="1"/>
    <xf numFmtId="0" fontId="0" fillId="0" borderId="29" xfId="0" applyBorder="1"/>
    <xf numFmtId="0" fontId="2" fillId="15" borderId="27" xfId="0" applyFont="1" applyFill="1" applyBorder="1"/>
    <xf numFmtId="0" fontId="1" fillId="2" borderId="24" xfId="0" applyFont="1" applyFill="1" applyBorder="1"/>
    <xf numFmtId="164" fontId="9" fillId="14" borderId="17" xfId="0" applyNumberFormat="1" applyFont="1" applyFill="1" applyBorder="1" applyAlignment="1">
      <alignment textRotation="90"/>
    </xf>
    <xf numFmtId="0" fontId="11" fillId="0" borderId="0" xfId="0" applyFont="1" applyFill="1" applyBorder="1" applyAlignment="1">
      <alignment horizontal="left" vertical="center" wrapText="1" indent="1"/>
    </xf>
    <xf numFmtId="2" fontId="0" fillId="0" borderId="0" xfId="0" applyNumberFormat="1" applyBorder="1" applyAlignment="1">
      <alignment horizontal="center" vertical="center" wrapText="1"/>
    </xf>
    <xf numFmtId="0" fontId="1" fillId="15" borderId="16" xfId="0" applyFont="1" applyFill="1" applyBorder="1" applyAlignment="1">
      <alignment wrapText="1"/>
    </xf>
    <xf numFmtId="0" fontId="1" fillId="15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wrapText="1"/>
    </xf>
    <xf numFmtId="0" fontId="12" fillId="0" borderId="2" xfId="0" applyFont="1" applyBorder="1" applyAlignment="1">
      <alignment horizontal="left" wrapText="1" indent="1"/>
    </xf>
    <xf numFmtId="0" fontId="12" fillId="0" borderId="10" xfId="0" applyFont="1" applyBorder="1" applyAlignment="1">
      <alignment horizontal="left" wrapText="1" indent="1"/>
    </xf>
    <xf numFmtId="0" fontId="9" fillId="1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15" borderId="3" xfId="0" applyFont="1" applyFill="1" applyBorder="1" applyAlignment="1">
      <alignment wrapText="1"/>
    </xf>
    <xf numFmtId="0" fontId="11" fillId="0" borderId="2" xfId="0" applyFont="1" applyFill="1" applyBorder="1" applyAlignment="1">
      <alignment horizontal="left" vertical="center" wrapText="1" indent="1"/>
    </xf>
    <xf numFmtId="0" fontId="9" fillId="0" borderId="2" xfId="0" applyFont="1" applyFill="1" applyBorder="1" applyAlignment="1">
      <alignment horizontal="left" wrapText="1" indent="1"/>
    </xf>
    <xf numFmtId="0" fontId="1" fillId="16" borderId="0" xfId="0" applyFont="1" applyFill="1"/>
    <xf numFmtId="0" fontId="1" fillId="15" borderId="23" xfId="0" applyFont="1" applyFill="1" applyBorder="1" applyAlignment="1">
      <alignment wrapText="1"/>
    </xf>
    <xf numFmtId="0" fontId="1" fillId="15" borderId="20" xfId="0" applyFont="1" applyFill="1" applyBorder="1" applyAlignment="1">
      <alignment wrapText="1"/>
    </xf>
    <xf numFmtId="0" fontId="1" fillId="15" borderId="20" xfId="0" applyFont="1" applyFill="1" applyBorder="1"/>
    <xf numFmtId="14" fontId="1" fillId="15" borderId="20" xfId="0" applyNumberFormat="1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/>
    </xf>
    <xf numFmtId="0" fontId="0" fillId="15" borderId="22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8" xfId="0" applyFill="1" applyBorder="1"/>
    <xf numFmtId="0" fontId="1" fillId="15" borderId="14" xfId="0" applyFont="1" applyFill="1" applyBorder="1" applyAlignment="1">
      <alignment wrapText="1"/>
    </xf>
    <xf numFmtId="0" fontId="1" fillId="15" borderId="4" xfId="0" applyFont="1" applyFill="1" applyBorder="1" applyAlignment="1">
      <alignment wrapText="1"/>
    </xf>
    <xf numFmtId="0" fontId="1" fillId="15" borderId="4" xfId="0" applyFont="1" applyFill="1" applyBorder="1"/>
    <xf numFmtId="14" fontId="1" fillId="15" borderId="4" xfId="0" applyNumberFormat="1" applyFont="1" applyFill="1" applyBorder="1" applyAlignment="1">
      <alignment horizontal="center" vertical="center"/>
    </xf>
    <xf numFmtId="14" fontId="1" fillId="15" borderId="5" xfId="0" applyNumberFormat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2" fillId="15" borderId="4" xfId="0" applyFont="1" applyFill="1" applyBorder="1"/>
    <xf numFmtId="0" fontId="2" fillId="15" borderId="14" xfId="0" applyFont="1" applyFill="1" applyBorder="1"/>
    <xf numFmtId="0" fontId="2" fillId="15" borderId="28" xfId="0" applyFont="1" applyFill="1" applyBorder="1"/>
    <xf numFmtId="0" fontId="2" fillId="15" borderId="5" xfId="0" applyFont="1" applyFill="1" applyBorder="1"/>
    <xf numFmtId="0" fontId="1" fillId="2" borderId="30" xfId="0" applyFont="1" applyFill="1" applyBorder="1" applyAlignment="1">
      <alignment wrapText="1"/>
    </xf>
    <xf numFmtId="0" fontId="1" fillId="2" borderId="31" xfId="0" applyFont="1" applyFill="1" applyBorder="1" applyAlignment="1">
      <alignment wrapText="1"/>
    </xf>
    <xf numFmtId="0" fontId="1" fillId="2" borderId="31" xfId="0" applyFont="1" applyFill="1" applyBorder="1"/>
    <xf numFmtId="14" fontId="1" fillId="2" borderId="31" xfId="0" applyNumberFormat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/>
    </xf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2" xfId="0" applyFont="1" applyFill="1" applyBorder="1"/>
    <xf numFmtId="0" fontId="1" fillId="15" borderId="36" xfId="0" applyFont="1" applyFill="1" applyBorder="1" applyAlignment="1">
      <alignment horizontal="left" wrapText="1" indent="1"/>
    </xf>
    <xf numFmtId="0" fontId="1" fillId="15" borderId="7" xfId="0" applyFont="1" applyFill="1" applyBorder="1" applyAlignment="1">
      <alignment horizontal="left" wrapText="1" indent="1"/>
    </xf>
    <xf numFmtId="0" fontId="1" fillId="15" borderId="7" xfId="0" applyFont="1" applyFill="1" applyBorder="1" applyAlignment="1">
      <alignment horizontal="left" indent="1"/>
    </xf>
    <xf numFmtId="14" fontId="1" fillId="15" borderId="7" xfId="0" applyNumberFormat="1" applyFont="1" applyFill="1" applyBorder="1" applyAlignment="1">
      <alignment horizontal="left" vertical="center" indent="1"/>
    </xf>
    <xf numFmtId="0" fontId="0" fillId="15" borderId="7" xfId="0" applyFill="1" applyBorder="1"/>
    <xf numFmtId="0" fontId="0" fillId="15" borderId="17" xfId="0" applyFill="1" applyBorder="1"/>
    <xf numFmtId="0" fontId="0" fillId="15" borderId="24" xfId="0" applyFill="1" applyBorder="1"/>
    <xf numFmtId="0" fontId="0" fillId="15" borderId="0" xfId="0" applyFill="1" applyBorder="1"/>
    <xf numFmtId="14" fontId="9" fillId="14" borderId="10" xfId="0" applyNumberFormat="1" applyFont="1" applyFill="1" applyBorder="1" applyAlignment="1">
      <alignment horizontal="center" vertical="center"/>
    </xf>
    <xf numFmtId="14" fontId="1" fillId="15" borderId="19" xfId="0" applyNumberFormat="1" applyFont="1" applyFill="1" applyBorder="1" applyAlignment="1">
      <alignment horizontal="center" vertical="center"/>
    </xf>
    <xf numFmtId="14" fontId="1" fillId="15" borderId="17" xfId="0" applyNumberFormat="1" applyFont="1" applyFill="1" applyBorder="1" applyAlignment="1">
      <alignment horizontal="left" vertical="center" indent="1"/>
    </xf>
    <xf numFmtId="14" fontId="1" fillId="2" borderId="34" xfId="0" applyNumberFormat="1" applyFont="1" applyFill="1" applyBorder="1" applyAlignment="1">
      <alignment horizontal="center" vertical="center"/>
    </xf>
    <xf numFmtId="14" fontId="1" fillId="15" borderId="14" xfId="0" applyNumberFormat="1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14" fontId="1" fillId="15" borderId="16" xfId="0" applyNumberFormat="1" applyFont="1" applyFill="1" applyBorder="1" applyAlignment="1">
      <alignment horizontal="center" vertical="center"/>
    </xf>
    <xf numFmtId="14" fontId="8" fillId="15" borderId="16" xfId="0" applyNumberFormat="1" applyFont="1" applyFill="1" applyBorder="1" applyAlignment="1">
      <alignment horizontal="center" vertical="center"/>
    </xf>
    <xf numFmtId="14" fontId="2" fillId="15" borderId="16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1" fillId="15" borderId="5" xfId="0" applyFont="1" applyFill="1" applyBorder="1" applyAlignment="1">
      <alignment horizontal="left" vertical="center" wrapText="1" indent="1"/>
    </xf>
    <xf numFmtId="0" fontId="10" fillId="15" borderId="4" xfId="0" applyFont="1" applyFill="1" applyBorder="1" applyAlignment="1">
      <alignment horizontal="left" vertical="center" wrapText="1" indent="1"/>
    </xf>
    <xf numFmtId="2" fontId="1" fillId="15" borderId="5" xfId="0" applyNumberFormat="1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/>
    </xf>
    <xf numFmtId="0" fontId="1" fillId="15" borderId="5" xfId="0" applyFont="1" applyFill="1" applyBorder="1"/>
    <xf numFmtId="0" fontId="8" fillId="0" borderId="0" xfId="0" applyFont="1" applyAlignment="1">
      <alignment horizontal="center" vertical="center"/>
    </xf>
    <xf numFmtId="0" fontId="8" fillId="2" borderId="7" xfId="0" applyFont="1" applyFill="1" applyBorder="1"/>
    <xf numFmtId="0" fontId="8" fillId="2" borderId="17" xfId="0" applyFont="1" applyFill="1" applyBorder="1"/>
    <xf numFmtId="0" fontId="8" fillId="2" borderId="24" xfId="0" applyFont="1" applyFill="1" applyBorder="1"/>
    <xf numFmtId="0" fontId="8" fillId="2" borderId="0" xfId="0" applyFont="1" applyFill="1"/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" fillId="15" borderId="0" xfId="0" applyFont="1" applyFill="1" applyBorder="1" applyAlignment="1">
      <alignment horizontal="left" vertical="center" wrapText="1"/>
    </xf>
    <xf numFmtId="0" fontId="1" fillId="16" borderId="2" xfId="0" applyFont="1" applyFill="1" applyBorder="1"/>
    <xf numFmtId="14" fontId="1" fillId="16" borderId="10" xfId="0" applyNumberFormat="1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7" xfId="0" applyFont="1" applyFill="1" applyBorder="1"/>
    <xf numFmtId="0" fontId="1" fillId="16" borderId="17" xfId="0" applyFont="1" applyFill="1" applyBorder="1"/>
    <xf numFmtId="0" fontId="1" fillId="16" borderId="24" xfId="0" applyFont="1" applyFill="1" applyBorder="1"/>
    <xf numFmtId="2" fontId="1" fillId="15" borderId="20" xfId="0" applyNumberFormat="1" applyFont="1" applyFill="1" applyBorder="1" applyAlignment="1">
      <alignment horizontal="center" vertical="center"/>
    </xf>
    <xf numFmtId="2" fontId="1" fillId="15" borderId="21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37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2" fontId="1" fillId="2" borderId="33" xfId="0" applyNumberFormat="1" applyFont="1" applyFill="1" applyBorder="1" applyAlignment="1">
      <alignment horizontal="center" vertical="center"/>
    </xf>
    <xf numFmtId="2" fontId="1" fillId="15" borderId="4" xfId="0" applyNumberFormat="1" applyFont="1" applyFill="1" applyBorder="1" applyAlignment="1">
      <alignment horizontal="center" vertical="center"/>
    </xf>
    <xf numFmtId="2" fontId="1" fillId="15" borderId="3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15" borderId="15" xfId="0" applyNumberFormat="1" applyFont="1" applyFill="1" applyBorder="1" applyAlignment="1">
      <alignment horizontal="center" vertical="center"/>
    </xf>
    <xf numFmtId="2" fontId="2" fillId="15" borderId="3" xfId="0" applyNumberFormat="1" applyFont="1" applyFill="1" applyBorder="1" applyAlignment="1">
      <alignment horizontal="center" vertical="center"/>
    </xf>
    <xf numFmtId="2" fontId="2" fillId="15" borderId="15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0" fillId="0" borderId="2" xfId="0" quotePrefix="1" applyNumberFormat="1" applyBorder="1" applyAlignment="1">
      <alignment horizontal="center" vertical="center"/>
    </xf>
    <xf numFmtId="2" fontId="1" fillId="16" borderId="2" xfId="0" applyNumberFormat="1" applyFont="1" applyFill="1" applyBorder="1" applyAlignment="1">
      <alignment horizontal="center" vertical="center"/>
    </xf>
    <xf numFmtId="2" fontId="1" fillId="16" borderId="1" xfId="0" applyNumberFormat="1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left" vertical="center" wrapText="1"/>
    </xf>
    <xf numFmtId="0" fontId="1" fillId="15" borderId="15" xfId="0" applyFont="1" applyFill="1" applyBorder="1" applyAlignment="1">
      <alignment horizontal="left" vertical="center" wrapText="1"/>
    </xf>
    <xf numFmtId="0" fontId="1" fillId="15" borderId="15" xfId="0" applyFont="1" applyFill="1" applyBorder="1" applyAlignment="1">
      <alignment horizontal="left" vertical="center" wrapText="1" indent="1"/>
    </xf>
    <xf numFmtId="2" fontId="0" fillId="0" borderId="0" xfId="0" applyNumberFormat="1" applyFill="1" applyBorder="1" applyAlignment="1">
      <alignment horizontal="center"/>
    </xf>
    <xf numFmtId="0" fontId="9" fillId="14" borderId="3" xfId="0" applyFont="1" applyFill="1" applyBorder="1" applyAlignment="1">
      <alignment horizontal="center" vertical="center" wrapText="1"/>
    </xf>
    <xf numFmtId="14" fontId="9" fillId="14" borderId="3" xfId="0" applyNumberFormat="1" applyFont="1" applyFill="1" applyBorder="1" applyAlignment="1">
      <alignment horizontal="center" vertical="center"/>
    </xf>
    <xf numFmtId="2" fontId="9" fillId="14" borderId="3" xfId="0" applyNumberFormat="1" applyFont="1" applyFill="1" applyBorder="1" applyAlignment="1">
      <alignment horizontal="center" vertical="center" wrapText="1"/>
    </xf>
    <xf numFmtId="0" fontId="9" fillId="14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7" borderId="3" xfId="0" applyFont="1" applyFill="1" applyBorder="1"/>
    <xf numFmtId="14" fontId="1" fillId="17" borderId="3" xfId="0" applyNumberFormat="1" applyFont="1" applyFill="1" applyBorder="1" applyAlignment="1">
      <alignment horizontal="center" vertical="center"/>
    </xf>
    <xf numFmtId="2" fontId="2" fillId="17" borderId="3" xfId="0" applyNumberFormat="1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14" fontId="2" fillId="17" borderId="3" xfId="0" applyNumberFormat="1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</cellXfs>
  <cellStyles count="2">
    <cellStyle name="Normal" xfId="0" builtinId="0"/>
    <cellStyle name="Normal 4" xfId="1" xr:uid="{7B813F4D-2D19-4991-8830-75E21B1599EE}"/>
  </cellStyles>
  <dxfs count="9058"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3399FF"/>
        </patternFill>
      </fill>
    </dxf>
    <dxf>
      <font>
        <b/>
        <i val="0"/>
        <color theme="0"/>
      </font>
      <fill>
        <patternFill>
          <bgColor rgb="FF66CCFF"/>
        </patternFill>
      </fill>
    </dxf>
    <dxf>
      <font>
        <b/>
        <i val="0"/>
        <color theme="0"/>
      </font>
      <fill>
        <patternFill>
          <bgColor rgb="FF9900CC"/>
        </patternFill>
      </fill>
    </dxf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33CCCC"/>
        </patternFill>
      </fill>
    </dxf>
    <dxf>
      <font>
        <b/>
        <i val="0"/>
        <color theme="0"/>
      </font>
      <fill>
        <patternFill>
          <bgColor rgb="FF00FF99"/>
        </patternFill>
      </fill>
    </dxf>
    <dxf>
      <font>
        <b/>
        <i val="0"/>
        <color theme="0"/>
      </font>
      <fill>
        <patternFill>
          <bgColor rgb="FF66FFCC"/>
        </patternFill>
      </fill>
    </dxf>
    <dxf>
      <font>
        <b/>
        <i val="0"/>
        <color theme="0"/>
      </font>
      <fill>
        <patternFill>
          <bgColor rgb="FF99FF99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ill>
        <patternFill>
          <bgColor theme="9" tint="0.79998168889431442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bgColor rgb="FFCC00FF"/>
        </patternFill>
      </fill>
    </dxf>
    <dxf>
      <font>
        <b/>
        <i val="0"/>
        <color theme="0"/>
      </font>
      <fill>
        <patternFill>
          <bgColor rgb="FF00FFCC"/>
        </patternFill>
      </fill>
    </dxf>
    <dxf>
      <font>
        <b/>
        <i val="0"/>
        <color theme="0"/>
      </font>
      <fill>
        <patternFill>
          <bgColor rgb="FF0033CC"/>
        </patternFill>
      </fill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rgb="FF002060"/>
      </font>
      <fill>
        <patternFill>
          <bgColor rgb="FF00206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99FF99"/>
      <color rgb="FF66FFCC"/>
      <color rgb="FF99FFCC"/>
      <color rgb="FF66FF99"/>
      <color rgb="FF00FF99"/>
      <color rgb="FF00FFFF"/>
      <color rgb="FF00CCFF"/>
      <color rgb="FF00FFCC"/>
      <color rgb="FF33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A0F5-2B27-4D2E-ABDD-4C1122F0234E}">
  <dimension ref="A1:JI255"/>
  <sheetViews>
    <sheetView topLeftCell="E1" zoomScale="85" zoomScaleNormal="85" workbookViewId="0">
      <pane ySplit="1" topLeftCell="A23" activePane="bottomLeft" state="frozen"/>
      <selection pane="bottomLeft" activeCell="J1" sqref="J1"/>
    </sheetView>
  </sheetViews>
  <sheetFormatPr baseColWidth="10" defaultRowHeight="15" outlineLevelRow="1" x14ac:dyDescent="0.25"/>
  <cols>
    <col min="1" max="1" width="65.85546875" style="18" bestFit="1" customWidth="1"/>
    <col min="2" max="2" width="16.85546875" bestFit="1" customWidth="1"/>
    <col min="3" max="3" width="11.5703125" style="19"/>
    <col min="4" max="4" width="11.5703125" style="3" customWidth="1"/>
    <col min="5" max="6" width="11.5703125" style="14"/>
    <col min="7" max="7" width="11.5703125" style="71"/>
    <col min="8" max="8" width="11.5703125" style="15"/>
    <col min="9" max="269" width="3.5703125" style="8" bestFit="1" customWidth="1"/>
  </cols>
  <sheetData>
    <row r="1" spans="1:269" ht="149.44999999999999" customHeight="1" x14ac:dyDescent="0.25">
      <c r="A1" s="12" t="s">
        <v>0</v>
      </c>
      <c r="B1" s="4" t="s">
        <v>1</v>
      </c>
      <c r="C1" s="5" t="s">
        <v>2</v>
      </c>
      <c r="D1" s="4" t="s">
        <v>3</v>
      </c>
      <c r="E1" s="13" t="s">
        <v>25</v>
      </c>
      <c r="F1" s="54" t="s">
        <v>26</v>
      </c>
      <c r="G1" s="69" t="s">
        <v>107</v>
      </c>
      <c r="H1" s="5" t="s">
        <v>4</v>
      </c>
      <c r="I1" s="7">
        <v>43752</v>
      </c>
      <c r="J1" s="7">
        <v>43753</v>
      </c>
      <c r="K1" s="7">
        <v>43754</v>
      </c>
      <c r="L1" s="7">
        <v>43755</v>
      </c>
      <c r="M1" s="7">
        <v>43756</v>
      </c>
      <c r="N1" s="7">
        <v>43757</v>
      </c>
      <c r="O1" s="7">
        <v>43758</v>
      </c>
      <c r="P1" s="7">
        <v>43759</v>
      </c>
      <c r="Q1" s="7">
        <v>43760</v>
      </c>
      <c r="R1" s="7">
        <v>43761</v>
      </c>
      <c r="S1" s="7">
        <v>43762</v>
      </c>
      <c r="T1" s="7">
        <v>43763</v>
      </c>
      <c r="U1" s="7">
        <v>43764</v>
      </c>
      <c r="V1" s="7">
        <v>43765</v>
      </c>
      <c r="W1" s="7">
        <v>43766</v>
      </c>
      <c r="X1" s="7">
        <v>43767</v>
      </c>
      <c r="Y1" s="7">
        <v>43768</v>
      </c>
      <c r="Z1" s="7">
        <v>43769</v>
      </c>
      <c r="AA1" s="7">
        <v>43770</v>
      </c>
      <c r="AB1" s="7">
        <v>43771</v>
      </c>
      <c r="AC1" s="7">
        <v>43772</v>
      </c>
      <c r="AD1" s="7">
        <v>43773</v>
      </c>
      <c r="AE1" s="7">
        <v>43774</v>
      </c>
      <c r="AF1" s="7">
        <v>43775</v>
      </c>
      <c r="AG1" s="7">
        <v>43776</v>
      </c>
      <c r="AH1" s="7">
        <v>43777</v>
      </c>
      <c r="AI1" s="7">
        <v>43778</v>
      </c>
      <c r="AJ1" s="7">
        <v>43779</v>
      </c>
      <c r="AK1" s="7">
        <v>43780</v>
      </c>
      <c r="AL1" s="7">
        <v>43781</v>
      </c>
      <c r="AM1" s="7">
        <v>43782</v>
      </c>
      <c r="AN1" s="7">
        <v>43783</v>
      </c>
      <c r="AO1" s="7">
        <v>43784</v>
      </c>
      <c r="AP1" s="7">
        <v>43785</v>
      </c>
      <c r="AQ1" s="7">
        <v>43786</v>
      </c>
      <c r="AR1" s="7">
        <v>43787</v>
      </c>
      <c r="AS1" s="7">
        <v>43788</v>
      </c>
      <c r="AT1" s="7">
        <v>43789</v>
      </c>
      <c r="AU1" s="7">
        <v>43790</v>
      </c>
      <c r="AV1" s="7">
        <v>43791</v>
      </c>
      <c r="AW1" s="7">
        <v>43792</v>
      </c>
      <c r="AX1" s="7">
        <v>43793</v>
      </c>
      <c r="AY1" s="7">
        <v>43794</v>
      </c>
      <c r="AZ1" s="7">
        <v>43795</v>
      </c>
      <c r="BA1" s="7">
        <v>43796</v>
      </c>
      <c r="BB1" s="7">
        <v>43797</v>
      </c>
      <c r="BC1" s="7">
        <v>43798</v>
      </c>
      <c r="BD1" s="7">
        <v>43799</v>
      </c>
      <c r="BE1" s="7">
        <v>43800</v>
      </c>
      <c r="BF1" s="7">
        <v>43801</v>
      </c>
      <c r="BG1" s="7">
        <v>43802</v>
      </c>
      <c r="BH1" s="7">
        <v>43803</v>
      </c>
      <c r="BI1" s="7">
        <v>43804</v>
      </c>
      <c r="BJ1" s="7">
        <v>43805</v>
      </c>
      <c r="BK1" s="7">
        <v>43806</v>
      </c>
      <c r="BL1" s="7">
        <v>43807</v>
      </c>
      <c r="BM1" s="7">
        <v>43808</v>
      </c>
      <c r="BN1" s="7">
        <v>43809</v>
      </c>
      <c r="BO1" s="7">
        <v>43810</v>
      </c>
      <c r="BP1" s="7">
        <v>43811</v>
      </c>
      <c r="BQ1" s="7">
        <v>43812</v>
      </c>
      <c r="BR1" s="7">
        <v>43813</v>
      </c>
      <c r="BS1" s="7">
        <v>43814</v>
      </c>
      <c r="BT1" s="7">
        <v>43815</v>
      </c>
      <c r="BU1" s="7">
        <v>43816</v>
      </c>
      <c r="BV1" s="7">
        <v>43817</v>
      </c>
      <c r="BW1" s="7">
        <v>43818</v>
      </c>
      <c r="BX1" s="7">
        <v>43819</v>
      </c>
      <c r="BY1" s="7">
        <v>43820</v>
      </c>
      <c r="BZ1" s="7">
        <v>43821</v>
      </c>
      <c r="CA1" s="7">
        <v>43822</v>
      </c>
      <c r="CB1" s="7">
        <v>43823</v>
      </c>
      <c r="CC1" s="7">
        <v>43824</v>
      </c>
      <c r="CD1" s="7">
        <v>43825</v>
      </c>
      <c r="CE1" s="7">
        <v>43826</v>
      </c>
      <c r="CF1" s="7">
        <v>43827</v>
      </c>
      <c r="CG1" s="7">
        <v>43828</v>
      </c>
      <c r="CH1" s="7">
        <v>43829</v>
      </c>
      <c r="CI1" s="7">
        <v>43830</v>
      </c>
      <c r="CJ1" s="7">
        <v>43831</v>
      </c>
      <c r="CK1" s="7">
        <v>43832</v>
      </c>
      <c r="CL1" s="7">
        <v>43833</v>
      </c>
      <c r="CM1" s="7">
        <v>43834</v>
      </c>
      <c r="CN1" s="7">
        <v>43835</v>
      </c>
      <c r="CO1" s="7">
        <v>43836</v>
      </c>
      <c r="CP1" s="7">
        <v>43837</v>
      </c>
      <c r="CQ1" s="7">
        <v>43838</v>
      </c>
      <c r="CR1" s="7">
        <v>43839</v>
      </c>
      <c r="CS1" s="7">
        <v>43840</v>
      </c>
      <c r="CT1" s="7">
        <v>43841</v>
      </c>
      <c r="CU1" s="7">
        <v>43842</v>
      </c>
      <c r="CV1" s="7">
        <v>43843</v>
      </c>
      <c r="CW1" s="7">
        <v>43844</v>
      </c>
      <c r="CX1" s="7">
        <v>43845</v>
      </c>
      <c r="CY1" s="7">
        <v>43846</v>
      </c>
      <c r="CZ1" s="7">
        <v>43847</v>
      </c>
      <c r="DA1" s="7">
        <v>43848</v>
      </c>
      <c r="DB1" s="7">
        <v>43849</v>
      </c>
      <c r="DC1" s="7">
        <v>43850</v>
      </c>
      <c r="DD1" s="7">
        <v>43851</v>
      </c>
      <c r="DE1" s="7">
        <v>43852</v>
      </c>
      <c r="DF1" s="7">
        <v>43853</v>
      </c>
      <c r="DG1" s="7">
        <v>43854</v>
      </c>
      <c r="DH1" s="7">
        <v>43855</v>
      </c>
      <c r="DI1" s="7">
        <v>43856</v>
      </c>
      <c r="DJ1" s="7">
        <v>43857</v>
      </c>
      <c r="DK1" s="7">
        <v>43858</v>
      </c>
      <c r="DL1" s="7">
        <v>43859</v>
      </c>
      <c r="DM1" s="7">
        <v>43860</v>
      </c>
      <c r="DN1" s="7">
        <v>43861</v>
      </c>
      <c r="DO1" s="7">
        <v>43862</v>
      </c>
      <c r="DP1" s="7">
        <v>43863</v>
      </c>
      <c r="DQ1" s="7">
        <v>43864</v>
      </c>
      <c r="DR1" s="7">
        <v>43865</v>
      </c>
      <c r="DS1" s="7">
        <v>43866</v>
      </c>
      <c r="DT1" s="7">
        <v>43867</v>
      </c>
      <c r="DU1" s="7">
        <v>43868</v>
      </c>
      <c r="DV1" s="7">
        <v>43869</v>
      </c>
      <c r="DW1" s="7">
        <v>43870</v>
      </c>
      <c r="DX1" s="7">
        <v>43871</v>
      </c>
      <c r="DY1" s="7">
        <v>43872</v>
      </c>
      <c r="DZ1" s="7">
        <v>43873</v>
      </c>
      <c r="EA1" s="7">
        <v>43874</v>
      </c>
      <c r="EB1" s="7">
        <v>43875</v>
      </c>
      <c r="EC1" s="7">
        <v>43876</v>
      </c>
      <c r="ED1" s="7">
        <v>43877</v>
      </c>
      <c r="EE1" s="7">
        <v>43878</v>
      </c>
      <c r="EF1" s="7">
        <v>43879</v>
      </c>
      <c r="EG1" s="7">
        <v>43880</v>
      </c>
      <c r="EH1" s="7">
        <v>43881</v>
      </c>
      <c r="EI1" s="7">
        <v>43882</v>
      </c>
      <c r="EJ1" s="7">
        <v>43883</v>
      </c>
      <c r="EK1" s="7">
        <v>43884</v>
      </c>
      <c r="EL1" s="7">
        <v>43885</v>
      </c>
      <c r="EM1" s="7">
        <v>43886</v>
      </c>
      <c r="EN1" s="7">
        <v>43887</v>
      </c>
      <c r="EO1" s="7">
        <v>43888</v>
      </c>
      <c r="EP1" s="7">
        <v>43889</v>
      </c>
      <c r="EQ1" s="7">
        <v>43890</v>
      </c>
      <c r="ER1" s="7">
        <v>43891</v>
      </c>
      <c r="ES1" s="7">
        <v>43892</v>
      </c>
      <c r="ET1" s="7">
        <v>43893</v>
      </c>
      <c r="EU1" s="7">
        <v>43894</v>
      </c>
      <c r="EV1" s="7">
        <v>43895</v>
      </c>
      <c r="EW1" s="7">
        <v>43896</v>
      </c>
      <c r="EX1" s="7">
        <v>43897</v>
      </c>
      <c r="EY1" s="7">
        <v>43898</v>
      </c>
      <c r="EZ1" s="7">
        <v>43899</v>
      </c>
      <c r="FA1" s="7">
        <v>43900</v>
      </c>
      <c r="FB1" s="7">
        <v>43901</v>
      </c>
      <c r="FC1" s="7">
        <v>43902</v>
      </c>
      <c r="FD1" s="7">
        <v>43903</v>
      </c>
      <c r="FE1" s="7">
        <v>43904</v>
      </c>
      <c r="FF1" s="7">
        <v>43905</v>
      </c>
      <c r="FG1" s="7">
        <v>43906</v>
      </c>
      <c r="FH1" s="7">
        <v>43907</v>
      </c>
      <c r="FI1" s="7">
        <v>43908</v>
      </c>
      <c r="FJ1" s="7">
        <v>43909</v>
      </c>
      <c r="FK1" s="7">
        <v>43910</v>
      </c>
      <c r="FL1" s="7">
        <v>43911</v>
      </c>
      <c r="FM1" s="7">
        <v>43912</v>
      </c>
      <c r="FN1" s="7">
        <v>43913</v>
      </c>
      <c r="FO1" s="7">
        <v>43914</v>
      </c>
      <c r="FP1" s="7">
        <v>43915</v>
      </c>
      <c r="FQ1" s="7">
        <v>43916</v>
      </c>
      <c r="FR1" s="7">
        <v>43917</v>
      </c>
      <c r="FS1" s="7">
        <v>43918</v>
      </c>
      <c r="FT1" s="7">
        <v>43919</v>
      </c>
      <c r="FU1" s="7">
        <v>43920</v>
      </c>
      <c r="FV1" s="7">
        <v>43921</v>
      </c>
      <c r="FW1" s="7">
        <v>43922</v>
      </c>
      <c r="FX1" s="7">
        <v>43923</v>
      </c>
      <c r="FY1" s="7">
        <v>43924</v>
      </c>
      <c r="FZ1" s="7">
        <v>43925</v>
      </c>
      <c r="GA1" s="7">
        <v>43926</v>
      </c>
      <c r="GB1" s="7">
        <v>43927</v>
      </c>
      <c r="GC1" s="7">
        <v>43928</v>
      </c>
      <c r="GD1" s="7">
        <v>43929</v>
      </c>
      <c r="GE1" s="7">
        <v>43930</v>
      </c>
      <c r="GF1" s="7">
        <v>43931</v>
      </c>
      <c r="GG1" s="7">
        <v>43932</v>
      </c>
      <c r="GH1" s="7">
        <v>43933</v>
      </c>
      <c r="GI1" s="7">
        <v>43934</v>
      </c>
      <c r="GJ1" s="7">
        <v>43935</v>
      </c>
      <c r="GK1" s="7">
        <v>43936</v>
      </c>
      <c r="GL1" s="7">
        <v>43937</v>
      </c>
      <c r="GM1" s="7">
        <v>43938</v>
      </c>
      <c r="GN1" s="7">
        <v>43939</v>
      </c>
      <c r="GO1" s="7">
        <v>43940</v>
      </c>
      <c r="GP1" s="7">
        <v>43941</v>
      </c>
      <c r="GQ1" s="7">
        <v>43942</v>
      </c>
      <c r="GR1" s="7">
        <v>43943</v>
      </c>
      <c r="GS1" s="7">
        <v>43944</v>
      </c>
      <c r="GT1" s="7">
        <v>43945</v>
      </c>
      <c r="GU1" s="7">
        <v>43946</v>
      </c>
      <c r="GV1" s="7">
        <v>43947</v>
      </c>
      <c r="GW1" s="7">
        <v>43948</v>
      </c>
      <c r="GX1" s="7">
        <v>43949</v>
      </c>
      <c r="GY1" s="7">
        <v>43950</v>
      </c>
      <c r="GZ1" s="7">
        <v>43951</v>
      </c>
      <c r="HA1" s="7">
        <v>43952</v>
      </c>
      <c r="HB1" s="7">
        <v>43953</v>
      </c>
      <c r="HC1" s="7">
        <v>43954</v>
      </c>
      <c r="HD1" s="7">
        <v>43955</v>
      </c>
      <c r="HE1" s="7">
        <v>43956</v>
      </c>
      <c r="HF1" s="7">
        <v>43957</v>
      </c>
      <c r="HG1" s="7">
        <v>43958</v>
      </c>
      <c r="HH1" s="7">
        <v>43959</v>
      </c>
      <c r="HI1" s="7">
        <v>43960</v>
      </c>
      <c r="HJ1" s="7">
        <v>43961</v>
      </c>
      <c r="HK1" s="7">
        <v>43962</v>
      </c>
      <c r="HL1" s="7">
        <v>43963</v>
      </c>
      <c r="HM1" s="7">
        <v>43964</v>
      </c>
      <c r="HN1" s="7">
        <v>43965</v>
      </c>
      <c r="HO1" s="7">
        <v>43966</v>
      </c>
      <c r="HP1" s="7">
        <v>43967</v>
      </c>
      <c r="HQ1" s="7">
        <v>43968</v>
      </c>
      <c r="HR1" s="7">
        <v>43969</v>
      </c>
      <c r="HS1" s="7">
        <v>43970</v>
      </c>
      <c r="HT1" s="7">
        <v>43971</v>
      </c>
      <c r="HU1" s="7">
        <v>43972</v>
      </c>
      <c r="HV1" s="7">
        <v>43973</v>
      </c>
      <c r="HW1" s="7">
        <v>43974</v>
      </c>
      <c r="HX1" s="7">
        <v>43975</v>
      </c>
      <c r="HY1" s="7">
        <v>43976</v>
      </c>
      <c r="HZ1" s="7">
        <v>43977</v>
      </c>
      <c r="IA1" s="7">
        <v>43978</v>
      </c>
      <c r="IB1" s="7">
        <v>43979</v>
      </c>
      <c r="IC1" s="7">
        <v>43980</v>
      </c>
      <c r="ID1" s="7">
        <v>43981</v>
      </c>
      <c r="IE1" s="7">
        <v>43982</v>
      </c>
      <c r="IF1" s="7">
        <v>43983</v>
      </c>
      <c r="IG1" s="7">
        <v>43984</v>
      </c>
      <c r="IH1" s="7">
        <v>43985</v>
      </c>
      <c r="II1" s="7">
        <v>43986</v>
      </c>
      <c r="IJ1" s="7">
        <v>43987</v>
      </c>
      <c r="IK1" s="7">
        <v>43988</v>
      </c>
      <c r="IL1" s="7">
        <v>43989</v>
      </c>
      <c r="IM1" s="7">
        <v>43990</v>
      </c>
      <c r="IN1" s="7">
        <v>43991</v>
      </c>
      <c r="IO1" s="7">
        <v>43992</v>
      </c>
      <c r="IP1" s="7">
        <v>43993</v>
      </c>
      <c r="IQ1" s="7">
        <v>43994</v>
      </c>
      <c r="IR1" s="7">
        <v>43995</v>
      </c>
      <c r="IS1" s="7">
        <v>43996</v>
      </c>
      <c r="IT1" s="7">
        <v>43997</v>
      </c>
      <c r="IU1" s="7">
        <v>43998</v>
      </c>
      <c r="IV1" s="7">
        <v>43999</v>
      </c>
      <c r="IW1" s="7">
        <v>44000</v>
      </c>
      <c r="IX1" s="7">
        <v>44001</v>
      </c>
      <c r="IY1" s="7">
        <v>44002</v>
      </c>
      <c r="IZ1" s="7">
        <v>44003</v>
      </c>
      <c r="JA1" s="7">
        <v>44004</v>
      </c>
      <c r="JB1" s="7">
        <v>44005</v>
      </c>
      <c r="JC1" s="7">
        <v>44006</v>
      </c>
      <c r="JD1" s="7">
        <v>44007</v>
      </c>
      <c r="JE1" s="7">
        <v>44008</v>
      </c>
      <c r="JF1" s="7">
        <v>44009</v>
      </c>
      <c r="JG1" s="7">
        <v>44010</v>
      </c>
      <c r="JH1" s="7">
        <v>44011</v>
      </c>
      <c r="JI1" s="7">
        <v>44012</v>
      </c>
    </row>
    <row r="2" spans="1:269" s="31" customFormat="1" x14ac:dyDescent="0.25">
      <c r="A2" s="37" t="s">
        <v>14</v>
      </c>
      <c r="B2" s="38"/>
      <c r="C2" s="59"/>
      <c r="D2" s="60"/>
      <c r="E2" s="39">
        <f>SUM(E3:E8)</f>
        <v>5.75</v>
      </c>
      <c r="F2" s="39">
        <f>SUM(F3:F8)</f>
        <v>2.25</v>
      </c>
      <c r="G2" s="70">
        <f>SUM(G3:G8)</f>
        <v>4.5</v>
      </c>
      <c r="H2" s="40"/>
      <c r="I2" s="56" t="s">
        <v>111</v>
      </c>
      <c r="J2" s="56"/>
      <c r="K2" s="56"/>
      <c r="L2" s="56"/>
      <c r="M2" s="56"/>
      <c r="N2" s="34"/>
      <c r="O2" s="34"/>
      <c r="P2" s="56"/>
      <c r="Q2" s="56"/>
      <c r="R2" s="56"/>
      <c r="S2" s="56"/>
      <c r="T2" s="56"/>
      <c r="U2" s="34"/>
      <c r="V2" s="34"/>
      <c r="W2" s="56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</row>
    <row r="3" spans="1:269" outlineLevel="1" x14ac:dyDescent="0.25">
      <c r="A3" s="18" t="s">
        <v>15</v>
      </c>
      <c r="B3" t="s">
        <v>6</v>
      </c>
      <c r="C3" s="61">
        <v>43752</v>
      </c>
      <c r="D3" s="23">
        <v>43753</v>
      </c>
      <c r="E3" s="14">
        <v>1</v>
      </c>
      <c r="F3" s="14">
        <v>2</v>
      </c>
      <c r="G3" s="71">
        <v>0</v>
      </c>
      <c r="H3" s="15" t="s">
        <v>21</v>
      </c>
      <c r="I3" s="10"/>
      <c r="J3" s="10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</row>
    <row r="4" spans="1:269" outlineLevel="1" x14ac:dyDescent="0.25">
      <c r="A4" s="18" t="s">
        <v>16</v>
      </c>
      <c r="B4" t="s">
        <v>11</v>
      </c>
      <c r="C4" s="61">
        <v>43754</v>
      </c>
      <c r="D4" s="75">
        <v>43754</v>
      </c>
      <c r="E4" s="14">
        <v>0.25</v>
      </c>
      <c r="F4" s="14">
        <v>0.25</v>
      </c>
      <c r="G4" s="71">
        <v>0</v>
      </c>
      <c r="H4" s="15" t="s">
        <v>21</v>
      </c>
      <c r="K4" s="11"/>
    </row>
    <row r="5" spans="1:269" outlineLevel="1" x14ac:dyDescent="0.25">
      <c r="A5" s="18" t="s">
        <v>17</v>
      </c>
      <c r="B5" t="s">
        <v>12</v>
      </c>
      <c r="C5" s="61">
        <v>43759</v>
      </c>
      <c r="D5" s="75">
        <v>43759</v>
      </c>
      <c r="E5" s="14">
        <v>0.25</v>
      </c>
      <c r="F5" s="14" t="s">
        <v>27</v>
      </c>
      <c r="G5" s="71">
        <v>0.25</v>
      </c>
      <c r="H5" s="15" t="s">
        <v>19</v>
      </c>
      <c r="K5" s="30"/>
      <c r="P5" s="11"/>
    </row>
    <row r="6" spans="1:269" outlineLevel="1" x14ac:dyDescent="0.25">
      <c r="A6" s="18" t="s">
        <v>18</v>
      </c>
      <c r="B6" t="s">
        <v>5</v>
      </c>
      <c r="C6" s="61">
        <v>43755</v>
      </c>
      <c r="D6" s="23">
        <v>43763</v>
      </c>
      <c r="E6" s="14">
        <v>2</v>
      </c>
      <c r="F6" s="14" t="s">
        <v>27</v>
      </c>
      <c r="G6" s="71">
        <v>2</v>
      </c>
      <c r="H6" s="15" t="s">
        <v>20</v>
      </c>
      <c r="I6" s="16"/>
      <c r="J6" s="16"/>
      <c r="K6" s="16"/>
      <c r="L6" s="17"/>
      <c r="M6" s="17"/>
      <c r="N6" s="16"/>
      <c r="O6" s="16"/>
      <c r="P6" s="17"/>
      <c r="Q6" s="17"/>
      <c r="R6" s="17"/>
      <c r="S6" s="17"/>
      <c r="T6" s="17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</row>
    <row r="7" spans="1:269" outlineLevel="1" x14ac:dyDescent="0.25">
      <c r="A7" s="18" t="s">
        <v>43</v>
      </c>
      <c r="B7" t="s">
        <v>11</v>
      </c>
      <c r="C7" s="61">
        <v>43766</v>
      </c>
      <c r="D7" s="75">
        <v>43766</v>
      </c>
      <c r="E7" s="14">
        <v>0.25</v>
      </c>
      <c r="F7" s="14" t="s">
        <v>27</v>
      </c>
      <c r="G7" s="71">
        <v>0.25</v>
      </c>
      <c r="H7" s="15" t="s">
        <v>19</v>
      </c>
      <c r="I7" s="16"/>
      <c r="J7" s="16"/>
      <c r="K7" s="16"/>
      <c r="L7" s="21"/>
      <c r="M7" s="21"/>
      <c r="N7" s="16"/>
      <c r="O7" s="16"/>
      <c r="P7" s="16"/>
      <c r="Q7" s="16"/>
      <c r="R7" s="16"/>
      <c r="S7" s="16"/>
      <c r="T7" s="16"/>
      <c r="U7" s="16"/>
      <c r="V7" s="16"/>
      <c r="W7" s="17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</row>
    <row r="8" spans="1:269" outlineLevel="1" x14ac:dyDescent="0.25">
      <c r="A8" s="18" t="s">
        <v>44</v>
      </c>
      <c r="B8" t="s">
        <v>45</v>
      </c>
      <c r="C8" s="61">
        <v>43766</v>
      </c>
      <c r="D8" s="26">
        <v>43798</v>
      </c>
      <c r="E8" s="14">
        <v>2</v>
      </c>
      <c r="F8" s="14" t="s">
        <v>27</v>
      </c>
      <c r="G8" s="71">
        <v>2</v>
      </c>
      <c r="H8" s="15" t="s">
        <v>19</v>
      </c>
      <c r="I8" s="16"/>
      <c r="J8" s="16"/>
      <c r="K8" s="16"/>
      <c r="L8" s="21"/>
      <c r="M8" s="21"/>
      <c r="N8" s="16"/>
      <c r="O8" s="16"/>
      <c r="P8" s="16"/>
      <c r="Q8" s="16"/>
      <c r="R8" s="16"/>
      <c r="S8" s="16"/>
      <c r="T8" s="16"/>
      <c r="U8" s="16"/>
      <c r="V8" s="16"/>
      <c r="W8" s="17"/>
      <c r="X8" s="17"/>
      <c r="Y8" s="17"/>
      <c r="Z8" s="17"/>
      <c r="AA8" s="16"/>
      <c r="AB8" s="16"/>
      <c r="AC8" s="16"/>
      <c r="AD8" s="17"/>
      <c r="AE8" s="17"/>
      <c r="AF8" s="17"/>
      <c r="AG8" s="17"/>
      <c r="AH8" s="17"/>
      <c r="AI8" s="16"/>
      <c r="AJ8" s="16"/>
      <c r="AK8" s="16"/>
      <c r="AL8" s="17"/>
      <c r="AM8" s="17"/>
      <c r="AN8" s="17"/>
      <c r="AO8" s="17"/>
      <c r="AP8" s="16"/>
      <c r="AQ8" s="16"/>
      <c r="AR8" s="17"/>
      <c r="AS8" s="17"/>
      <c r="AT8" s="17"/>
      <c r="AU8" s="17"/>
      <c r="AV8" s="17"/>
      <c r="AW8" s="16"/>
      <c r="AX8" s="16"/>
      <c r="AY8" s="17"/>
      <c r="AZ8" s="17"/>
      <c r="BA8" s="17"/>
      <c r="BB8" s="17"/>
      <c r="BC8" s="17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</row>
    <row r="9" spans="1:269" s="31" customFormat="1" x14ac:dyDescent="0.25">
      <c r="A9" s="33" t="s">
        <v>41</v>
      </c>
      <c r="B9" s="32"/>
      <c r="C9" s="62"/>
      <c r="D9" s="63"/>
      <c r="E9" s="35">
        <f>SUM(E10:E15)</f>
        <v>17.25</v>
      </c>
      <c r="F9" s="35">
        <f>SUM(F10:F15)</f>
        <v>1</v>
      </c>
      <c r="G9" s="72">
        <f>SUM(G10:G15)</f>
        <v>16.25</v>
      </c>
      <c r="H9" s="36"/>
      <c r="I9" s="34"/>
      <c r="J9" s="56" t="s">
        <v>111</v>
      </c>
      <c r="K9" s="34"/>
      <c r="L9" s="56"/>
      <c r="M9" s="34"/>
      <c r="N9" s="34"/>
      <c r="O9" s="34"/>
      <c r="P9" s="56"/>
      <c r="Q9" s="56"/>
      <c r="R9" s="56"/>
      <c r="S9" s="56"/>
      <c r="T9" s="56"/>
      <c r="U9" s="34"/>
      <c r="V9" s="34"/>
      <c r="W9" s="56"/>
      <c r="X9" s="56"/>
      <c r="Y9" s="56"/>
      <c r="Z9" s="56"/>
      <c r="AA9" s="34"/>
      <c r="AB9" s="34"/>
      <c r="AC9" s="34"/>
      <c r="AD9" s="56"/>
      <c r="AE9" s="56"/>
      <c r="AF9" s="56"/>
      <c r="AG9" s="56"/>
      <c r="AH9" s="56"/>
      <c r="AI9" s="34"/>
      <c r="AJ9" s="34"/>
      <c r="AK9" s="34"/>
      <c r="AL9" s="56"/>
      <c r="AM9" s="56"/>
      <c r="AN9" s="56"/>
      <c r="AO9" s="56"/>
      <c r="AP9" s="34"/>
      <c r="AQ9" s="34"/>
      <c r="AR9" s="56"/>
      <c r="AS9" s="56"/>
      <c r="AT9" s="56"/>
      <c r="AU9" s="56"/>
      <c r="AV9" s="56"/>
      <c r="AW9" s="34"/>
      <c r="AX9" s="34"/>
      <c r="AY9" s="56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</row>
    <row r="10" spans="1:269" outlineLevel="1" x14ac:dyDescent="0.25">
      <c r="A10" s="18" t="s">
        <v>42</v>
      </c>
      <c r="B10" t="s">
        <v>5</v>
      </c>
      <c r="C10" s="61" t="s">
        <v>40</v>
      </c>
      <c r="D10" s="23">
        <v>43769</v>
      </c>
      <c r="E10" s="14">
        <v>9.5</v>
      </c>
      <c r="F10" s="14">
        <v>1</v>
      </c>
      <c r="G10" s="71">
        <f t="shared" ref="G10:G15" si="0">E10-F10</f>
        <v>8.5</v>
      </c>
      <c r="H10" s="15" t="s">
        <v>20</v>
      </c>
      <c r="I10" s="21"/>
      <c r="J10" s="17"/>
      <c r="K10" s="21"/>
      <c r="L10" s="17"/>
      <c r="M10" s="21"/>
      <c r="N10" s="16"/>
      <c r="O10" s="16"/>
      <c r="P10" s="17"/>
      <c r="Q10" s="17"/>
      <c r="R10" s="17"/>
      <c r="S10" s="17"/>
      <c r="T10" s="17"/>
      <c r="U10" s="16"/>
      <c r="V10" s="16"/>
      <c r="W10" s="17"/>
      <c r="X10" s="17"/>
      <c r="Y10" s="17"/>
      <c r="Z10" s="17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</row>
    <row r="11" spans="1:269" outlineLevel="1" x14ac:dyDescent="0.25">
      <c r="A11" s="18" t="s">
        <v>16</v>
      </c>
      <c r="B11" t="s">
        <v>11</v>
      </c>
      <c r="C11" s="61">
        <v>43773</v>
      </c>
      <c r="D11" s="75">
        <v>43773</v>
      </c>
      <c r="E11" s="14">
        <v>0.25</v>
      </c>
      <c r="F11" s="14">
        <v>0</v>
      </c>
      <c r="G11" s="71">
        <f t="shared" si="0"/>
        <v>0.25</v>
      </c>
      <c r="H11" s="15" t="s">
        <v>19</v>
      </c>
      <c r="I11" s="21"/>
      <c r="J11" s="21"/>
      <c r="K11" s="21"/>
      <c r="L11" s="21"/>
      <c r="M11" s="21"/>
      <c r="N11" s="16"/>
      <c r="O11" s="16"/>
      <c r="P11" s="16"/>
      <c r="Q11" s="16"/>
      <c r="R11" s="16"/>
      <c r="S11" s="16"/>
      <c r="T11" s="16"/>
      <c r="U11" s="16"/>
      <c r="V11" s="16"/>
      <c r="W11" s="21"/>
      <c r="X11" s="16"/>
      <c r="Y11" s="16"/>
      <c r="Z11" s="16"/>
      <c r="AA11" s="16"/>
      <c r="AB11" s="16"/>
      <c r="AC11" s="16"/>
      <c r="AD11" s="17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</row>
    <row r="12" spans="1:269" outlineLevel="1" x14ac:dyDescent="0.25">
      <c r="A12" s="18" t="s">
        <v>17</v>
      </c>
      <c r="B12" t="s">
        <v>12</v>
      </c>
      <c r="C12" s="61">
        <v>43773</v>
      </c>
      <c r="D12" s="75">
        <v>43773</v>
      </c>
      <c r="E12" s="14">
        <v>0.25</v>
      </c>
      <c r="F12" s="14">
        <v>0</v>
      </c>
      <c r="G12" s="71">
        <f t="shared" si="0"/>
        <v>0.25</v>
      </c>
      <c r="H12" s="15" t="s">
        <v>19</v>
      </c>
      <c r="I12" s="21"/>
      <c r="J12" s="21"/>
      <c r="K12" s="21"/>
      <c r="L12" s="21"/>
      <c r="M12" s="21"/>
      <c r="N12" s="16"/>
      <c r="O12" s="16"/>
      <c r="P12" s="16"/>
      <c r="Q12" s="16"/>
      <c r="R12" s="16"/>
      <c r="S12" s="16"/>
      <c r="T12" s="16"/>
      <c r="U12" s="16"/>
      <c r="V12" s="16"/>
      <c r="W12" s="21"/>
      <c r="X12" s="16"/>
      <c r="Y12" s="16"/>
      <c r="Z12" s="16"/>
      <c r="AA12" s="16"/>
      <c r="AB12" s="16"/>
      <c r="AC12" s="16"/>
      <c r="AD12" s="17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</row>
    <row r="13" spans="1:269" outlineLevel="1" x14ac:dyDescent="0.25">
      <c r="A13" s="18" t="s">
        <v>18</v>
      </c>
      <c r="B13" t="s">
        <v>5</v>
      </c>
      <c r="C13" s="61">
        <v>43773</v>
      </c>
      <c r="D13" s="23">
        <v>43791</v>
      </c>
      <c r="E13" s="14">
        <v>2</v>
      </c>
      <c r="F13" s="14">
        <v>0</v>
      </c>
      <c r="G13" s="71">
        <f t="shared" si="0"/>
        <v>2</v>
      </c>
      <c r="H13" s="15" t="s">
        <v>19</v>
      </c>
      <c r="I13" s="21"/>
      <c r="J13" s="21"/>
      <c r="K13" s="21"/>
      <c r="L13" s="21"/>
      <c r="M13" s="21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21"/>
      <c r="AE13" s="17"/>
      <c r="AF13" s="17"/>
      <c r="AG13" s="17"/>
      <c r="AH13" s="17"/>
      <c r="AI13" s="16"/>
      <c r="AJ13" s="16"/>
      <c r="AK13" s="16"/>
      <c r="AL13" s="17"/>
      <c r="AM13" s="17"/>
      <c r="AN13" s="17"/>
      <c r="AO13" s="17"/>
      <c r="AP13" s="16"/>
      <c r="AQ13" s="16"/>
      <c r="AR13" s="17"/>
      <c r="AS13" s="17"/>
      <c r="AT13" s="17"/>
      <c r="AU13" s="17"/>
      <c r="AV13" s="17"/>
      <c r="AW13" s="16"/>
      <c r="AX13" s="16"/>
      <c r="AY13" s="21"/>
      <c r="AZ13" s="21"/>
      <c r="BA13" s="21"/>
      <c r="BB13" s="21"/>
      <c r="BC13" s="21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</row>
    <row r="14" spans="1:269" outlineLevel="1" x14ac:dyDescent="0.25">
      <c r="A14" s="18" t="s">
        <v>43</v>
      </c>
      <c r="B14" t="s">
        <v>11</v>
      </c>
      <c r="C14" s="61">
        <v>43794</v>
      </c>
      <c r="D14" s="75">
        <v>43794</v>
      </c>
      <c r="E14" s="14">
        <v>0.25</v>
      </c>
      <c r="F14" s="14">
        <v>0</v>
      </c>
      <c r="G14" s="71">
        <f t="shared" si="0"/>
        <v>0.25</v>
      </c>
      <c r="H14" s="15" t="s">
        <v>19</v>
      </c>
      <c r="I14" s="21"/>
      <c r="J14" s="21"/>
      <c r="K14" s="21"/>
      <c r="L14" s="21"/>
      <c r="M14" s="21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7"/>
      <c r="AZ14" s="16"/>
      <c r="BA14" s="16"/>
      <c r="BB14" s="16"/>
      <c r="BC14" s="16"/>
      <c r="BD14" s="16"/>
      <c r="BE14" s="16"/>
      <c r="BF14" s="21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</row>
    <row r="15" spans="1:269" outlineLevel="1" x14ac:dyDescent="0.25">
      <c r="A15" s="18" t="s">
        <v>44</v>
      </c>
      <c r="B15" t="s">
        <v>45</v>
      </c>
      <c r="C15" s="61">
        <v>43794</v>
      </c>
      <c r="D15" s="23">
        <v>43819</v>
      </c>
      <c r="E15" s="14">
        <v>5</v>
      </c>
      <c r="F15" s="14">
        <v>0</v>
      </c>
      <c r="G15" s="71">
        <f t="shared" si="0"/>
        <v>5</v>
      </c>
      <c r="H15" s="15" t="s">
        <v>19</v>
      </c>
      <c r="I15" s="21"/>
      <c r="J15" s="21"/>
      <c r="K15" s="21"/>
      <c r="L15" s="21"/>
      <c r="M15" s="21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7"/>
      <c r="AZ15" s="17"/>
      <c r="BA15" s="17"/>
      <c r="BB15" s="17"/>
      <c r="BC15" s="17"/>
      <c r="BD15" s="16"/>
      <c r="BE15" s="16"/>
      <c r="BF15" s="17"/>
      <c r="BG15" s="17"/>
      <c r="BH15" s="17"/>
      <c r="BI15" s="17"/>
      <c r="BJ15" s="17"/>
      <c r="BK15" s="16"/>
      <c r="BL15" s="16"/>
      <c r="BM15" s="17"/>
      <c r="BN15" s="17"/>
      <c r="BO15" s="17"/>
      <c r="BP15" s="17"/>
      <c r="BQ15" s="17"/>
      <c r="BR15" s="16"/>
      <c r="BS15" s="16"/>
      <c r="BT15" s="17"/>
      <c r="BU15" s="17"/>
      <c r="BV15" s="17"/>
      <c r="BW15" s="17"/>
      <c r="BX15" s="17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</row>
    <row r="16" spans="1:269" s="31" customFormat="1" x14ac:dyDescent="0.25">
      <c r="A16" s="33" t="s">
        <v>28</v>
      </c>
      <c r="B16" s="32"/>
      <c r="C16" s="62"/>
      <c r="D16" s="63"/>
      <c r="E16" s="35">
        <f>SUM(E17:E32)</f>
        <v>7.75</v>
      </c>
      <c r="F16" s="35">
        <f>SUM(F17:F32)</f>
        <v>0</v>
      </c>
      <c r="G16" s="72">
        <f>SUM(G17:G32)</f>
        <v>7.75</v>
      </c>
      <c r="H16" s="36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56"/>
      <c r="BN16" s="56"/>
      <c r="BO16" s="56"/>
      <c r="BP16" s="56"/>
      <c r="BQ16" s="56"/>
      <c r="BR16" s="34"/>
      <c r="BS16" s="34"/>
      <c r="BT16" s="56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</row>
    <row r="17" spans="1:269" ht="45" outlineLevel="1" x14ac:dyDescent="0.25">
      <c r="A17" s="18" t="s">
        <v>29</v>
      </c>
      <c r="B17" s="3" t="s">
        <v>6</v>
      </c>
      <c r="C17" s="19" t="s">
        <v>40</v>
      </c>
      <c r="D17" s="24" t="s">
        <v>40</v>
      </c>
      <c r="E17" s="20">
        <v>0</v>
      </c>
      <c r="F17" s="20">
        <v>0</v>
      </c>
      <c r="G17" s="73"/>
      <c r="H17" s="19" t="s">
        <v>21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</row>
    <row r="18" spans="1:269" ht="45" outlineLevel="1" x14ac:dyDescent="0.25">
      <c r="A18" s="18" t="s">
        <v>30</v>
      </c>
      <c r="B18" s="3" t="s">
        <v>6</v>
      </c>
      <c r="C18" s="19" t="s">
        <v>40</v>
      </c>
      <c r="D18" s="24" t="s">
        <v>40</v>
      </c>
      <c r="E18" s="20">
        <v>0</v>
      </c>
      <c r="F18" s="20">
        <v>0</v>
      </c>
      <c r="G18" s="73"/>
      <c r="H18" s="19" t="s">
        <v>21</v>
      </c>
    </row>
    <row r="19" spans="1:269" ht="45" outlineLevel="1" x14ac:dyDescent="0.25">
      <c r="A19" s="18" t="s">
        <v>31</v>
      </c>
      <c r="B19" s="3" t="s">
        <v>6</v>
      </c>
      <c r="C19" s="19" t="s">
        <v>40</v>
      </c>
      <c r="D19" s="24" t="s">
        <v>40</v>
      </c>
      <c r="E19" s="20">
        <v>0</v>
      </c>
      <c r="F19" s="20">
        <v>0</v>
      </c>
      <c r="G19" s="73"/>
      <c r="H19" s="19" t="s">
        <v>21</v>
      </c>
    </row>
    <row r="20" spans="1:269" ht="30" outlineLevel="1" x14ac:dyDescent="0.25">
      <c r="A20" s="18" t="s">
        <v>32</v>
      </c>
      <c r="B20" s="3" t="s">
        <v>6</v>
      </c>
      <c r="C20" s="19" t="s">
        <v>40</v>
      </c>
      <c r="D20" s="24" t="s">
        <v>40</v>
      </c>
      <c r="E20" s="20">
        <v>0</v>
      </c>
      <c r="F20" s="20">
        <v>0</v>
      </c>
      <c r="G20" s="73"/>
      <c r="H20" s="19" t="s">
        <v>21</v>
      </c>
    </row>
    <row r="21" spans="1:269" ht="30" outlineLevel="1" x14ac:dyDescent="0.25">
      <c r="A21" s="18" t="s">
        <v>33</v>
      </c>
      <c r="B21" s="3" t="s">
        <v>6</v>
      </c>
      <c r="C21" s="19" t="s">
        <v>40</v>
      </c>
      <c r="D21" s="24" t="s">
        <v>40</v>
      </c>
      <c r="E21" s="20">
        <v>0</v>
      </c>
      <c r="F21" s="20">
        <v>0</v>
      </c>
      <c r="G21" s="73"/>
      <c r="H21" s="19" t="s">
        <v>21</v>
      </c>
    </row>
    <row r="22" spans="1:269" ht="45" outlineLevel="1" x14ac:dyDescent="0.25">
      <c r="A22" s="18" t="s">
        <v>38</v>
      </c>
      <c r="B22" s="3" t="s">
        <v>6</v>
      </c>
      <c r="C22" s="19" t="s">
        <v>40</v>
      </c>
      <c r="D22" s="24" t="s">
        <v>40</v>
      </c>
      <c r="E22" s="20">
        <v>0</v>
      </c>
      <c r="F22" s="20">
        <v>0</v>
      </c>
      <c r="G22" s="73"/>
      <c r="H22" s="19" t="s">
        <v>21</v>
      </c>
    </row>
    <row r="23" spans="1:269" ht="90" outlineLevel="1" x14ac:dyDescent="0.25">
      <c r="A23" s="18" t="s">
        <v>34</v>
      </c>
      <c r="B23" s="3" t="s">
        <v>6</v>
      </c>
      <c r="C23" s="19" t="s">
        <v>40</v>
      </c>
      <c r="D23" s="24" t="s">
        <v>40</v>
      </c>
      <c r="E23" s="20">
        <v>0</v>
      </c>
      <c r="F23" s="20">
        <v>0</v>
      </c>
      <c r="G23" s="73"/>
      <c r="H23" s="19" t="s">
        <v>21</v>
      </c>
    </row>
    <row r="24" spans="1:269" ht="45" outlineLevel="1" x14ac:dyDescent="0.25">
      <c r="A24" s="18" t="s">
        <v>35</v>
      </c>
      <c r="B24" s="3" t="s">
        <v>6</v>
      </c>
      <c r="C24" s="19" t="s">
        <v>40</v>
      </c>
      <c r="D24" s="24" t="s">
        <v>40</v>
      </c>
      <c r="E24" s="14">
        <v>0</v>
      </c>
      <c r="F24" s="14">
        <v>0</v>
      </c>
      <c r="H24" s="19" t="s">
        <v>21</v>
      </c>
    </row>
    <row r="25" spans="1:269" ht="30" outlineLevel="1" x14ac:dyDescent="0.25">
      <c r="A25" s="18" t="s">
        <v>36</v>
      </c>
      <c r="B25" s="3" t="s">
        <v>6</v>
      </c>
      <c r="C25" s="19" t="s">
        <v>40</v>
      </c>
      <c r="D25" s="24" t="s">
        <v>40</v>
      </c>
      <c r="E25" s="14">
        <v>0</v>
      </c>
      <c r="F25" s="14">
        <v>0</v>
      </c>
      <c r="H25" s="19" t="s">
        <v>21</v>
      </c>
    </row>
    <row r="26" spans="1:269" ht="30" outlineLevel="1" x14ac:dyDescent="0.25">
      <c r="A26" s="18" t="s">
        <v>37</v>
      </c>
      <c r="B26" s="3" t="s">
        <v>6</v>
      </c>
      <c r="C26" s="19" t="s">
        <v>40</v>
      </c>
      <c r="D26" s="24" t="s">
        <v>40</v>
      </c>
      <c r="E26" s="14">
        <v>0</v>
      </c>
      <c r="F26" s="14">
        <v>0</v>
      </c>
      <c r="H26" s="19" t="s">
        <v>21</v>
      </c>
    </row>
    <row r="27" spans="1:269" ht="30" outlineLevel="1" x14ac:dyDescent="0.25">
      <c r="A27" s="18" t="s">
        <v>39</v>
      </c>
      <c r="B27" s="3" t="s">
        <v>6</v>
      </c>
      <c r="C27" s="19" t="s">
        <v>40</v>
      </c>
      <c r="D27" s="24" t="s">
        <v>40</v>
      </c>
      <c r="E27" s="14">
        <v>0</v>
      </c>
      <c r="F27" s="14">
        <v>0</v>
      </c>
      <c r="H27" s="19" t="s">
        <v>21</v>
      </c>
    </row>
    <row r="28" spans="1:269" outlineLevel="1" x14ac:dyDescent="0.25">
      <c r="A28" s="18" t="s">
        <v>16</v>
      </c>
      <c r="B28" t="s">
        <v>11</v>
      </c>
      <c r="D28" s="24"/>
      <c r="E28" s="14">
        <v>0.25</v>
      </c>
      <c r="F28" s="14">
        <v>0</v>
      </c>
      <c r="G28" s="71">
        <f t="shared" ref="G28:G33" si="1">E28-F28</f>
        <v>0.25</v>
      </c>
      <c r="H28" s="15" t="s">
        <v>19</v>
      </c>
      <c r="BM28" s="11"/>
    </row>
    <row r="29" spans="1:269" outlineLevel="1" x14ac:dyDescent="0.25">
      <c r="A29" s="18" t="s">
        <v>17</v>
      </c>
      <c r="B29" t="s">
        <v>12</v>
      </c>
      <c r="D29" s="24"/>
      <c r="E29" s="14">
        <v>0.25</v>
      </c>
      <c r="F29" s="14">
        <v>0</v>
      </c>
      <c r="G29" s="71">
        <f t="shared" si="1"/>
        <v>0.25</v>
      </c>
      <c r="H29" s="15" t="s">
        <v>19</v>
      </c>
      <c r="BM29" s="11"/>
    </row>
    <row r="30" spans="1:269" outlineLevel="1" x14ac:dyDescent="0.25">
      <c r="A30" s="18" t="s">
        <v>18</v>
      </c>
      <c r="B30" t="s">
        <v>5</v>
      </c>
      <c r="D30" s="24"/>
      <c r="E30" s="14">
        <v>2</v>
      </c>
      <c r="F30" s="14">
        <v>0</v>
      </c>
      <c r="G30" s="71">
        <f t="shared" si="1"/>
        <v>2</v>
      </c>
      <c r="H30" s="15" t="s">
        <v>19</v>
      </c>
      <c r="BM30" s="30"/>
      <c r="BN30" s="11"/>
      <c r="BO30" s="11"/>
      <c r="BP30" s="11"/>
      <c r="BQ30" s="11"/>
    </row>
    <row r="31" spans="1:269" outlineLevel="1" x14ac:dyDescent="0.25">
      <c r="A31" s="18" t="s">
        <v>43</v>
      </c>
      <c r="B31" t="s">
        <v>11</v>
      </c>
      <c r="D31" s="24"/>
      <c r="E31" s="14">
        <v>0.25</v>
      </c>
      <c r="F31" s="14">
        <v>0</v>
      </c>
      <c r="G31" s="71">
        <f t="shared" si="1"/>
        <v>0.25</v>
      </c>
      <c r="H31" s="15" t="s">
        <v>19</v>
      </c>
      <c r="BT31" s="11"/>
    </row>
    <row r="32" spans="1:269" outlineLevel="1" x14ac:dyDescent="0.25">
      <c r="A32" s="18" t="s">
        <v>44</v>
      </c>
      <c r="B32" t="s">
        <v>45</v>
      </c>
      <c r="D32" s="24"/>
      <c r="E32" s="14">
        <v>5</v>
      </c>
      <c r="F32" s="14">
        <v>0</v>
      </c>
      <c r="G32" s="71">
        <f t="shared" si="1"/>
        <v>5</v>
      </c>
      <c r="H32" s="15" t="s">
        <v>19</v>
      </c>
      <c r="BU32" s="11"/>
      <c r="BV32" s="11"/>
      <c r="BW32" s="11"/>
      <c r="BX32" s="11"/>
      <c r="CA32" s="11"/>
      <c r="CB32" s="11"/>
      <c r="CD32" s="11"/>
      <c r="CE32" s="11"/>
      <c r="CH32" s="11"/>
      <c r="CI32" s="11"/>
      <c r="CK32" s="11"/>
      <c r="CL32" s="11"/>
      <c r="CO32" s="11"/>
      <c r="CP32" s="11"/>
      <c r="CQ32" s="11"/>
      <c r="CR32" s="11"/>
      <c r="CS32" s="11"/>
    </row>
    <row r="33" spans="1:269" s="31" customFormat="1" x14ac:dyDescent="0.25">
      <c r="A33" s="33" t="s">
        <v>62</v>
      </c>
      <c r="B33" s="32"/>
      <c r="C33" s="62"/>
      <c r="D33" s="63"/>
      <c r="E33" s="35">
        <f>SUM(E34:E38)</f>
        <v>43</v>
      </c>
      <c r="F33" s="44">
        <f>SUM(F34,F40,F43,F45,F48,F52,F54,F59,F64,F66)</f>
        <v>0</v>
      </c>
      <c r="G33" s="72">
        <f t="shared" si="1"/>
        <v>43</v>
      </c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</row>
    <row r="34" spans="1:269" outlineLevel="1" x14ac:dyDescent="0.25">
      <c r="A34" s="18" t="s">
        <v>59</v>
      </c>
      <c r="B34" s="3" t="s">
        <v>5</v>
      </c>
      <c r="E34" s="20">
        <v>7</v>
      </c>
      <c r="F34" s="20"/>
      <c r="G34" s="73"/>
      <c r="H34" s="19" t="s">
        <v>19</v>
      </c>
    </row>
    <row r="35" spans="1:269" ht="31.15" customHeight="1" outlineLevel="1" x14ac:dyDescent="0.25">
      <c r="A35" s="18" t="s">
        <v>60</v>
      </c>
      <c r="B35" s="3" t="s">
        <v>12</v>
      </c>
      <c r="E35" s="20">
        <v>19</v>
      </c>
      <c r="F35" s="20"/>
      <c r="G35" s="73"/>
      <c r="H35" s="19" t="s">
        <v>19</v>
      </c>
    </row>
    <row r="36" spans="1:269" ht="45" outlineLevel="1" x14ac:dyDescent="0.25">
      <c r="A36" s="18" t="s">
        <v>61</v>
      </c>
      <c r="B36" s="3" t="s">
        <v>6</v>
      </c>
      <c r="E36" s="20">
        <v>3.75</v>
      </c>
      <c r="F36" s="20"/>
      <c r="G36" s="73"/>
      <c r="H36" s="19" t="s">
        <v>19</v>
      </c>
    </row>
    <row r="37" spans="1:269" ht="45" outlineLevel="1" x14ac:dyDescent="0.25">
      <c r="A37" s="18" t="s">
        <v>63</v>
      </c>
      <c r="B37" s="3" t="s">
        <v>5</v>
      </c>
      <c r="E37" s="20">
        <v>4.25</v>
      </c>
      <c r="F37" s="20"/>
      <c r="G37" s="73"/>
      <c r="H37" s="19" t="s">
        <v>19</v>
      </c>
    </row>
    <row r="38" spans="1:269" outlineLevel="1" x14ac:dyDescent="0.25">
      <c r="A38" s="18" t="s">
        <v>64</v>
      </c>
      <c r="B38" s="3" t="s">
        <v>6</v>
      </c>
      <c r="E38" s="14">
        <v>9</v>
      </c>
      <c r="H38" s="19" t="s">
        <v>19</v>
      </c>
    </row>
    <row r="39" spans="1:269" s="31" customFormat="1" x14ac:dyDescent="0.25">
      <c r="A39" s="33" t="s">
        <v>65</v>
      </c>
      <c r="B39" s="32"/>
      <c r="C39" s="62"/>
      <c r="D39" s="63"/>
      <c r="E39" s="44">
        <f>SUM(E40,E46,E49,E51,E54,E58,E60,E65,E70,E72)</f>
        <v>35</v>
      </c>
      <c r="F39" s="44">
        <f>SUM(F40,F46,F49,F51,F54,F58,F60,F65,F70,F72)</f>
        <v>0</v>
      </c>
      <c r="G39" s="72">
        <f>E39-F39</f>
        <v>35</v>
      </c>
      <c r="H39" s="36"/>
      <c r="I39" s="34"/>
      <c r="J39" s="34"/>
      <c r="K39" s="34"/>
      <c r="L39" s="34"/>
      <c r="M39" s="34"/>
      <c r="N39" s="34"/>
      <c r="O39" s="34"/>
      <c r="P39" s="56" t="s">
        <v>111</v>
      </c>
      <c r="Q39" s="56"/>
      <c r="R39" s="56"/>
      <c r="S39" s="56"/>
      <c r="T39" s="56"/>
      <c r="U39" s="34"/>
      <c r="V39" s="34"/>
      <c r="W39" s="56"/>
      <c r="X39" s="56"/>
      <c r="Y39" s="56"/>
      <c r="Z39" s="56"/>
      <c r="AA39" s="34"/>
      <c r="AB39" s="34"/>
      <c r="AC39" s="34"/>
      <c r="AD39" s="56"/>
      <c r="AE39" s="56"/>
      <c r="AF39" s="56"/>
      <c r="AG39" s="56"/>
      <c r="AH39" s="56"/>
      <c r="AI39" s="34"/>
      <c r="AJ39" s="34"/>
      <c r="AK39" s="34"/>
      <c r="AL39" s="56"/>
      <c r="AM39" s="56"/>
      <c r="AN39" s="56"/>
      <c r="AO39" s="56"/>
      <c r="AP39" s="34"/>
      <c r="AQ39" s="34"/>
      <c r="AR39" s="56"/>
      <c r="AS39" s="56"/>
      <c r="AT39" s="56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  <c r="IZ39" s="34"/>
      <c r="JA39" s="34"/>
      <c r="JB39" s="34"/>
      <c r="JC39" s="34"/>
      <c r="JD39" s="34"/>
      <c r="JE39" s="34"/>
      <c r="JF39" s="34"/>
      <c r="JG39" s="34"/>
      <c r="JH39" s="34"/>
      <c r="JI39" s="34"/>
    </row>
    <row r="40" spans="1:269" s="51" customFormat="1" outlineLevel="1" x14ac:dyDescent="0.25">
      <c r="A40" s="47" t="s">
        <v>106</v>
      </c>
      <c r="B40" s="48" t="s">
        <v>5</v>
      </c>
      <c r="C40" s="53"/>
      <c r="D40" s="64"/>
      <c r="E40" s="81">
        <f>SUM(E41:E45)</f>
        <v>1</v>
      </c>
      <c r="F40" s="55">
        <f>SUM(F41:F45)</f>
        <v>0</v>
      </c>
      <c r="G40" s="74">
        <f>E40-F40</f>
        <v>1</v>
      </c>
      <c r="H40" s="53" t="s">
        <v>19</v>
      </c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  <c r="IR40" s="48"/>
      <c r="IS40" s="48"/>
      <c r="IT40" s="48"/>
      <c r="IU40" s="48"/>
      <c r="IV40" s="48"/>
      <c r="IW40" s="48"/>
      <c r="IX40" s="48"/>
      <c r="IY40" s="48"/>
      <c r="IZ40" s="48"/>
      <c r="JA40" s="48"/>
      <c r="JB40" s="48"/>
      <c r="JC40" s="48"/>
      <c r="JD40" s="48"/>
      <c r="JE40" s="48"/>
      <c r="JF40" s="48"/>
      <c r="JG40" s="48"/>
      <c r="JH40" s="48"/>
      <c r="JI40" s="48"/>
    </row>
    <row r="41" spans="1:269" outlineLevel="1" x14ac:dyDescent="0.25">
      <c r="A41" s="22" t="s">
        <v>96</v>
      </c>
      <c r="B41" s="6" t="s">
        <v>6</v>
      </c>
      <c r="C41" s="19" t="s">
        <v>40</v>
      </c>
      <c r="D41" s="24" t="s">
        <v>40</v>
      </c>
      <c r="E41" s="14">
        <v>0</v>
      </c>
      <c r="F41" s="14">
        <v>0</v>
      </c>
      <c r="G41" s="71">
        <f>E41-F41</f>
        <v>0</v>
      </c>
      <c r="H41" s="19" t="s">
        <v>21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</row>
    <row r="42" spans="1:269" outlineLevel="1" x14ac:dyDescent="0.25">
      <c r="A42" t="s">
        <v>67</v>
      </c>
      <c r="B42" s="6" t="s">
        <v>13</v>
      </c>
      <c r="C42" s="19" t="s">
        <v>40</v>
      </c>
      <c r="D42" s="24" t="s">
        <v>40</v>
      </c>
      <c r="E42" s="14">
        <v>0</v>
      </c>
      <c r="F42" s="14">
        <v>0</v>
      </c>
      <c r="G42" s="71">
        <f t="shared" ref="G42:G48" si="2">E42-F42</f>
        <v>0</v>
      </c>
      <c r="H42" s="19" t="s">
        <v>21</v>
      </c>
    </row>
    <row r="43" spans="1:269" outlineLevel="1" x14ac:dyDescent="0.25">
      <c r="A43" t="s">
        <v>68</v>
      </c>
      <c r="B43" s="6" t="s">
        <v>13</v>
      </c>
      <c r="C43" s="19" t="s">
        <v>40</v>
      </c>
      <c r="D43" s="24" t="s">
        <v>40</v>
      </c>
      <c r="E43" s="14">
        <v>0</v>
      </c>
      <c r="F43" s="14">
        <v>0</v>
      </c>
      <c r="G43" s="71">
        <f t="shared" si="2"/>
        <v>0</v>
      </c>
      <c r="H43" s="19" t="s">
        <v>21</v>
      </c>
    </row>
    <row r="44" spans="1:269" outlineLevel="1" x14ac:dyDescent="0.25">
      <c r="A44" t="s">
        <v>69</v>
      </c>
      <c r="B44" s="6" t="s">
        <v>13</v>
      </c>
      <c r="C44" s="19" t="s">
        <v>40</v>
      </c>
      <c r="D44" s="24" t="s">
        <v>40</v>
      </c>
      <c r="E44" s="14">
        <v>0</v>
      </c>
      <c r="F44" s="14">
        <v>0</v>
      </c>
      <c r="G44" s="71">
        <f t="shared" si="2"/>
        <v>0</v>
      </c>
      <c r="H44" s="19" t="s">
        <v>21</v>
      </c>
    </row>
    <row r="45" spans="1:269" outlineLevel="1" x14ac:dyDescent="0.25">
      <c r="A45" s="22" t="s">
        <v>70</v>
      </c>
      <c r="B45" s="6" t="s">
        <v>5</v>
      </c>
      <c r="D45" s="76"/>
      <c r="E45" s="14">
        <v>1</v>
      </c>
      <c r="F45" s="14">
        <v>0</v>
      </c>
      <c r="G45" s="71">
        <f t="shared" si="2"/>
        <v>1</v>
      </c>
      <c r="H45" s="19" t="s">
        <v>19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</row>
    <row r="46" spans="1:269" s="51" customFormat="1" outlineLevel="1" x14ac:dyDescent="0.25">
      <c r="A46" s="47" t="s">
        <v>97</v>
      </c>
      <c r="B46" s="48" t="s">
        <v>5</v>
      </c>
      <c r="C46" s="53"/>
      <c r="D46" s="64"/>
      <c r="E46" s="55">
        <f>SUM(E47:E48)</f>
        <v>13</v>
      </c>
      <c r="F46" s="55">
        <f>SUM(F47:F48)</f>
        <v>0</v>
      </c>
      <c r="G46" s="74">
        <f>E46-F46</f>
        <v>13</v>
      </c>
      <c r="H46" s="53" t="s">
        <v>19</v>
      </c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  <c r="IR46" s="48"/>
      <c r="IS46" s="48"/>
      <c r="IT46" s="48"/>
      <c r="IU46" s="48"/>
      <c r="IV46" s="48"/>
      <c r="IW46" s="48"/>
      <c r="IX46" s="48"/>
      <c r="IY46" s="48"/>
      <c r="IZ46" s="48"/>
      <c r="JA46" s="48"/>
      <c r="JB46" s="48"/>
      <c r="JC46" s="48"/>
      <c r="JD46" s="48"/>
      <c r="JE46" s="48"/>
      <c r="JF46" s="48"/>
      <c r="JG46" s="48"/>
      <c r="JH46" s="48"/>
      <c r="JI46" s="48"/>
    </row>
    <row r="47" spans="1:269" outlineLevel="1" x14ac:dyDescent="0.25">
      <c r="A47" t="s">
        <v>71</v>
      </c>
      <c r="B47" s="6" t="s">
        <v>13</v>
      </c>
      <c r="D47" s="77"/>
      <c r="E47" s="14">
        <v>3</v>
      </c>
      <c r="F47" s="14">
        <v>0</v>
      </c>
      <c r="G47" s="71">
        <f t="shared" si="2"/>
        <v>3</v>
      </c>
      <c r="H47" s="19" t="s">
        <v>19</v>
      </c>
      <c r="I47" s="9"/>
      <c r="J47" s="9"/>
      <c r="K47" s="9"/>
      <c r="L47" s="9"/>
      <c r="M47" s="9"/>
      <c r="N47" s="9"/>
      <c r="O47" s="9"/>
      <c r="P47" s="10"/>
      <c r="Q47" s="10"/>
      <c r="R47" s="10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</row>
    <row r="48" spans="1:269" outlineLevel="1" x14ac:dyDescent="0.25">
      <c r="A48" s="22" t="s">
        <v>72</v>
      </c>
      <c r="B48" s="6" t="s">
        <v>5</v>
      </c>
      <c r="D48" s="76"/>
      <c r="E48" s="14">
        <v>10</v>
      </c>
      <c r="F48" s="14">
        <v>0</v>
      </c>
      <c r="G48" s="71">
        <f t="shared" si="2"/>
        <v>10</v>
      </c>
      <c r="H48" s="19" t="s">
        <v>19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7"/>
      <c r="AG48" s="17"/>
      <c r="AH48" s="17"/>
      <c r="AI48" s="16"/>
      <c r="AJ48" s="16"/>
      <c r="AK48" s="16"/>
      <c r="AL48" s="17"/>
      <c r="AM48" s="17"/>
      <c r="AN48" s="17"/>
      <c r="AO48" s="17"/>
      <c r="AP48" s="16"/>
      <c r="AQ48" s="16"/>
      <c r="AR48" s="17"/>
      <c r="AS48" s="17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</row>
    <row r="49" spans="1:269" s="51" customFormat="1" outlineLevel="1" x14ac:dyDescent="0.25">
      <c r="A49" s="51" t="s">
        <v>98</v>
      </c>
      <c r="B49" s="48"/>
      <c r="C49" s="53"/>
      <c r="D49" s="64"/>
      <c r="E49" s="55">
        <v>5</v>
      </c>
      <c r="F49" s="55">
        <f>SUM(F50)</f>
        <v>0</v>
      </c>
      <c r="G49" s="74">
        <f t="shared" ref="G49:G63" si="3">E49-F49</f>
        <v>5</v>
      </c>
      <c r="H49" s="53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  <c r="IR49" s="48"/>
      <c r="IS49" s="48"/>
      <c r="IT49" s="48"/>
      <c r="IU49" s="48"/>
      <c r="IV49" s="48"/>
      <c r="IW49" s="48"/>
      <c r="IX49" s="48"/>
      <c r="IY49" s="48"/>
      <c r="IZ49" s="48"/>
      <c r="JA49" s="48"/>
      <c r="JB49" s="48"/>
      <c r="JC49" s="48"/>
      <c r="JD49" s="48"/>
      <c r="JE49" s="48"/>
      <c r="JF49" s="48"/>
      <c r="JG49" s="48"/>
      <c r="JH49" s="48"/>
      <c r="JI49" s="48"/>
    </row>
    <row r="50" spans="1:269" outlineLevel="1" x14ac:dyDescent="0.25">
      <c r="A50" s="22" t="s">
        <v>73</v>
      </c>
      <c r="B50" s="6" t="s">
        <v>5</v>
      </c>
      <c r="C50" s="61">
        <v>43759</v>
      </c>
      <c r="D50" s="23">
        <v>43763</v>
      </c>
      <c r="E50" s="14">
        <v>5</v>
      </c>
      <c r="F50" s="14">
        <v>0</v>
      </c>
      <c r="G50" s="71">
        <f t="shared" si="3"/>
        <v>5</v>
      </c>
      <c r="H50" s="19" t="s">
        <v>19</v>
      </c>
      <c r="I50" s="6"/>
      <c r="J50" s="6"/>
      <c r="K50" s="6"/>
      <c r="L50" s="6"/>
      <c r="M50" s="6"/>
      <c r="N50" s="6"/>
      <c r="O50" s="6"/>
      <c r="P50" s="58"/>
      <c r="Q50" s="58"/>
      <c r="R50" s="58"/>
      <c r="S50" s="58"/>
      <c r="T50" s="58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</row>
    <row r="51" spans="1:269" s="51" customFormat="1" outlineLevel="1" x14ac:dyDescent="0.25">
      <c r="A51" s="51" t="s">
        <v>99</v>
      </c>
      <c r="B51" s="48"/>
      <c r="C51" s="53"/>
      <c r="D51" s="64"/>
      <c r="E51" s="55">
        <v>4</v>
      </c>
      <c r="F51" s="55">
        <f>SUM(F52,F53)</f>
        <v>0</v>
      </c>
      <c r="G51" s="74">
        <f t="shared" si="3"/>
        <v>4</v>
      </c>
      <c r="H51" s="53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  <c r="IZ51" s="48"/>
      <c r="JA51" s="48"/>
      <c r="JB51" s="48"/>
      <c r="JC51" s="48"/>
      <c r="JD51" s="48"/>
      <c r="JE51" s="48"/>
      <c r="JF51" s="48"/>
      <c r="JG51" s="48"/>
      <c r="JH51" s="48"/>
      <c r="JI51" s="48"/>
    </row>
    <row r="52" spans="1:269" outlineLevel="1" x14ac:dyDescent="0.25">
      <c r="A52" s="22" t="s">
        <v>74</v>
      </c>
      <c r="B52" s="6" t="s">
        <v>5</v>
      </c>
      <c r="C52" s="19" t="s">
        <v>40</v>
      </c>
      <c r="D52" s="77" t="s">
        <v>40</v>
      </c>
      <c r="E52" s="14">
        <v>0</v>
      </c>
      <c r="F52" s="14">
        <v>0</v>
      </c>
      <c r="G52" s="71">
        <f t="shared" si="3"/>
        <v>0</v>
      </c>
      <c r="H52" s="19" t="s">
        <v>21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</row>
    <row r="53" spans="1:269" outlineLevel="1" x14ac:dyDescent="0.25">
      <c r="A53" s="22" t="s">
        <v>75</v>
      </c>
      <c r="B53" s="6" t="s">
        <v>5</v>
      </c>
      <c r="C53" s="61">
        <v>43766</v>
      </c>
      <c r="D53" s="78">
        <v>43769</v>
      </c>
      <c r="E53" s="14">
        <v>4</v>
      </c>
      <c r="F53" s="14">
        <v>0</v>
      </c>
      <c r="G53" s="71">
        <f t="shared" si="3"/>
        <v>4</v>
      </c>
      <c r="H53" s="19" t="s">
        <v>19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7"/>
      <c r="X53" s="17"/>
      <c r="Y53" s="17"/>
      <c r="Z53" s="17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</row>
    <row r="54" spans="1:269" s="51" customFormat="1" outlineLevel="1" x14ac:dyDescent="0.25">
      <c r="A54" s="47" t="s">
        <v>100</v>
      </c>
      <c r="B54" s="48"/>
      <c r="C54" s="53"/>
      <c r="D54" s="64"/>
      <c r="E54" s="81">
        <v>5</v>
      </c>
      <c r="F54" s="55">
        <f>SUM(F55:F57)</f>
        <v>0</v>
      </c>
      <c r="G54" s="74">
        <f t="shared" si="3"/>
        <v>5</v>
      </c>
      <c r="H54" s="53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  <c r="HG54" s="48"/>
      <c r="HH54" s="48"/>
      <c r="HI54" s="48"/>
      <c r="HJ54" s="48"/>
      <c r="HK54" s="48"/>
      <c r="HL54" s="48"/>
      <c r="HM54" s="48"/>
      <c r="HN54" s="48"/>
      <c r="HO54" s="48"/>
      <c r="HP54" s="48"/>
      <c r="HQ54" s="48"/>
      <c r="HR54" s="48"/>
      <c r="HS54" s="48"/>
      <c r="HT54" s="48"/>
      <c r="HU54" s="48"/>
      <c r="HV54" s="48"/>
      <c r="HW54" s="48"/>
      <c r="HX54" s="48"/>
      <c r="HY54" s="48"/>
      <c r="HZ54" s="48"/>
      <c r="IA54" s="48"/>
      <c r="IB54" s="48"/>
      <c r="IC54" s="48"/>
      <c r="ID54" s="48"/>
      <c r="IE54" s="48"/>
      <c r="IF54" s="48"/>
      <c r="IG54" s="48"/>
      <c r="IH54" s="48"/>
      <c r="II54" s="48"/>
      <c r="IJ54" s="48"/>
      <c r="IK54" s="48"/>
      <c r="IL54" s="48"/>
      <c r="IM54" s="48"/>
      <c r="IN54" s="48"/>
      <c r="IO54" s="48"/>
      <c r="IP54" s="48"/>
      <c r="IQ54" s="48"/>
      <c r="IR54" s="48"/>
      <c r="IS54" s="48"/>
      <c r="IT54" s="48"/>
      <c r="IU54" s="48"/>
      <c r="IV54" s="48"/>
      <c r="IW54" s="48"/>
      <c r="IX54" s="48"/>
      <c r="IY54" s="48"/>
      <c r="IZ54" s="48"/>
      <c r="JA54" s="48"/>
      <c r="JB54" s="48"/>
      <c r="JC54" s="48"/>
      <c r="JD54" s="48"/>
      <c r="JE54" s="48"/>
      <c r="JF54" s="48"/>
      <c r="JG54" s="48"/>
      <c r="JH54" s="48"/>
      <c r="JI54" s="48"/>
    </row>
    <row r="55" spans="1:269" outlineLevel="1" x14ac:dyDescent="0.25">
      <c r="A55" t="s">
        <v>76</v>
      </c>
      <c r="B55" s="6" t="s">
        <v>13</v>
      </c>
      <c r="C55" s="19" t="s">
        <v>40</v>
      </c>
      <c r="D55" s="24" t="s">
        <v>40</v>
      </c>
      <c r="E55" s="14">
        <v>0</v>
      </c>
      <c r="F55" s="14">
        <v>0</v>
      </c>
      <c r="G55" s="71">
        <f t="shared" si="3"/>
        <v>0</v>
      </c>
      <c r="H55" s="19" t="s">
        <v>21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</row>
    <row r="56" spans="1:269" outlineLevel="1" x14ac:dyDescent="0.25">
      <c r="A56" t="s">
        <v>77</v>
      </c>
      <c r="B56" s="6" t="s">
        <v>5</v>
      </c>
      <c r="C56" s="19" t="s">
        <v>40</v>
      </c>
      <c r="D56" s="24" t="s">
        <v>40</v>
      </c>
      <c r="E56" s="14">
        <v>0</v>
      </c>
      <c r="F56" s="14">
        <v>0</v>
      </c>
      <c r="G56" s="71">
        <f t="shared" si="3"/>
        <v>0</v>
      </c>
      <c r="H56" s="19" t="s">
        <v>21</v>
      </c>
    </row>
    <row r="57" spans="1:269" outlineLevel="1" x14ac:dyDescent="0.25">
      <c r="A57" t="s">
        <v>78</v>
      </c>
      <c r="B57" s="6" t="s">
        <v>6</v>
      </c>
      <c r="C57" s="61">
        <v>43774</v>
      </c>
      <c r="D57" s="78">
        <v>43782</v>
      </c>
      <c r="E57" s="14">
        <v>5</v>
      </c>
      <c r="F57" s="14">
        <v>0</v>
      </c>
      <c r="G57" s="71">
        <f t="shared" si="3"/>
        <v>5</v>
      </c>
      <c r="H57" s="19" t="s">
        <v>19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7"/>
      <c r="AF57" s="17"/>
      <c r="AG57" s="17"/>
      <c r="AH57" s="17"/>
      <c r="AI57" s="16"/>
      <c r="AJ57" s="16"/>
      <c r="AK57" s="16"/>
      <c r="AL57" s="17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</row>
    <row r="58" spans="1:269" s="51" customFormat="1" outlineLevel="1" x14ac:dyDescent="0.25">
      <c r="A58" s="47" t="s">
        <v>79</v>
      </c>
      <c r="B58" s="48"/>
      <c r="C58" s="53"/>
      <c r="D58" s="64"/>
      <c r="E58" s="55">
        <f>SUM(E59)</f>
        <v>2</v>
      </c>
      <c r="F58" s="55">
        <f>SUM(F59)</f>
        <v>0</v>
      </c>
      <c r="G58" s="74">
        <f t="shared" si="3"/>
        <v>2</v>
      </c>
      <c r="H58" s="53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  <c r="HG58" s="48"/>
      <c r="HH58" s="48"/>
      <c r="HI58" s="48"/>
      <c r="HJ58" s="48"/>
      <c r="HK58" s="48"/>
      <c r="HL58" s="48"/>
      <c r="HM58" s="48"/>
      <c r="HN58" s="48"/>
      <c r="HO58" s="48"/>
      <c r="HP58" s="48"/>
      <c r="HQ58" s="48"/>
      <c r="HR58" s="48"/>
      <c r="HS58" s="48"/>
      <c r="HT58" s="48"/>
      <c r="HU58" s="48"/>
      <c r="HV58" s="48"/>
      <c r="HW58" s="48"/>
      <c r="HX58" s="48"/>
      <c r="HY58" s="48"/>
      <c r="HZ58" s="48"/>
      <c r="IA58" s="48"/>
      <c r="IB58" s="48"/>
      <c r="IC58" s="48"/>
      <c r="ID58" s="48"/>
      <c r="IE58" s="48"/>
      <c r="IF58" s="48"/>
      <c r="IG58" s="48"/>
      <c r="IH58" s="48"/>
      <c r="II58" s="48"/>
      <c r="IJ58" s="48"/>
      <c r="IK58" s="48"/>
      <c r="IL58" s="48"/>
      <c r="IM58" s="48"/>
      <c r="IN58" s="48"/>
      <c r="IO58" s="48"/>
      <c r="IP58" s="48"/>
      <c r="IQ58" s="48"/>
      <c r="IR58" s="48"/>
      <c r="IS58" s="48"/>
      <c r="IT58" s="48"/>
      <c r="IU58" s="48"/>
      <c r="IV58" s="48"/>
      <c r="IW58" s="48"/>
      <c r="IX58" s="48"/>
      <c r="IY58" s="48"/>
      <c r="IZ58" s="48"/>
      <c r="JA58" s="48"/>
      <c r="JB58" s="48"/>
      <c r="JC58" s="48"/>
      <c r="JD58" s="48"/>
      <c r="JE58" s="48"/>
      <c r="JF58" s="48"/>
      <c r="JG58" s="48"/>
      <c r="JH58" s="48"/>
      <c r="JI58" s="48"/>
    </row>
    <row r="59" spans="1:269" outlineLevel="1" x14ac:dyDescent="0.25">
      <c r="A59" s="22" t="s">
        <v>79</v>
      </c>
      <c r="B59" s="6" t="s">
        <v>5</v>
      </c>
      <c r="C59" s="61">
        <v>43773</v>
      </c>
      <c r="D59" s="79" t="s">
        <v>108</v>
      </c>
      <c r="E59" s="14">
        <v>2</v>
      </c>
      <c r="F59" s="14">
        <v>0</v>
      </c>
      <c r="G59" s="71">
        <f t="shared" si="3"/>
        <v>2</v>
      </c>
      <c r="H59" s="19" t="s">
        <v>19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0"/>
      <c r="AE59" s="10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</row>
    <row r="60" spans="1:269" s="51" customFormat="1" outlineLevel="1" x14ac:dyDescent="0.25">
      <c r="A60" s="47" t="s">
        <v>101</v>
      </c>
      <c r="B60" s="48"/>
      <c r="C60" s="53"/>
      <c r="D60" s="64"/>
      <c r="E60" s="81">
        <v>2</v>
      </c>
      <c r="F60" s="55">
        <f>SUM(F61:F64)</f>
        <v>0</v>
      </c>
      <c r="G60" s="74">
        <f t="shared" si="3"/>
        <v>2</v>
      </c>
      <c r="H60" s="53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8"/>
      <c r="IF60" s="48"/>
      <c r="IG60" s="48"/>
      <c r="IH60" s="48"/>
      <c r="II60" s="48"/>
      <c r="IJ60" s="48"/>
      <c r="IK60" s="48"/>
      <c r="IL60" s="48"/>
      <c r="IM60" s="48"/>
      <c r="IN60" s="48"/>
      <c r="IO60" s="48"/>
      <c r="IP60" s="48"/>
      <c r="IQ60" s="48"/>
      <c r="IR60" s="48"/>
      <c r="IS60" s="48"/>
      <c r="IT60" s="48"/>
      <c r="IU60" s="48"/>
      <c r="IV60" s="48"/>
      <c r="IW60" s="48"/>
      <c r="IX60" s="48"/>
      <c r="IY60" s="48"/>
      <c r="IZ60" s="48"/>
      <c r="JA60" s="48"/>
      <c r="JB60" s="48"/>
      <c r="JC60" s="48"/>
      <c r="JD60" s="48"/>
      <c r="JE60" s="48"/>
      <c r="JF60" s="48"/>
      <c r="JG60" s="48"/>
      <c r="JH60" s="48"/>
      <c r="JI60" s="48"/>
    </row>
    <row r="61" spans="1:269" outlineLevel="1" x14ac:dyDescent="0.25">
      <c r="A61" t="s">
        <v>80</v>
      </c>
      <c r="B61" s="6" t="s">
        <v>91</v>
      </c>
      <c r="C61" s="19" t="s">
        <v>40</v>
      </c>
      <c r="D61" s="24" t="s">
        <v>40</v>
      </c>
      <c r="E61" s="14">
        <v>0</v>
      </c>
      <c r="F61" s="14">
        <v>0</v>
      </c>
      <c r="G61" s="71">
        <f t="shared" si="3"/>
        <v>0</v>
      </c>
      <c r="H61" s="19" t="s">
        <v>21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</row>
    <row r="62" spans="1:269" outlineLevel="1" x14ac:dyDescent="0.25">
      <c r="A62" t="s">
        <v>81</v>
      </c>
      <c r="B62" s="6" t="s">
        <v>91</v>
      </c>
      <c r="C62" s="61">
        <v>43787</v>
      </c>
      <c r="D62" s="75">
        <v>43787</v>
      </c>
      <c r="E62" s="14">
        <v>1</v>
      </c>
      <c r="F62" s="14">
        <v>0</v>
      </c>
      <c r="G62" s="71">
        <f t="shared" si="3"/>
        <v>1</v>
      </c>
      <c r="H62" s="19" t="s">
        <v>19</v>
      </c>
      <c r="AR62" s="11"/>
    </row>
    <row r="63" spans="1:269" outlineLevel="1" x14ac:dyDescent="0.25">
      <c r="A63" t="s">
        <v>82</v>
      </c>
      <c r="B63" s="6" t="s">
        <v>91</v>
      </c>
      <c r="C63" s="61">
        <v>43788</v>
      </c>
      <c r="D63" s="75">
        <v>43788</v>
      </c>
      <c r="E63" s="14">
        <v>1</v>
      </c>
      <c r="F63" s="14">
        <v>0</v>
      </c>
      <c r="G63" s="71">
        <f t="shared" si="3"/>
        <v>1</v>
      </c>
      <c r="H63" s="19" t="s">
        <v>19</v>
      </c>
      <c r="AS63" s="11"/>
    </row>
    <row r="64" spans="1:269" outlineLevel="1" x14ac:dyDescent="0.25">
      <c r="A64" s="22" t="s">
        <v>83</v>
      </c>
      <c r="B64" s="6" t="s">
        <v>6</v>
      </c>
      <c r="C64" s="61">
        <v>43789</v>
      </c>
      <c r="D64" s="75">
        <v>43789</v>
      </c>
      <c r="E64" s="14" t="s">
        <v>89</v>
      </c>
      <c r="F64" s="14" t="s">
        <v>89</v>
      </c>
      <c r="G64" s="57" t="s">
        <v>89</v>
      </c>
      <c r="H64" s="19" t="s">
        <v>19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P64" s="16"/>
      <c r="AQ64" s="16"/>
      <c r="AR64" s="16"/>
      <c r="AS64" s="16"/>
      <c r="AT64" s="17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</row>
    <row r="65" spans="1:269" s="51" customFormat="1" outlineLevel="1" x14ac:dyDescent="0.25">
      <c r="A65" s="47" t="s">
        <v>102</v>
      </c>
      <c r="B65" s="48"/>
      <c r="C65" s="53"/>
      <c r="D65" s="64"/>
      <c r="E65" s="81">
        <v>0</v>
      </c>
      <c r="F65" s="55">
        <f>SUM(F66:F69)</f>
        <v>0</v>
      </c>
      <c r="G65" s="74">
        <f t="shared" ref="G65:G76" si="4">E65-F65</f>
        <v>0</v>
      </c>
      <c r="H65" s="53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48"/>
      <c r="HR65" s="48"/>
      <c r="HS65" s="48"/>
      <c r="HT65" s="48"/>
      <c r="HU65" s="48"/>
      <c r="HV65" s="48"/>
      <c r="HW65" s="48"/>
      <c r="HX65" s="48"/>
      <c r="HY65" s="48"/>
      <c r="HZ65" s="48"/>
      <c r="IA65" s="48"/>
      <c r="IB65" s="48"/>
      <c r="IC65" s="48"/>
      <c r="ID65" s="48"/>
      <c r="IE65" s="48"/>
      <c r="IF65" s="48"/>
      <c r="IG65" s="48"/>
      <c r="IH65" s="48"/>
      <c r="II65" s="48"/>
      <c r="IJ65" s="48"/>
      <c r="IK65" s="48"/>
      <c r="IL65" s="48"/>
      <c r="IM65" s="48"/>
      <c r="IN65" s="48"/>
      <c r="IO65" s="48"/>
      <c r="IP65" s="48"/>
      <c r="IQ65" s="48"/>
      <c r="IR65" s="48"/>
      <c r="IS65" s="48"/>
      <c r="IT65" s="48"/>
      <c r="IU65" s="48"/>
      <c r="IV65" s="48"/>
      <c r="IW65" s="48"/>
      <c r="IX65" s="48"/>
      <c r="IY65" s="48"/>
      <c r="IZ65" s="48"/>
      <c r="JA65" s="48"/>
      <c r="JB65" s="48"/>
      <c r="JC65" s="48"/>
      <c r="JD65" s="48"/>
      <c r="JE65" s="48"/>
      <c r="JF65" s="48"/>
      <c r="JG65" s="48"/>
      <c r="JH65" s="48"/>
      <c r="JI65" s="48"/>
    </row>
    <row r="66" spans="1:269" outlineLevel="1" x14ac:dyDescent="0.25">
      <c r="A66" t="s">
        <v>103</v>
      </c>
      <c r="B66" s="6" t="s">
        <v>12</v>
      </c>
      <c r="C66" s="19" t="s">
        <v>40</v>
      </c>
      <c r="D66" s="24" t="s">
        <v>40</v>
      </c>
      <c r="E66" s="14">
        <v>0</v>
      </c>
      <c r="F66" s="14">
        <v>0</v>
      </c>
      <c r="G66" s="71">
        <f t="shared" si="4"/>
        <v>0</v>
      </c>
      <c r="H66" s="19" t="s">
        <v>21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</row>
    <row r="67" spans="1:269" outlineLevel="1" x14ac:dyDescent="0.25">
      <c r="A67" t="s">
        <v>84</v>
      </c>
      <c r="B67" s="6" t="s">
        <v>12</v>
      </c>
      <c r="C67" s="19" t="s">
        <v>40</v>
      </c>
      <c r="D67" s="24" t="s">
        <v>40</v>
      </c>
      <c r="E67" s="14">
        <v>0</v>
      </c>
      <c r="F67" s="14">
        <v>0</v>
      </c>
      <c r="G67" s="71">
        <f t="shared" si="4"/>
        <v>0</v>
      </c>
      <c r="H67" s="19" t="s">
        <v>21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</row>
    <row r="68" spans="1:269" outlineLevel="1" x14ac:dyDescent="0.25">
      <c r="A68" t="s">
        <v>85</v>
      </c>
      <c r="B68" s="6" t="s">
        <v>12</v>
      </c>
      <c r="C68" s="19" t="s">
        <v>40</v>
      </c>
      <c r="D68" s="24" t="s">
        <v>40</v>
      </c>
      <c r="E68" s="14">
        <v>0</v>
      </c>
      <c r="F68" s="14">
        <v>0</v>
      </c>
      <c r="G68" s="71">
        <f t="shared" si="4"/>
        <v>0</v>
      </c>
      <c r="H68" s="19" t="s">
        <v>21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</row>
    <row r="69" spans="1:269" outlineLevel="1" x14ac:dyDescent="0.25">
      <c r="A69" t="s">
        <v>86</v>
      </c>
      <c r="B69" s="6" t="s">
        <v>12</v>
      </c>
      <c r="C69" s="19" t="s">
        <v>40</v>
      </c>
      <c r="D69" s="24" t="s">
        <v>40</v>
      </c>
      <c r="E69" s="14">
        <v>0</v>
      </c>
      <c r="F69" s="14">
        <v>0</v>
      </c>
      <c r="G69" s="71">
        <f t="shared" si="4"/>
        <v>0</v>
      </c>
      <c r="H69" s="19" t="s">
        <v>21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</row>
    <row r="70" spans="1:269" s="51" customFormat="1" outlineLevel="1" x14ac:dyDescent="0.25">
      <c r="A70" s="47" t="s">
        <v>87</v>
      </c>
      <c r="B70" s="48"/>
      <c r="C70" s="53"/>
      <c r="D70" s="64"/>
      <c r="E70" s="81">
        <v>0</v>
      </c>
      <c r="F70" s="55">
        <f>SUM(F71)</f>
        <v>0</v>
      </c>
      <c r="G70" s="74">
        <f t="shared" si="4"/>
        <v>0</v>
      </c>
      <c r="H70" s="53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  <c r="HG70" s="48"/>
      <c r="HH70" s="48"/>
      <c r="HI70" s="48"/>
      <c r="HJ70" s="48"/>
      <c r="HK70" s="48"/>
      <c r="HL70" s="48"/>
      <c r="HM70" s="48"/>
      <c r="HN70" s="48"/>
      <c r="HO70" s="48"/>
      <c r="HP70" s="48"/>
      <c r="HQ70" s="48"/>
      <c r="HR70" s="48"/>
      <c r="HS70" s="48"/>
      <c r="HT70" s="48"/>
      <c r="HU70" s="48"/>
      <c r="HV70" s="48"/>
      <c r="HW70" s="48"/>
      <c r="HX70" s="48"/>
      <c r="HY70" s="48"/>
      <c r="HZ70" s="48"/>
      <c r="IA70" s="48"/>
      <c r="IB70" s="48"/>
      <c r="IC70" s="48"/>
      <c r="ID70" s="48"/>
      <c r="IE70" s="48"/>
      <c r="IF70" s="48"/>
      <c r="IG70" s="48"/>
      <c r="IH70" s="48"/>
      <c r="II70" s="48"/>
      <c r="IJ70" s="48"/>
      <c r="IK70" s="48"/>
      <c r="IL70" s="48"/>
      <c r="IM70" s="48"/>
      <c r="IN70" s="48"/>
      <c r="IO70" s="48"/>
      <c r="IP70" s="48"/>
      <c r="IQ70" s="48"/>
      <c r="IR70" s="48"/>
      <c r="IS70" s="48"/>
      <c r="IT70" s="48"/>
      <c r="IU70" s="48"/>
      <c r="IV70" s="48"/>
      <c r="IW70" s="48"/>
      <c r="IX70" s="48"/>
      <c r="IY70" s="48"/>
      <c r="IZ70" s="48"/>
      <c r="JA70" s="48"/>
      <c r="JB70" s="48"/>
      <c r="JC70" s="48"/>
      <c r="JD70" s="48"/>
      <c r="JE70" s="48"/>
      <c r="JF70" s="48"/>
      <c r="JG70" s="48"/>
      <c r="JH70" s="48"/>
      <c r="JI70" s="48"/>
    </row>
    <row r="71" spans="1:269" outlineLevel="1" x14ac:dyDescent="0.25">
      <c r="A71" t="s">
        <v>87</v>
      </c>
      <c r="B71" s="6" t="s">
        <v>5</v>
      </c>
      <c r="C71" s="19" t="s">
        <v>40</v>
      </c>
      <c r="D71" s="24" t="s">
        <v>40</v>
      </c>
      <c r="E71" s="14">
        <v>0</v>
      </c>
      <c r="F71" s="14">
        <v>0</v>
      </c>
      <c r="G71" s="71">
        <f t="shared" si="4"/>
        <v>0</v>
      </c>
      <c r="H71" s="19" t="s">
        <v>21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</row>
    <row r="72" spans="1:269" s="51" customFormat="1" outlineLevel="1" x14ac:dyDescent="0.25">
      <c r="A72" s="47" t="s">
        <v>104</v>
      </c>
      <c r="B72" s="48"/>
      <c r="C72" s="53"/>
      <c r="D72" s="64"/>
      <c r="E72" s="81">
        <v>3</v>
      </c>
      <c r="F72" s="55">
        <f>SUM(F73:F74)</f>
        <v>0</v>
      </c>
      <c r="G72" s="74">
        <f t="shared" si="4"/>
        <v>3</v>
      </c>
      <c r="H72" s="53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</row>
    <row r="73" spans="1:269" outlineLevel="1" x14ac:dyDescent="0.25">
      <c r="A73" t="s">
        <v>88</v>
      </c>
      <c r="B73" s="6" t="s">
        <v>90</v>
      </c>
      <c r="C73" s="61">
        <v>43782</v>
      </c>
      <c r="D73" s="80">
        <v>43784</v>
      </c>
      <c r="E73" s="14">
        <v>3</v>
      </c>
      <c r="F73" s="14">
        <v>0</v>
      </c>
      <c r="G73" s="71">
        <f t="shared" si="4"/>
        <v>3</v>
      </c>
      <c r="H73" s="19" t="s">
        <v>19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58"/>
      <c r="AN73" s="58"/>
      <c r="AO73" s="58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</row>
    <row r="74" spans="1:269" outlineLevel="1" x14ac:dyDescent="0.25">
      <c r="A74" t="s">
        <v>105</v>
      </c>
      <c r="B74" s="9" t="s">
        <v>90</v>
      </c>
      <c r="C74" s="19" t="s">
        <v>40</v>
      </c>
      <c r="D74" s="24" t="s">
        <v>40</v>
      </c>
      <c r="E74" s="14">
        <v>0</v>
      </c>
      <c r="F74" s="14">
        <v>0</v>
      </c>
      <c r="G74" s="71">
        <f t="shared" si="4"/>
        <v>0</v>
      </c>
      <c r="H74" s="19" t="s">
        <v>21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</row>
    <row r="75" spans="1:269" s="31" customFormat="1" x14ac:dyDescent="0.25">
      <c r="A75" s="41" t="s">
        <v>66</v>
      </c>
      <c r="B75" s="42"/>
      <c r="C75" s="65"/>
      <c r="D75" s="66"/>
      <c r="E75" s="44">
        <f>SUM(E76,E82,E85,E87,E90,E94,E96,E101,E106,E108)</f>
        <v>67</v>
      </c>
      <c r="F75" s="44">
        <f>SUM(F76,F82,F85,F87,F90,F94,F96,F101,F106,F108)</f>
        <v>0</v>
      </c>
      <c r="G75" s="72">
        <f t="shared" si="4"/>
        <v>67</v>
      </c>
      <c r="H75" s="4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56" t="s">
        <v>111</v>
      </c>
      <c r="AV75" s="83"/>
      <c r="AW75" s="43"/>
      <c r="AX75" s="43"/>
      <c r="AY75" s="83"/>
      <c r="AZ75" s="83"/>
      <c r="BA75" s="83"/>
      <c r="BB75" s="83"/>
      <c r="BC75" s="83"/>
      <c r="BD75" s="43"/>
      <c r="BE75" s="43"/>
      <c r="BF75" s="83"/>
      <c r="BG75" s="83"/>
      <c r="BH75" s="83"/>
      <c r="BI75" s="83"/>
      <c r="BJ75" s="83"/>
      <c r="BK75" s="43"/>
      <c r="BL75" s="43"/>
      <c r="BM75" s="83"/>
      <c r="BN75" s="83"/>
      <c r="BO75" s="83"/>
      <c r="BP75" s="83"/>
      <c r="BQ75" s="83"/>
      <c r="BR75" s="43"/>
      <c r="BS75" s="43"/>
      <c r="BT75" s="83"/>
      <c r="BU75" s="83"/>
      <c r="BV75" s="83"/>
      <c r="BW75" s="83"/>
      <c r="BX75" s="8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56" t="s">
        <v>111</v>
      </c>
      <c r="CP75" s="83"/>
      <c r="CQ75" s="83"/>
      <c r="CR75" s="83"/>
      <c r="CS75" s="83"/>
      <c r="CT75" s="43"/>
      <c r="CU75" s="43"/>
      <c r="CV75" s="83"/>
      <c r="CW75" s="83"/>
      <c r="CX75" s="84" t="s">
        <v>110</v>
      </c>
      <c r="CY75" s="84"/>
      <c r="CZ75" s="84"/>
      <c r="DA75" s="43"/>
      <c r="DB75" s="43"/>
      <c r="DC75" s="84"/>
      <c r="DD75" s="84"/>
      <c r="DE75" s="84"/>
      <c r="DF75" s="84"/>
      <c r="DG75" s="84"/>
      <c r="DH75" s="43"/>
      <c r="DI75" s="43"/>
      <c r="DJ75" s="84"/>
      <c r="DK75" s="84"/>
      <c r="DL75" s="84"/>
      <c r="DM75" s="84"/>
      <c r="DN75" s="84"/>
      <c r="DO75" s="43"/>
      <c r="DP75" s="43"/>
      <c r="DQ75" s="84"/>
      <c r="DR75" s="84"/>
      <c r="DS75" s="84"/>
      <c r="DT75" s="84"/>
      <c r="DU75" s="84"/>
      <c r="DV75" s="43"/>
      <c r="DW75" s="43"/>
      <c r="DX75" s="85" t="s">
        <v>44</v>
      </c>
      <c r="DY75" s="85"/>
      <c r="DZ75" s="85"/>
      <c r="EA75" s="85"/>
      <c r="EB75" s="85"/>
      <c r="EC75" s="43"/>
      <c r="ED75" s="43"/>
      <c r="EE75" s="85"/>
      <c r="EF75" s="85"/>
      <c r="EG75" s="85"/>
      <c r="EH75" s="85"/>
      <c r="EI75" s="85"/>
      <c r="EJ75" s="43"/>
      <c r="EK75" s="43"/>
      <c r="EL75" s="85"/>
      <c r="EM75" s="85"/>
      <c r="EN75" s="85"/>
      <c r="EO75" s="85"/>
      <c r="EP75" s="85"/>
      <c r="EQ75" s="43"/>
      <c r="ER75" s="43"/>
      <c r="ES75" s="85"/>
      <c r="ET75" s="85"/>
      <c r="EU75" s="85"/>
      <c r="EV75" s="85"/>
      <c r="EW75" s="85"/>
      <c r="EX75" s="43"/>
      <c r="EY75" s="43"/>
      <c r="EZ75" s="85"/>
      <c r="FA75" s="85"/>
      <c r="FB75" s="85"/>
      <c r="FC75" s="85"/>
      <c r="FD75" s="85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43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  <c r="HV75" s="43"/>
      <c r="HW75" s="43"/>
      <c r="HX75" s="43"/>
      <c r="HY75" s="43"/>
      <c r="HZ75" s="43"/>
      <c r="IA75" s="43"/>
      <c r="IB75" s="43"/>
      <c r="IC75" s="43"/>
      <c r="ID75" s="43"/>
      <c r="IE75" s="43"/>
      <c r="IF75" s="43"/>
      <c r="IG75" s="43"/>
      <c r="IH75" s="43"/>
      <c r="II75" s="43"/>
      <c r="IJ75" s="43"/>
      <c r="IK75" s="43"/>
      <c r="IL75" s="43"/>
      <c r="IM75" s="43"/>
      <c r="IN75" s="43"/>
      <c r="IO75" s="43"/>
      <c r="IP75" s="43"/>
      <c r="IQ75" s="43"/>
      <c r="IR75" s="43"/>
      <c r="IS75" s="43"/>
      <c r="IT75" s="43"/>
      <c r="IU75" s="43"/>
      <c r="IV75" s="43"/>
      <c r="IW75" s="43"/>
      <c r="IX75" s="43"/>
      <c r="IY75" s="43"/>
      <c r="IZ75" s="43"/>
      <c r="JA75" s="43"/>
      <c r="JB75" s="43"/>
      <c r="JC75" s="43"/>
      <c r="JD75" s="43"/>
      <c r="JE75" s="43"/>
      <c r="JF75" s="43"/>
      <c r="JG75" s="43"/>
      <c r="JH75" s="43"/>
      <c r="JI75" s="43"/>
    </row>
    <row r="76" spans="1:269" s="51" customFormat="1" hidden="1" outlineLevel="1" x14ac:dyDescent="0.25">
      <c r="A76" s="47" t="s">
        <v>106</v>
      </c>
      <c r="B76" s="48"/>
      <c r="C76" s="53"/>
      <c r="D76" s="64"/>
      <c r="E76" s="81">
        <f>SUM(E77:E81)</f>
        <v>12</v>
      </c>
      <c r="F76" s="55">
        <f>SUM(F77:F81)</f>
        <v>0</v>
      </c>
      <c r="G76" s="74">
        <f t="shared" si="4"/>
        <v>12</v>
      </c>
      <c r="H76" s="53" t="s">
        <v>19</v>
      </c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  <c r="HG76" s="48"/>
      <c r="HH76" s="48"/>
      <c r="HI76" s="48"/>
      <c r="HJ76" s="48"/>
      <c r="HK76" s="48"/>
      <c r="HL76" s="48"/>
      <c r="HM76" s="48"/>
      <c r="HN76" s="48"/>
      <c r="HO76" s="48"/>
      <c r="HP76" s="48"/>
      <c r="HQ76" s="48"/>
      <c r="HR76" s="48"/>
      <c r="HS76" s="48"/>
      <c r="HT76" s="48"/>
      <c r="HU76" s="48"/>
      <c r="HV76" s="48"/>
      <c r="HW76" s="48"/>
      <c r="HX76" s="48"/>
      <c r="HY76" s="48"/>
      <c r="HZ76" s="48"/>
      <c r="IA76" s="48"/>
      <c r="IB76" s="48"/>
      <c r="IC76" s="48"/>
      <c r="ID76" s="48"/>
      <c r="IE76" s="48"/>
      <c r="IF76" s="48"/>
      <c r="IG76" s="48"/>
      <c r="IH76" s="48"/>
      <c r="II76" s="48"/>
      <c r="IJ76" s="48"/>
      <c r="IK76" s="48"/>
      <c r="IL76" s="48"/>
      <c r="IM76" s="48"/>
      <c r="IN76" s="48"/>
      <c r="IO76" s="48"/>
      <c r="IP76" s="48"/>
      <c r="IQ76" s="48"/>
      <c r="IR76" s="48"/>
      <c r="IS76" s="48"/>
      <c r="IT76" s="48"/>
      <c r="IU76" s="48"/>
      <c r="IV76" s="48"/>
      <c r="IW76" s="48"/>
      <c r="IX76" s="48"/>
      <c r="IY76" s="48"/>
      <c r="IZ76" s="48"/>
      <c r="JA76" s="48"/>
      <c r="JB76" s="48"/>
      <c r="JC76" s="48"/>
      <c r="JD76" s="48"/>
      <c r="JE76" s="48"/>
      <c r="JF76" s="48"/>
      <c r="JG76" s="48"/>
      <c r="JH76" s="48"/>
      <c r="JI76" s="48"/>
    </row>
    <row r="77" spans="1:269" hidden="1" outlineLevel="1" x14ac:dyDescent="0.25">
      <c r="A77" s="22" t="s">
        <v>96</v>
      </c>
      <c r="B77" s="6" t="s">
        <v>13</v>
      </c>
      <c r="C77" s="19" t="s">
        <v>40</v>
      </c>
      <c r="D77" s="24" t="s">
        <v>40</v>
      </c>
      <c r="E77" s="14">
        <v>0</v>
      </c>
      <c r="F77" s="14">
        <v>0</v>
      </c>
      <c r="G77" s="71">
        <f t="shared" ref="G77:G86" si="5">E77-F77</f>
        <v>0</v>
      </c>
      <c r="H77" s="19" t="s">
        <v>21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</row>
    <row r="78" spans="1:269" hidden="1" outlineLevel="1" x14ac:dyDescent="0.25">
      <c r="A78" t="s">
        <v>67</v>
      </c>
      <c r="B78" s="6" t="s">
        <v>13</v>
      </c>
      <c r="C78" s="61">
        <v>43836</v>
      </c>
      <c r="D78" s="61">
        <v>43836</v>
      </c>
      <c r="E78" s="14">
        <v>1</v>
      </c>
      <c r="F78" s="14">
        <v>0</v>
      </c>
      <c r="G78" s="71">
        <f t="shared" si="5"/>
        <v>1</v>
      </c>
      <c r="H78" s="19" t="s">
        <v>19</v>
      </c>
      <c r="CO78" s="11"/>
    </row>
    <row r="79" spans="1:269" hidden="1" outlineLevel="1" x14ac:dyDescent="0.25">
      <c r="A79" t="s">
        <v>68</v>
      </c>
      <c r="B79" s="6" t="s">
        <v>13</v>
      </c>
      <c r="C79" s="61">
        <v>43794</v>
      </c>
      <c r="D79" s="61">
        <v>43794</v>
      </c>
      <c r="E79" s="14">
        <v>1</v>
      </c>
      <c r="F79" s="14">
        <v>0</v>
      </c>
      <c r="G79" s="71">
        <f t="shared" si="5"/>
        <v>1</v>
      </c>
      <c r="H79" s="19" t="s">
        <v>19</v>
      </c>
      <c r="AY79" s="11"/>
    </row>
    <row r="80" spans="1:269" hidden="1" outlineLevel="1" x14ac:dyDescent="0.25">
      <c r="A80" t="s">
        <v>69</v>
      </c>
      <c r="B80" s="6" t="s">
        <v>13</v>
      </c>
      <c r="C80" s="61">
        <v>43845</v>
      </c>
      <c r="D80" s="23">
        <v>43868</v>
      </c>
      <c r="E80" s="14">
        <v>5</v>
      </c>
      <c r="F80" s="14">
        <v>0</v>
      </c>
      <c r="G80" s="71">
        <f t="shared" si="5"/>
        <v>5</v>
      </c>
      <c r="H80" s="19" t="s">
        <v>19</v>
      </c>
    </row>
    <row r="81" spans="1:269" hidden="1" outlineLevel="1" x14ac:dyDescent="0.25">
      <c r="A81" s="22" t="s">
        <v>70</v>
      </c>
      <c r="B81" s="6" t="s">
        <v>13</v>
      </c>
      <c r="C81" s="61">
        <v>43869</v>
      </c>
      <c r="D81" s="23">
        <v>43903</v>
      </c>
      <c r="E81" s="14">
        <v>5</v>
      </c>
      <c r="F81" s="14">
        <v>0</v>
      </c>
      <c r="G81" s="71">
        <f t="shared" si="5"/>
        <v>5</v>
      </c>
      <c r="H81" s="19" t="s">
        <v>19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</row>
    <row r="82" spans="1:269" s="51" customFormat="1" hidden="1" outlineLevel="1" x14ac:dyDescent="0.25">
      <c r="A82" s="47" t="s">
        <v>97</v>
      </c>
      <c r="B82" s="48"/>
      <c r="C82" s="53"/>
      <c r="D82" s="64"/>
      <c r="E82" s="55">
        <f>SUM(E83:E84)</f>
        <v>13</v>
      </c>
      <c r="F82" s="55">
        <f>SUM(F83:F84)</f>
        <v>0</v>
      </c>
      <c r="G82" s="74">
        <f>E82-F82</f>
        <v>13</v>
      </c>
      <c r="H82" s="53" t="s">
        <v>19</v>
      </c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  <c r="HG82" s="48"/>
      <c r="HH82" s="48"/>
      <c r="HI82" s="48"/>
      <c r="HJ82" s="48"/>
      <c r="HK82" s="48"/>
      <c r="HL82" s="48"/>
      <c r="HM82" s="48"/>
      <c r="HN82" s="48"/>
      <c r="HO82" s="48"/>
      <c r="HP82" s="48"/>
      <c r="HQ82" s="48"/>
      <c r="HR82" s="48"/>
      <c r="HS82" s="48"/>
      <c r="HT82" s="48"/>
      <c r="HU82" s="48"/>
      <c r="HV82" s="48"/>
      <c r="HW82" s="48"/>
      <c r="HX82" s="48"/>
      <c r="HY82" s="48"/>
      <c r="HZ82" s="48"/>
      <c r="IA82" s="48"/>
      <c r="IB82" s="48"/>
      <c r="IC82" s="48"/>
      <c r="ID82" s="48"/>
      <c r="IE82" s="48"/>
      <c r="IF82" s="48"/>
      <c r="IG82" s="48"/>
      <c r="IH82" s="48"/>
      <c r="II82" s="48"/>
      <c r="IJ82" s="48"/>
      <c r="IK82" s="48"/>
      <c r="IL82" s="48"/>
      <c r="IM82" s="48"/>
      <c r="IN82" s="48"/>
      <c r="IO82" s="48"/>
      <c r="IP82" s="48"/>
      <c r="IQ82" s="48"/>
      <c r="IR82" s="48"/>
      <c r="IS82" s="48"/>
      <c r="IT82" s="48"/>
      <c r="IU82" s="48"/>
      <c r="IV82" s="48"/>
      <c r="IW82" s="48"/>
      <c r="IX82" s="48"/>
      <c r="IY82" s="48"/>
      <c r="IZ82" s="48"/>
      <c r="JA82" s="48"/>
      <c r="JB82" s="48"/>
      <c r="JC82" s="48"/>
      <c r="JD82" s="48"/>
      <c r="JE82" s="48"/>
      <c r="JF82" s="48"/>
      <c r="JG82" s="48"/>
      <c r="JH82" s="48"/>
      <c r="JI82" s="48"/>
    </row>
    <row r="83" spans="1:269" hidden="1" outlineLevel="1" x14ac:dyDescent="0.25">
      <c r="A83" t="s">
        <v>71</v>
      </c>
      <c r="B83" s="6" t="s">
        <v>13</v>
      </c>
      <c r="C83" s="61">
        <v>43794</v>
      </c>
      <c r="D83" s="23">
        <v>43796</v>
      </c>
      <c r="E83" s="14">
        <v>3</v>
      </c>
      <c r="F83" s="14">
        <v>0</v>
      </c>
      <c r="G83" s="71">
        <f t="shared" si="5"/>
        <v>3</v>
      </c>
      <c r="H83" s="19" t="s">
        <v>19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10"/>
      <c r="AZ83" s="10"/>
      <c r="BA83" s="10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</row>
    <row r="84" spans="1:269" hidden="1" outlineLevel="1" x14ac:dyDescent="0.25">
      <c r="A84" s="22" t="s">
        <v>72</v>
      </c>
      <c r="B84" s="6" t="s">
        <v>6</v>
      </c>
      <c r="C84" s="61">
        <v>43775</v>
      </c>
      <c r="D84" s="23">
        <v>43788</v>
      </c>
      <c r="E84" s="14">
        <v>10</v>
      </c>
      <c r="F84" s="14">
        <v>0</v>
      </c>
      <c r="G84" s="71">
        <f t="shared" si="5"/>
        <v>10</v>
      </c>
      <c r="H84" s="19" t="s">
        <v>19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7"/>
      <c r="BK84" s="16"/>
      <c r="BL84" s="16"/>
      <c r="BM84" s="17"/>
      <c r="BN84" s="17"/>
      <c r="BO84" s="17"/>
      <c r="BP84" s="17"/>
      <c r="BQ84" s="17"/>
      <c r="BR84" s="16"/>
      <c r="BS84" s="16"/>
      <c r="BT84" s="17"/>
      <c r="BU84" s="17"/>
      <c r="BV84" s="17"/>
      <c r="BW84" s="17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</row>
    <row r="85" spans="1:269" s="51" customFormat="1" hidden="1" outlineLevel="1" x14ac:dyDescent="0.25">
      <c r="A85" s="51" t="s">
        <v>98</v>
      </c>
      <c r="B85" s="48"/>
      <c r="C85" s="53"/>
      <c r="D85" s="64"/>
      <c r="E85" s="55">
        <f>SUM(E86)</f>
        <v>10</v>
      </c>
      <c r="F85" s="55">
        <f>SUM(F86)</f>
        <v>0</v>
      </c>
      <c r="G85" s="74">
        <f>E85-F85</f>
        <v>10</v>
      </c>
      <c r="H85" s="53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  <c r="HG85" s="48"/>
      <c r="HH85" s="48"/>
      <c r="HI85" s="48"/>
      <c r="HJ85" s="48"/>
      <c r="HK85" s="48"/>
      <c r="HL85" s="48"/>
      <c r="HM85" s="48"/>
      <c r="HN85" s="48"/>
      <c r="HO85" s="48"/>
      <c r="HP85" s="48"/>
      <c r="HQ85" s="48"/>
      <c r="HR85" s="48"/>
      <c r="HS85" s="48"/>
      <c r="HT85" s="48"/>
      <c r="HU85" s="48"/>
      <c r="HV85" s="48"/>
      <c r="HW85" s="48"/>
      <c r="HX85" s="48"/>
      <c r="HY85" s="48"/>
      <c r="HZ85" s="48"/>
      <c r="IA85" s="48"/>
      <c r="IB85" s="48"/>
      <c r="IC85" s="48"/>
      <c r="ID85" s="48"/>
      <c r="IE85" s="48"/>
      <c r="IF85" s="48"/>
      <c r="IG85" s="48"/>
      <c r="IH85" s="48"/>
      <c r="II85" s="48"/>
      <c r="IJ85" s="48"/>
      <c r="IK85" s="48"/>
      <c r="IL85" s="48"/>
      <c r="IM85" s="48"/>
      <c r="IN85" s="48"/>
      <c r="IO85" s="48"/>
      <c r="IP85" s="48"/>
      <c r="IQ85" s="48"/>
      <c r="IR85" s="48"/>
      <c r="IS85" s="48"/>
      <c r="IT85" s="48"/>
      <c r="IU85" s="48"/>
      <c r="IV85" s="48"/>
      <c r="IW85" s="48"/>
      <c r="IX85" s="48"/>
      <c r="IY85" s="48"/>
      <c r="IZ85" s="48"/>
      <c r="JA85" s="48"/>
      <c r="JB85" s="48"/>
      <c r="JC85" s="48"/>
      <c r="JD85" s="48"/>
      <c r="JE85" s="48"/>
      <c r="JF85" s="48"/>
      <c r="JG85" s="48"/>
      <c r="JH85" s="48"/>
      <c r="JI85" s="48"/>
    </row>
    <row r="86" spans="1:269" hidden="1" outlineLevel="1" x14ac:dyDescent="0.25">
      <c r="A86" s="22" t="s">
        <v>73</v>
      </c>
      <c r="B86" s="6" t="s">
        <v>5</v>
      </c>
      <c r="C86" s="61">
        <v>43790</v>
      </c>
      <c r="D86" s="23">
        <v>43810</v>
      </c>
      <c r="E86" s="14">
        <v>10</v>
      </c>
      <c r="F86" s="14">
        <v>0</v>
      </c>
      <c r="G86" s="71">
        <f t="shared" si="5"/>
        <v>10</v>
      </c>
      <c r="H86" s="19" t="s">
        <v>19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58"/>
      <c r="AV86" s="58"/>
      <c r="AW86" s="6"/>
      <c r="AX86" s="6"/>
      <c r="AY86" s="58"/>
      <c r="AZ86" s="58"/>
      <c r="BA86" s="58"/>
      <c r="BB86" s="58"/>
      <c r="BC86" s="58"/>
      <c r="BD86" s="6"/>
      <c r="BE86" s="6"/>
      <c r="BI86" s="6"/>
      <c r="BJ86" s="6"/>
      <c r="BK86" s="6"/>
      <c r="BL86" s="6"/>
      <c r="BM86" s="58"/>
      <c r="BN86" s="58"/>
      <c r="BO86" s="58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</row>
    <row r="87" spans="1:269" s="51" customFormat="1" hidden="1" outlineLevel="1" x14ac:dyDescent="0.25">
      <c r="A87" s="51" t="s">
        <v>99</v>
      </c>
      <c r="B87" s="48"/>
      <c r="C87" s="53"/>
      <c r="D87" s="64"/>
      <c r="E87" s="55">
        <f>SUM(E88,E89)</f>
        <v>6</v>
      </c>
      <c r="F87" s="55">
        <f>SUM(F88,F89)</f>
        <v>0</v>
      </c>
      <c r="G87" s="74">
        <f t="shared" ref="G87:G99" si="6">E87-F87</f>
        <v>6</v>
      </c>
      <c r="H87" s="53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  <c r="HG87" s="48"/>
      <c r="HH87" s="48"/>
      <c r="HI87" s="48"/>
      <c r="HJ87" s="48"/>
      <c r="HK87" s="48"/>
      <c r="HL87" s="48"/>
      <c r="HM87" s="48"/>
      <c r="HN87" s="48"/>
      <c r="HO87" s="48"/>
      <c r="HP87" s="48"/>
      <c r="HQ87" s="48"/>
      <c r="HR87" s="48"/>
      <c r="HS87" s="48"/>
      <c r="HT87" s="48"/>
      <c r="HU87" s="48"/>
      <c r="HV87" s="48"/>
      <c r="HW87" s="48"/>
      <c r="HX87" s="48"/>
      <c r="HY87" s="48"/>
      <c r="HZ87" s="48"/>
      <c r="IA87" s="48"/>
      <c r="IB87" s="48"/>
      <c r="IC87" s="48"/>
      <c r="ID87" s="48"/>
      <c r="IE87" s="48"/>
      <c r="IF87" s="48"/>
      <c r="IG87" s="48"/>
      <c r="IH87" s="48"/>
      <c r="II87" s="48"/>
      <c r="IJ87" s="48"/>
      <c r="IK87" s="48"/>
      <c r="IL87" s="48"/>
      <c r="IM87" s="48"/>
      <c r="IN87" s="48"/>
      <c r="IO87" s="48"/>
      <c r="IP87" s="48"/>
      <c r="IQ87" s="48"/>
      <c r="IR87" s="48"/>
      <c r="IS87" s="48"/>
      <c r="IT87" s="48"/>
      <c r="IU87" s="48"/>
      <c r="IV87" s="48"/>
      <c r="IW87" s="48"/>
      <c r="IX87" s="48"/>
      <c r="IY87" s="48"/>
      <c r="IZ87" s="48"/>
      <c r="JA87" s="48"/>
      <c r="JB87" s="48"/>
      <c r="JC87" s="48"/>
      <c r="JD87" s="48"/>
      <c r="JE87" s="48"/>
      <c r="JF87" s="48"/>
      <c r="JG87" s="48"/>
      <c r="JH87" s="48"/>
      <c r="JI87" s="48"/>
    </row>
    <row r="88" spans="1:269" hidden="1" outlineLevel="1" x14ac:dyDescent="0.25">
      <c r="A88" s="22" t="s">
        <v>74</v>
      </c>
      <c r="B88" s="6" t="s">
        <v>5</v>
      </c>
      <c r="C88" s="19" t="s">
        <v>40</v>
      </c>
      <c r="D88" s="24" t="s">
        <v>40</v>
      </c>
      <c r="E88" s="14">
        <v>0</v>
      </c>
      <c r="F88" s="14">
        <v>0</v>
      </c>
      <c r="G88" s="71">
        <f t="shared" si="6"/>
        <v>0</v>
      </c>
      <c r="H88" s="19" t="s">
        <v>21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</row>
    <row r="89" spans="1:269" hidden="1" outlineLevel="1" x14ac:dyDescent="0.25">
      <c r="A89" s="22" t="s">
        <v>75</v>
      </c>
      <c r="B89" s="6" t="s">
        <v>5</v>
      </c>
      <c r="C89" s="23">
        <v>43811</v>
      </c>
      <c r="D89" s="23">
        <v>43818</v>
      </c>
      <c r="E89" s="14">
        <v>6</v>
      </c>
      <c r="F89" s="14">
        <v>0</v>
      </c>
      <c r="G89" s="71">
        <f t="shared" si="6"/>
        <v>6</v>
      </c>
      <c r="H89" s="19" t="s">
        <v>19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K89" s="16"/>
      <c r="BL89" s="16"/>
      <c r="BP89" s="17"/>
      <c r="BQ89" s="17"/>
      <c r="BR89" s="16"/>
      <c r="BS89" s="16"/>
      <c r="BT89" s="17"/>
      <c r="BU89" s="17"/>
      <c r="BV89" s="17"/>
      <c r="BW89" s="17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</row>
    <row r="90" spans="1:269" s="51" customFormat="1" hidden="1" outlineLevel="1" x14ac:dyDescent="0.25">
      <c r="A90" s="47" t="s">
        <v>100</v>
      </c>
      <c r="B90" s="48"/>
      <c r="C90" s="53"/>
      <c r="D90" s="64"/>
      <c r="E90" s="55">
        <f>SUM(E91:E93)</f>
        <v>9</v>
      </c>
      <c r="F90" s="55">
        <f>SUM(F91:F93)</f>
        <v>0</v>
      </c>
      <c r="G90" s="74">
        <f t="shared" si="6"/>
        <v>9</v>
      </c>
      <c r="H90" s="53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  <c r="HG90" s="48"/>
      <c r="HH90" s="48"/>
      <c r="HI90" s="48"/>
      <c r="HJ90" s="48"/>
      <c r="HK90" s="48"/>
      <c r="HL90" s="48"/>
      <c r="HM90" s="48"/>
      <c r="HN90" s="48"/>
      <c r="HO90" s="48"/>
      <c r="HP90" s="48"/>
      <c r="HQ90" s="48"/>
      <c r="HR90" s="48"/>
      <c r="HS90" s="48"/>
      <c r="HT90" s="48"/>
      <c r="HU90" s="48"/>
      <c r="HV90" s="48"/>
      <c r="HW90" s="48"/>
      <c r="HX90" s="48"/>
      <c r="HY90" s="48"/>
      <c r="HZ90" s="48"/>
      <c r="IA90" s="48"/>
      <c r="IB90" s="48"/>
      <c r="IC90" s="48"/>
      <c r="ID90" s="48"/>
      <c r="IE90" s="48"/>
      <c r="IF90" s="48"/>
      <c r="IG90" s="48"/>
      <c r="IH90" s="48"/>
      <c r="II90" s="48"/>
      <c r="IJ90" s="48"/>
      <c r="IK90" s="48"/>
      <c r="IL90" s="48"/>
      <c r="IM90" s="48"/>
      <c r="IN90" s="48"/>
      <c r="IO90" s="48"/>
      <c r="IP90" s="48"/>
      <c r="IQ90" s="48"/>
      <c r="IR90" s="48"/>
      <c r="IS90" s="48"/>
      <c r="IT90" s="48"/>
      <c r="IU90" s="48"/>
      <c r="IV90" s="48"/>
      <c r="IW90" s="48"/>
      <c r="IX90" s="48"/>
      <c r="IY90" s="48"/>
      <c r="IZ90" s="48"/>
      <c r="JA90" s="48"/>
      <c r="JB90" s="48"/>
      <c r="JC90" s="48"/>
      <c r="JD90" s="48"/>
      <c r="JE90" s="48"/>
      <c r="JF90" s="48"/>
      <c r="JG90" s="48"/>
      <c r="JH90" s="48"/>
      <c r="JI90" s="48"/>
    </row>
    <row r="91" spans="1:269" hidden="1" outlineLevel="1" x14ac:dyDescent="0.25">
      <c r="A91" t="s">
        <v>76</v>
      </c>
      <c r="B91" s="6" t="s">
        <v>6</v>
      </c>
      <c r="C91" s="61">
        <v>43790</v>
      </c>
      <c r="D91" s="23">
        <v>43791</v>
      </c>
      <c r="E91" s="14">
        <v>2</v>
      </c>
      <c r="F91" s="14">
        <v>0</v>
      </c>
      <c r="G91" s="71">
        <f t="shared" si="6"/>
        <v>2</v>
      </c>
      <c r="H91" s="19" t="s">
        <v>19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10"/>
      <c r="AV91" s="10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</row>
    <row r="92" spans="1:269" hidden="1" outlineLevel="1" x14ac:dyDescent="0.25">
      <c r="A92" t="s">
        <v>77</v>
      </c>
      <c r="B92" s="6" t="s">
        <v>6</v>
      </c>
      <c r="C92" s="61">
        <v>43794</v>
      </c>
      <c r="D92" s="23">
        <v>43795</v>
      </c>
      <c r="E92" s="14">
        <v>2</v>
      </c>
      <c r="F92" s="14">
        <v>0</v>
      </c>
      <c r="G92" s="71">
        <f t="shared" si="6"/>
        <v>2</v>
      </c>
      <c r="H92" s="19" t="s">
        <v>19</v>
      </c>
      <c r="AY92" s="10"/>
      <c r="AZ92" s="10"/>
    </row>
    <row r="93" spans="1:269" hidden="1" outlineLevel="1" x14ac:dyDescent="0.25">
      <c r="A93" t="s">
        <v>78</v>
      </c>
      <c r="B93" s="6" t="s">
        <v>6</v>
      </c>
      <c r="C93" s="61">
        <v>43826</v>
      </c>
      <c r="D93" s="23">
        <v>43802</v>
      </c>
      <c r="E93" s="14">
        <v>5</v>
      </c>
      <c r="F93" s="14">
        <v>0</v>
      </c>
      <c r="G93" s="71">
        <f t="shared" si="6"/>
        <v>5</v>
      </c>
      <c r="H93" s="19" t="s">
        <v>19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7"/>
      <c r="BB93" s="17"/>
      <c r="BC93" s="17"/>
      <c r="BD93" s="16"/>
      <c r="BE93" s="16"/>
      <c r="BF93" s="17"/>
      <c r="BG93" s="17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</row>
    <row r="94" spans="1:269" s="51" customFormat="1" hidden="1" outlineLevel="1" x14ac:dyDescent="0.25">
      <c r="A94" s="47" t="s">
        <v>79</v>
      </c>
      <c r="B94" s="48"/>
      <c r="C94" s="53"/>
      <c r="D94" s="64"/>
      <c r="E94" s="55">
        <f>SUM(E95)</f>
        <v>2</v>
      </c>
      <c r="F94" s="55">
        <f>SUM(F95)</f>
        <v>0</v>
      </c>
      <c r="G94" s="74">
        <f t="shared" si="6"/>
        <v>2</v>
      </c>
      <c r="H94" s="53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  <c r="HG94" s="48"/>
      <c r="HH94" s="48"/>
      <c r="HI94" s="48"/>
      <c r="HJ94" s="48"/>
      <c r="HK94" s="48"/>
      <c r="HL94" s="48"/>
      <c r="HM94" s="48"/>
      <c r="HN94" s="48"/>
      <c r="HO94" s="48"/>
      <c r="HP94" s="48"/>
      <c r="HQ94" s="48"/>
      <c r="HR94" s="48"/>
      <c r="HS94" s="48"/>
      <c r="HT94" s="48"/>
      <c r="HU94" s="48"/>
      <c r="HV94" s="48"/>
      <c r="HW94" s="48"/>
      <c r="HX94" s="48"/>
      <c r="HY94" s="48"/>
      <c r="HZ94" s="48"/>
      <c r="IA94" s="48"/>
      <c r="IB94" s="48"/>
      <c r="IC94" s="48"/>
      <c r="ID94" s="48"/>
      <c r="IE94" s="48"/>
      <c r="IF94" s="48"/>
      <c r="IG94" s="48"/>
      <c r="IH94" s="48"/>
      <c r="II94" s="48"/>
      <c r="IJ94" s="48"/>
      <c r="IK94" s="48"/>
      <c r="IL94" s="48"/>
      <c r="IM94" s="48"/>
      <c r="IN94" s="48"/>
      <c r="IO94" s="48"/>
      <c r="IP94" s="48"/>
      <c r="IQ94" s="48"/>
      <c r="IR94" s="48"/>
      <c r="IS94" s="48"/>
      <c r="IT94" s="48"/>
      <c r="IU94" s="48"/>
      <c r="IV94" s="48"/>
      <c r="IW94" s="48"/>
      <c r="IX94" s="48"/>
      <c r="IY94" s="48"/>
      <c r="IZ94" s="48"/>
      <c r="JA94" s="48"/>
      <c r="JB94" s="48"/>
      <c r="JC94" s="48"/>
      <c r="JD94" s="48"/>
      <c r="JE94" s="48"/>
      <c r="JF94" s="48"/>
      <c r="JG94" s="48"/>
      <c r="JH94" s="48"/>
      <c r="JI94" s="48"/>
    </row>
    <row r="95" spans="1:269" hidden="1" outlineLevel="1" x14ac:dyDescent="0.25">
      <c r="A95" s="22" t="s">
        <v>79</v>
      </c>
      <c r="B95" s="6" t="s">
        <v>6</v>
      </c>
      <c r="C95" s="61">
        <v>43803</v>
      </c>
      <c r="D95" s="23">
        <v>43804</v>
      </c>
      <c r="E95" s="14">
        <v>2</v>
      </c>
      <c r="F95" s="14">
        <v>0</v>
      </c>
      <c r="G95" s="71">
        <f t="shared" si="6"/>
        <v>2</v>
      </c>
      <c r="H95" s="19" t="s">
        <v>19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58"/>
      <c r="BI95" s="5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</row>
    <row r="96" spans="1:269" s="51" customFormat="1" hidden="1" outlineLevel="1" x14ac:dyDescent="0.25">
      <c r="A96" s="47" t="s">
        <v>101</v>
      </c>
      <c r="B96" s="48"/>
      <c r="C96" s="53"/>
      <c r="D96" s="64"/>
      <c r="E96" s="55">
        <f>SUM(E97:E100)</f>
        <v>6</v>
      </c>
      <c r="F96" s="55">
        <f>SUM(F97:F100)</f>
        <v>0</v>
      </c>
      <c r="G96" s="74">
        <f t="shared" si="6"/>
        <v>6</v>
      </c>
      <c r="H96" s="53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  <c r="HG96" s="48"/>
      <c r="HH96" s="48"/>
      <c r="HI96" s="48"/>
      <c r="HJ96" s="48"/>
      <c r="HK96" s="48"/>
      <c r="HL96" s="48"/>
      <c r="HM96" s="48"/>
      <c r="HN96" s="48"/>
      <c r="HO96" s="48"/>
      <c r="HP96" s="48"/>
      <c r="HQ96" s="48"/>
      <c r="HR96" s="48"/>
      <c r="HS96" s="48"/>
      <c r="HT96" s="48"/>
      <c r="HU96" s="48"/>
      <c r="HV96" s="48"/>
      <c r="HW96" s="48"/>
      <c r="HX96" s="48"/>
      <c r="HY96" s="48"/>
      <c r="HZ96" s="48"/>
      <c r="IA96" s="48"/>
      <c r="IB96" s="48"/>
      <c r="IC96" s="48"/>
      <c r="ID96" s="48"/>
      <c r="IE96" s="48"/>
      <c r="IF96" s="48"/>
      <c r="IG96" s="48"/>
      <c r="IH96" s="48"/>
      <c r="II96" s="48"/>
      <c r="IJ96" s="48"/>
      <c r="IK96" s="48"/>
      <c r="IL96" s="48"/>
      <c r="IM96" s="48"/>
      <c r="IN96" s="48"/>
      <c r="IO96" s="48"/>
      <c r="IP96" s="48"/>
      <c r="IQ96" s="48"/>
      <c r="IR96" s="48"/>
      <c r="IS96" s="48"/>
      <c r="IT96" s="48"/>
      <c r="IU96" s="48"/>
      <c r="IV96" s="48"/>
      <c r="IW96" s="48"/>
      <c r="IX96" s="48"/>
      <c r="IY96" s="48"/>
      <c r="IZ96" s="48"/>
      <c r="JA96" s="48"/>
      <c r="JB96" s="48"/>
      <c r="JC96" s="48"/>
      <c r="JD96" s="48"/>
      <c r="JE96" s="48"/>
      <c r="JF96" s="48"/>
      <c r="JG96" s="48"/>
      <c r="JH96" s="48"/>
      <c r="JI96" s="48"/>
    </row>
    <row r="97" spans="1:269" hidden="1" outlineLevel="1" x14ac:dyDescent="0.25">
      <c r="A97" t="s">
        <v>80</v>
      </c>
      <c r="B97" s="6" t="s">
        <v>91</v>
      </c>
      <c r="C97" s="19" t="s">
        <v>40</v>
      </c>
      <c r="D97" s="24" t="s">
        <v>40</v>
      </c>
      <c r="E97" s="14">
        <v>0</v>
      </c>
      <c r="F97" s="14">
        <v>0</v>
      </c>
      <c r="G97" s="71">
        <f t="shared" si="6"/>
        <v>0</v>
      </c>
      <c r="H97" s="19" t="s">
        <v>21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</row>
    <row r="98" spans="1:269" hidden="1" outlineLevel="1" x14ac:dyDescent="0.25">
      <c r="A98" t="s">
        <v>81</v>
      </c>
      <c r="B98" s="6" t="s">
        <v>91</v>
      </c>
      <c r="C98" s="61">
        <v>43836</v>
      </c>
      <c r="D98" s="23">
        <v>43839</v>
      </c>
      <c r="E98" s="14">
        <v>4</v>
      </c>
      <c r="F98" s="14">
        <v>0</v>
      </c>
      <c r="G98" s="71">
        <f t="shared" si="6"/>
        <v>4</v>
      </c>
      <c r="H98" s="19" t="s">
        <v>19</v>
      </c>
      <c r="CO98" s="11"/>
      <c r="CP98" s="11"/>
      <c r="CQ98" s="11"/>
      <c r="CR98" s="11"/>
    </row>
    <row r="99" spans="1:269" hidden="1" outlineLevel="1" x14ac:dyDescent="0.25">
      <c r="A99" t="s">
        <v>82</v>
      </c>
      <c r="B99" s="6" t="s">
        <v>91</v>
      </c>
      <c r="C99" s="61">
        <v>43840</v>
      </c>
      <c r="D99" s="23">
        <v>43478</v>
      </c>
      <c r="E99" s="14">
        <v>2</v>
      </c>
      <c r="F99" s="14">
        <v>0</v>
      </c>
      <c r="G99" s="71">
        <f t="shared" si="6"/>
        <v>2</v>
      </c>
      <c r="H99" s="19" t="s">
        <v>19</v>
      </c>
      <c r="CS99" s="11"/>
      <c r="CV99" s="11"/>
    </row>
    <row r="100" spans="1:269" hidden="1" outlineLevel="1" x14ac:dyDescent="0.25">
      <c r="A100" s="22" t="s">
        <v>83</v>
      </c>
      <c r="B100" s="6" t="s">
        <v>91</v>
      </c>
      <c r="C100" s="14" t="s">
        <v>89</v>
      </c>
      <c r="D100" s="14" t="s">
        <v>89</v>
      </c>
      <c r="E100" s="14" t="s">
        <v>89</v>
      </c>
      <c r="F100" s="14" t="s">
        <v>89</v>
      </c>
      <c r="G100" s="14" t="s">
        <v>89</v>
      </c>
      <c r="H100" s="19" t="s">
        <v>19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</row>
    <row r="101" spans="1:269" s="51" customFormat="1" hidden="1" outlineLevel="1" x14ac:dyDescent="0.25">
      <c r="A101" s="47" t="s">
        <v>102</v>
      </c>
      <c r="B101" s="48"/>
      <c r="C101" s="53"/>
      <c r="D101" s="64"/>
      <c r="E101" s="55">
        <f>SUM(E102:E105)</f>
        <v>2</v>
      </c>
      <c r="F101" s="55">
        <f>SUM(F102:F105)</f>
        <v>0</v>
      </c>
      <c r="G101" s="74">
        <f t="shared" ref="G101:G135" si="7">E101-F101</f>
        <v>2</v>
      </c>
      <c r="H101" s="53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  <c r="HG101" s="48"/>
      <c r="HH101" s="48"/>
      <c r="HI101" s="48"/>
      <c r="HJ101" s="48"/>
      <c r="HK101" s="48"/>
      <c r="HL101" s="48"/>
      <c r="HM101" s="48"/>
      <c r="HN101" s="48"/>
      <c r="HO101" s="48"/>
      <c r="HP101" s="48"/>
      <c r="HQ101" s="48"/>
      <c r="HR101" s="48"/>
      <c r="HS101" s="48"/>
      <c r="HT101" s="48"/>
      <c r="HU101" s="48"/>
      <c r="HV101" s="48"/>
      <c r="HW101" s="48"/>
      <c r="HX101" s="48"/>
      <c r="HY101" s="48"/>
      <c r="HZ101" s="48"/>
      <c r="IA101" s="48"/>
      <c r="IB101" s="48"/>
      <c r="IC101" s="48"/>
      <c r="ID101" s="48"/>
      <c r="IE101" s="48"/>
      <c r="IF101" s="48"/>
      <c r="IG101" s="48"/>
      <c r="IH101" s="48"/>
      <c r="II101" s="48"/>
      <c r="IJ101" s="48"/>
      <c r="IK101" s="48"/>
      <c r="IL101" s="48"/>
      <c r="IM101" s="48"/>
      <c r="IN101" s="48"/>
      <c r="IO101" s="48"/>
      <c r="IP101" s="48"/>
      <c r="IQ101" s="48"/>
      <c r="IR101" s="48"/>
      <c r="IS101" s="48"/>
      <c r="IT101" s="48"/>
      <c r="IU101" s="48"/>
      <c r="IV101" s="48"/>
      <c r="IW101" s="48"/>
      <c r="IX101" s="48"/>
      <c r="IY101" s="48"/>
      <c r="IZ101" s="48"/>
      <c r="JA101" s="48"/>
      <c r="JB101" s="48"/>
      <c r="JC101" s="48"/>
      <c r="JD101" s="48"/>
      <c r="JE101" s="48"/>
      <c r="JF101" s="48"/>
      <c r="JG101" s="48"/>
      <c r="JH101" s="48"/>
      <c r="JI101" s="48"/>
    </row>
    <row r="102" spans="1:269" hidden="1" outlineLevel="1" x14ac:dyDescent="0.25">
      <c r="A102" t="s">
        <v>103</v>
      </c>
      <c r="B102" s="6" t="s">
        <v>12</v>
      </c>
      <c r="C102" s="61">
        <v>43844</v>
      </c>
      <c r="D102" s="61">
        <v>43844</v>
      </c>
      <c r="E102" s="14">
        <v>0.5</v>
      </c>
      <c r="F102" s="14">
        <v>0</v>
      </c>
      <c r="G102" s="71">
        <f t="shared" si="7"/>
        <v>0.5</v>
      </c>
      <c r="H102" s="19" t="s">
        <v>19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58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</row>
    <row r="103" spans="1:269" hidden="1" outlineLevel="1" x14ac:dyDescent="0.25">
      <c r="A103" t="s">
        <v>84</v>
      </c>
      <c r="B103" s="6" t="s">
        <v>12</v>
      </c>
      <c r="C103" s="61">
        <v>43844</v>
      </c>
      <c r="D103" s="61">
        <v>43844</v>
      </c>
      <c r="E103" s="14">
        <v>0.5</v>
      </c>
      <c r="F103" s="14">
        <v>0</v>
      </c>
      <c r="G103" s="71">
        <f t="shared" si="7"/>
        <v>0.5</v>
      </c>
      <c r="H103" s="19" t="s">
        <v>19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7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</row>
    <row r="104" spans="1:269" hidden="1" outlineLevel="1" x14ac:dyDescent="0.25">
      <c r="A104" t="s">
        <v>85</v>
      </c>
      <c r="B104" s="6" t="s">
        <v>12</v>
      </c>
      <c r="C104" s="61">
        <v>43845</v>
      </c>
      <c r="D104" s="23">
        <v>43868</v>
      </c>
      <c r="E104" s="14">
        <v>0.5</v>
      </c>
      <c r="F104" s="14">
        <v>0</v>
      </c>
      <c r="G104" s="71">
        <f t="shared" si="7"/>
        <v>0.5</v>
      </c>
      <c r="H104" s="19" t="s">
        <v>19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7"/>
      <c r="CY104" s="17"/>
      <c r="CZ104" s="17"/>
      <c r="DA104" s="16"/>
      <c r="DB104" s="16"/>
      <c r="DC104" s="17"/>
      <c r="DD104" s="17"/>
      <c r="DE104" s="17"/>
      <c r="DF104" s="17"/>
      <c r="DG104" s="17"/>
      <c r="DH104" s="16"/>
      <c r="DI104" s="16"/>
      <c r="DJ104" s="17"/>
      <c r="DK104" s="17"/>
      <c r="DL104" s="17"/>
      <c r="DM104" s="17"/>
      <c r="DN104" s="17"/>
      <c r="DO104" s="16"/>
      <c r="DP104" s="16"/>
      <c r="DQ104" s="17"/>
      <c r="DR104" s="17"/>
      <c r="DS104" s="17"/>
      <c r="DT104" s="17"/>
      <c r="DU104" s="17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</row>
    <row r="105" spans="1:269" hidden="1" outlineLevel="1" x14ac:dyDescent="0.25">
      <c r="A105" t="s">
        <v>86</v>
      </c>
      <c r="B105" s="6" t="s">
        <v>12</v>
      </c>
      <c r="C105" s="61">
        <v>43869</v>
      </c>
      <c r="D105" s="23">
        <v>43903</v>
      </c>
      <c r="E105" s="14">
        <v>0.5</v>
      </c>
      <c r="F105" s="14">
        <v>0</v>
      </c>
      <c r="G105" s="71">
        <f t="shared" si="7"/>
        <v>0.5</v>
      </c>
      <c r="H105" s="19" t="s">
        <v>19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7"/>
      <c r="DY105" s="17"/>
      <c r="DZ105" s="17"/>
      <c r="EA105" s="17"/>
      <c r="EB105" s="17"/>
      <c r="EC105" s="16"/>
      <c r="ED105" s="16"/>
      <c r="EE105" s="17"/>
      <c r="EF105" s="17"/>
      <c r="EG105" s="17"/>
      <c r="EH105" s="17"/>
      <c r="EI105" s="17"/>
      <c r="EJ105" s="16"/>
      <c r="EK105" s="16"/>
      <c r="EL105" s="17"/>
      <c r="EM105" s="17"/>
      <c r="EN105" s="17"/>
      <c r="EO105" s="17"/>
      <c r="EP105" s="17"/>
      <c r="EQ105" s="16"/>
      <c r="ER105" s="16"/>
      <c r="ES105" s="17"/>
      <c r="ET105" s="17"/>
      <c r="EU105" s="17"/>
      <c r="EV105" s="17"/>
      <c r="EW105" s="17"/>
      <c r="EX105" s="16"/>
      <c r="EY105" s="16"/>
      <c r="EZ105" s="17"/>
      <c r="FA105" s="17"/>
      <c r="FB105" s="17"/>
      <c r="FC105" s="17"/>
      <c r="FD105" s="17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</row>
    <row r="106" spans="1:269" s="51" customFormat="1" hidden="1" outlineLevel="1" x14ac:dyDescent="0.25">
      <c r="A106" s="47" t="s">
        <v>87</v>
      </c>
      <c r="B106" s="48"/>
      <c r="C106" s="53"/>
      <c r="D106" s="64"/>
      <c r="E106" s="55">
        <f>SUM(E107)</f>
        <v>4</v>
      </c>
      <c r="F106" s="55">
        <f>SUM(F107)</f>
        <v>0</v>
      </c>
      <c r="G106" s="74">
        <f t="shared" si="7"/>
        <v>4</v>
      </c>
      <c r="H106" s="53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  <c r="HG106" s="48"/>
      <c r="HH106" s="48"/>
      <c r="HI106" s="48"/>
      <c r="HJ106" s="48"/>
      <c r="HK106" s="48"/>
      <c r="HL106" s="48"/>
      <c r="HM106" s="48"/>
      <c r="HN106" s="48"/>
      <c r="HO106" s="48"/>
      <c r="HP106" s="48"/>
      <c r="HQ106" s="48"/>
      <c r="HR106" s="48"/>
      <c r="HS106" s="48"/>
      <c r="HT106" s="48"/>
      <c r="HU106" s="48"/>
      <c r="HV106" s="48"/>
      <c r="HW106" s="48"/>
      <c r="HX106" s="48"/>
      <c r="HY106" s="48"/>
      <c r="HZ106" s="48"/>
      <c r="IA106" s="48"/>
      <c r="IB106" s="48"/>
      <c r="IC106" s="48"/>
      <c r="ID106" s="48"/>
      <c r="IE106" s="48"/>
      <c r="IF106" s="48"/>
      <c r="IG106" s="48"/>
      <c r="IH106" s="48"/>
      <c r="II106" s="48"/>
      <c r="IJ106" s="48"/>
      <c r="IK106" s="48"/>
      <c r="IL106" s="48"/>
      <c r="IM106" s="48"/>
      <c r="IN106" s="48"/>
      <c r="IO106" s="48"/>
      <c r="IP106" s="48"/>
      <c r="IQ106" s="48"/>
      <c r="IR106" s="48"/>
      <c r="IS106" s="48"/>
      <c r="IT106" s="48"/>
      <c r="IU106" s="48"/>
      <c r="IV106" s="48"/>
      <c r="IW106" s="48"/>
      <c r="IX106" s="48"/>
      <c r="IY106" s="48"/>
      <c r="IZ106" s="48"/>
      <c r="JA106" s="48"/>
      <c r="JB106" s="48"/>
      <c r="JC106" s="48"/>
      <c r="JD106" s="48"/>
      <c r="JE106" s="48"/>
      <c r="JF106" s="48"/>
      <c r="JG106" s="48"/>
      <c r="JH106" s="48"/>
      <c r="JI106" s="48"/>
    </row>
    <row r="107" spans="1:269" hidden="1" outlineLevel="1" x14ac:dyDescent="0.25">
      <c r="A107" t="s">
        <v>87</v>
      </c>
      <c r="B107" s="6" t="s">
        <v>5</v>
      </c>
      <c r="C107" s="61">
        <v>43819</v>
      </c>
      <c r="D107" s="23">
        <v>43838</v>
      </c>
      <c r="E107" s="14">
        <v>4</v>
      </c>
      <c r="F107" s="14">
        <v>0</v>
      </c>
      <c r="G107" s="71">
        <f t="shared" si="7"/>
        <v>4</v>
      </c>
      <c r="H107" s="19" t="s">
        <v>19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58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58"/>
      <c r="CP107" s="58"/>
      <c r="CQ107" s="58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</row>
    <row r="108" spans="1:269" s="51" customFormat="1" hidden="1" outlineLevel="1" x14ac:dyDescent="0.25">
      <c r="A108" s="47" t="s">
        <v>104</v>
      </c>
      <c r="B108" s="48"/>
      <c r="C108" s="53"/>
      <c r="D108" s="64"/>
      <c r="E108" s="55">
        <f>SUM(E109:E110)</f>
        <v>3</v>
      </c>
      <c r="F108" s="55">
        <f>SUM(F109:F110)</f>
        <v>0</v>
      </c>
      <c r="G108" s="74">
        <f t="shared" si="7"/>
        <v>3</v>
      </c>
      <c r="H108" s="53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  <c r="HG108" s="48"/>
      <c r="HH108" s="48"/>
      <c r="HI108" s="48"/>
      <c r="HJ108" s="48"/>
      <c r="HK108" s="48"/>
      <c r="HL108" s="48"/>
      <c r="HM108" s="48"/>
      <c r="HN108" s="48"/>
      <c r="HO108" s="48"/>
      <c r="HP108" s="48"/>
      <c r="HQ108" s="48"/>
      <c r="HR108" s="48"/>
      <c r="HS108" s="48"/>
      <c r="HT108" s="48"/>
      <c r="HU108" s="48"/>
      <c r="HV108" s="48"/>
      <c r="HW108" s="48"/>
      <c r="HX108" s="48"/>
      <c r="HY108" s="48"/>
      <c r="HZ108" s="48"/>
      <c r="IA108" s="48"/>
      <c r="IB108" s="48"/>
      <c r="IC108" s="48"/>
      <c r="ID108" s="48"/>
      <c r="IE108" s="48"/>
      <c r="IF108" s="48"/>
      <c r="IG108" s="48"/>
      <c r="IH108" s="48"/>
      <c r="II108" s="48"/>
      <c r="IJ108" s="48"/>
      <c r="IK108" s="48"/>
      <c r="IL108" s="48"/>
      <c r="IM108" s="48"/>
      <c r="IN108" s="48"/>
      <c r="IO108" s="48"/>
      <c r="IP108" s="48"/>
      <c r="IQ108" s="48"/>
      <c r="IR108" s="48"/>
      <c r="IS108" s="48"/>
      <c r="IT108" s="48"/>
      <c r="IU108" s="48"/>
      <c r="IV108" s="48"/>
      <c r="IW108" s="48"/>
      <c r="IX108" s="48"/>
      <c r="IY108" s="48"/>
      <c r="IZ108" s="48"/>
      <c r="JA108" s="48"/>
      <c r="JB108" s="48"/>
      <c r="JC108" s="48"/>
      <c r="JD108" s="48"/>
      <c r="JE108" s="48"/>
      <c r="JF108" s="48"/>
      <c r="JG108" s="48"/>
      <c r="JH108" s="48"/>
      <c r="JI108" s="48"/>
    </row>
    <row r="109" spans="1:269" hidden="1" outlineLevel="1" x14ac:dyDescent="0.25">
      <c r="A109" t="s">
        <v>88</v>
      </c>
      <c r="B109" s="6" t="s">
        <v>90</v>
      </c>
      <c r="C109" s="61">
        <v>43815</v>
      </c>
      <c r="D109" s="23">
        <v>43817</v>
      </c>
      <c r="E109" s="14">
        <v>3</v>
      </c>
      <c r="F109" s="14">
        <v>0</v>
      </c>
      <c r="G109" s="71">
        <f t="shared" si="7"/>
        <v>3</v>
      </c>
      <c r="H109" s="19" t="s">
        <v>19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58"/>
      <c r="BU109" s="58"/>
      <c r="BV109" s="58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</row>
    <row r="110" spans="1:269" hidden="1" outlineLevel="1" x14ac:dyDescent="0.25">
      <c r="A110" t="s">
        <v>105</v>
      </c>
      <c r="B110" s="9" t="s">
        <v>90</v>
      </c>
      <c r="C110" s="19" t="s">
        <v>40</v>
      </c>
      <c r="D110" s="24" t="s">
        <v>40</v>
      </c>
      <c r="E110" s="14">
        <v>0</v>
      </c>
      <c r="F110" s="14">
        <v>0</v>
      </c>
      <c r="G110" s="71">
        <f t="shared" si="7"/>
        <v>0</v>
      </c>
      <c r="H110" s="19" t="s">
        <v>21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</row>
    <row r="111" spans="1:269" s="31" customFormat="1" collapsed="1" x14ac:dyDescent="0.25">
      <c r="A111" s="41" t="s">
        <v>94</v>
      </c>
      <c r="B111" s="42"/>
      <c r="C111" s="87"/>
      <c r="D111" s="88"/>
      <c r="E111" s="44">
        <f>SUM(E112,E118,E121,E123,E126,E130,E132,E137,E142,E144)</f>
        <v>65</v>
      </c>
      <c r="F111" s="44">
        <f>SUM(F112,F118,F121,F123,F126,F130,F132,F137,F142,F144)</f>
        <v>0</v>
      </c>
      <c r="G111" s="72">
        <f t="shared" si="7"/>
        <v>65</v>
      </c>
      <c r="H111" s="4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8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56" t="s">
        <v>111</v>
      </c>
      <c r="CY111" s="83"/>
      <c r="CZ111" s="83"/>
      <c r="DA111" s="43"/>
      <c r="DB111" s="43"/>
      <c r="DC111" s="83"/>
      <c r="DD111" s="83"/>
      <c r="DE111" s="83"/>
      <c r="DF111" s="83"/>
      <c r="DG111" s="83"/>
      <c r="DH111" s="43"/>
      <c r="DI111" s="43"/>
      <c r="DJ111" s="83"/>
      <c r="DK111" s="83"/>
      <c r="DL111" s="83"/>
      <c r="DM111" s="83"/>
      <c r="DN111" s="83"/>
      <c r="DO111" s="43"/>
      <c r="DP111" s="43"/>
      <c r="DQ111" s="83"/>
      <c r="DR111" s="83"/>
      <c r="DS111" s="83"/>
      <c r="DT111" s="83"/>
      <c r="DU111" s="83"/>
      <c r="DV111" s="43"/>
      <c r="DW111" s="43"/>
      <c r="DX111" s="83"/>
      <c r="DY111" s="83"/>
      <c r="DZ111" s="83"/>
      <c r="EA111" s="83"/>
      <c r="EB111" s="83"/>
      <c r="EC111" s="43"/>
      <c r="ED111" s="43"/>
      <c r="EE111" s="83"/>
      <c r="EF111" s="83"/>
      <c r="EG111" s="83"/>
      <c r="EH111" s="83"/>
      <c r="EI111" s="83"/>
      <c r="EJ111" s="43"/>
      <c r="EK111" s="43"/>
      <c r="EL111" s="83"/>
      <c r="EM111" s="83"/>
      <c r="EN111" s="83"/>
      <c r="EO111" s="83"/>
      <c r="EP111" s="83"/>
      <c r="EQ111" s="43"/>
      <c r="ER111" s="43"/>
      <c r="ES111" s="83"/>
      <c r="ET111" s="83"/>
      <c r="EU111" s="83"/>
      <c r="EV111" s="83"/>
      <c r="EW111" s="83"/>
      <c r="EX111" s="43"/>
      <c r="EY111" s="43"/>
      <c r="EZ111" s="83"/>
      <c r="FA111" s="83"/>
      <c r="FB111" s="83"/>
      <c r="FC111" s="83"/>
      <c r="FD111" s="84" t="s">
        <v>110</v>
      </c>
      <c r="FE111" s="43"/>
      <c r="FF111" s="43"/>
      <c r="FG111" s="84"/>
      <c r="FH111" s="84"/>
      <c r="FI111" s="84"/>
      <c r="FJ111" s="84"/>
      <c r="FK111" s="84"/>
      <c r="FL111" s="43"/>
      <c r="FM111" s="43"/>
      <c r="FN111" s="84"/>
      <c r="FO111" s="84"/>
      <c r="FP111" s="84"/>
      <c r="FQ111" s="84"/>
      <c r="FR111" s="84"/>
      <c r="FS111" s="43"/>
      <c r="FT111" s="43"/>
      <c r="FU111" s="84"/>
      <c r="FV111" s="84"/>
      <c r="FW111" s="84"/>
      <c r="FX111" s="84"/>
      <c r="FY111" s="85" t="s">
        <v>44</v>
      </c>
      <c r="FZ111" s="43"/>
      <c r="GA111" s="43"/>
      <c r="GB111" s="85"/>
      <c r="GC111" s="85"/>
      <c r="GD111" s="85"/>
      <c r="GE111" s="85"/>
      <c r="GF111" s="85"/>
      <c r="GG111" s="43"/>
      <c r="GH111" s="43"/>
      <c r="GI111" s="85"/>
      <c r="GJ111" s="85"/>
      <c r="GK111" s="85"/>
      <c r="GL111" s="85"/>
      <c r="GM111" s="85"/>
      <c r="GN111" s="43"/>
      <c r="GO111" s="43"/>
      <c r="GP111" s="85"/>
      <c r="GQ111" s="85"/>
      <c r="GR111" s="85"/>
      <c r="GS111" s="85"/>
      <c r="GT111" s="85"/>
      <c r="GU111" s="43"/>
      <c r="GV111" s="43"/>
      <c r="GW111" s="85"/>
      <c r="GX111" s="85"/>
      <c r="GY111" s="85"/>
      <c r="GZ111" s="85"/>
      <c r="HA111" s="43"/>
      <c r="HB111" s="43"/>
      <c r="HC111" s="43"/>
      <c r="HD111" s="85"/>
      <c r="HE111" s="85"/>
      <c r="HF111" s="85"/>
      <c r="HG111" s="85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  <c r="HV111" s="43"/>
      <c r="HW111" s="43"/>
      <c r="HX111" s="43"/>
      <c r="HY111" s="43"/>
      <c r="HZ111" s="43"/>
      <c r="IA111" s="43"/>
      <c r="IB111" s="43"/>
      <c r="IC111" s="43"/>
      <c r="ID111" s="43"/>
      <c r="IE111" s="43"/>
      <c r="IF111" s="43"/>
      <c r="IG111" s="43"/>
      <c r="IH111" s="43"/>
      <c r="II111" s="43"/>
      <c r="IJ111" s="43"/>
      <c r="IK111" s="43"/>
      <c r="IL111" s="43"/>
      <c r="IM111" s="43"/>
      <c r="IN111" s="43"/>
      <c r="IO111" s="43"/>
      <c r="IP111" s="43"/>
      <c r="IQ111" s="43"/>
      <c r="IR111" s="43"/>
      <c r="IS111" s="43"/>
      <c r="IT111" s="43"/>
      <c r="IU111" s="43"/>
      <c r="IV111" s="43"/>
      <c r="IW111" s="43"/>
      <c r="IX111" s="43"/>
      <c r="IY111" s="43"/>
      <c r="IZ111" s="43"/>
      <c r="JA111" s="43"/>
      <c r="JB111" s="43"/>
      <c r="JC111" s="43"/>
      <c r="JD111" s="43"/>
      <c r="JE111" s="43"/>
      <c r="JF111" s="43"/>
      <c r="JG111" s="43"/>
      <c r="JH111" s="43"/>
      <c r="JI111" s="43"/>
    </row>
    <row r="112" spans="1:269" s="49" customFormat="1" hidden="1" outlineLevel="1" x14ac:dyDescent="0.25">
      <c r="A112" s="47" t="s">
        <v>106</v>
      </c>
      <c r="C112" s="67"/>
      <c r="D112" s="68"/>
      <c r="E112" s="81">
        <f>SUM(E113:E117)</f>
        <v>15</v>
      </c>
      <c r="F112" s="55">
        <f>SUM(F113:F117)</f>
        <v>0</v>
      </c>
      <c r="G112" s="74">
        <f t="shared" si="7"/>
        <v>15</v>
      </c>
      <c r="H112" s="50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  <c r="HG112" s="46"/>
      <c r="HH112" s="46"/>
      <c r="HI112" s="46"/>
      <c r="HJ112" s="46"/>
      <c r="HK112" s="46"/>
      <c r="HL112" s="46"/>
      <c r="HM112" s="46"/>
      <c r="HN112" s="46"/>
      <c r="HO112" s="46"/>
      <c r="HP112" s="46"/>
      <c r="HQ112" s="46"/>
      <c r="HR112" s="46"/>
      <c r="HS112" s="46"/>
      <c r="HT112" s="46"/>
      <c r="HU112" s="46"/>
      <c r="HV112" s="46"/>
      <c r="HW112" s="46"/>
      <c r="HX112" s="46"/>
      <c r="HY112" s="46"/>
      <c r="HZ112" s="46"/>
      <c r="IA112" s="46"/>
      <c r="IB112" s="46"/>
      <c r="IC112" s="46"/>
      <c r="ID112" s="46"/>
      <c r="IE112" s="46"/>
      <c r="IF112" s="46"/>
      <c r="IG112" s="46"/>
      <c r="IH112" s="46"/>
      <c r="II112" s="46"/>
      <c r="IJ112" s="46"/>
      <c r="IK112" s="46"/>
      <c r="IL112" s="46"/>
      <c r="IM112" s="46"/>
      <c r="IN112" s="46"/>
      <c r="IO112" s="46"/>
      <c r="IP112" s="46"/>
      <c r="IQ112" s="46"/>
      <c r="IR112" s="46"/>
      <c r="IS112" s="46"/>
      <c r="IT112" s="46"/>
      <c r="IU112" s="46"/>
      <c r="IV112" s="46"/>
      <c r="IW112" s="46"/>
      <c r="IX112" s="46"/>
      <c r="IY112" s="46"/>
      <c r="IZ112" s="46"/>
      <c r="JA112" s="46"/>
      <c r="JB112" s="46"/>
      <c r="JC112" s="46"/>
      <c r="JD112" s="46"/>
      <c r="JE112" s="46"/>
      <c r="JF112" s="46"/>
      <c r="JG112" s="46"/>
      <c r="JH112" s="46"/>
      <c r="JI112" s="46"/>
    </row>
    <row r="113" spans="1:269" hidden="1" outlineLevel="1" x14ac:dyDescent="0.25">
      <c r="A113" s="22" t="s">
        <v>96</v>
      </c>
      <c r="B113" s="6" t="s">
        <v>13</v>
      </c>
      <c r="C113" s="61">
        <v>43808</v>
      </c>
      <c r="D113" s="61">
        <v>44174</v>
      </c>
      <c r="E113" s="14">
        <v>1</v>
      </c>
      <c r="F113" s="14">
        <v>0</v>
      </c>
      <c r="G113" s="71">
        <f t="shared" si="7"/>
        <v>1</v>
      </c>
      <c r="H113" s="19" t="s">
        <v>19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10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</row>
    <row r="114" spans="1:269" hidden="1" outlineLevel="1" x14ac:dyDescent="0.25">
      <c r="A114" t="s">
        <v>67</v>
      </c>
      <c r="B114" s="6" t="s">
        <v>13</v>
      </c>
      <c r="C114" s="61">
        <v>43892</v>
      </c>
      <c r="D114" s="61">
        <v>43893</v>
      </c>
      <c r="E114" s="14">
        <v>2</v>
      </c>
      <c r="F114" s="14">
        <v>0</v>
      </c>
      <c r="G114" s="71">
        <f t="shared" si="7"/>
        <v>2</v>
      </c>
      <c r="H114" s="19" t="s">
        <v>19</v>
      </c>
      <c r="ES114" s="11"/>
      <c r="ET114" s="11"/>
    </row>
    <row r="115" spans="1:269" hidden="1" outlineLevel="1" x14ac:dyDescent="0.25">
      <c r="A115" t="s">
        <v>68</v>
      </c>
      <c r="B115" s="6" t="s">
        <v>13</v>
      </c>
      <c r="C115" s="61">
        <v>43845</v>
      </c>
      <c r="D115" s="23">
        <v>43902</v>
      </c>
      <c r="E115" s="14">
        <v>2</v>
      </c>
      <c r="F115" s="14">
        <v>0</v>
      </c>
      <c r="G115" s="71">
        <f t="shared" si="7"/>
        <v>2</v>
      </c>
      <c r="H115" s="19" t="s">
        <v>19</v>
      </c>
    </row>
    <row r="116" spans="1:269" hidden="1" outlineLevel="1" x14ac:dyDescent="0.25">
      <c r="A116" t="s">
        <v>69</v>
      </c>
      <c r="B116" s="6" t="s">
        <v>13</v>
      </c>
      <c r="C116" s="61">
        <v>43903</v>
      </c>
      <c r="D116" s="23">
        <v>43923</v>
      </c>
      <c r="E116" s="14">
        <v>5</v>
      </c>
      <c r="F116" s="14">
        <v>0</v>
      </c>
      <c r="G116" s="71">
        <f t="shared" si="7"/>
        <v>5</v>
      </c>
      <c r="H116" s="19" t="s">
        <v>19</v>
      </c>
    </row>
    <row r="117" spans="1:269" hidden="1" outlineLevel="1" x14ac:dyDescent="0.25">
      <c r="A117" s="22" t="s">
        <v>70</v>
      </c>
      <c r="B117" s="6" t="s">
        <v>13</v>
      </c>
      <c r="C117" s="61">
        <v>43924</v>
      </c>
      <c r="D117" s="23">
        <v>43958</v>
      </c>
      <c r="E117" s="14">
        <v>5</v>
      </c>
      <c r="F117" s="14">
        <v>0</v>
      </c>
      <c r="G117" s="71">
        <f t="shared" si="7"/>
        <v>5</v>
      </c>
      <c r="H117" s="19" t="s">
        <v>19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</row>
    <row r="118" spans="1:269" s="49" customFormat="1" hidden="1" outlineLevel="1" x14ac:dyDescent="0.25">
      <c r="A118" s="47" t="s">
        <v>97</v>
      </c>
      <c r="B118" s="48" t="s">
        <v>5</v>
      </c>
      <c r="C118" s="67"/>
      <c r="D118" s="68"/>
      <c r="E118" s="55">
        <f>SUM(E119:E120)</f>
        <v>13</v>
      </c>
      <c r="F118" s="55">
        <f>SUM(F119:F120)</f>
        <v>0</v>
      </c>
      <c r="G118" s="74">
        <f t="shared" si="7"/>
        <v>13</v>
      </c>
      <c r="H118" s="50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  <c r="HG118" s="46"/>
      <c r="HH118" s="46"/>
      <c r="HI118" s="46"/>
      <c r="HJ118" s="46"/>
      <c r="HK118" s="46"/>
      <c r="HL118" s="46"/>
      <c r="HM118" s="46"/>
      <c r="HN118" s="46"/>
      <c r="HO118" s="46"/>
      <c r="HP118" s="46"/>
      <c r="HQ118" s="46"/>
      <c r="HR118" s="46"/>
      <c r="HS118" s="46"/>
      <c r="HT118" s="46"/>
      <c r="HU118" s="46"/>
      <c r="HV118" s="46"/>
      <c r="HW118" s="46"/>
      <c r="HX118" s="46"/>
      <c r="HY118" s="46"/>
      <c r="HZ118" s="46"/>
      <c r="IA118" s="46"/>
      <c r="IB118" s="46"/>
      <c r="IC118" s="46"/>
      <c r="ID118" s="46"/>
      <c r="IE118" s="46"/>
      <c r="IF118" s="46"/>
      <c r="IG118" s="46"/>
      <c r="IH118" s="46"/>
      <c r="II118" s="46"/>
      <c r="IJ118" s="46"/>
      <c r="IK118" s="46"/>
      <c r="IL118" s="46"/>
      <c r="IM118" s="46"/>
      <c r="IN118" s="46"/>
      <c r="IO118" s="46"/>
      <c r="IP118" s="46"/>
      <c r="IQ118" s="46"/>
      <c r="IR118" s="46"/>
      <c r="IS118" s="46"/>
      <c r="IT118" s="46"/>
      <c r="IU118" s="46"/>
      <c r="IV118" s="46"/>
      <c r="IW118" s="46"/>
      <c r="IX118" s="46"/>
      <c r="IY118" s="46"/>
      <c r="IZ118" s="46"/>
      <c r="JA118" s="46"/>
      <c r="JB118" s="46"/>
      <c r="JC118" s="46"/>
      <c r="JD118" s="46"/>
      <c r="JE118" s="46"/>
      <c r="JF118" s="46"/>
      <c r="JG118" s="46"/>
      <c r="JH118" s="46"/>
      <c r="JI118" s="46"/>
    </row>
    <row r="119" spans="1:269" hidden="1" outlineLevel="1" x14ac:dyDescent="0.25">
      <c r="A119" t="s">
        <v>71</v>
      </c>
      <c r="B119" s="6" t="s">
        <v>13</v>
      </c>
      <c r="C119" s="61">
        <v>43850</v>
      </c>
      <c r="D119" s="23">
        <v>43852</v>
      </c>
      <c r="E119" s="14">
        <v>3</v>
      </c>
      <c r="F119" s="14">
        <v>0</v>
      </c>
      <c r="G119" s="71">
        <f t="shared" si="7"/>
        <v>3</v>
      </c>
      <c r="H119" s="19" t="s">
        <v>19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86"/>
      <c r="BU119" s="86"/>
      <c r="BV119" s="86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10"/>
      <c r="DD119" s="10"/>
      <c r="DE119" s="10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</row>
    <row r="120" spans="1:269" hidden="1" outlineLevel="1" x14ac:dyDescent="0.25">
      <c r="A120" s="22" t="s">
        <v>72</v>
      </c>
      <c r="B120" s="6" t="s">
        <v>6</v>
      </c>
      <c r="C120" s="61">
        <v>43859</v>
      </c>
      <c r="D120" s="23">
        <v>43872</v>
      </c>
      <c r="E120" s="14">
        <v>10</v>
      </c>
      <c r="F120" s="14">
        <v>0</v>
      </c>
      <c r="G120" s="71">
        <f t="shared" si="7"/>
        <v>10</v>
      </c>
      <c r="H120" s="19" t="s">
        <v>19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7"/>
      <c r="DM120" s="17"/>
      <c r="DN120" s="17"/>
      <c r="DO120" s="16"/>
      <c r="DP120" s="16"/>
      <c r="DQ120" s="17"/>
      <c r="DR120" s="17"/>
      <c r="DS120" s="17"/>
      <c r="DT120" s="17"/>
      <c r="DU120" s="17"/>
      <c r="DV120" s="16"/>
      <c r="DW120" s="16"/>
      <c r="DX120" s="17"/>
      <c r="DY120" s="17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</row>
    <row r="121" spans="1:269" s="49" customFormat="1" hidden="1" outlineLevel="1" x14ac:dyDescent="0.25">
      <c r="A121" s="51" t="s">
        <v>98</v>
      </c>
      <c r="B121" s="48"/>
      <c r="C121" s="67"/>
      <c r="D121" s="68"/>
      <c r="E121" s="55">
        <f>SUM(E122)</f>
        <v>5</v>
      </c>
      <c r="F121" s="55">
        <f>SUM(F122)</f>
        <v>0</v>
      </c>
      <c r="G121" s="74">
        <f t="shared" si="7"/>
        <v>5</v>
      </c>
      <c r="H121" s="50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  <c r="HG121" s="46"/>
      <c r="HH121" s="46"/>
      <c r="HI121" s="46"/>
      <c r="HJ121" s="46"/>
      <c r="HK121" s="46"/>
      <c r="HL121" s="46"/>
      <c r="HM121" s="46"/>
      <c r="HN121" s="46"/>
      <c r="HO121" s="46"/>
      <c r="HP121" s="46"/>
      <c r="HQ121" s="46"/>
      <c r="HR121" s="46"/>
      <c r="HS121" s="46"/>
      <c r="HT121" s="46"/>
      <c r="HU121" s="46"/>
      <c r="HV121" s="46"/>
      <c r="HW121" s="46"/>
      <c r="HX121" s="46"/>
      <c r="HY121" s="46"/>
      <c r="HZ121" s="46"/>
      <c r="IA121" s="46"/>
      <c r="IB121" s="46"/>
      <c r="IC121" s="46"/>
      <c r="ID121" s="46"/>
      <c r="IE121" s="46"/>
      <c r="IF121" s="46"/>
      <c r="IG121" s="46"/>
      <c r="IH121" s="46"/>
      <c r="II121" s="46"/>
      <c r="IJ121" s="46"/>
      <c r="IK121" s="46"/>
      <c r="IL121" s="46"/>
      <c r="IM121" s="46"/>
      <c r="IN121" s="46"/>
      <c r="IO121" s="46"/>
      <c r="IP121" s="46"/>
      <c r="IQ121" s="46"/>
      <c r="IR121" s="46"/>
      <c r="IS121" s="46"/>
      <c r="IT121" s="46"/>
      <c r="IU121" s="46"/>
      <c r="IV121" s="46"/>
      <c r="IW121" s="46"/>
      <c r="IX121" s="46"/>
      <c r="IY121" s="46"/>
      <c r="IZ121" s="46"/>
      <c r="JA121" s="46"/>
      <c r="JB121" s="46"/>
      <c r="JC121" s="46"/>
      <c r="JD121" s="46"/>
      <c r="JE121" s="46"/>
      <c r="JF121" s="46"/>
      <c r="JG121" s="46"/>
      <c r="JH121" s="46"/>
      <c r="JI121" s="46"/>
    </row>
    <row r="122" spans="1:269" hidden="1" outlineLevel="1" x14ac:dyDescent="0.25">
      <c r="A122" s="22" t="s">
        <v>73</v>
      </c>
      <c r="B122" s="6" t="s">
        <v>5</v>
      </c>
      <c r="C122" s="61">
        <v>43845</v>
      </c>
      <c r="D122" s="3" t="s">
        <v>109</v>
      </c>
      <c r="E122" s="14">
        <v>5</v>
      </c>
      <c r="F122" s="14">
        <v>0</v>
      </c>
      <c r="G122" s="71">
        <f t="shared" si="7"/>
        <v>5</v>
      </c>
      <c r="H122" s="19" t="s">
        <v>19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58"/>
      <c r="CY122" s="58"/>
      <c r="CZ122" s="58"/>
      <c r="DA122" s="6"/>
      <c r="DB122" s="6"/>
      <c r="DC122" s="58"/>
      <c r="DD122" s="58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</row>
    <row r="123" spans="1:269" s="49" customFormat="1" hidden="1" outlineLevel="1" x14ac:dyDescent="0.25">
      <c r="A123" s="51" t="s">
        <v>99</v>
      </c>
      <c r="B123" s="48"/>
      <c r="C123" s="67"/>
      <c r="D123" s="68"/>
      <c r="E123" s="55">
        <f>SUM(E124,E125)</f>
        <v>5</v>
      </c>
      <c r="F123" s="55">
        <f>SUM(F124,F125)</f>
        <v>0</v>
      </c>
      <c r="G123" s="74">
        <f t="shared" si="7"/>
        <v>5</v>
      </c>
      <c r="H123" s="50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  <c r="HG123" s="46"/>
      <c r="HH123" s="46"/>
      <c r="HI123" s="46"/>
      <c r="HJ123" s="46"/>
      <c r="HK123" s="46"/>
      <c r="HL123" s="46"/>
      <c r="HM123" s="46"/>
      <c r="HN123" s="46"/>
      <c r="HO123" s="46"/>
      <c r="HP123" s="46"/>
      <c r="HQ123" s="46"/>
      <c r="HR123" s="46"/>
      <c r="HS123" s="46"/>
      <c r="HT123" s="46"/>
      <c r="HU123" s="46"/>
      <c r="HV123" s="46"/>
      <c r="HW123" s="46"/>
      <c r="HX123" s="46"/>
      <c r="HY123" s="46"/>
      <c r="HZ123" s="46"/>
      <c r="IA123" s="46"/>
      <c r="IB123" s="46"/>
      <c r="IC123" s="46"/>
      <c r="ID123" s="46"/>
      <c r="IE123" s="46"/>
      <c r="IF123" s="46"/>
      <c r="IG123" s="46"/>
      <c r="IH123" s="46"/>
      <c r="II123" s="46"/>
      <c r="IJ123" s="46"/>
      <c r="IK123" s="46"/>
      <c r="IL123" s="46"/>
      <c r="IM123" s="46"/>
      <c r="IN123" s="46"/>
      <c r="IO123" s="46"/>
      <c r="IP123" s="46"/>
      <c r="IQ123" s="46"/>
      <c r="IR123" s="46"/>
      <c r="IS123" s="46"/>
      <c r="IT123" s="46"/>
      <c r="IU123" s="46"/>
      <c r="IV123" s="46"/>
      <c r="IW123" s="46"/>
      <c r="IX123" s="46"/>
      <c r="IY123" s="46"/>
      <c r="IZ123" s="46"/>
      <c r="JA123" s="46"/>
      <c r="JB123" s="46"/>
      <c r="JC123" s="46"/>
      <c r="JD123" s="46"/>
      <c r="JE123" s="46"/>
      <c r="JF123" s="46"/>
      <c r="JG123" s="46"/>
      <c r="JH123" s="46"/>
      <c r="JI123" s="46"/>
    </row>
    <row r="124" spans="1:269" hidden="1" outlineLevel="1" x14ac:dyDescent="0.25">
      <c r="A124" s="22" t="s">
        <v>74</v>
      </c>
      <c r="B124" s="6" t="s">
        <v>5</v>
      </c>
      <c r="C124" s="61">
        <v>43487</v>
      </c>
      <c r="D124" s="61">
        <v>43852</v>
      </c>
      <c r="E124" s="14">
        <v>1</v>
      </c>
      <c r="F124" s="14">
        <v>0</v>
      </c>
      <c r="G124" s="71">
        <f t="shared" si="7"/>
        <v>1</v>
      </c>
      <c r="H124" s="19" t="s">
        <v>19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10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</row>
    <row r="125" spans="1:269" hidden="1" outlineLevel="1" x14ac:dyDescent="0.25">
      <c r="A125" s="22" t="s">
        <v>75</v>
      </c>
      <c r="B125" s="6" t="s">
        <v>5</v>
      </c>
      <c r="C125" s="61">
        <v>43488</v>
      </c>
      <c r="D125" s="23">
        <v>43858</v>
      </c>
      <c r="E125" s="14">
        <v>4</v>
      </c>
      <c r="F125" s="14">
        <v>0</v>
      </c>
      <c r="G125" s="71">
        <f t="shared" si="7"/>
        <v>4</v>
      </c>
      <c r="H125" s="19" t="s">
        <v>19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7"/>
      <c r="DG125" s="17"/>
      <c r="DH125" s="16"/>
      <c r="DI125" s="16"/>
      <c r="DJ125" s="17"/>
      <c r="DK125" s="17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  <c r="IZ125" s="16"/>
      <c r="JA125" s="16"/>
      <c r="JB125" s="16"/>
      <c r="JC125" s="16"/>
      <c r="JD125" s="16"/>
      <c r="JE125" s="16"/>
      <c r="JF125" s="16"/>
      <c r="JG125" s="16"/>
      <c r="JH125" s="16"/>
      <c r="JI125" s="16"/>
    </row>
    <row r="126" spans="1:269" s="49" customFormat="1" hidden="1" outlineLevel="1" x14ac:dyDescent="0.25">
      <c r="A126" s="47" t="s">
        <v>100</v>
      </c>
      <c r="B126" s="48"/>
      <c r="C126" s="67"/>
      <c r="D126" s="68"/>
      <c r="E126" s="55">
        <f>SUM(E127:E129)</f>
        <v>9</v>
      </c>
      <c r="F126" s="55">
        <f>SUM(F127:F129)</f>
        <v>0</v>
      </c>
      <c r="G126" s="74">
        <f t="shared" si="7"/>
        <v>9</v>
      </c>
      <c r="H126" s="50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  <c r="HG126" s="46"/>
      <c r="HH126" s="46"/>
      <c r="HI126" s="46"/>
      <c r="HJ126" s="46"/>
      <c r="HK126" s="46"/>
      <c r="HL126" s="46"/>
      <c r="HM126" s="46"/>
      <c r="HN126" s="46"/>
      <c r="HO126" s="46"/>
      <c r="HP126" s="46"/>
      <c r="HQ126" s="46"/>
      <c r="HR126" s="46"/>
      <c r="HS126" s="46"/>
      <c r="HT126" s="46"/>
      <c r="HU126" s="46"/>
      <c r="HV126" s="46"/>
      <c r="HW126" s="46"/>
      <c r="HX126" s="46"/>
      <c r="HY126" s="46"/>
      <c r="HZ126" s="46"/>
      <c r="IA126" s="46"/>
      <c r="IB126" s="46"/>
      <c r="IC126" s="46"/>
      <c r="ID126" s="46"/>
      <c r="IE126" s="46"/>
      <c r="IF126" s="46"/>
      <c r="IG126" s="46"/>
      <c r="IH126" s="46"/>
      <c r="II126" s="46"/>
      <c r="IJ126" s="46"/>
      <c r="IK126" s="46"/>
      <c r="IL126" s="46"/>
      <c r="IM126" s="46"/>
      <c r="IN126" s="46"/>
      <c r="IO126" s="46"/>
      <c r="IP126" s="46"/>
      <c r="IQ126" s="46"/>
      <c r="IR126" s="46"/>
      <c r="IS126" s="46"/>
      <c r="IT126" s="46"/>
      <c r="IU126" s="46"/>
      <c r="IV126" s="46"/>
      <c r="IW126" s="46"/>
      <c r="IX126" s="46"/>
      <c r="IY126" s="46"/>
      <c r="IZ126" s="46"/>
      <c r="JA126" s="46"/>
      <c r="JB126" s="46"/>
      <c r="JC126" s="46"/>
      <c r="JD126" s="46"/>
      <c r="JE126" s="46"/>
      <c r="JF126" s="46"/>
      <c r="JG126" s="46"/>
      <c r="JH126" s="46"/>
      <c r="JI126" s="46"/>
    </row>
    <row r="127" spans="1:269" hidden="1" outlineLevel="1" x14ac:dyDescent="0.25">
      <c r="A127" t="s">
        <v>76</v>
      </c>
      <c r="B127" s="6" t="s">
        <v>6</v>
      </c>
      <c r="C127" s="61">
        <v>43845</v>
      </c>
      <c r="D127" s="23">
        <v>43846</v>
      </c>
      <c r="E127" s="14">
        <v>2</v>
      </c>
      <c r="F127" s="14">
        <v>0</v>
      </c>
      <c r="G127" s="71">
        <f t="shared" si="7"/>
        <v>2</v>
      </c>
      <c r="H127" s="19" t="s">
        <v>19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10"/>
      <c r="CY127" s="10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</row>
    <row r="128" spans="1:269" hidden="1" outlineLevel="1" x14ac:dyDescent="0.25">
      <c r="A128" t="s">
        <v>77</v>
      </c>
      <c r="B128" s="6" t="s">
        <v>6</v>
      </c>
      <c r="C128" s="61">
        <v>43858</v>
      </c>
      <c r="D128" s="23">
        <v>43859</v>
      </c>
      <c r="E128" s="14">
        <v>2</v>
      </c>
      <c r="F128" s="14">
        <v>0</v>
      </c>
      <c r="G128" s="71">
        <f t="shared" si="7"/>
        <v>2</v>
      </c>
      <c r="H128" s="19" t="s">
        <v>19</v>
      </c>
      <c r="DL128" s="11"/>
      <c r="DM128" s="11"/>
    </row>
    <row r="129" spans="1:269" hidden="1" outlineLevel="1" x14ac:dyDescent="0.25">
      <c r="A129" t="s">
        <v>78</v>
      </c>
      <c r="B129" s="6" t="s">
        <v>6</v>
      </c>
      <c r="C129" s="61">
        <v>43861</v>
      </c>
      <c r="D129" s="23">
        <v>43867</v>
      </c>
      <c r="E129" s="14">
        <v>5</v>
      </c>
      <c r="F129" s="14">
        <v>0</v>
      </c>
      <c r="G129" s="71">
        <f t="shared" si="7"/>
        <v>5</v>
      </c>
      <c r="H129" s="19" t="s">
        <v>19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H129" s="16"/>
      <c r="DI129" s="16"/>
      <c r="DJ129" s="16"/>
      <c r="DK129" s="16"/>
      <c r="DL129" s="16"/>
      <c r="DM129" s="16"/>
      <c r="DN129" s="17"/>
      <c r="DO129" s="16"/>
      <c r="DP129" s="16"/>
      <c r="DQ129" s="17"/>
      <c r="DR129" s="17"/>
      <c r="DS129" s="17"/>
      <c r="DT129" s="17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  <c r="IW129" s="16"/>
      <c r="IX129" s="16"/>
      <c r="IY129" s="16"/>
      <c r="IZ129" s="16"/>
      <c r="JA129" s="16"/>
      <c r="JB129" s="16"/>
      <c r="JC129" s="16"/>
      <c r="JD129" s="16"/>
      <c r="JE129" s="16"/>
      <c r="JF129" s="16"/>
      <c r="JG129" s="16"/>
      <c r="JH129" s="16"/>
      <c r="JI129" s="16"/>
    </row>
    <row r="130" spans="1:269" s="49" customFormat="1" hidden="1" outlineLevel="1" x14ac:dyDescent="0.25">
      <c r="A130" s="47" t="s">
        <v>79</v>
      </c>
      <c r="B130" s="48"/>
      <c r="C130" s="67"/>
      <c r="D130" s="68"/>
      <c r="E130" s="55">
        <f>SUM(E131)</f>
        <v>2</v>
      </c>
      <c r="F130" s="55">
        <f>SUM(F131)</f>
        <v>0</v>
      </c>
      <c r="G130" s="74">
        <f t="shared" si="7"/>
        <v>2</v>
      </c>
      <c r="H130" s="50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  <c r="HG130" s="46"/>
      <c r="HH130" s="46"/>
      <c r="HI130" s="46"/>
      <c r="HJ130" s="46"/>
      <c r="HK130" s="46"/>
      <c r="HL130" s="46"/>
      <c r="HM130" s="46"/>
      <c r="HN130" s="46"/>
      <c r="HO130" s="46"/>
      <c r="HP130" s="46"/>
      <c r="HQ130" s="46"/>
      <c r="HR130" s="46"/>
      <c r="HS130" s="46"/>
      <c r="HT130" s="46"/>
      <c r="HU130" s="46"/>
      <c r="HV130" s="46"/>
      <c r="HW130" s="46"/>
      <c r="HX130" s="46"/>
      <c r="HY130" s="46"/>
      <c r="HZ130" s="46"/>
      <c r="IA130" s="46"/>
      <c r="IB130" s="46"/>
      <c r="IC130" s="46"/>
      <c r="ID130" s="46"/>
      <c r="IE130" s="46"/>
      <c r="IF130" s="46"/>
      <c r="IG130" s="46"/>
      <c r="IH130" s="46"/>
      <c r="II130" s="46"/>
      <c r="IJ130" s="46"/>
      <c r="IK130" s="46"/>
      <c r="IL130" s="46"/>
      <c r="IM130" s="46"/>
      <c r="IN130" s="46"/>
      <c r="IO130" s="46"/>
      <c r="IP130" s="46"/>
      <c r="IQ130" s="46"/>
      <c r="IR130" s="46"/>
      <c r="IS130" s="46"/>
      <c r="IT130" s="46"/>
      <c r="IU130" s="46"/>
      <c r="IV130" s="46"/>
      <c r="IW130" s="46"/>
      <c r="IX130" s="46"/>
      <c r="IY130" s="46"/>
      <c r="IZ130" s="46"/>
      <c r="JA130" s="46"/>
      <c r="JB130" s="46"/>
      <c r="JC130" s="46"/>
      <c r="JD130" s="46"/>
      <c r="JE130" s="46"/>
      <c r="JF130" s="46"/>
      <c r="JG130" s="46"/>
      <c r="JH130" s="46"/>
      <c r="JI130" s="46"/>
    </row>
    <row r="131" spans="1:269" hidden="1" outlineLevel="1" x14ac:dyDescent="0.25">
      <c r="A131" s="22" t="s">
        <v>79</v>
      </c>
      <c r="B131" s="6" t="s">
        <v>6</v>
      </c>
      <c r="C131" s="61">
        <v>43847</v>
      </c>
      <c r="D131" s="23">
        <v>43850</v>
      </c>
      <c r="E131" s="14">
        <v>2</v>
      </c>
      <c r="F131" s="14">
        <v>0</v>
      </c>
      <c r="G131" s="71">
        <f t="shared" si="7"/>
        <v>2</v>
      </c>
      <c r="H131" s="19" t="s">
        <v>19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58"/>
      <c r="DA131" s="6"/>
      <c r="DB131" s="6"/>
      <c r="DC131" s="58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</row>
    <row r="132" spans="1:269" s="49" customFormat="1" hidden="1" outlineLevel="1" x14ac:dyDescent="0.25">
      <c r="A132" s="47" t="s">
        <v>101</v>
      </c>
      <c r="B132" s="48"/>
      <c r="C132" s="67"/>
      <c r="D132" s="68"/>
      <c r="E132" s="55">
        <f>SUM(E133:E136)</f>
        <v>7</v>
      </c>
      <c r="F132" s="55">
        <f>SUM(F133:F136)</f>
        <v>0</v>
      </c>
      <c r="G132" s="74">
        <f t="shared" si="7"/>
        <v>7</v>
      </c>
      <c r="H132" s="50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  <c r="HG132" s="46"/>
      <c r="HH132" s="46"/>
      <c r="HI132" s="46"/>
      <c r="HJ132" s="46"/>
      <c r="HK132" s="46"/>
      <c r="HL132" s="46"/>
      <c r="HM132" s="46"/>
      <c r="HN132" s="46"/>
      <c r="HO132" s="46"/>
      <c r="HP132" s="46"/>
      <c r="HQ132" s="46"/>
      <c r="HR132" s="46"/>
      <c r="HS132" s="46"/>
      <c r="HT132" s="46"/>
      <c r="HU132" s="46"/>
      <c r="HV132" s="46"/>
      <c r="HW132" s="46"/>
      <c r="HX132" s="46"/>
      <c r="HY132" s="46"/>
      <c r="HZ132" s="46"/>
      <c r="IA132" s="46"/>
      <c r="IB132" s="46"/>
      <c r="IC132" s="46"/>
      <c r="ID132" s="46"/>
      <c r="IE132" s="46"/>
      <c r="IF132" s="46"/>
      <c r="IG132" s="46"/>
      <c r="IH132" s="46"/>
      <c r="II132" s="46"/>
      <c r="IJ132" s="46"/>
      <c r="IK132" s="46"/>
      <c r="IL132" s="46"/>
      <c r="IM132" s="46"/>
      <c r="IN132" s="46"/>
      <c r="IO132" s="46"/>
      <c r="IP132" s="46"/>
      <c r="IQ132" s="46"/>
      <c r="IR132" s="46"/>
      <c r="IS132" s="46"/>
      <c r="IT132" s="46"/>
      <c r="IU132" s="46"/>
      <c r="IV132" s="46"/>
      <c r="IW132" s="46"/>
      <c r="IX132" s="46"/>
      <c r="IY132" s="46"/>
      <c r="IZ132" s="46"/>
      <c r="JA132" s="46"/>
      <c r="JB132" s="46"/>
      <c r="JC132" s="46"/>
      <c r="JD132" s="46"/>
      <c r="JE132" s="46"/>
      <c r="JF132" s="46"/>
      <c r="JG132" s="46"/>
      <c r="JH132" s="46"/>
      <c r="JI132" s="46"/>
    </row>
    <row r="133" spans="1:269" hidden="1" outlineLevel="1" x14ac:dyDescent="0.25">
      <c r="A133" t="s">
        <v>80</v>
      </c>
      <c r="B133" s="6" t="s">
        <v>91</v>
      </c>
      <c r="C133" s="61">
        <v>43871</v>
      </c>
      <c r="D133" s="61">
        <v>43871</v>
      </c>
      <c r="E133" s="14">
        <v>1</v>
      </c>
      <c r="F133" s="14">
        <v>0</v>
      </c>
      <c r="G133" s="71">
        <f t="shared" si="7"/>
        <v>1</v>
      </c>
      <c r="H133" s="19" t="s">
        <v>19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10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</row>
    <row r="134" spans="1:269" hidden="1" outlineLevel="1" x14ac:dyDescent="0.25">
      <c r="A134" t="s">
        <v>81</v>
      </c>
      <c r="B134" s="6" t="s">
        <v>91</v>
      </c>
      <c r="C134" s="61">
        <v>43892</v>
      </c>
      <c r="D134" s="61">
        <v>43895</v>
      </c>
      <c r="E134" s="82">
        <v>4</v>
      </c>
      <c r="F134" s="14">
        <v>0</v>
      </c>
      <c r="G134" s="71">
        <f t="shared" si="7"/>
        <v>4</v>
      </c>
      <c r="H134" s="19" t="s">
        <v>19</v>
      </c>
      <c r="ES134" s="11"/>
      <c r="ET134" s="11"/>
      <c r="EU134" s="11"/>
      <c r="EV134" s="11"/>
    </row>
    <row r="135" spans="1:269" hidden="1" outlineLevel="1" x14ac:dyDescent="0.25">
      <c r="A135" t="s">
        <v>82</v>
      </c>
      <c r="B135" s="6" t="s">
        <v>91</v>
      </c>
      <c r="C135" s="61">
        <v>43896</v>
      </c>
      <c r="D135" s="23">
        <v>43868</v>
      </c>
      <c r="E135" s="14">
        <v>2</v>
      </c>
      <c r="F135" s="14">
        <v>0</v>
      </c>
      <c r="G135" s="71">
        <f t="shared" si="7"/>
        <v>2</v>
      </c>
      <c r="H135" s="19" t="s">
        <v>19</v>
      </c>
      <c r="EE135" s="30"/>
      <c r="EF135" s="30"/>
      <c r="EG135" s="30"/>
      <c r="EH135" s="30"/>
      <c r="EW135" s="11"/>
      <c r="EZ135" s="11"/>
    </row>
    <row r="136" spans="1:269" hidden="1" outlineLevel="1" x14ac:dyDescent="0.25">
      <c r="A136" s="22" t="s">
        <v>83</v>
      </c>
      <c r="B136" s="6" t="s">
        <v>91</v>
      </c>
      <c r="C136" s="14" t="s">
        <v>89</v>
      </c>
      <c r="D136" s="14" t="s">
        <v>89</v>
      </c>
      <c r="E136" s="14" t="s">
        <v>89</v>
      </c>
      <c r="F136" s="14" t="s">
        <v>89</v>
      </c>
      <c r="G136" s="14" t="s">
        <v>89</v>
      </c>
      <c r="H136" s="19" t="s">
        <v>19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21"/>
      <c r="EF136" s="21"/>
      <c r="EG136" s="21"/>
      <c r="EH136" s="21"/>
      <c r="EJ136" s="16"/>
      <c r="EK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7"/>
      <c r="FB136" s="17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  <c r="IZ136" s="16"/>
      <c r="JA136" s="16"/>
      <c r="JB136" s="16"/>
      <c r="JC136" s="16"/>
      <c r="JD136" s="16"/>
      <c r="JE136" s="16"/>
      <c r="JF136" s="16"/>
      <c r="JG136" s="16"/>
      <c r="JH136" s="16"/>
      <c r="JI136" s="16"/>
    </row>
    <row r="137" spans="1:269" s="49" customFormat="1" hidden="1" outlineLevel="1" x14ac:dyDescent="0.25">
      <c r="A137" s="47" t="s">
        <v>102</v>
      </c>
      <c r="B137" s="48"/>
      <c r="C137" s="67"/>
      <c r="D137" s="68"/>
      <c r="E137" s="55">
        <f>SUM(E138:E141)</f>
        <v>2</v>
      </c>
      <c r="F137" s="55">
        <f>SUM(F138:F141)</f>
        <v>0</v>
      </c>
      <c r="G137" s="74">
        <f t="shared" ref="G137:G171" si="8">E137-F137</f>
        <v>2</v>
      </c>
      <c r="H137" s="50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  <c r="HG137" s="46"/>
      <c r="HH137" s="46"/>
      <c r="HI137" s="46"/>
      <c r="HJ137" s="46"/>
      <c r="HK137" s="46"/>
      <c r="HL137" s="46"/>
      <c r="HM137" s="46"/>
      <c r="HN137" s="46"/>
      <c r="HO137" s="46"/>
      <c r="HP137" s="46"/>
      <c r="HQ137" s="46"/>
      <c r="HR137" s="46"/>
      <c r="HS137" s="46"/>
      <c r="HT137" s="46"/>
      <c r="HU137" s="46"/>
      <c r="HV137" s="46"/>
      <c r="HW137" s="46"/>
      <c r="HX137" s="46"/>
      <c r="HY137" s="46"/>
      <c r="HZ137" s="46"/>
      <c r="IA137" s="46"/>
      <c r="IB137" s="46"/>
      <c r="IC137" s="46"/>
      <c r="ID137" s="46"/>
      <c r="IE137" s="46"/>
      <c r="IF137" s="46"/>
      <c r="IG137" s="46"/>
      <c r="IH137" s="46"/>
      <c r="II137" s="46"/>
      <c r="IJ137" s="46"/>
      <c r="IK137" s="46"/>
      <c r="IL137" s="46"/>
      <c r="IM137" s="46"/>
      <c r="IN137" s="46"/>
      <c r="IO137" s="46"/>
      <c r="IP137" s="46"/>
      <c r="IQ137" s="46"/>
      <c r="IR137" s="46"/>
      <c r="IS137" s="46"/>
      <c r="IT137" s="46"/>
      <c r="IU137" s="46"/>
      <c r="IV137" s="46"/>
      <c r="IW137" s="46"/>
      <c r="IX137" s="46"/>
      <c r="IY137" s="46"/>
      <c r="IZ137" s="46"/>
      <c r="JA137" s="46"/>
      <c r="JB137" s="46"/>
      <c r="JC137" s="46"/>
      <c r="JD137" s="46"/>
      <c r="JE137" s="46"/>
      <c r="JF137" s="46"/>
      <c r="JG137" s="46"/>
      <c r="JH137" s="46"/>
      <c r="JI137" s="46"/>
    </row>
    <row r="138" spans="1:269" hidden="1" outlineLevel="1" x14ac:dyDescent="0.25">
      <c r="A138" t="s">
        <v>103</v>
      </c>
      <c r="B138" s="6" t="s">
        <v>12</v>
      </c>
      <c r="C138" s="61">
        <v>43902</v>
      </c>
      <c r="D138" s="61">
        <v>43902</v>
      </c>
      <c r="E138" s="14">
        <v>0.5</v>
      </c>
      <c r="F138" s="14">
        <v>0</v>
      </c>
      <c r="G138" s="71">
        <f t="shared" si="8"/>
        <v>0.5</v>
      </c>
      <c r="H138" s="19" t="s">
        <v>19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86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10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9"/>
      <c r="JE138" s="9"/>
      <c r="JF138" s="9"/>
      <c r="JG138" s="9"/>
      <c r="JH138" s="9"/>
      <c r="JI138" s="9"/>
    </row>
    <row r="139" spans="1:269" hidden="1" outlineLevel="1" x14ac:dyDescent="0.25">
      <c r="A139" t="s">
        <v>84</v>
      </c>
      <c r="B139" s="6" t="s">
        <v>12</v>
      </c>
      <c r="C139" s="61">
        <v>43902</v>
      </c>
      <c r="D139" s="61">
        <v>43902</v>
      </c>
      <c r="E139" s="14">
        <v>0.5</v>
      </c>
      <c r="F139" s="14">
        <v>0</v>
      </c>
      <c r="G139" s="71">
        <f t="shared" si="8"/>
        <v>0.5</v>
      </c>
      <c r="H139" s="19" t="s">
        <v>19</v>
      </c>
      <c r="EI139" s="30"/>
      <c r="FC139" s="11"/>
      <c r="FD139" s="30"/>
      <c r="FG139" s="30"/>
      <c r="FH139" s="30"/>
      <c r="FI139" s="30"/>
      <c r="FJ139" s="30"/>
      <c r="FK139" s="30"/>
      <c r="FN139" s="30"/>
      <c r="FO139" s="30"/>
      <c r="FP139" s="30"/>
      <c r="FQ139" s="30"/>
      <c r="FR139" s="30"/>
      <c r="FU139" s="30"/>
      <c r="FV139" s="30"/>
      <c r="FW139" s="30"/>
      <c r="FX139" s="30"/>
    </row>
    <row r="140" spans="1:269" hidden="1" outlineLevel="1" x14ac:dyDescent="0.25">
      <c r="A140" t="s">
        <v>85</v>
      </c>
      <c r="B140" s="6" t="s">
        <v>12</v>
      </c>
      <c r="C140" s="61">
        <v>43903</v>
      </c>
      <c r="D140" s="23">
        <v>43923</v>
      </c>
      <c r="E140" s="14">
        <v>0.5</v>
      </c>
      <c r="F140" s="14">
        <v>0</v>
      </c>
      <c r="G140" s="71">
        <f t="shared" si="8"/>
        <v>0.5</v>
      </c>
      <c r="H140" s="19" t="s">
        <v>19</v>
      </c>
      <c r="EL140" s="30"/>
      <c r="EM140" s="30"/>
      <c r="EN140" s="30"/>
      <c r="EO140" s="30"/>
      <c r="EP140" s="30"/>
      <c r="ES140" s="30"/>
      <c r="ET140" s="30"/>
      <c r="EU140" s="30"/>
      <c r="EV140" s="30"/>
      <c r="EW140" s="30"/>
      <c r="EZ140" s="30"/>
      <c r="FA140" s="30"/>
      <c r="FB140" s="30"/>
      <c r="FC140" s="30"/>
      <c r="FD140" s="11"/>
      <c r="FG140" s="11"/>
      <c r="FH140" s="11"/>
      <c r="FI140" s="11"/>
      <c r="FJ140" s="11"/>
      <c r="FK140" s="11"/>
      <c r="FN140" s="11"/>
      <c r="FO140" s="11"/>
      <c r="FP140" s="11"/>
      <c r="FQ140" s="11"/>
      <c r="FR140" s="11"/>
      <c r="FU140" s="11"/>
      <c r="FV140" s="11"/>
      <c r="FW140" s="11"/>
      <c r="FX140" s="11"/>
    </row>
    <row r="141" spans="1:269" hidden="1" outlineLevel="1" x14ac:dyDescent="0.25">
      <c r="A141" t="s">
        <v>86</v>
      </c>
      <c r="B141" s="6" t="s">
        <v>12</v>
      </c>
      <c r="C141" s="61">
        <v>43924</v>
      </c>
      <c r="D141" s="23">
        <v>43958</v>
      </c>
      <c r="E141" s="14">
        <v>0.5</v>
      </c>
      <c r="F141" s="14">
        <v>0</v>
      </c>
      <c r="G141" s="71">
        <f t="shared" si="8"/>
        <v>0.5</v>
      </c>
      <c r="H141" s="19" t="s">
        <v>19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21"/>
      <c r="FH141" s="21"/>
      <c r="FI141" s="21"/>
      <c r="FJ141" s="21"/>
      <c r="FK141" s="21"/>
      <c r="FL141" s="16"/>
      <c r="FM141" s="16"/>
      <c r="FN141" s="21"/>
      <c r="FO141" s="21"/>
      <c r="FP141" s="21"/>
      <c r="FQ141" s="21"/>
      <c r="FR141" s="21"/>
      <c r="FS141" s="16"/>
      <c r="FT141" s="16"/>
      <c r="FU141" s="21"/>
      <c r="FV141" s="21"/>
      <c r="FW141" s="21"/>
      <c r="FX141" s="21"/>
      <c r="FY141" s="17"/>
      <c r="FZ141" s="16"/>
      <c r="GA141" s="16"/>
      <c r="GB141" s="17"/>
      <c r="GC141" s="17"/>
      <c r="GD141" s="17"/>
      <c r="GE141" s="17"/>
      <c r="GF141" s="17"/>
      <c r="GG141" s="16"/>
      <c r="GH141" s="16"/>
      <c r="GI141" s="17"/>
      <c r="GJ141" s="17"/>
      <c r="GK141" s="17"/>
      <c r="GL141" s="17"/>
      <c r="GM141" s="17"/>
      <c r="GN141" s="16"/>
      <c r="GO141" s="16"/>
      <c r="GP141" s="17"/>
      <c r="GQ141" s="17"/>
      <c r="GR141" s="17"/>
      <c r="GS141" s="17"/>
      <c r="GT141" s="17"/>
      <c r="GU141" s="16"/>
      <c r="GV141" s="16"/>
      <c r="GW141" s="17"/>
      <c r="GX141" s="17"/>
      <c r="GY141" s="17"/>
      <c r="GZ141" s="17"/>
      <c r="HA141" s="16"/>
      <c r="HB141" s="16"/>
      <c r="HC141" s="16"/>
      <c r="HD141" s="17"/>
      <c r="HE141" s="17"/>
      <c r="HF141" s="17"/>
      <c r="HG141" s="17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  <c r="IW141" s="16"/>
      <c r="IX141" s="16"/>
      <c r="IY141" s="16"/>
      <c r="IZ141" s="16"/>
      <c r="JA141" s="16"/>
      <c r="JB141" s="16"/>
      <c r="JC141" s="16"/>
      <c r="JD141" s="16"/>
      <c r="JE141" s="16"/>
      <c r="JF141" s="16"/>
      <c r="JG141" s="16"/>
      <c r="JH141" s="16"/>
      <c r="JI141" s="16"/>
    </row>
    <row r="142" spans="1:269" s="49" customFormat="1" hidden="1" outlineLevel="1" x14ac:dyDescent="0.25">
      <c r="A142" s="47" t="s">
        <v>87</v>
      </c>
      <c r="B142" s="48"/>
      <c r="C142" s="67"/>
      <c r="D142" s="68"/>
      <c r="E142" s="55">
        <f>SUM(E143)</f>
        <v>4</v>
      </c>
      <c r="F142" s="55">
        <f>SUM(F143)</f>
        <v>0</v>
      </c>
      <c r="G142" s="74">
        <f t="shared" si="8"/>
        <v>4</v>
      </c>
      <c r="H142" s="50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  <c r="HG142" s="46"/>
      <c r="HH142" s="46"/>
      <c r="HI142" s="46"/>
      <c r="HJ142" s="46"/>
      <c r="HK142" s="46"/>
      <c r="HL142" s="46"/>
      <c r="HM142" s="46"/>
      <c r="HN142" s="46"/>
      <c r="HO142" s="46"/>
      <c r="HP142" s="46"/>
      <c r="HQ142" s="46"/>
      <c r="HR142" s="46"/>
      <c r="HS142" s="46"/>
      <c r="HT142" s="46"/>
      <c r="HU142" s="46"/>
      <c r="HV142" s="46"/>
      <c r="HW142" s="46"/>
      <c r="HX142" s="46"/>
      <c r="HY142" s="46"/>
      <c r="HZ142" s="46"/>
      <c r="IA142" s="46"/>
      <c r="IB142" s="46"/>
      <c r="IC142" s="46"/>
      <c r="ID142" s="46"/>
      <c r="IE142" s="46"/>
      <c r="IF142" s="46"/>
      <c r="IG142" s="46"/>
      <c r="IH142" s="46"/>
      <c r="II142" s="46"/>
      <c r="IJ142" s="46"/>
      <c r="IK142" s="46"/>
      <c r="IL142" s="46"/>
      <c r="IM142" s="46"/>
      <c r="IN142" s="46"/>
      <c r="IO142" s="46"/>
      <c r="IP142" s="46"/>
      <c r="IQ142" s="46"/>
      <c r="IR142" s="46"/>
      <c r="IS142" s="46"/>
      <c r="IT142" s="46"/>
      <c r="IU142" s="46"/>
      <c r="IV142" s="46"/>
      <c r="IW142" s="46"/>
      <c r="IX142" s="46"/>
      <c r="IY142" s="46"/>
      <c r="IZ142" s="46"/>
      <c r="JA142" s="46"/>
      <c r="JB142" s="46"/>
      <c r="JC142" s="46"/>
      <c r="JD142" s="46"/>
      <c r="JE142" s="46"/>
      <c r="JF142" s="46"/>
      <c r="JG142" s="46"/>
      <c r="JH142" s="46"/>
      <c r="JI142" s="46"/>
    </row>
    <row r="143" spans="1:269" hidden="1" outlineLevel="1" x14ac:dyDescent="0.25">
      <c r="A143" t="s">
        <v>87</v>
      </c>
      <c r="B143" s="6" t="s">
        <v>5</v>
      </c>
      <c r="C143" s="61">
        <v>43873</v>
      </c>
      <c r="D143" s="23">
        <v>43878</v>
      </c>
      <c r="E143" s="14">
        <v>4</v>
      </c>
      <c r="F143" s="14">
        <v>0</v>
      </c>
      <c r="G143" s="71">
        <f t="shared" si="8"/>
        <v>4</v>
      </c>
      <c r="H143" s="19" t="s">
        <v>19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58"/>
      <c r="EA143" s="58"/>
      <c r="EB143" s="58"/>
      <c r="EC143" s="6"/>
      <c r="ED143" s="6"/>
      <c r="EE143" s="58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</row>
    <row r="144" spans="1:269" s="49" customFormat="1" hidden="1" outlineLevel="1" x14ac:dyDescent="0.25">
      <c r="A144" s="47" t="s">
        <v>104</v>
      </c>
      <c r="B144" s="48"/>
      <c r="C144" s="67"/>
      <c r="D144" s="68"/>
      <c r="E144" s="55">
        <f>SUM(E145:E146)</f>
        <v>3</v>
      </c>
      <c r="F144" s="55">
        <f>SUM(F145:F146)</f>
        <v>0</v>
      </c>
      <c r="G144" s="74">
        <f t="shared" si="8"/>
        <v>3</v>
      </c>
      <c r="H144" s="50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  <c r="HG144" s="46"/>
      <c r="HH144" s="46"/>
      <c r="HI144" s="46"/>
      <c r="HJ144" s="46"/>
      <c r="HK144" s="46"/>
      <c r="HL144" s="46"/>
      <c r="HM144" s="46"/>
      <c r="HN144" s="46"/>
      <c r="HO144" s="46"/>
      <c r="HP144" s="46"/>
      <c r="HQ144" s="46"/>
      <c r="HR144" s="46"/>
      <c r="HS144" s="46"/>
      <c r="HT144" s="46"/>
      <c r="HU144" s="46"/>
      <c r="HV144" s="46"/>
      <c r="HW144" s="46"/>
      <c r="HX144" s="46"/>
      <c r="HY144" s="46"/>
      <c r="HZ144" s="46"/>
      <c r="IA144" s="46"/>
      <c r="IB144" s="46"/>
      <c r="IC144" s="46"/>
      <c r="ID144" s="46"/>
      <c r="IE144" s="46"/>
      <c r="IF144" s="46"/>
      <c r="IG144" s="46"/>
      <c r="IH144" s="46"/>
      <c r="II144" s="46"/>
      <c r="IJ144" s="46"/>
      <c r="IK144" s="46"/>
      <c r="IL144" s="46"/>
      <c r="IM144" s="46"/>
      <c r="IN144" s="46"/>
      <c r="IO144" s="46"/>
      <c r="IP144" s="46"/>
      <c r="IQ144" s="46"/>
      <c r="IR144" s="46"/>
      <c r="IS144" s="46"/>
      <c r="IT144" s="46"/>
      <c r="IU144" s="46"/>
      <c r="IV144" s="46"/>
      <c r="IW144" s="46"/>
      <c r="IX144" s="46"/>
      <c r="IY144" s="46"/>
      <c r="IZ144" s="46"/>
      <c r="JA144" s="46"/>
      <c r="JB144" s="46"/>
      <c r="JC144" s="46"/>
      <c r="JD144" s="46"/>
      <c r="JE144" s="46"/>
      <c r="JF144" s="46"/>
      <c r="JG144" s="46"/>
      <c r="JH144" s="46"/>
      <c r="JI144" s="46"/>
    </row>
    <row r="145" spans="1:269" hidden="1" outlineLevel="1" x14ac:dyDescent="0.25">
      <c r="A145" t="s">
        <v>88</v>
      </c>
      <c r="B145" s="6" t="s">
        <v>90</v>
      </c>
      <c r="C145" s="61">
        <v>43873</v>
      </c>
      <c r="D145" s="23">
        <v>43875</v>
      </c>
      <c r="E145" s="14">
        <v>3</v>
      </c>
      <c r="F145" s="14">
        <v>0</v>
      </c>
      <c r="G145" s="71">
        <f t="shared" si="8"/>
        <v>3</v>
      </c>
      <c r="H145" s="19" t="s">
        <v>19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10"/>
      <c r="EA145" s="10"/>
      <c r="EB145" s="10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</row>
    <row r="146" spans="1:269" hidden="1" outlineLevel="1" x14ac:dyDescent="0.25">
      <c r="A146" t="s">
        <v>105</v>
      </c>
      <c r="B146" s="9" t="s">
        <v>90</v>
      </c>
      <c r="C146" s="19" t="s">
        <v>40</v>
      </c>
      <c r="D146" s="3" t="s">
        <v>40</v>
      </c>
      <c r="E146" s="14">
        <v>0</v>
      </c>
      <c r="F146" s="14">
        <v>0</v>
      </c>
      <c r="G146" s="71">
        <f t="shared" si="8"/>
        <v>0</v>
      </c>
      <c r="H146" s="15" t="s">
        <v>21</v>
      </c>
    </row>
    <row r="147" spans="1:269" s="31" customFormat="1" collapsed="1" x14ac:dyDescent="0.25">
      <c r="A147" s="41" t="s">
        <v>93</v>
      </c>
      <c r="B147" s="42"/>
      <c r="C147" s="65"/>
      <c r="D147" s="66"/>
      <c r="E147" s="44">
        <f>SUM(E148,E154,E157,E159,E162,E166,E168,E173,E178,E180)</f>
        <v>63</v>
      </c>
      <c r="F147" s="44">
        <f>SUM(F148,F154,F157,F159,F162,F166,F168,F173,F178,F180)</f>
        <v>0</v>
      </c>
      <c r="G147" s="72">
        <f t="shared" si="8"/>
        <v>63</v>
      </c>
      <c r="H147" s="4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8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56" t="s">
        <v>111</v>
      </c>
      <c r="EH147" s="83"/>
      <c r="EI147" s="83"/>
      <c r="EJ147" s="43"/>
      <c r="EK147" s="43"/>
      <c r="EL147" s="83"/>
      <c r="EM147" s="83"/>
      <c r="EN147" s="83"/>
      <c r="EO147" s="83"/>
      <c r="EP147" s="83"/>
      <c r="EQ147" s="43"/>
      <c r="ER147" s="43"/>
      <c r="ES147" s="83"/>
      <c r="ET147" s="83"/>
      <c r="EU147" s="83"/>
      <c r="EV147" s="83"/>
      <c r="EW147" s="83"/>
      <c r="EX147" s="43"/>
      <c r="EY147" s="43"/>
      <c r="EZ147" s="83"/>
      <c r="FA147" s="83"/>
      <c r="FB147" s="83"/>
      <c r="FC147" s="83"/>
      <c r="FD147" s="83"/>
      <c r="FE147" s="43"/>
      <c r="FF147" s="43"/>
      <c r="FG147" s="83"/>
      <c r="FH147" s="83"/>
      <c r="FI147" s="83"/>
      <c r="FJ147" s="83"/>
      <c r="FK147" s="83"/>
      <c r="FL147" s="43"/>
      <c r="FM147" s="43"/>
      <c r="FN147" s="83"/>
      <c r="FO147" s="83"/>
      <c r="FP147" s="83"/>
      <c r="FQ147" s="83"/>
      <c r="FR147" s="83"/>
      <c r="FS147" s="43"/>
      <c r="FT147" s="43"/>
      <c r="FU147" s="83"/>
      <c r="FV147" s="83"/>
      <c r="FW147" s="84" t="s">
        <v>110</v>
      </c>
      <c r="FX147" s="84"/>
      <c r="FY147" s="84"/>
      <c r="FZ147" s="43"/>
      <c r="GA147" s="43"/>
      <c r="GB147" s="84"/>
      <c r="GC147" s="84"/>
      <c r="GD147" s="84"/>
      <c r="GE147" s="84"/>
      <c r="GF147" s="84"/>
      <c r="GG147" s="43"/>
      <c r="GH147" s="43"/>
      <c r="GI147" s="84"/>
      <c r="GJ147" s="84"/>
      <c r="GK147" s="84"/>
      <c r="GL147" s="84"/>
      <c r="GM147" s="84"/>
      <c r="GN147" s="43"/>
      <c r="GO147" s="43"/>
      <c r="GP147" s="84"/>
      <c r="GQ147" s="84"/>
      <c r="GR147" s="85" t="s">
        <v>44</v>
      </c>
      <c r="GS147" s="85"/>
      <c r="GT147" s="85"/>
      <c r="GU147" s="43"/>
      <c r="GV147" s="43"/>
      <c r="GW147" s="85"/>
      <c r="GX147" s="85"/>
      <c r="GY147" s="85"/>
      <c r="GZ147" s="85"/>
      <c r="HA147" s="43"/>
      <c r="HB147" s="43"/>
      <c r="HC147" s="43"/>
      <c r="HD147" s="85"/>
      <c r="HE147" s="85"/>
      <c r="HF147" s="85"/>
      <c r="HG147" s="85"/>
      <c r="HH147" s="43"/>
      <c r="HI147" s="43"/>
      <c r="HJ147" s="43"/>
      <c r="HK147" s="85"/>
      <c r="HL147" s="85"/>
      <c r="HM147" s="85"/>
      <c r="HN147" s="85"/>
      <c r="HO147" s="85"/>
      <c r="HP147" s="43"/>
      <c r="HQ147" s="43"/>
      <c r="HR147" s="85"/>
      <c r="HS147" s="85"/>
      <c r="HT147" s="85"/>
      <c r="HU147" s="43"/>
      <c r="HV147" s="85"/>
      <c r="HW147" s="43"/>
      <c r="HX147" s="43"/>
      <c r="HY147" s="85"/>
      <c r="HZ147" s="85"/>
      <c r="IA147" s="85"/>
      <c r="IB147" s="43"/>
      <c r="IC147" s="43"/>
      <c r="ID147" s="43"/>
      <c r="IE147" s="43"/>
      <c r="IF147" s="43"/>
      <c r="IG147" s="43"/>
      <c r="IH147" s="43"/>
      <c r="II147" s="43"/>
      <c r="IJ147" s="43"/>
      <c r="IK147" s="43"/>
      <c r="IL147" s="43"/>
      <c r="IM147" s="43"/>
      <c r="IN147" s="43"/>
      <c r="IO147" s="43"/>
      <c r="IP147" s="43"/>
      <c r="IQ147" s="43"/>
      <c r="IR147" s="43"/>
      <c r="IS147" s="43"/>
      <c r="IT147" s="43"/>
      <c r="IU147" s="43"/>
      <c r="IV147" s="43"/>
      <c r="IW147" s="43"/>
      <c r="IX147" s="43"/>
      <c r="IY147" s="43"/>
      <c r="IZ147" s="43"/>
      <c r="JA147" s="43"/>
      <c r="JB147" s="43"/>
      <c r="JC147" s="43"/>
      <c r="JD147" s="43"/>
      <c r="JE147" s="43"/>
      <c r="JF147" s="43"/>
      <c r="JG147" s="43"/>
      <c r="JH147" s="43"/>
      <c r="JI147" s="43"/>
    </row>
    <row r="148" spans="1:269" s="51" customFormat="1" hidden="1" outlineLevel="1" x14ac:dyDescent="0.25">
      <c r="A148" s="47" t="s">
        <v>106</v>
      </c>
      <c r="B148" s="48"/>
      <c r="C148" s="53"/>
      <c r="D148" s="64"/>
      <c r="E148" s="81">
        <f>SUM(E149:E153)</f>
        <v>15</v>
      </c>
      <c r="F148" s="55">
        <f>SUM(F149:F153)</f>
        <v>0</v>
      </c>
      <c r="G148" s="74">
        <f t="shared" si="8"/>
        <v>15</v>
      </c>
      <c r="H148" s="52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  <c r="HG148" s="48"/>
      <c r="HH148" s="48"/>
      <c r="HI148" s="48"/>
      <c r="HJ148" s="48"/>
      <c r="HK148" s="48"/>
      <c r="HL148" s="48"/>
      <c r="HM148" s="48"/>
      <c r="HN148" s="48"/>
      <c r="HO148" s="48"/>
      <c r="HP148" s="48"/>
      <c r="HQ148" s="48"/>
      <c r="HR148" s="48"/>
      <c r="HS148" s="48"/>
      <c r="HT148" s="48"/>
      <c r="HU148" s="48"/>
      <c r="HV148" s="48"/>
      <c r="HW148" s="48"/>
      <c r="HX148" s="48"/>
      <c r="HY148" s="48"/>
      <c r="HZ148" s="48"/>
      <c r="IA148" s="48"/>
      <c r="IB148" s="48"/>
      <c r="IC148" s="48"/>
      <c r="ID148" s="48"/>
      <c r="IE148" s="48"/>
      <c r="IF148" s="48"/>
      <c r="IG148" s="48"/>
      <c r="IH148" s="48"/>
      <c r="II148" s="48"/>
      <c r="IJ148" s="48"/>
      <c r="IK148" s="48"/>
      <c r="IL148" s="48"/>
      <c r="IM148" s="48"/>
      <c r="IN148" s="48"/>
      <c r="IO148" s="48"/>
      <c r="IP148" s="48"/>
      <c r="IQ148" s="48"/>
      <c r="IR148" s="48"/>
      <c r="IS148" s="48"/>
      <c r="IT148" s="48"/>
      <c r="IU148" s="48"/>
      <c r="IV148" s="48"/>
      <c r="IW148" s="48"/>
      <c r="IX148" s="48"/>
      <c r="IY148" s="48"/>
      <c r="IZ148" s="48"/>
      <c r="JA148" s="48"/>
      <c r="JB148" s="48"/>
      <c r="JC148" s="48"/>
      <c r="JD148" s="48"/>
      <c r="JE148" s="48"/>
      <c r="JF148" s="48"/>
      <c r="JG148" s="48"/>
      <c r="JH148" s="48"/>
      <c r="JI148" s="48"/>
    </row>
    <row r="149" spans="1:269" hidden="1" outlineLevel="1" x14ac:dyDescent="0.25">
      <c r="A149" s="22" t="s">
        <v>96</v>
      </c>
      <c r="B149" s="6" t="s">
        <v>6</v>
      </c>
      <c r="C149" s="61">
        <v>43846</v>
      </c>
      <c r="D149" s="23">
        <v>43846</v>
      </c>
      <c r="E149" s="14">
        <v>1</v>
      </c>
      <c r="F149" s="14">
        <v>0</v>
      </c>
      <c r="G149" s="71">
        <f t="shared" si="8"/>
        <v>1</v>
      </c>
      <c r="H149" s="15" t="s">
        <v>19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10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</row>
    <row r="150" spans="1:269" hidden="1" outlineLevel="1" x14ac:dyDescent="0.25">
      <c r="A150" t="s">
        <v>67</v>
      </c>
      <c r="B150" s="6" t="s">
        <v>13</v>
      </c>
      <c r="C150" s="61">
        <v>43909</v>
      </c>
      <c r="D150" s="23">
        <v>43910</v>
      </c>
      <c r="E150" s="14">
        <v>2</v>
      </c>
      <c r="F150" s="14">
        <v>0</v>
      </c>
      <c r="G150" s="71">
        <f t="shared" si="8"/>
        <v>2</v>
      </c>
      <c r="H150" s="15" t="s">
        <v>19</v>
      </c>
      <c r="FJ150" s="11"/>
      <c r="FK150" s="11"/>
    </row>
    <row r="151" spans="1:269" hidden="1" outlineLevel="1" x14ac:dyDescent="0.25">
      <c r="A151" t="s">
        <v>68</v>
      </c>
      <c r="B151" s="6" t="s">
        <v>13</v>
      </c>
      <c r="C151" s="61">
        <v>43880</v>
      </c>
      <c r="D151" s="23">
        <v>43908</v>
      </c>
      <c r="E151" s="14">
        <v>2</v>
      </c>
      <c r="F151" s="14">
        <v>0</v>
      </c>
      <c r="G151" s="71">
        <f t="shared" si="8"/>
        <v>2</v>
      </c>
      <c r="H151" s="15" t="s">
        <v>19</v>
      </c>
    </row>
    <row r="152" spans="1:269" hidden="1" outlineLevel="1" x14ac:dyDescent="0.25">
      <c r="A152" t="s">
        <v>69</v>
      </c>
      <c r="B152" s="6" t="s">
        <v>13</v>
      </c>
      <c r="C152" s="61">
        <v>43922</v>
      </c>
      <c r="D152" s="23">
        <v>43942</v>
      </c>
      <c r="E152" s="14">
        <v>5</v>
      </c>
      <c r="F152" s="14">
        <v>0</v>
      </c>
      <c r="G152" s="71">
        <f t="shared" si="8"/>
        <v>5</v>
      </c>
      <c r="H152" s="15" t="s">
        <v>19</v>
      </c>
    </row>
    <row r="153" spans="1:269" hidden="1" outlineLevel="1" x14ac:dyDescent="0.25">
      <c r="A153" s="22" t="s">
        <v>70</v>
      </c>
      <c r="B153" s="6" t="s">
        <v>13</v>
      </c>
      <c r="C153" s="61">
        <v>43943</v>
      </c>
      <c r="D153" s="23">
        <v>43980</v>
      </c>
      <c r="E153" s="14">
        <v>5</v>
      </c>
      <c r="F153" s="14">
        <v>0</v>
      </c>
      <c r="G153" s="71">
        <f t="shared" si="8"/>
        <v>5</v>
      </c>
      <c r="H153" s="15" t="s">
        <v>19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</row>
    <row r="154" spans="1:269" s="51" customFormat="1" hidden="1" outlineLevel="1" x14ac:dyDescent="0.25">
      <c r="A154" s="47" t="s">
        <v>97</v>
      </c>
      <c r="B154" s="48"/>
      <c r="C154" s="53"/>
      <c r="D154" s="64"/>
      <c r="E154" s="55">
        <f>SUM(E155:E156)</f>
        <v>13</v>
      </c>
      <c r="F154" s="55">
        <f>SUM(F155:F156)</f>
        <v>0</v>
      </c>
      <c r="G154" s="74">
        <f t="shared" si="8"/>
        <v>13</v>
      </c>
      <c r="H154" s="52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  <c r="HG154" s="48"/>
      <c r="HH154" s="48"/>
      <c r="HI154" s="48"/>
      <c r="HJ154" s="48"/>
      <c r="HK154" s="48"/>
      <c r="HL154" s="48"/>
      <c r="HM154" s="48"/>
      <c r="HN154" s="48"/>
      <c r="HO154" s="48"/>
      <c r="HP154" s="48"/>
      <c r="HQ154" s="48"/>
      <c r="HR154" s="48"/>
      <c r="HS154" s="48"/>
      <c r="HT154" s="48"/>
      <c r="HU154" s="48"/>
      <c r="HV154" s="48"/>
      <c r="HW154" s="48"/>
      <c r="HX154" s="48"/>
      <c r="HY154" s="48"/>
      <c r="HZ154" s="48"/>
      <c r="IA154" s="48"/>
      <c r="IB154" s="48"/>
      <c r="IC154" s="48"/>
      <c r="ID154" s="48"/>
      <c r="IE154" s="48"/>
      <c r="IF154" s="48"/>
      <c r="IG154" s="48"/>
      <c r="IH154" s="48"/>
      <c r="II154" s="48"/>
      <c r="IJ154" s="48"/>
      <c r="IK154" s="48"/>
      <c r="IL154" s="48"/>
      <c r="IM154" s="48"/>
      <c r="IN154" s="48"/>
      <c r="IO154" s="48"/>
      <c r="IP154" s="48"/>
      <c r="IQ154" s="48"/>
      <c r="IR154" s="48"/>
      <c r="IS154" s="48"/>
      <c r="IT154" s="48"/>
      <c r="IU154" s="48"/>
      <c r="IV154" s="48"/>
      <c r="IW154" s="48"/>
      <c r="IX154" s="48"/>
      <c r="IY154" s="48"/>
      <c r="IZ154" s="48"/>
      <c r="JA154" s="48"/>
      <c r="JB154" s="48"/>
      <c r="JC154" s="48"/>
      <c r="JD154" s="48"/>
      <c r="JE154" s="48"/>
      <c r="JF154" s="48"/>
      <c r="JG154" s="48"/>
      <c r="JH154" s="48"/>
      <c r="JI154" s="48"/>
    </row>
    <row r="155" spans="1:269" hidden="1" outlineLevel="1" x14ac:dyDescent="0.25">
      <c r="A155" t="s">
        <v>71</v>
      </c>
      <c r="B155" s="6" t="s">
        <v>13</v>
      </c>
      <c r="C155" s="61">
        <v>43892</v>
      </c>
      <c r="D155" s="23">
        <v>43894</v>
      </c>
      <c r="E155" s="14">
        <v>3</v>
      </c>
      <c r="F155" s="14">
        <v>0</v>
      </c>
      <c r="G155" s="71">
        <f t="shared" si="8"/>
        <v>3</v>
      </c>
      <c r="H155" s="15" t="s">
        <v>19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10"/>
      <c r="ET155" s="10"/>
      <c r="EU155" s="10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</row>
    <row r="156" spans="1:269" hidden="1" outlineLevel="1" x14ac:dyDescent="0.25">
      <c r="A156" s="22" t="s">
        <v>72</v>
      </c>
      <c r="B156" s="6" t="s">
        <v>5</v>
      </c>
      <c r="C156" s="61">
        <v>43895</v>
      </c>
      <c r="D156" s="23">
        <v>43908</v>
      </c>
      <c r="E156" s="14">
        <v>10</v>
      </c>
      <c r="F156" s="14">
        <v>0</v>
      </c>
      <c r="G156" s="71">
        <f t="shared" si="8"/>
        <v>10</v>
      </c>
      <c r="H156" s="15" t="s">
        <v>19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7"/>
      <c r="EW156" s="17"/>
      <c r="EX156" s="16"/>
      <c r="EY156" s="16"/>
      <c r="EZ156" s="17"/>
      <c r="FA156" s="17"/>
      <c r="FB156" s="17"/>
      <c r="FC156" s="17"/>
      <c r="FD156" s="17"/>
      <c r="FE156" s="16"/>
      <c r="FF156" s="16"/>
      <c r="FG156" s="17"/>
      <c r="FH156" s="17"/>
      <c r="FI156" s="17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</row>
    <row r="157" spans="1:269" s="51" customFormat="1" hidden="1" outlineLevel="1" x14ac:dyDescent="0.25">
      <c r="A157" s="51" t="s">
        <v>98</v>
      </c>
      <c r="B157" s="48"/>
      <c r="C157" s="53"/>
      <c r="D157" s="64"/>
      <c r="E157" s="55">
        <f>SUM(E158)</f>
        <v>5</v>
      </c>
      <c r="F157" s="55">
        <f>SUM(F158)</f>
        <v>0</v>
      </c>
      <c r="G157" s="74">
        <f t="shared" si="8"/>
        <v>5</v>
      </c>
      <c r="H157" s="52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  <c r="HG157" s="48"/>
      <c r="HH157" s="48"/>
      <c r="HI157" s="48"/>
      <c r="HJ157" s="48"/>
      <c r="HK157" s="48"/>
      <c r="HL157" s="48"/>
      <c r="HM157" s="48"/>
      <c r="HN157" s="48"/>
      <c r="HO157" s="48"/>
      <c r="HP157" s="48"/>
      <c r="HQ157" s="48"/>
      <c r="HR157" s="48"/>
      <c r="HS157" s="48"/>
      <c r="HT157" s="48"/>
      <c r="HU157" s="48"/>
      <c r="HV157" s="48"/>
      <c r="HW157" s="48"/>
      <c r="HX157" s="48"/>
      <c r="HY157" s="48"/>
      <c r="HZ157" s="48"/>
      <c r="IA157" s="48"/>
      <c r="IB157" s="48"/>
      <c r="IC157" s="48"/>
      <c r="ID157" s="48"/>
      <c r="IE157" s="48"/>
      <c r="IF157" s="48"/>
      <c r="IG157" s="48"/>
      <c r="IH157" s="48"/>
      <c r="II157" s="48"/>
      <c r="IJ157" s="48"/>
      <c r="IK157" s="48"/>
      <c r="IL157" s="48"/>
      <c r="IM157" s="48"/>
      <c r="IN157" s="48"/>
      <c r="IO157" s="48"/>
      <c r="IP157" s="48"/>
      <c r="IQ157" s="48"/>
      <c r="IR157" s="48"/>
      <c r="IS157" s="48"/>
      <c r="IT157" s="48"/>
      <c r="IU157" s="48"/>
      <c r="IV157" s="48"/>
      <c r="IW157" s="48"/>
      <c r="IX157" s="48"/>
      <c r="IY157" s="48"/>
      <c r="IZ157" s="48"/>
      <c r="JA157" s="48"/>
      <c r="JB157" s="48"/>
      <c r="JC157" s="48"/>
      <c r="JD157" s="48"/>
      <c r="JE157" s="48"/>
      <c r="JF157" s="48"/>
      <c r="JG157" s="48"/>
      <c r="JH157" s="48"/>
      <c r="JI157" s="48"/>
    </row>
    <row r="158" spans="1:269" hidden="1" outlineLevel="1" x14ac:dyDescent="0.25">
      <c r="A158" s="22" t="s">
        <v>73</v>
      </c>
      <c r="B158" s="6" t="s">
        <v>5</v>
      </c>
      <c r="C158" s="61">
        <v>43880</v>
      </c>
      <c r="D158" s="23">
        <v>43886</v>
      </c>
      <c r="E158" s="14">
        <v>5</v>
      </c>
      <c r="F158" s="14">
        <v>0</v>
      </c>
      <c r="G158" s="71">
        <f t="shared" si="8"/>
        <v>5</v>
      </c>
      <c r="H158" s="15" t="s">
        <v>19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58"/>
      <c r="EH158" s="58"/>
      <c r="EI158" s="58"/>
      <c r="EJ158" s="6"/>
      <c r="EK158" s="6"/>
      <c r="EL158" s="58"/>
      <c r="EM158" s="58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</row>
    <row r="159" spans="1:269" s="51" customFormat="1" hidden="1" outlineLevel="1" x14ac:dyDescent="0.25">
      <c r="A159" s="51" t="s">
        <v>99</v>
      </c>
      <c r="B159" s="48"/>
      <c r="C159" s="53"/>
      <c r="D159" s="64"/>
      <c r="E159" s="55">
        <f>SUM(E160,E161)</f>
        <v>5</v>
      </c>
      <c r="F159" s="55">
        <f>SUM(F160,F161)</f>
        <v>0</v>
      </c>
      <c r="G159" s="74">
        <f t="shared" si="8"/>
        <v>5</v>
      </c>
      <c r="H159" s="52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  <c r="HG159" s="48"/>
      <c r="HH159" s="48"/>
      <c r="HI159" s="48"/>
      <c r="HJ159" s="48"/>
      <c r="HK159" s="48"/>
      <c r="HL159" s="48"/>
      <c r="HM159" s="48"/>
      <c r="HN159" s="48"/>
      <c r="HO159" s="48"/>
      <c r="HP159" s="48"/>
      <c r="HQ159" s="48"/>
      <c r="HR159" s="48"/>
      <c r="HS159" s="48"/>
      <c r="HT159" s="48"/>
      <c r="HU159" s="48"/>
      <c r="HV159" s="48"/>
      <c r="HW159" s="48"/>
      <c r="HX159" s="48"/>
      <c r="HY159" s="48"/>
      <c r="HZ159" s="48"/>
      <c r="IA159" s="48"/>
      <c r="IB159" s="48"/>
      <c r="IC159" s="48"/>
      <c r="ID159" s="48"/>
      <c r="IE159" s="48"/>
      <c r="IF159" s="48"/>
      <c r="IG159" s="48"/>
      <c r="IH159" s="48"/>
      <c r="II159" s="48"/>
      <c r="IJ159" s="48"/>
      <c r="IK159" s="48"/>
      <c r="IL159" s="48"/>
      <c r="IM159" s="48"/>
      <c r="IN159" s="48"/>
      <c r="IO159" s="48"/>
      <c r="IP159" s="48"/>
      <c r="IQ159" s="48"/>
      <c r="IR159" s="48"/>
      <c r="IS159" s="48"/>
      <c r="IT159" s="48"/>
      <c r="IU159" s="48"/>
      <c r="IV159" s="48"/>
      <c r="IW159" s="48"/>
      <c r="IX159" s="48"/>
      <c r="IY159" s="48"/>
      <c r="IZ159" s="48"/>
      <c r="JA159" s="48"/>
      <c r="JB159" s="48"/>
      <c r="JC159" s="48"/>
      <c r="JD159" s="48"/>
      <c r="JE159" s="48"/>
      <c r="JF159" s="48"/>
      <c r="JG159" s="48"/>
      <c r="JH159" s="48"/>
      <c r="JI159" s="48"/>
    </row>
    <row r="160" spans="1:269" hidden="1" outlineLevel="1" x14ac:dyDescent="0.25">
      <c r="A160" s="22" t="s">
        <v>74</v>
      </c>
      <c r="B160" s="6" t="s">
        <v>5</v>
      </c>
      <c r="C160" s="61">
        <v>43887</v>
      </c>
      <c r="D160" s="61">
        <v>43887</v>
      </c>
      <c r="E160" s="14">
        <v>1</v>
      </c>
      <c r="F160" s="14">
        <v>0</v>
      </c>
      <c r="G160" s="71">
        <f t="shared" si="8"/>
        <v>1</v>
      </c>
      <c r="H160" s="15" t="s">
        <v>19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10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</row>
    <row r="161" spans="1:269" hidden="1" outlineLevel="1" x14ac:dyDescent="0.25">
      <c r="A161" s="22" t="s">
        <v>75</v>
      </c>
      <c r="B161" s="6" t="s">
        <v>5</v>
      </c>
      <c r="C161" s="61">
        <v>43888</v>
      </c>
      <c r="D161" s="23">
        <v>43893</v>
      </c>
      <c r="E161" s="14">
        <v>4</v>
      </c>
      <c r="F161" s="14">
        <v>0</v>
      </c>
      <c r="G161" s="71">
        <f t="shared" si="8"/>
        <v>4</v>
      </c>
      <c r="H161" s="15" t="s">
        <v>19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7"/>
      <c r="EP161" s="17"/>
      <c r="EQ161" s="16"/>
      <c r="ER161" s="16"/>
      <c r="ES161" s="17"/>
      <c r="ET161" s="17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  <c r="IZ161" s="16"/>
      <c r="JA161" s="16"/>
      <c r="JB161" s="16"/>
      <c r="JC161" s="16"/>
      <c r="JD161" s="16"/>
      <c r="JE161" s="16"/>
      <c r="JF161" s="16"/>
      <c r="JG161" s="16"/>
      <c r="JH161" s="16"/>
      <c r="JI161" s="16"/>
    </row>
    <row r="162" spans="1:269" s="51" customFormat="1" hidden="1" outlineLevel="1" x14ac:dyDescent="0.25">
      <c r="A162" s="47" t="s">
        <v>100</v>
      </c>
      <c r="B162" s="48"/>
      <c r="C162" s="53"/>
      <c r="D162" s="64"/>
      <c r="E162" s="55">
        <f>SUM(E163:E165)</f>
        <v>9</v>
      </c>
      <c r="F162" s="55">
        <f>SUM(F163:F165)</f>
        <v>0</v>
      </c>
      <c r="G162" s="74">
        <f t="shared" si="8"/>
        <v>9</v>
      </c>
      <c r="H162" s="52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  <c r="HG162" s="48"/>
      <c r="HH162" s="48"/>
      <c r="HI162" s="48"/>
      <c r="HJ162" s="48"/>
      <c r="HK162" s="48"/>
      <c r="HL162" s="48"/>
      <c r="HM162" s="48"/>
      <c r="HN162" s="48"/>
      <c r="HO162" s="48"/>
      <c r="HP162" s="48"/>
      <c r="HQ162" s="48"/>
      <c r="HR162" s="48"/>
      <c r="HS162" s="48"/>
      <c r="HT162" s="48"/>
      <c r="HU162" s="48"/>
      <c r="HV162" s="48"/>
      <c r="HW162" s="48"/>
      <c r="HX162" s="48"/>
      <c r="HY162" s="48"/>
      <c r="HZ162" s="48"/>
      <c r="IA162" s="48"/>
      <c r="IB162" s="48"/>
      <c r="IC162" s="48"/>
      <c r="ID162" s="48"/>
      <c r="IE162" s="48"/>
      <c r="IF162" s="48"/>
      <c r="IG162" s="48"/>
      <c r="IH162" s="48"/>
      <c r="II162" s="48"/>
      <c r="IJ162" s="48"/>
      <c r="IK162" s="48"/>
      <c r="IL162" s="48"/>
      <c r="IM162" s="48"/>
      <c r="IN162" s="48"/>
      <c r="IO162" s="48"/>
      <c r="IP162" s="48"/>
      <c r="IQ162" s="48"/>
      <c r="IR162" s="48"/>
      <c r="IS162" s="48"/>
      <c r="IT162" s="48"/>
      <c r="IU162" s="48"/>
      <c r="IV162" s="48"/>
      <c r="IW162" s="48"/>
      <c r="IX162" s="48"/>
      <c r="IY162" s="48"/>
      <c r="IZ162" s="48"/>
      <c r="JA162" s="48"/>
      <c r="JB162" s="48"/>
      <c r="JC162" s="48"/>
      <c r="JD162" s="48"/>
      <c r="JE162" s="48"/>
      <c r="JF162" s="48"/>
      <c r="JG162" s="48"/>
      <c r="JH162" s="48"/>
      <c r="JI162" s="48"/>
    </row>
    <row r="163" spans="1:269" hidden="1" outlineLevel="1" x14ac:dyDescent="0.25">
      <c r="A163" t="s">
        <v>76</v>
      </c>
      <c r="B163" s="6" t="s">
        <v>6</v>
      </c>
      <c r="C163" s="61">
        <v>43892</v>
      </c>
      <c r="D163" s="23">
        <v>43893</v>
      </c>
      <c r="E163" s="14">
        <v>2</v>
      </c>
      <c r="F163" s="14">
        <v>0</v>
      </c>
      <c r="G163" s="71">
        <f t="shared" si="8"/>
        <v>2</v>
      </c>
      <c r="H163" s="15" t="s">
        <v>19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10"/>
      <c r="ET163" s="10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</row>
    <row r="164" spans="1:269" hidden="1" outlineLevel="1" x14ac:dyDescent="0.25">
      <c r="A164" t="s">
        <v>77</v>
      </c>
      <c r="B164" s="6" t="s">
        <v>6</v>
      </c>
      <c r="C164" s="61">
        <v>43894</v>
      </c>
      <c r="D164" s="23">
        <v>43895</v>
      </c>
      <c r="E164" s="14">
        <v>2</v>
      </c>
      <c r="F164" s="14">
        <v>0</v>
      </c>
      <c r="G164" s="71">
        <f t="shared" si="8"/>
        <v>2</v>
      </c>
      <c r="H164" s="15" t="s">
        <v>19</v>
      </c>
      <c r="EU164" s="11"/>
      <c r="EV164" s="11"/>
    </row>
    <row r="165" spans="1:269" hidden="1" outlineLevel="1" x14ac:dyDescent="0.25">
      <c r="A165" t="s">
        <v>78</v>
      </c>
      <c r="B165" s="6" t="s">
        <v>6</v>
      </c>
      <c r="C165" s="61">
        <v>43900</v>
      </c>
      <c r="D165" s="23">
        <v>43902</v>
      </c>
      <c r="E165" s="14">
        <v>5</v>
      </c>
      <c r="F165" s="14">
        <v>0</v>
      </c>
      <c r="G165" s="71">
        <f t="shared" si="8"/>
        <v>5</v>
      </c>
      <c r="H165" s="15" t="s">
        <v>19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21"/>
      <c r="EX165" s="16"/>
      <c r="EY165" s="16"/>
      <c r="EZ165" s="90"/>
      <c r="FA165" s="17"/>
      <c r="FB165" s="17"/>
      <c r="FC165" s="17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</row>
    <row r="166" spans="1:269" s="51" customFormat="1" hidden="1" outlineLevel="1" x14ac:dyDescent="0.25">
      <c r="A166" s="47" t="s">
        <v>79</v>
      </c>
      <c r="B166" s="48"/>
      <c r="C166" s="53"/>
      <c r="D166" s="64"/>
      <c r="E166" s="55">
        <f>SUM(E167)</f>
        <v>2</v>
      </c>
      <c r="F166" s="55">
        <f>SUM(F167)</f>
        <v>0</v>
      </c>
      <c r="G166" s="74">
        <f t="shared" si="8"/>
        <v>2</v>
      </c>
      <c r="H166" s="52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  <c r="HG166" s="48"/>
      <c r="HH166" s="48"/>
      <c r="HI166" s="48"/>
      <c r="HJ166" s="48"/>
      <c r="HK166" s="48"/>
      <c r="HL166" s="48"/>
      <c r="HM166" s="48"/>
      <c r="HN166" s="48"/>
      <c r="HO166" s="48"/>
      <c r="HP166" s="48"/>
      <c r="HQ166" s="48"/>
      <c r="HR166" s="48"/>
      <c r="HS166" s="48"/>
      <c r="HT166" s="48"/>
      <c r="HU166" s="48"/>
      <c r="HV166" s="48"/>
      <c r="HW166" s="48"/>
      <c r="HX166" s="48"/>
      <c r="HY166" s="48"/>
      <c r="HZ166" s="48"/>
      <c r="IA166" s="48"/>
      <c r="IB166" s="48"/>
      <c r="IC166" s="48"/>
      <c r="ID166" s="48"/>
      <c r="IE166" s="48"/>
      <c r="IF166" s="48"/>
      <c r="IG166" s="48"/>
      <c r="IH166" s="48"/>
      <c r="II166" s="48"/>
      <c r="IJ166" s="48"/>
      <c r="IK166" s="48"/>
      <c r="IL166" s="48"/>
      <c r="IM166" s="48"/>
      <c r="IN166" s="48"/>
      <c r="IO166" s="48"/>
      <c r="IP166" s="48"/>
      <c r="IQ166" s="48"/>
      <c r="IR166" s="48"/>
      <c r="IS166" s="48"/>
      <c r="IT166" s="48"/>
      <c r="IU166" s="48"/>
      <c r="IV166" s="48"/>
      <c r="IW166" s="48"/>
      <c r="IX166" s="48"/>
      <c r="IY166" s="48"/>
      <c r="IZ166" s="48"/>
      <c r="JA166" s="48"/>
      <c r="JB166" s="48"/>
      <c r="JC166" s="48"/>
      <c r="JD166" s="48"/>
      <c r="JE166" s="48"/>
      <c r="JF166" s="48"/>
      <c r="JG166" s="48"/>
      <c r="JH166" s="48"/>
      <c r="JI166" s="48"/>
    </row>
    <row r="167" spans="1:269" hidden="1" outlineLevel="1" x14ac:dyDescent="0.25">
      <c r="A167" s="22" t="s">
        <v>79</v>
      </c>
      <c r="B167" s="6" t="s">
        <v>6</v>
      </c>
      <c r="C167" s="61">
        <v>43896</v>
      </c>
      <c r="D167" s="23">
        <v>43533</v>
      </c>
      <c r="E167" s="14">
        <v>2</v>
      </c>
      <c r="F167" s="14">
        <v>0</v>
      </c>
      <c r="G167" s="71">
        <f t="shared" si="8"/>
        <v>2</v>
      </c>
      <c r="H167" s="15" t="s">
        <v>19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89"/>
      <c r="EX167" s="6"/>
      <c r="EY167" s="6"/>
      <c r="EZ167" s="58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</row>
    <row r="168" spans="1:269" s="51" customFormat="1" hidden="1" outlineLevel="1" x14ac:dyDescent="0.25">
      <c r="A168" s="47" t="s">
        <v>101</v>
      </c>
      <c r="B168" s="48"/>
      <c r="C168" s="53"/>
      <c r="D168" s="64"/>
      <c r="E168" s="55">
        <f>SUM(E169:E172)</f>
        <v>5</v>
      </c>
      <c r="F168" s="55">
        <f>SUM(F169:F172)</f>
        <v>0</v>
      </c>
      <c r="G168" s="74">
        <f t="shared" si="8"/>
        <v>5</v>
      </c>
      <c r="H168" s="52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  <c r="HG168" s="48"/>
      <c r="HH168" s="48"/>
      <c r="HI168" s="48"/>
      <c r="HJ168" s="48"/>
      <c r="HK168" s="48"/>
      <c r="HL168" s="48"/>
      <c r="HM168" s="48"/>
      <c r="HN168" s="48"/>
      <c r="HO168" s="48"/>
      <c r="HP168" s="48"/>
      <c r="HQ168" s="48"/>
      <c r="HR168" s="48"/>
      <c r="HS168" s="48"/>
      <c r="HT168" s="48"/>
      <c r="HU168" s="48"/>
      <c r="HV168" s="48"/>
      <c r="HW168" s="48"/>
      <c r="HX168" s="48"/>
      <c r="HY168" s="48"/>
      <c r="HZ168" s="48"/>
      <c r="IA168" s="48"/>
      <c r="IB168" s="48"/>
      <c r="IC168" s="48"/>
      <c r="ID168" s="48"/>
      <c r="IE168" s="48"/>
      <c r="IF168" s="48"/>
      <c r="IG168" s="48"/>
      <c r="IH168" s="48"/>
      <c r="II168" s="48"/>
      <c r="IJ168" s="48"/>
      <c r="IK168" s="48"/>
      <c r="IL168" s="48"/>
      <c r="IM168" s="48"/>
      <c r="IN168" s="48"/>
      <c r="IO168" s="48"/>
      <c r="IP168" s="48"/>
      <c r="IQ168" s="48"/>
      <c r="IR168" s="48"/>
      <c r="IS168" s="48"/>
      <c r="IT168" s="48"/>
      <c r="IU168" s="48"/>
      <c r="IV168" s="48"/>
      <c r="IW168" s="48"/>
      <c r="IX168" s="48"/>
      <c r="IY168" s="48"/>
      <c r="IZ168" s="48"/>
      <c r="JA168" s="48"/>
      <c r="JB168" s="48"/>
      <c r="JC168" s="48"/>
      <c r="JD168" s="48"/>
      <c r="JE168" s="48"/>
      <c r="JF168" s="48"/>
      <c r="JG168" s="48"/>
      <c r="JH168" s="48"/>
      <c r="JI168" s="48"/>
    </row>
    <row r="169" spans="1:269" hidden="1" outlineLevel="1" x14ac:dyDescent="0.25">
      <c r="A169" t="s">
        <v>80</v>
      </c>
      <c r="B169" s="6" t="s">
        <v>91</v>
      </c>
      <c r="C169" s="61">
        <v>43899</v>
      </c>
      <c r="D169" s="23">
        <v>43899</v>
      </c>
      <c r="E169" s="14">
        <v>1</v>
      </c>
      <c r="F169" s="14">
        <v>0</v>
      </c>
      <c r="G169" s="71">
        <f t="shared" si="8"/>
        <v>1</v>
      </c>
      <c r="H169" s="15" t="s">
        <v>19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10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</row>
    <row r="170" spans="1:269" hidden="1" outlineLevel="1" x14ac:dyDescent="0.25">
      <c r="A170" t="s">
        <v>81</v>
      </c>
      <c r="B170" s="6" t="s">
        <v>91</v>
      </c>
      <c r="C170" s="61">
        <v>43913</v>
      </c>
      <c r="D170" s="23">
        <v>43914</v>
      </c>
      <c r="E170" s="14">
        <v>2</v>
      </c>
      <c r="F170" s="14">
        <v>0</v>
      </c>
      <c r="G170" s="71">
        <f t="shared" si="8"/>
        <v>2</v>
      </c>
      <c r="H170" s="15" t="s">
        <v>19</v>
      </c>
      <c r="FN170" s="11"/>
      <c r="FO170" s="11"/>
    </row>
    <row r="171" spans="1:269" hidden="1" outlineLevel="1" x14ac:dyDescent="0.25">
      <c r="A171" t="s">
        <v>82</v>
      </c>
      <c r="B171" s="6" t="s">
        <v>91</v>
      </c>
      <c r="C171" s="61">
        <v>43915</v>
      </c>
      <c r="D171" s="23">
        <v>43916</v>
      </c>
      <c r="E171" s="14">
        <v>2</v>
      </c>
      <c r="F171" s="14">
        <v>0</v>
      </c>
      <c r="G171" s="71">
        <f t="shared" si="8"/>
        <v>2</v>
      </c>
      <c r="H171" s="15" t="s">
        <v>19</v>
      </c>
      <c r="FP171" s="11"/>
      <c r="FQ171" s="11"/>
    </row>
    <row r="172" spans="1:269" hidden="1" outlineLevel="1" x14ac:dyDescent="0.25">
      <c r="A172" s="22" t="s">
        <v>83</v>
      </c>
      <c r="B172" s="6" t="s">
        <v>91</v>
      </c>
      <c r="C172" s="14" t="s">
        <v>89</v>
      </c>
      <c r="D172" s="14" t="s">
        <v>89</v>
      </c>
      <c r="E172" s="14" t="s">
        <v>89</v>
      </c>
      <c r="F172" s="14" t="s">
        <v>89</v>
      </c>
      <c r="G172" s="14" t="s">
        <v>89</v>
      </c>
      <c r="H172" s="15" t="s">
        <v>19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7"/>
      <c r="FS172" s="16"/>
      <c r="FT172" s="16"/>
      <c r="FU172" s="17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</row>
    <row r="173" spans="1:269" s="51" customFormat="1" hidden="1" outlineLevel="1" x14ac:dyDescent="0.25">
      <c r="A173" s="47" t="s">
        <v>102</v>
      </c>
      <c r="B173" s="48"/>
      <c r="C173" s="53"/>
      <c r="D173" s="64"/>
      <c r="E173" s="55">
        <f>SUM(E174:E177)</f>
        <v>2</v>
      </c>
      <c r="F173" s="55">
        <f>SUM(F174:F177)</f>
        <v>0</v>
      </c>
      <c r="G173" s="74">
        <f t="shared" ref="G173:G207" si="9">E173-F173</f>
        <v>2</v>
      </c>
      <c r="H173" s="52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  <c r="HG173" s="48"/>
      <c r="HH173" s="48"/>
      <c r="HI173" s="48"/>
      <c r="HJ173" s="48"/>
      <c r="HK173" s="48"/>
      <c r="HL173" s="48"/>
      <c r="HM173" s="48"/>
      <c r="HN173" s="48"/>
      <c r="HO173" s="48"/>
      <c r="HP173" s="48"/>
      <c r="HQ173" s="48"/>
      <c r="HR173" s="48"/>
      <c r="HS173" s="48"/>
      <c r="HT173" s="48"/>
      <c r="HU173" s="48"/>
      <c r="HV173" s="48"/>
      <c r="HW173" s="48"/>
      <c r="HX173" s="48"/>
      <c r="HY173" s="48"/>
      <c r="HZ173" s="48"/>
      <c r="IA173" s="48"/>
      <c r="IB173" s="48"/>
      <c r="IC173" s="48"/>
      <c r="ID173" s="48"/>
      <c r="IE173" s="48"/>
      <c r="IF173" s="48"/>
      <c r="IG173" s="48"/>
      <c r="IH173" s="48"/>
      <c r="II173" s="48"/>
      <c r="IJ173" s="48"/>
      <c r="IK173" s="48"/>
      <c r="IL173" s="48"/>
      <c r="IM173" s="48"/>
      <c r="IN173" s="48"/>
      <c r="IO173" s="48"/>
      <c r="IP173" s="48"/>
      <c r="IQ173" s="48"/>
      <c r="IR173" s="48"/>
      <c r="IS173" s="48"/>
      <c r="IT173" s="48"/>
      <c r="IU173" s="48"/>
      <c r="IV173" s="48"/>
      <c r="IW173" s="48"/>
      <c r="IX173" s="48"/>
      <c r="IY173" s="48"/>
      <c r="IZ173" s="48"/>
      <c r="JA173" s="48"/>
      <c r="JB173" s="48"/>
      <c r="JC173" s="48"/>
      <c r="JD173" s="48"/>
      <c r="JE173" s="48"/>
      <c r="JF173" s="48"/>
      <c r="JG173" s="48"/>
      <c r="JH173" s="48"/>
      <c r="JI173" s="48"/>
    </row>
    <row r="174" spans="1:269" hidden="1" outlineLevel="1" x14ac:dyDescent="0.25">
      <c r="A174" t="s">
        <v>103</v>
      </c>
      <c r="B174" s="6" t="s">
        <v>12</v>
      </c>
      <c r="C174" s="61">
        <v>43921</v>
      </c>
      <c r="D174" s="23">
        <v>43921</v>
      </c>
      <c r="E174" s="14">
        <v>0.5</v>
      </c>
      <c r="F174" s="14">
        <v>0</v>
      </c>
      <c r="G174" s="71">
        <f t="shared" si="9"/>
        <v>0.5</v>
      </c>
      <c r="H174" s="15" t="s">
        <v>19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10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</row>
    <row r="175" spans="1:269" hidden="1" outlineLevel="1" x14ac:dyDescent="0.25">
      <c r="A175" t="s">
        <v>84</v>
      </c>
      <c r="B175" s="6" t="s">
        <v>12</v>
      </c>
      <c r="C175" s="61">
        <v>43921</v>
      </c>
      <c r="D175" s="23">
        <v>43921</v>
      </c>
      <c r="E175" s="14">
        <v>0.5</v>
      </c>
      <c r="F175" s="14">
        <v>0</v>
      </c>
      <c r="G175" s="71">
        <f t="shared" si="9"/>
        <v>0.5</v>
      </c>
      <c r="H175" s="15" t="s">
        <v>19</v>
      </c>
      <c r="FV175" s="11"/>
    </row>
    <row r="176" spans="1:269" hidden="1" outlineLevel="1" x14ac:dyDescent="0.25">
      <c r="A176" t="s">
        <v>85</v>
      </c>
      <c r="B176" s="6" t="s">
        <v>12</v>
      </c>
      <c r="C176" s="61">
        <v>43922</v>
      </c>
      <c r="D176" s="23">
        <v>43942</v>
      </c>
      <c r="E176" s="14">
        <v>0.5</v>
      </c>
      <c r="F176" s="14">
        <v>0</v>
      </c>
      <c r="G176" s="71">
        <f t="shared" si="9"/>
        <v>0.5</v>
      </c>
      <c r="H176" s="15" t="s">
        <v>19</v>
      </c>
      <c r="FW176" s="11"/>
      <c r="FX176" s="11"/>
      <c r="FY176" s="11"/>
      <c r="GB176" s="11"/>
      <c r="GC176" s="11"/>
      <c r="GD176" s="11"/>
      <c r="GE176" s="11"/>
      <c r="GF176" s="11"/>
      <c r="GI176" s="11"/>
      <c r="GJ176" s="11"/>
      <c r="GK176" s="11"/>
      <c r="GL176" s="11"/>
      <c r="GM176" s="11"/>
      <c r="GP176" s="11"/>
      <c r="GQ176" s="11"/>
    </row>
    <row r="177" spans="1:269" hidden="1" outlineLevel="1" x14ac:dyDescent="0.25">
      <c r="A177" t="s">
        <v>86</v>
      </c>
      <c r="B177" s="6" t="s">
        <v>12</v>
      </c>
      <c r="C177" s="61">
        <v>43943</v>
      </c>
      <c r="D177" s="23">
        <v>43980</v>
      </c>
      <c r="E177" s="14">
        <v>0.5</v>
      </c>
      <c r="F177" s="14">
        <v>0</v>
      </c>
      <c r="G177" s="71">
        <f t="shared" si="9"/>
        <v>0.5</v>
      </c>
      <c r="H177" s="15" t="s">
        <v>19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7"/>
      <c r="GS177" s="17"/>
      <c r="GT177" s="17"/>
      <c r="GU177" s="16"/>
      <c r="GV177" s="16"/>
      <c r="GW177" s="17"/>
      <c r="GX177" s="17"/>
      <c r="GY177" s="17"/>
      <c r="GZ177" s="17"/>
      <c r="HA177" s="16"/>
      <c r="HB177" s="16"/>
      <c r="HC177" s="16"/>
      <c r="HD177" s="17"/>
      <c r="HE177" s="17"/>
      <c r="HF177" s="17"/>
      <c r="HG177" s="17"/>
      <c r="HH177" s="16"/>
      <c r="HI177" s="16"/>
      <c r="HJ177" s="16"/>
      <c r="HK177" s="17"/>
      <c r="HL177" s="17"/>
      <c r="HM177" s="17"/>
      <c r="HN177" s="17"/>
      <c r="HO177" s="17"/>
      <c r="HP177" s="16"/>
      <c r="HQ177" s="16"/>
      <c r="HR177" s="17"/>
      <c r="HS177" s="17"/>
      <c r="HT177" s="17"/>
      <c r="HU177" s="16"/>
      <c r="HV177" s="17"/>
      <c r="HW177" s="16"/>
      <c r="HX177" s="16"/>
      <c r="HY177" s="17"/>
      <c r="HZ177" s="17"/>
      <c r="IA177" s="17"/>
      <c r="IB177" s="17"/>
      <c r="IC177" s="17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</row>
    <row r="178" spans="1:269" s="51" customFormat="1" hidden="1" outlineLevel="1" x14ac:dyDescent="0.25">
      <c r="A178" s="47" t="s">
        <v>87</v>
      </c>
      <c r="B178" s="48"/>
      <c r="C178" s="53"/>
      <c r="D178" s="64"/>
      <c r="E178" s="55">
        <f>SUM(E179)</f>
        <v>4</v>
      </c>
      <c r="F178" s="55">
        <f>SUM(F179)</f>
        <v>0</v>
      </c>
      <c r="G178" s="74">
        <f t="shared" si="9"/>
        <v>4</v>
      </c>
      <c r="H178" s="52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  <c r="HG178" s="48"/>
      <c r="HH178" s="48"/>
      <c r="HI178" s="48"/>
      <c r="HJ178" s="48"/>
      <c r="HK178" s="48"/>
      <c r="HL178" s="48"/>
      <c r="HM178" s="48"/>
      <c r="HN178" s="48"/>
      <c r="HO178" s="48"/>
      <c r="HP178" s="48"/>
      <c r="HQ178" s="48"/>
      <c r="HR178" s="48"/>
      <c r="HS178" s="48"/>
      <c r="HT178" s="48"/>
      <c r="HU178" s="48"/>
      <c r="HV178" s="48"/>
      <c r="HW178" s="48"/>
      <c r="HX178" s="48"/>
      <c r="HY178" s="48"/>
      <c r="HZ178" s="48"/>
      <c r="IA178" s="48"/>
      <c r="IB178" s="48"/>
      <c r="IC178" s="48"/>
      <c r="ID178" s="48"/>
      <c r="IE178" s="48"/>
      <c r="IF178" s="48"/>
      <c r="IG178" s="48"/>
      <c r="IH178" s="48"/>
      <c r="II178" s="48"/>
      <c r="IJ178" s="48"/>
      <c r="IK178" s="48"/>
      <c r="IL178" s="48"/>
      <c r="IM178" s="48"/>
      <c r="IN178" s="48"/>
      <c r="IO178" s="48"/>
      <c r="IP178" s="48"/>
      <c r="IQ178" s="48"/>
      <c r="IR178" s="48"/>
      <c r="IS178" s="48"/>
      <c r="IT178" s="48"/>
      <c r="IU178" s="48"/>
      <c r="IV178" s="48"/>
      <c r="IW178" s="48"/>
      <c r="IX178" s="48"/>
      <c r="IY178" s="48"/>
      <c r="IZ178" s="48"/>
      <c r="JA178" s="48"/>
      <c r="JB178" s="48"/>
      <c r="JC178" s="48"/>
      <c r="JD178" s="48"/>
      <c r="JE178" s="48"/>
      <c r="JF178" s="48"/>
      <c r="JG178" s="48"/>
      <c r="JH178" s="48"/>
      <c r="JI178" s="48"/>
    </row>
    <row r="179" spans="1:269" hidden="1" outlineLevel="1" x14ac:dyDescent="0.25">
      <c r="A179" t="s">
        <v>87</v>
      </c>
      <c r="B179" s="6" t="s">
        <v>5</v>
      </c>
      <c r="C179" s="61">
        <v>43903</v>
      </c>
      <c r="D179" s="23">
        <v>43908</v>
      </c>
      <c r="E179" s="14">
        <v>4</v>
      </c>
      <c r="F179" s="14">
        <v>0</v>
      </c>
      <c r="G179" s="71">
        <f t="shared" si="9"/>
        <v>4</v>
      </c>
      <c r="H179" s="15" t="s">
        <v>19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58"/>
      <c r="FE179" s="6"/>
      <c r="FF179" s="6"/>
      <c r="FG179" s="58"/>
      <c r="FH179" s="58"/>
      <c r="FI179" s="58"/>
      <c r="FJ179" s="91"/>
      <c r="FK179" s="91"/>
      <c r="FL179" s="6"/>
      <c r="FM179" s="6"/>
      <c r="FN179" s="91"/>
      <c r="FO179" s="91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</row>
    <row r="180" spans="1:269" s="51" customFormat="1" hidden="1" outlineLevel="1" x14ac:dyDescent="0.25">
      <c r="A180" s="47" t="s">
        <v>104</v>
      </c>
      <c r="B180" s="48"/>
      <c r="C180" s="53"/>
      <c r="D180" s="64"/>
      <c r="E180" s="55">
        <f>SUM(E181:E182)</f>
        <v>3</v>
      </c>
      <c r="F180" s="55">
        <f>SUM(F181:F182)</f>
        <v>0</v>
      </c>
      <c r="G180" s="74">
        <f t="shared" si="9"/>
        <v>3</v>
      </c>
      <c r="H180" s="52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  <c r="HG180" s="48"/>
      <c r="HH180" s="48"/>
      <c r="HI180" s="48"/>
      <c r="HJ180" s="48"/>
      <c r="HK180" s="48"/>
      <c r="HL180" s="48"/>
      <c r="HM180" s="48"/>
      <c r="HN180" s="48"/>
      <c r="HO180" s="48"/>
      <c r="HP180" s="48"/>
      <c r="HQ180" s="48"/>
      <c r="HR180" s="48"/>
      <c r="HS180" s="48"/>
      <c r="HT180" s="48"/>
      <c r="HU180" s="48"/>
      <c r="HV180" s="48"/>
      <c r="HW180" s="48"/>
      <c r="HX180" s="48"/>
      <c r="HY180" s="48"/>
      <c r="HZ180" s="48"/>
      <c r="IA180" s="48"/>
      <c r="IB180" s="48"/>
      <c r="IC180" s="48"/>
      <c r="ID180" s="48"/>
      <c r="IE180" s="48"/>
      <c r="IF180" s="48"/>
      <c r="IG180" s="48"/>
      <c r="IH180" s="48"/>
      <c r="II180" s="48"/>
      <c r="IJ180" s="48"/>
      <c r="IK180" s="48"/>
      <c r="IL180" s="48"/>
      <c r="IM180" s="48"/>
      <c r="IN180" s="48"/>
      <c r="IO180" s="48"/>
      <c r="IP180" s="48"/>
      <c r="IQ180" s="48"/>
      <c r="IR180" s="48"/>
      <c r="IS180" s="48"/>
      <c r="IT180" s="48"/>
      <c r="IU180" s="48"/>
      <c r="IV180" s="48"/>
      <c r="IW180" s="48"/>
      <c r="IX180" s="48"/>
      <c r="IY180" s="48"/>
      <c r="IZ180" s="48"/>
      <c r="JA180" s="48"/>
      <c r="JB180" s="48"/>
      <c r="JC180" s="48"/>
      <c r="JD180" s="48"/>
      <c r="JE180" s="48"/>
      <c r="JF180" s="48"/>
      <c r="JG180" s="48"/>
      <c r="JH180" s="48"/>
      <c r="JI180" s="48"/>
    </row>
    <row r="181" spans="1:269" hidden="1" outlineLevel="1" x14ac:dyDescent="0.25">
      <c r="A181" t="s">
        <v>88</v>
      </c>
      <c r="B181" s="6" t="s">
        <v>90</v>
      </c>
      <c r="C181" s="61">
        <v>43906</v>
      </c>
      <c r="D181" s="23">
        <v>43908</v>
      </c>
      <c r="E181" s="14">
        <v>3</v>
      </c>
      <c r="F181" s="14">
        <v>0</v>
      </c>
      <c r="G181" s="71">
        <f t="shared" si="9"/>
        <v>3</v>
      </c>
      <c r="H181" s="15" t="s">
        <v>19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10"/>
      <c r="FH181" s="10"/>
      <c r="FI181" s="10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</row>
    <row r="182" spans="1:269" hidden="1" outlineLevel="1" x14ac:dyDescent="0.25">
      <c r="A182" t="s">
        <v>105</v>
      </c>
      <c r="B182" s="9" t="s">
        <v>90</v>
      </c>
      <c r="C182" s="3" t="s">
        <v>40</v>
      </c>
      <c r="D182" s="3" t="s">
        <v>40</v>
      </c>
      <c r="E182" s="14">
        <v>0</v>
      </c>
      <c r="F182" s="14">
        <v>0</v>
      </c>
      <c r="G182" s="71">
        <f t="shared" si="9"/>
        <v>0</v>
      </c>
      <c r="H182" s="15" t="s">
        <v>21</v>
      </c>
    </row>
    <row r="183" spans="1:269" s="31" customFormat="1" collapsed="1" x14ac:dyDescent="0.25">
      <c r="A183" s="41" t="s">
        <v>92</v>
      </c>
      <c r="B183" s="42"/>
      <c r="C183" s="65"/>
      <c r="D183" s="66"/>
      <c r="E183" s="44">
        <f>SUM(E184,E190,E193,E195,E198,E202,E204,E209,E214,E216)</f>
        <v>59</v>
      </c>
      <c r="F183" s="44">
        <f>SUM(F184,F190,F193,F195,F198,F202,F204,F209,F214,F216)</f>
        <v>0</v>
      </c>
      <c r="G183" s="72">
        <f t="shared" si="9"/>
        <v>59</v>
      </c>
      <c r="H183" s="4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8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56" t="s">
        <v>111</v>
      </c>
      <c r="FL183" s="43"/>
      <c r="FM183" s="43"/>
      <c r="FN183" s="83"/>
      <c r="FO183" s="83"/>
      <c r="FP183" s="83"/>
      <c r="FQ183" s="83"/>
      <c r="FR183" s="83"/>
      <c r="FS183" s="43"/>
      <c r="FT183" s="43"/>
      <c r="FU183" s="83"/>
      <c r="FV183" s="83"/>
      <c r="FW183" s="83"/>
      <c r="FX183" s="83"/>
      <c r="FY183" s="83"/>
      <c r="FZ183" s="43"/>
      <c r="GA183" s="43"/>
      <c r="GB183" s="83"/>
      <c r="GC183" s="83"/>
      <c r="GD183" s="83"/>
      <c r="GE183" s="83"/>
      <c r="GF183" s="83"/>
      <c r="GG183" s="43"/>
      <c r="GH183" s="43"/>
      <c r="GI183" s="83"/>
      <c r="GJ183" s="83"/>
      <c r="GK183" s="83"/>
      <c r="GL183" s="83"/>
      <c r="GM183" s="83"/>
      <c r="GN183" s="43"/>
      <c r="GO183" s="43"/>
      <c r="GP183" s="83"/>
      <c r="GQ183" s="83"/>
      <c r="GR183" s="83"/>
      <c r="GS183" s="83"/>
      <c r="GT183" s="83"/>
      <c r="GU183" s="43"/>
      <c r="GV183" s="43"/>
      <c r="GW183" s="83"/>
      <c r="GX183" s="83"/>
      <c r="GY183" s="83"/>
      <c r="GZ183" s="84" t="s">
        <v>110</v>
      </c>
      <c r="HA183" s="43"/>
      <c r="HB183" s="43"/>
      <c r="HC183" s="43"/>
      <c r="HD183" s="84"/>
      <c r="HE183" s="84"/>
      <c r="HF183" s="84"/>
      <c r="HG183" s="84"/>
      <c r="HH183" s="43"/>
      <c r="HI183" s="43"/>
      <c r="HJ183" s="43"/>
      <c r="HK183" s="84"/>
      <c r="HL183" s="84"/>
      <c r="HM183" s="84"/>
      <c r="HN183" s="84"/>
      <c r="HO183" s="84"/>
      <c r="HP183" s="43"/>
      <c r="HQ183" s="43"/>
      <c r="HR183" s="84"/>
      <c r="HS183" s="84"/>
      <c r="HT183" s="84"/>
      <c r="HU183" s="43"/>
      <c r="HV183" s="84"/>
      <c r="HW183" s="43"/>
      <c r="HX183" s="43"/>
      <c r="HY183" s="85" t="s">
        <v>44</v>
      </c>
      <c r="HZ183" s="85"/>
      <c r="IA183" s="85"/>
      <c r="IB183" s="85"/>
      <c r="IC183" s="85"/>
      <c r="ID183" s="43"/>
      <c r="IE183" s="43"/>
      <c r="IF183" s="43"/>
      <c r="IG183" s="85"/>
      <c r="IH183" s="85"/>
      <c r="II183" s="85"/>
      <c r="IJ183" s="85"/>
      <c r="IK183" s="43"/>
      <c r="IL183" s="43"/>
      <c r="IM183" s="85"/>
      <c r="IN183" s="85"/>
      <c r="IO183" s="85"/>
      <c r="IP183" s="85"/>
      <c r="IQ183" s="85"/>
      <c r="IR183" s="43"/>
      <c r="IS183" s="43"/>
      <c r="IT183" s="85"/>
      <c r="IU183" s="85"/>
      <c r="IV183" s="85"/>
      <c r="IW183" s="85"/>
      <c r="IX183" s="85"/>
      <c r="IY183" s="43"/>
      <c r="IZ183" s="43"/>
      <c r="JA183" s="85"/>
      <c r="JB183" s="85"/>
      <c r="JC183" s="85"/>
      <c r="JD183" s="85"/>
      <c r="JE183" s="85"/>
      <c r="JF183" s="43"/>
      <c r="JG183" s="43"/>
      <c r="JH183" s="43"/>
      <c r="JI183" s="43"/>
    </row>
    <row r="184" spans="1:269" s="49" customFormat="1" hidden="1" outlineLevel="1" x14ac:dyDescent="0.25">
      <c r="A184" s="47" t="s">
        <v>106</v>
      </c>
      <c r="C184" s="67"/>
      <c r="D184" s="68"/>
      <c r="E184" s="81">
        <f>SUM(E185:E189)</f>
        <v>15</v>
      </c>
      <c r="F184" s="55">
        <f>SUM(F185:F189)</f>
        <v>0</v>
      </c>
      <c r="G184" s="74">
        <f t="shared" si="9"/>
        <v>15</v>
      </c>
      <c r="H184" s="50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  <c r="HG184" s="46"/>
      <c r="HH184" s="46"/>
      <c r="HI184" s="46"/>
      <c r="HJ184" s="46"/>
      <c r="HK184" s="46"/>
      <c r="HL184" s="46"/>
      <c r="HM184" s="46"/>
      <c r="HN184" s="46"/>
      <c r="HO184" s="46"/>
      <c r="HP184" s="46"/>
      <c r="HQ184" s="46"/>
      <c r="HR184" s="46"/>
      <c r="HS184" s="46"/>
      <c r="HT184" s="46"/>
      <c r="HU184" s="46"/>
      <c r="HV184" s="46"/>
      <c r="HW184" s="46"/>
      <c r="HX184" s="46"/>
      <c r="HY184" s="46"/>
      <c r="HZ184" s="46"/>
      <c r="IA184" s="46"/>
      <c r="IB184" s="46"/>
      <c r="IC184" s="46"/>
      <c r="ID184" s="46"/>
      <c r="IE184" s="46"/>
      <c r="IF184" s="46"/>
      <c r="IG184" s="46"/>
      <c r="IH184" s="46"/>
      <c r="II184" s="46"/>
      <c r="IJ184" s="46"/>
      <c r="IK184" s="46"/>
      <c r="IL184" s="46"/>
      <c r="IM184" s="46"/>
      <c r="IN184" s="46"/>
      <c r="IO184" s="46"/>
      <c r="IP184" s="46"/>
      <c r="IQ184" s="46"/>
      <c r="IR184" s="46"/>
      <c r="IS184" s="46"/>
      <c r="IT184" s="46"/>
      <c r="IU184" s="46"/>
      <c r="IV184" s="46"/>
      <c r="IW184" s="46"/>
      <c r="IX184" s="46"/>
      <c r="IY184" s="46"/>
      <c r="IZ184" s="46"/>
      <c r="JA184" s="46"/>
      <c r="JB184" s="46"/>
      <c r="JC184" s="46"/>
      <c r="JD184" s="46"/>
      <c r="JE184" s="46"/>
      <c r="JF184" s="46"/>
      <c r="JG184" s="46"/>
      <c r="JH184" s="46"/>
      <c r="JI184" s="46"/>
    </row>
    <row r="185" spans="1:269" hidden="1" outlineLevel="1" x14ac:dyDescent="0.25">
      <c r="A185" s="22" t="s">
        <v>96</v>
      </c>
      <c r="B185" s="6" t="s">
        <v>13</v>
      </c>
      <c r="C185" s="61">
        <v>44182</v>
      </c>
      <c r="D185" s="61">
        <v>44182</v>
      </c>
      <c r="E185" s="14">
        <v>1</v>
      </c>
      <c r="F185" s="14">
        <v>0</v>
      </c>
      <c r="G185" s="71">
        <f t="shared" si="9"/>
        <v>1</v>
      </c>
      <c r="H185" s="15" t="s">
        <v>19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10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</row>
    <row r="186" spans="1:269" hidden="1" outlineLevel="1" x14ac:dyDescent="0.25">
      <c r="A186" t="s">
        <v>67</v>
      </c>
      <c r="B186" s="6" t="s">
        <v>13</v>
      </c>
      <c r="C186" s="61">
        <v>43948</v>
      </c>
      <c r="D186" s="23">
        <v>43949</v>
      </c>
      <c r="E186" s="14">
        <v>2</v>
      </c>
      <c r="F186" s="14">
        <v>0</v>
      </c>
      <c r="G186" s="71">
        <f t="shared" si="9"/>
        <v>2</v>
      </c>
      <c r="H186" s="15" t="s">
        <v>19</v>
      </c>
      <c r="GS186" s="30"/>
      <c r="GT186" s="30"/>
      <c r="GW186" s="11"/>
      <c r="GX186" s="11"/>
    </row>
    <row r="187" spans="1:269" hidden="1" outlineLevel="1" x14ac:dyDescent="0.25">
      <c r="A187" t="s">
        <v>68</v>
      </c>
      <c r="B187" s="6" t="s">
        <v>13</v>
      </c>
      <c r="C187" s="61">
        <v>44182</v>
      </c>
      <c r="D187" s="61">
        <v>43950</v>
      </c>
      <c r="E187" s="14">
        <v>2</v>
      </c>
      <c r="F187" s="14">
        <v>0</v>
      </c>
      <c r="G187" s="71">
        <f t="shared" si="9"/>
        <v>2</v>
      </c>
      <c r="H187" s="15" t="s">
        <v>19</v>
      </c>
    </row>
    <row r="188" spans="1:269" hidden="1" outlineLevel="1" x14ac:dyDescent="0.25">
      <c r="A188" t="s">
        <v>69</v>
      </c>
      <c r="B188" s="6" t="s">
        <v>13</v>
      </c>
      <c r="C188" s="61">
        <v>43951</v>
      </c>
      <c r="D188" s="23">
        <v>43973</v>
      </c>
      <c r="E188" s="14">
        <v>5</v>
      </c>
      <c r="F188" s="14">
        <v>0</v>
      </c>
      <c r="G188" s="71">
        <f t="shared" si="9"/>
        <v>5</v>
      </c>
      <c r="H188" s="15" t="s">
        <v>19</v>
      </c>
    </row>
    <row r="189" spans="1:269" hidden="1" outlineLevel="1" x14ac:dyDescent="0.25">
      <c r="A189" s="22" t="s">
        <v>70</v>
      </c>
      <c r="B189" s="6" t="s">
        <v>13</v>
      </c>
      <c r="C189" s="61">
        <v>43974</v>
      </c>
      <c r="D189" s="23">
        <v>44008</v>
      </c>
      <c r="E189" s="14">
        <v>5</v>
      </c>
      <c r="F189" s="14">
        <v>0</v>
      </c>
      <c r="G189" s="71">
        <f t="shared" si="9"/>
        <v>5</v>
      </c>
      <c r="H189" s="15" t="s">
        <v>19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</row>
    <row r="190" spans="1:269" s="49" customFormat="1" hidden="1" outlineLevel="1" x14ac:dyDescent="0.25">
      <c r="A190" s="47" t="s">
        <v>97</v>
      </c>
      <c r="B190" s="48"/>
      <c r="C190" s="67"/>
      <c r="D190" s="68"/>
      <c r="E190" s="55">
        <f>SUM(E191:E192)</f>
        <v>13</v>
      </c>
      <c r="F190" s="55">
        <f>SUM(F191:F192)</f>
        <v>0</v>
      </c>
      <c r="G190" s="74">
        <f t="shared" si="9"/>
        <v>13</v>
      </c>
      <c r="H190" s="50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  <c r="HG190" s="46"/>
      <c r="HH190" s="46"/>
      <c r="HI190" s="46"/>
      <c r="HJ190" s="46"/>
      <c r="HK190" s="46"/>
      <c r="HL190" s="46"/>
      <c r="HM190" s="46"/>
      <c r="HN190" s="46"/>
      <c r="HO190" s="46"/>
      <c r="HP190" s="46"/>
      <c r="HQ190" s="46"/>
      <c r="HR190" s="46"/>
      <c r="HS190" s="46"/>
      <c r="HT190" s="46"/>
      <c r="HU190" s="46"/>
      <c r="HV190" s="46"/>
      <c r="HW190" s="46"/>
      <c r="HX190" s="46"/>
      <c r="HY190" s="46"/>
      <c r="HZ190" s="46"/>
      <c r="IA190" s="46"/>
      <c r="IB190" s="46"/>
      <c r="IC190" s="46"/>
      <c r="ID190" s="46"/>
      <c r="IE190" s="46"/>
      <c r="IF190" s="46"/>
      <c r="IG190" s="46"/>
      <c r="IH190" s="46"/>
      <c r="II190" s="46"/>
      <c r="IJ190" s="46"/>
      <c r="IK190" s="46"/>
      <c r="IL190" s="46"/>
      <c r="IM190" s="46"/>
      <c r="IN190" s="46"/>
      <c r="IO190" s="46"/>
      <c r="IP190" s="46"/>
      <c r="IQ190" s="46"/>
      <c r="IR190" s="46"/>
      <c r="IS190" s="46"/>
      <c r="IT190" s="46"/>
      <c r="IU190" s="46"/>
      <c r="IV190" s="46"/>
      <c r="IW190" s="46"/>
      <c r="IX190" s="46"/>
      <c r="IY190" s="46"/>
      <c r="IZ190" s="46"/>
      <c r="JA190" s="46"/>
      <c r="JB190" s="46"/>
      <c r="JC190" s="46"/>
      <c r="JD190" s="46"/>
      <c r="JE190" s="46"/>
      <c r="JF190" s="46"/>
      <c r="JG190" s="46"/>
      <c r="JH190" s="46"/>
      <c r="JI190" s="46"/>
    </row>
    <row r="191" spans="1:269" hidden="1" outlineLevel="1" x14ac:dyDescent="0.25">
      <c r="A191" t="s">
        <v>71</v>
      </c>
      <c r="B191" s="6" t="s">
        <v>13</v>
      </c>
      <c r="C191" s="61">
        <v>43913</v>
      </c>
      <c r="D191" s="61">
        <v>43915</v>
      </c>
      <c r="E191" s="14">
        <v>3</v>
      </c>
      <c r="F191" s="14">
        <v>0</v>
      </c>
      <c r="G191" s="71">
        <f t="shared" si="9"/>
        <v>3</v>
      </c>
      <c r="H191" s="15" t="s">
        <v>19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10"/>
      <c r="FO191" s="10"/>
      <c r="FP191" s="10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</row>
    <row r="192" spans="1:269" hidden="1" outlineLevel="1" x14ac:dyDescent="0.25">
      <c r="A192" s="22" t="s">
        <v>72</v>
      </c>
      <c r="B192" s="6" t="s">
        <v>5</v>
      </c>
      <c r="C192" s="61">
        <v>43924</v>
      </c>
      <c r="D192" s="23">
        <v>43937</v>
      </c>
      <c r="E192" s="14">
        <v>10</v>
      </c>
      <c r="F192" s="14">
        <v>0</v>
      </c>
      <c r="G192" s="71">
        <f t="shared" si="9"/>
        <v>10</v>
      </c>
      <c r="H192" s="15" t="s">
        <v>19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7"/>
      <c r="FZ192" s="16"/>
      <c r="GA192" s="16"/>
      <c r="GB192" s="17"/>
      <c r="GC192" s="17"/>
      <c r="GD192" s="17"/>
      <c r="GE192" s="17"/>
      <c r="GF192" s="17"/>
      <c r="GG192" s="16"/>
      <c r="GH192" s="16"/>
      <c r="GI192" s="17"/>
      <c r="GJ192" s="17"/>
      <c r="GK192" s="17"/>
      <c r="GL192" s="17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16"/>
      <c r="IW192" s="16"/>
      <c r="IX192" s="16"/>
      <c r="IY192" s="16"/>
      <c r="IZ192" s="16"/>
      <c r="JA192" s="16"/>
      <c r="JB192" s="16"/>
      <c r="JC192" s="16"/>
      <c r="JD192" s="16"/>
      <c r="JE192" s="16"/>
      <c r="JF192" s="16"/>
      <c r="JG192" s="16"/>
      <c r="JH192" s="16"/>
      <c r="JI192" s="16"/>
    </row>
    <row r="193" spans="1:269" s="49" customFormat="1" hidden="1" outlineLevel="1" x14ac:dyDescent="0.25">
      <c r="A193" s="51" t="s">
        <v>98</v>
      </c>
      <c r="B193" s="48"/>
      <c r="C193" s="67"/>
      <c r="D193" s="68"/>
      <c r="E193" s="55">
        <f>SUM(E194)</f>
        <v>5</v>
      </c>
      <c r="F193" s="55">
        <f>SUM(F194)</f>
        <v>0</v>
      </c>
      <c r="G193" s="74">
        <f t="shared" si="9"/>
        <v>5</v>
      </c>
      <c r="H193" s="50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  <c r="HG193" s="46"/>
      <c r="HH193" s="46"/>
      <c r="HI193" s="46"/>
      <c r="HJ193" s="46"/>
      <c r="HK193" s="46"/>
      <c r="HL193" s="46"/>
      <c r="HM193" s="46"/>
      <c r="HN193" s="46"/>
      <c r="HO193" s="46"/>
      <c r="HP193" s="46"/>
      <c r="HQ193" s="46"/>
      <c r="HR193" s="46"/>
      <c r="HS193" s="46"/>
      <c r="HT193" s="46"/>
      <c r="HU193" s="46"/>
      <c r="HV193" s="46"/>
      <c r="HW193" s="46"/>
      <c r="HX193" s="46"/>
      <c r="HY193" s="46"/>
      <c r="HZ193" s="46"/>
      <c r="IA193" s="46"/>
      <c r="IB193" s="46"/>
      <c r="IC193" s="46"/>
      <c r="ID193" s="46"/>
      <c r="IE193" s="46"/>
      <c r="IF193" s="46"/>
      <c r="IG193" s="46"/>
      <c r="IH193" s="46"/>
      <c r="II193" s="46"/>
      <c r="IJ193" s="46"/>
      <c r="IK193" s="46"/>
      <c r="IL193" s="46"/>
      <c r="IM193" s="46"/>
      <c r="IN193" s="46"/>
      <c r="IO193" s="46"/>
      <c r="IP193" s="46"/>
      <c r="IQ193" s="46"/>
      <c r="IR193" s="46"/>
      <c r="IS193" s="46"/>
      <c r="IT193" s="46"/>
      <c r="IU193" s="46"/>
      <c r="IV193" s="46"/>
      <c r="IW193" s="46"/>
      <c r="IX193" s="46"/>
      <c r="IY193" s="46"/>
      <c r="IZ193" s="46"/>
      <c r="JA193" s="46"/>
      <c r="JB193" s="46"/>
      <c r="JC193" s="46"/>
      <c r="JD193" s="46"/>
      <c r="JE193" s="46"/>
      <c r="JF193" s="46"/>
      <c r="JG193" s="46"/>
      <c r="JH193" s="46"/>
      <c r="JI193" s="46"/>
    </row>
    <row r="194" spans="1:269" hidden="1" outlineLevel="1" x14ac:dyDescent="0.25">
      <c r="A194" s="22" t="s">
        <v>73</v>
      </c>
      <c r="B194" s="6" t="s">
        <v>5</v>
      </c>
      <c r="C194" s="61">
        <v>43910</v>
      </c>
      <c r="D194" s="23">
        <v>43916</v>
      </c>
      <c r="E194" s="14">
        <v>5</v>
      </c>
      <c r="F194" s="14">
        <v>0</v>
      </c>
      <c r="G194" s="71">
        <f t="shared" si="9"/>
        <v>5</v>
      </c>
      <c r="H194" s="15" t="s">
        <v>19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58"/>
      <c r="FL194" s="6"/>
      <c r="FM194" s="6"/>
      <c r="FN194" s="58"/>
      <c r="FO194" s="58"/>
      <c r="FP194" s="58"/>
      <c r="FQ194" s="58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  <c r="IW194" s="6"/>
      <c r="IX194" s="6"/>
      <c r="IY194" s="6"/>
      <c r="IZ194" s="6"/>
      <c r="JA194" s="6"/>
      <c r="JB194" s="6"/>
      <c r="JC194" s="6"/>
      <c r="JD194" s="6"/>
      <c r="JE194" s="6"/>
      <c r="JF194" s="6"/>
      <c r="JG194" s="6"/>
      <c r="JH194" s="6"/>
      <c r="JI194" s="6"/>
    </row>
    <row r="195" spans="1:269" s="49" customFormat="1" hidden="1" outlineLevel="1" x14ac:dyDescent="0.25">
      <c r="A195" s="51" t="s">
        <v>99</v>
      </c>
      <c r="B195" s="48"/>
      <c r="C195" s="67"/>
      <c r="D195" s="68"/>
      <c r="E195" s="55">
        <f>SUM(E196,E197)</f>
        <v>5</v>
      </c>
      <c r="F195" s="55">
        <f>SUM(F196,F197)</f>
        <v>0</v>
      </c>
      <c r="G195" s="74">
        <f t="shared" si="9"/>
        <v>5</v>
      </c>
      <c r="H195" s="50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  <c r="HG195" s="46"/>
      <c r="HH195" s="46"/>
      <c r="HI195" s="46"/>
      <c r="HJ195" s="46"/>
      <c r="HK195" s="46"/>
      <c r="HL195" s="46"/>
      <c r="HM195" s="46"/>
      <c r="HN195" s="46"/>
      <c r="HO195" s="46"/>
      <c r="HP195" s="46"/>
      <c r="HQ195" s="46"/>
      <c r="HR195" s="46"/>
      <c r="HS195" s="46"/>
      <c r="HT195" s="46"/>
      <c r="HU195" s="46"/>
      <c r="HV195" s="46"/>
      <c r="HW195" s="46"/>
      <c r="HX195" s="46"/>
      <c r="HY195" s="46"/>
      <c r="HZ195" s="46"/>
      <c r="IA195" s="46"/>
      <c r="IB195" s="46"/>
      <c r="IC195" s="46"/>
      <c r="ID195" s="46"/>
      <c r="IE195" s="46"/>
      <c r="IF195" s="46"/>
      <c r="IG195" s="46"/>
      <c r="IH195" s="46"/>
      <c r="II195" s="46"/>
      <c r="IJ195" s="46"/>
      <c r="IK195" s="46"/>
      <c r="IL195" s="46"/>
      <c r="IM195" s="46"/>
      <c r="IN195" s="46"/>
      <c r="IO195" s="46"/>
      <c r="IP195" s="46"/>
      <c r="IQ195" s="46"/>
      <c r="IR195" s="46"/>
      <c r="IS195" s="46"/>
      <c r="IT195" s="46"/>
      <c r="IU195" s="46"/>
      <c r="IV195" s="46"/>
      <c r="IW195" s="46"/>
      <c r="IX195" s="46"/>
      <c r="IY195" s="46"/>
      <c r="IZ195" s="46"/>
      <c r="JA195" s="46"/>
      <c r="JB195" s="46"/>
      <c r="JC195" s="46"/>
      <c r="JD195" s="46"/>
      <c r="JE195" s="46"/>
      <c r="JF195" s="46"/>
      <c r="JG195" s="46"/>
      <c r="JH195" s="46"/>
      <c r="JI195" s="46"/>
    </row>
    <row r="196" spans="1:269" hidden="1" outlineLevel="1" x14ac:dyDescent="0.25">
      <c r="A196" s="22" t="s">
        <v>74</v>
      </c>
      <c r="B196" s="6" t="s">
        <v>5</v>
      </c>
      <c r="C196" s="61">
        <v>43919</v>
      </c>
      <c r="D196" s="23">
        <v>43919</v>
      </c>
      <c r="E196" s="14">
        <v>1</v>
      </c>
      <c r="F196" s="14">
        <v>0</v>
      </c>
      <c r="G196" s="71">
        <f t="shared" si="9"/>
        <v>1</v>
      </c>
      <c r="H196" s="15" t="s">
        <v>19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10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</row>
    <row r="197" spans="1:269" hidden="1" outlineLevel="1" x14ac:dyDescent="0.25">
      <c r="A197" s="22" t="s">
        <v>75</v>
      </c>
      <c r="B197" s="6" t="s">
        <v>5</v>
      </c>
      <c r="C197" s="61">
        <v>43920</v>
      </c>
      <c r="D197" s="23">
        <v>43923</v>
      </c>
      <c r="E197" s="14">
        <v>4</v>
      </c>
      <c r="F197" s="14">
        <v>0</v>
      </c>
      <c r="G197" s="71">
        <f t="shared" si="9"/>
        <v>4</v>
      </c>
      <c r="H197" s="15" t="s">
        <v>19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7"/>
      <c r="FV197" s="17"/>
      <c r="FW197" s="17"/>
      <c r="FX197" s="17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</row>
    <row r="198" spans="1:269" s="49" customFormat="1" hidden="1" outlineLevel="1" x14ac:dyDescent="0.25">
      <c r="A198" s="47" t="s">
        <v>100</v>
      </c>
      <c r="B198" s="48"/>
      <c r="C198" s="67"/>
      <c r="D198" s="68"/>
      <c r="E198" s="55">
        <f>SUM(E199:E201)</f>
        <v>9</v>
      </c>
      <c r="F198" s="55">
        <f>SUM(F199:F201)</f>
        <v>0</v>
      </c>
      <c r="G198" s="74">
        <f t="shared" si="9"/>
        <v>9</v>
      </c>
      <c r="H198" s="50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  <c r="HG198" s="46"/>
      <c r="HH198" s="46"/>
      <c r="HI198" s="46"/>
      <c r="HJ198" s="46"/>
      <c r="HK198" s="46"/>
      <c r="HL198" s="46"/>
      <c r="HM198" s="46"/>
      <c r="HN198" s="46"/>
      <c r="HO198" s="46"/>
      <c r="HP198" s="46"/>
      <c r="HQ198" s="46"/>
      <c r="HR198" s="46"/>
      <c r="HS198" s="46"/>
      <c r="HT198" s="46"/>
      <c r="HU198" s="46"/>
      <c r="HV198" s="46"/>
      <c r="HW198" s="46"/>
      <c r="HX198" s="46"/>
      <c r="HY198" s="46"/>
      <c r="HZ198" s="46"/>
      <c r="IA198" s="46"/>
      <c r="IB198" s="46"/>
      <c r="IC198" s="46"/>
      <c r="ID198" s="46"/>
      <c r="IE198" s="46"/>
      <c r="IF198" s="46"/>
      <c r="IG198" s="46"/>
      <c r="IH198" s="46"/>
      <c r="II198" s="46"/>
      <c r="IJ198" s="46"/>
      <c r="IK198" s="46"/>
      <c r="IL198" s="46"/>
      <c r="IM198" s="46"/>
      <c r="IN198" s="46"/>
      <c r="IO198" s="46"/>
      <c r="IP198" s="46"/>
      <c r="IQ198" s="46"/>
      <c r="IR198" s="46"/>
      <c r="IS198" s="46"/>
      <c r="IT198" s="46"/>
      <c r="IU198" s="46"/>
      <c r="IV198" s="46"/>
      <c r="IW198" s="46"/>
      <c r="IX198" s="46"/>
      <c r="IY198" s="46"/>
      <c r="IZ198" s="46"/>
      <c r="JA198" s="46"/>
      <c r="JB198" s="46"/>
      <c r="JC198" s="46"/>
      <c r="JD198" s="46"/>
      <c r="JE198" s="46"/>
      <c r="JF198" s="46"/>
      <c r="JG198" s="46"/>
      <c r="JH198" s="46"/>
      <c r="JI198" s="46"/>
    </row>
    <row r="199" spans="1:269" hidden="1" outlineLevel="1" x14ac:dyDescent="0.25">
      <c r="A199" t="s">
        <v>76</v>
      </c>
      <c r="B199" s="6" t="s">
        <v>6</v>
      </c>
      <c r="C199" s="61">
        <v>43917</v>
      </c>
      <c r="D199" s="23">
        <v>43920</v>
      </c>
      <c r="E199" s="14">
        <v>2</v>
      </c>
      <c r="F199" s="14">
        <v>0</v>
      </c>
      <c r="G199" s="71">
        <f t="shared" si="9"/>
        <v>2</v>
      </c>
      <c r="H199" s="15" t="s">
        <v>19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10"/>
      <c r="FS199" s="9"/>
      <c r="FT199" s="9"/>
      <c r="FU199" s="10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</row>
    <row r="200" spans="1:269" hidden="1" outlineLevel="1" x14ac:dyDescent="0.25">
      <c r="A200" t="s">
        <v>77</v>
      </c>
      <c r="B200" s="6" t="s">
        <v>6</v>
      </c>
      <c r="C200" s="61">
        <v>43921</v>
      </c>
      <c r="D200" s="23">
        <v>43922</v>
      </c>
      <c r="E200" s="14">
        <v>2</v>
      </c>
      <c r="F200" s="14">
        <v>0</v>
      </c>
      <c r="G200" s="71">
        <f t="shared" si="9"/>
        <v>2</v>
      </c>
      <c r="H200" s="15" t="s">
        <v>19</v>
      </c>
      <c r="FV200" s="11"/>
      <c r="FW200" s="11"/>
    </row>
    <row r="201" spans="1:269" hidden="1" outlineLevel="1" x14ac:dyDescent="0.25">
      <c r="A201" t="s">
        <v>78</v>
      </c>
      <c r="B201" s="6" t="s">
        <v>6</v>
      </c>
      <c r="C201" s="61">
        <v>43923</v>
      </c>
      <c r="D201" s="23">
        <v>43929</v>
      </c>
      <c r="E201" s="14">
        <v>5</v>
      </c>
      <c r="F201" s="14">
        <v>0</v>
      </c>
      <c r="G201" s="71">
        <f t="shared" si="9"/>
        <v>5</v>
      </c>
      <c r="H201" s="15" t="s">
        <v>19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7"/>
      <c r="FY201" s="17"/>
      <c r="FZ201" s="16"/>
      <c r="GA201" s="16"/>
      <c r="GB201" s="17"/>
      <c r="GC201" s="17"/>
      <c r="GD201" s="17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6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  <c r="HV201" s="16"/>
      <c r="HW201" s="16"/>
      <c r="HX201" s="16"/>
      <c r="HY201" s="16"/>
      <c r="HZ201" s="16"/>
      <c r="IA201" s="16"/>
      <c r="IB201" s="16"/>
      <c r="IC201" s="16"/>
      <c r="ID201" s="16"/>
      <c r="IE201" s="16"/>
      <c r="IF201" s="16"/>
      <c r="IG201" s="16"/>
      <c r="IH201" s="16"/>
      <c r="II201" s="16"/>
      <c r="IJ201" s="16"/>
      <c r="IK201" s="16"/>
      <c r="IL201" s="16"/>
      <c r="IM201" s="16"/>
      <c r="IN201" s="16"/>
      <c r="IO201" s="16"/>
      <c r="IP201" s="16"/>
      <c r="IQ201" s="16"/>
      <c r="IR201" s="16"/>
      <c r="IS201" s="16"/>
      <c r="IT201" s="16"/>
      <c r="IU201" s="16"/>
      <c r="IV201" s="16"/>
      <c r="IW201" s="16"/>
      <c r="IX201" s="16"/>
      <c r="IY201" s="16"/>
      <c r="IZ201" s="16"/>
      <c r="JA201" s="16"/>
      <c r="JB201" s="16"/>
      <c r="JC201" s="16"/>
      <c r="JD201" s="16"/>
      <c r="JE201" s="16"/>
      <c r="JF201" s="16"/>
      <c r="JG201" s="16"/>
      <c r="JH201" s="16"/>
      <c r="JI201" s="16"/>
    </row>
    <row r="202" spans="1:269" s="49" customFormat="1" hidden="1" outlineLevel="1" x14ac:dyDescent="0.25">
      <c r="A202" s="47" t="s">
        <v>79</v>
      </c>
      <c r="B202" s="48"/>
      <c r="C202" s="67"/>
      <c r="D202" s="68"/>
      <c r="E202" s="55">
        <f>SUM(E203)</f>
        <v>2</v>
      </c>
      <c r="F202" s="55">
        <f>SUM(F203)</f>
        <v>0</v>
      </c>
      <c r="G202" s="74">
        <f t="shared" si="9"/>
        <v>2</v>
      </c>
      <c r="H202" s="50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  <c r="HG202" s="46"/>
      <c r="HH202" s="46"/>
      <c r="HI202" s="46"/>
      <c r="HJ202" s="46"/>
      <c r="HK202" s="46"/>
      <c r="HL202" s="46"/>
      <c r="HM202" s="46"/>
      <c r="HN202" s="46"/>
      <c r="HO202" s="46"/>
      <c r="HP202" s="46"/>
      <c r="HQ202" s="46"/>
      <c r="HR202" s="46"/>
      <c r="HS202" s="46"/>
      <c r="HT202" s="46"/>
      <c r="HU202" s="46"/>
      <c r="HV202" s="46"/>
      <c r="HW202" s="46"/>
      <c r="HX202" s="46"/>
      <c r="HY202" s="46"/>
      <c r="HZ202" s="46"/>
      <c r="IA202" s="46"/>
      <c r="IB202" s="46"/>
      <c r="IC202" s="46"/>
      <c r="ID202" s="46"/>
      <c r="IE202" s="46"/>
      <c r="IF202" s="46"/>
      <c r="IG202" s="46"/>
      <c r="IH202" s="46"/>
      <c r="II202" s="46"/>
      <c r="IJ202" s="46"/>
      <c r="IK202" s="46"/>
      <c r="IL202" s="46"/>
      <c r="IM202" s="46"/>
      <c r="IN202" s="46"/>
      <c r="IO202" s="46"/>
      <c r="IP202" s="46"/>
      <c r="IQ202" s="46"/>
      <c r="IR202" s="46"/>
      <c r="IS202" s="46"/>
      <c r="IT202" s="46"/>
      <c r="IU202" s="46"/>
      <c r="IV202" s="46"/>
      <c r="IW202" s="46"/>
      <c r="IX202" s="46"/>
      <c r="IY202" s="46"/>
      <c r="IZ202" s="46"/>
      <c r="JA202" s="46"/>
      <c r="JB202" s="46"/>
      <c r="JC202" s="46"/>
      <c r="JD202" s="46"/>
      <c r="JE202" s="46"/>
      <c r="JF202" s="46"/>
      <c r="JG202" s="46"/>
      <c r="JH202" s="46"/>
      <c r="JI202" s="46"/>
    </row>
    <row r="203" spans="1:269" hidden="1" outlineLevel="1" x14ac:dyDescent="0.25">
      <c r="A203" s="22" t="s">
        <v>79</v>
      </c>
      <c r="B203" s="6" t="s">
        <v>6</v>
      </c>
      <c r="C203" s="61">
        <v>43930</v>
      </c>
      <c r="D203" s="61">
        <v>43931</v>
      </c>
      <c r="E203" s="14">
        <v>2</v>
      </c>
      <c r="F203" s="14">
        <v>0</v>
      </c>
      <c r="G203" s="71">
        <f t="shared" si="9"/>
        <v>2</v>
      </c>
      <c r="H203" s="15" t="s">
        <v>19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58"/>
      <c r="GF203" s="58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  <c r="IW203" s="6"/>
      <c r="IX203" s="6"/>
      <c r="IY203" s="6"/>
      <c r="IZ203" s="6"/>
      <c r="JA203" s="6"/>
      <c r="JB203" s="6"/>
      <c r="JC203" s="6"/>
      <c r="JD203" s="6"/>
      <c r="JE203" s="6"/>
      <c r="JF203" s="6"/>
      <c r="JG203" s="6"/>
      <c r="JH203" s="6"/>
      <c r="JI203" s="6"/>
    </row>
    <row r="204" spans="1:269" s="49" customFormat="1" hidden="1" outlineLevel="1" x14ac:dyDescent="0.25">
      <c r="A204" s="47" t="s">
        <v>101</v>
      </c>
      <c r="B204" s="48"/>
      <c r="C204" s="67"/>
      <c r="D204" s="68"/>
      <c r="E204" s="55">
        <f>SUM(E205:E208)</f>
        <v>3</v>
      </c>
      <c r="F204" s="55">
        <f>SUM(F205:F208)</f>
        <v>0</v>
      </c>
      <c r="G204" s="74">
        <f t="shared" si="9"/>
        <v>3</v>
      </c>
      <c r="H204" s="50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  <c r="HG204" s="46"/>
      <c r="HH204" s="46"/>
      <c r="HI204" s="46"/>
      <c r="HJ204" s="46"/>
      <c r="HK204" s="46"/>
      <c r="HL204" s="46"/>
      <c r="HM204" s="46"/>
      <c r="HN204" s="46"/>
      <c r="HO204" s="46"/>
      <c r="HP204" s="46"/>
      <c r="HQ204" s="46"/>
      <c r="HR204" s="46"/>
      <c r="HS204" s="46"/>
      <c r="HT204" s="46"/>
      <c r="HU204" s="46"/>
      <c r="HV204" s="46"/>
      <c r="HW204" s="46"/>
      <c r="HX204" s="46"/>
      <c r="HY204" s="46"/>
      <c r="HZ204" s="46"/>
      <c r="IA204" s="46"/>
      <c r="IB204" s="46"/>
      <c r="IC204" s="46"/>
      <c r="ID204" s="46"/>
      <c r="IE204" s="46"/>
      <c r="IF204" s="46"/>
      <c r="IG204" s="46"/>
      <c r="IH204" s="46"/>
      <c r="II204" s="46"/>
      <c r="IJ204" s="46"/>
      <c r="IK204" s="46"/>
      <c r="IL204" s="46"/>
      <c r="IM204" s="46"/>
      <c r="IN204" s="46"/>
      <c r="IO204" s="46"/>
      <c r="IP204" s="46"/>
      <c r="IQ204" s="46"/>
      <c r="IR204" s="46"/>
      <c r="IS204" s="46"/>
      <c r="IT204" s="46"/>
      <c r="IU204" s="46"/>
      <c r="IV204" s="46"/>
      <c r="IW204" s="46"/>
      <c r="IX204" s="46"/>
      <c r="IY204" s="46"/>
      <c r="IZ204" s="46"/>
      <c r="JA204" s="46"/>
      <c r="JB204" s="46"/>
      <c r="JC204" s="46"/>
      <c r="JD204" s="46"/>
      <c r="JE204" s="46"/>
      <c r="JF204" s="46"/>
      <c r="JG204" s="46"/>
      <c r="JH204" s="46"/>
      <c r="JI204" s="46"/>
    </row>
    <row r="205" spans="1:269" hidden="1" outlineLevel="1" x14ac:dyDescent="0.25">
      <c r="A205" t="s">
        <v>80</v>
      </c>
      <c r="B205" s="6" t="s">
        <v>91</v>
      </c>
      <c r="C205" s="61">
        <v>43941</v>
      </c>
      <c r="D205" s="61">
        <v>43941</v>
      </c>
      <c r="E205" s="14">
        <v>1</v>
      </c>
      <c r="F205" s="14">
        <v>0</v>
      </c>
      <c r="G205" s="71">
        <f t="shared" si="9"/>
        <v>1</v>
      </c>
      <c r="H205" s="15" t="s">
        <v>19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86"/>
      <c r="GN205" s="9"/>
      <c r="GO205" s="9"/>
      <c r="GP205" s="10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</row>
    <row r="206" spans="1:269" hidden="1" outlineLevel="1" x14ac:dyDescent="0.25">
      <c r="A206" t="s">
        <v>81</v>
      </c>
      <c r="B206" s="6" t="s">
        <v>91</v>
      </c>
      <c r="C206" s="61">
        <v>43942</v>
      </c>
      <c r="D206" s="61">
        <v>43942</v>
      </c>
      <c r="E206" s="14">
        <v>1</v>
      </c>
      <c r="F206" s="14">
        <v>0</v>
      </c>
      <c r="G206" s="71">
        <f t="shared" si="9"/>
        <v>1</v>
      </c>
      <c r="H206" s="15" t="s">
        <v>19</v>
      </c>
      <c r="GQ206" s="11"/>
    </row>
    <row r="207" spans="1:269" hidden="1" outlineLevel="1" x14ac:dyDescent="0.25">
      <c r="A207" t="s">
        <v>82</v>
      </c>
      <c r="B207" s="6" t="s">
        <v>91</v>
      </c>
      <c r="C207" s="61">
        <v>43943</v>
      </c>
      <c r="D207" s="61">
        <v>43943</v>
      </c>
      <c r="E207" s="14">
        <v>1</v>
      </c>
      <c r="F207" s="14">
        <v>0</v>
      </c>
      <c r="G207" s="71">
        <f t="shared" si="9"/>
        <v>1</v>
      </c>
      <c r="H207" s="15" t="s">
        <v>19</v>
      </c>
      <c r="GR207" s="11"/>
    </row>
    <row r="208" spans="1:269" hidden="1" outlineLevel="1" x14ac:dyDescent="0.25">
      <c r="A208" s="22" t="s">
        <v>83</v>
      </c>
      <c r="B208" s="6" t="s">
        <v>91</v>
      </c>
      <c r="C208" s="14" t="s">
        <v>89</v>
      </c>
      <c r="D208" s="14" t="s">
        <v>89</v>
      </c>
      <c r="E208" s="14" t="s">
        <v>89</v>
      </c>
      <c r="F208" s="14" t="s">
        <v>89</v>
      </c>
      <c r="G208" s="14" t="s">
        <v>89</v>
      </c>
      <c r="H208" s="15" t="s">
        <v>19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7"/>
      <c r="GT208" s="17"/>
      <c r="GU208" s="16"/>
      <c r="GV208" s="16"/>
      <c r="GW208" s="16"/>
      <c r="GX208" s="16"/>
      <c r="GY208" s="16"/>
      <c r="GZ208" s="16"/>
      <c r="HA208" s="16"/>
      <c r="HB208" s="16"/>
      <c r="HC208" s="16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  <c r="HV208" s="16"/>
      <c r="HW208" s="16"/>
      <c r="HX208" s="16"/>
      <c r="HY208" s="16"/>
      <c r="HZ208" s="16"/>
      <c r="IA208" s="16"/>
      <c r="IB208" s="16"/>
      <c r="IC208" s="16"/>
      <c r="ID208" s="16"/>
      <c r="IE208" s="16"/>
      <c r="IF208" s="16"/>
      <c r="IG208" s="16"/>
      <c r="IH208" s="16"/>
      <c r="II208" s="16"/>
      <c r="IJ208" s="16"/>
      <c r="IK208" s="16"/>
      <c r="IL208" s="16"/>
      <c r="IM208" s="16"/>
      <c r="IN208" s="16"/>
      <c r="IO208" s="16"/>
      <c r="IP208" s="16"/>
      <c r="IQ208" s="16"/>
      <c r="IR208" s="16"/>
      <c r="IS208" s="16"/>
      <c r="IT208" s="16"/>
      <c r="IU208" s="16"/>
      <c r="IV208" s="16"/>
      <c r="IW208" s="16"/>
      <c r="IX208" s="16"/>
      <c r="IY208" s="16"/>
      <c r="IZ208" s="16"/>
      <c r="JA208" s="16"/>
      <c r="JB208" s="16"/>
      <c r="JC208" s="16"/>
      <c r="JD208" s="16"/>
      <c r="JE208" s="16"/>
      <c r="JF208" s="16"/>
      <c r="JG208" s="16"/>
      <c r="JH208" s="16"/>
      <c r="JI208" s="16"/>
    </row>
    <row r="209" spans="1:269" s="49" customFormat="1" hidden="1" outlineLevel="1" x14ac:dyDescent="0.25">
      <c r="A209" s="47" t="s">
        <v>102</v>
      </c>
      <c r="B209" s="48"/>
      <c r="C209" s="67"/>
      <c r="D209" s="68"/>
      <c r="E209" s="55">
        <f>SUM(E210:E213)</f>
        <v>2</v>
      </c>
      <c r="F209" s="55">
        <f>SUM(F210:F213)</f>
        <v>0</v>
      </c>
      <c r="G209" s="74">
        <f t="shared" ref="G209:G243" si="10">E209-F209</f>
        <v>2</v>
      </c>
      <c r="H209" s="50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  <c r="HG209" s="46"/>
      <c r="HH209" s="46"/>
      <c r="HI209" s="46"/>
      <c r="HJ209" s="46"/>
      <c r="HK209" s="46"/>
      <c r="HL209" s="46"/>
      <c r="HM209" s="46"/>
      <c r="HN209" s="46"/>
      <c r="HO209" s="46"/>
      <c r="HP209" s="46"/>
      <c r="HQ209" s="46"/>
      <c r="HR209" s="46"/>
      <c r="HS209" s="46"/>
      <c r="HT209" s="46"/>
      <c r="HU209" s="46"/>
      <c r="HV209" s="46"/>
      <c r="HW209" s="46"/>
      <c r="HX209" s="46"/>
      <c r="HY209" s="46"/>
      <c r="HZ209" s="46"/>
      <c r="IA209" s="46"/>
      <c r="IB209" s="46"/>
      <c r="IC209" s="46"/>
      <c r="ID209" s="46"/>
      <c r="IE209" s="46"/>
      <c r="IF209" s="46"/>
      <c r="IG209" s="46"/>
      <c r="IH209" s="46"/>
      <c r="II209" s="46"/>
      <c r="IJ209" s="46"/>
      <c r="IK209" s="46"/>
      <c r="IL209" s="46"/>
      <c r="IM209" s="46"/>
      <c r="IN209" s="46"/>
      <c r="IO209" s="46"/>
      <c r="IP209" s="46"/>
      <c r="IQ209" s="46"/>
      <c r="IR209" s="46"/>
      <c r="IS209" s="46"/>
      <c r="IT209" s="46"/>
      <c r="IU209" s="46"/>
      <c r="IV209" s="46"/>
      <c r="IW209" s="46"/>
      <c r="IX209" s="46"/>
      <c r="IY209" s="46"/>
      <c r="IZ209" s="46"/>
      <c r="JA209" s="46"/>
      <c r="JB209" s="46"/>
      <c r="JC209" s="46"/>
      <c r="JD209" s="46"/>
      <c r="JE209" s="46"/>
      <c r="JF209" s="46"/>
      <c r="JG209" s="46"/>
      <c r="JH209" s="46"/>
      <c r="JI209" s="46"/>
    </row>
    <row r="210" spans="1:269" hidden="1" outlineLevel="1" x14ac:dyDescent="0.25">
      <c r="A210" t="s">
        <v>103</v>
      </c>
      <c r="B210" s="6" t="s">
        <v>12</v>
      </c>
      <c r="C210" s="61">
        <v>43950</v>
      </c>
      <c r="D210" s="61">
        <v>43950</v>
      </c>
      <c r="E210" s="14">
        <v>0.5</v>
      </c>
      <c r="F210" s="14">
        <v>0</v>
      </c>
      <c r="G210" s="71">
        <f t="shared" si="10"/>
        <v>0.5</v>
      </c>
      <c r="H210" s="15" t="s">
        <v>19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X210" s="9"/>
      <c r="GY210" s="10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  <c r="IW210" s="9"/>
      <c r="IX210" s="9"/>
      <c r="IY210" s="9"/>
      <c r="IZ210" s="9"/>
      <c r="JA210" s="9"/>
      <c r="JB210" s="9"/>
      <c r="JC210" s="9"/>
      <c r="JD210" s="9"/>
      <c r="JE210" s="9"/>
      <c r="JF210" s="9"/>
      <c r="JG210" s="9"/>
      <c r="JH210" s="9"/>
      <c r="JI210" s="9"/>
    </row>
    <row r="211" spans="1:269" hidden="1" outlineLevel="1" x14ac:dyDescent="0.25">
      <c r="A211" t="s">
        <v>84</v>
      </c>
      <c r="B211" s="6" t="s">
        <v>12</v>
      </c>
      <c r="C211" s="61">
        <v>43950</v>
      </c>
      <c r="D211" s="61">
        <v>43950</v>
      </c>
      <c r="E211" s="14">
        <v>0.5</v>
      </c>
      <c r="F211" s="14">
        <v>0</v>
      </c>
      <c r="G211" s="71">
        <f t="shared" si="10"/>
        <v>0.5</v>
      </c>
      <c r="H211" s="15" t="s">
        <v>19</v>
      </c>
      <c r="GY211" s="11"/>
    </row>
    <row r="212" spans="1:269" hidden="1" outlineLevel="1" x14ac:dyDescent="0.25">
      <c r="A212" t="s">
        <v>86</v>
      </c>
      <c r="B212" s="6" t="s">
        <v>12</v>
      </c>
      <c r="C212" s="61">
        <v>43951</v>
      </c>
      <c r="D212" s="23">
        <v>43973</v>
      </c>
      <c r="E212" s="14">
        <v>0.5</v>
      </c>
      <c r="F212" s="14">
        <v>0</v>
      </c>
      <c r="G212" s="71">
        <f t="shared" si="10"/>
        <v>0.5</v>
      </c>
      <c r="H212" s="15" t="s">
        <v>19</v>
      </c>
      <c r="GZ212" s="11"/>
      <c r="HD212" s="11"/>
      <c r="HE212" s="11"/>
      <c r="HF212" s="11"/>
      <c r="HG212" s="11"/>
      <c r="HK212" s="11"/>
      <c r="HL212" s="11"/>
      <c r="HM212" s="11"/>
      <c r="HN212" s="11"/>
      <c r="HO212" s="11"/>
      <c r="HR212" s="11"/>
      <c r="HS212" s="11"/>
      <c r="HT212" s="11"/>
      <c r="HV212" s="11"/>
    </row>
    <row r="213" spans="1:269" hidden="1" outlineLevel="1" x14ac:dyDescent="0.25">
      <c r="A213" t="s">
        <v>85</v>
      </c>
      <c r="B213" s="6" t="s">
        <v>12</v>
      </c>
      <c r="C213" s="61">
        <v>43974</v>
      </c>
      <c r="D213" s="23">
        <v>44008</v>
      </c>
      <c r="E213" s="14">
        <v>0.5</v>
      </c>
      <c r="F213" s="14">
        <v>0</v>
      </c>
      <c r="G213" s="71">
        <f t="shared" si="10"/>
        <v>0.5</v>
      </c>
      <c r="H213" s="15" t="s">
        <v>19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6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  <c r="HV213" s="16"/>
      <c r="HW213" s="16"/>
      <c r="HX213" s="16"/>
      <c r="HY213" s="17"/>
      <c r="HZ213" s="17"/>
      <c r="IA213" s="17"/>
      <c r="IB213" s="17"/>
      <c r="IC213" s="17"/>
      <c r="ID213" s="16"/>
      <c r="IE213" s="16"/>
      <c r="IF213" s="16"/>
      <c r="IG213" s="17"/>
      <c r="IH213" s="17"/>
      <c r="II213" s="17"/>
      <c r="IJ213" s="17"/>
      <c r="IK213" s="16"/>
      <c r="IL213" s="16"/>
      <c r="IM213" s="17"/>
      <c r="IN213" s="17"/>
      <c r="IO213" s="17"/>
      <c r="IP213" s="17"/>
      <c r="IQ213" s="17"/>
      <c r="IR213" s="16"/>
      <c r="IS213" s="16"/>
      <c r="IT213" s="17"/>
      <c r="IU213" s="17"/>
      <c r="IV213" s="17"/>
      <c r="IW213" s="17"/>
      <c r="IX213" s="17"/>
      <c r="IY213" s="16"/>
      <c r="IZ213" s="16"/>
      <c r="JA213" s="17"/>
      <c r="JB213" s="17"/>
      <c r="JC213" s="17"/>
      <c r="JD213" s="17"/>
      <c r="JE213" s="17"/>
      <c r="JF213" s="16"/>
      <c r="JG213" s="16"/>
      <c r="JH213" s="16"/>
      <c r="JI213" s="16"/>
    </row>
    <row r="214" spans="1:269" s="49" customFormat="1" hidden="1" outlineLevel="1" x14ac:dyDescent="0.25">
      <c r="A214" s="47" t="s">
        <v>87</v>
      </c>
      <c r="B214" s="48"/>
      <c r="C214" s="67"/>
      <c r="D214" s="68"/>
      <c r="E214" s="55">
        <f>SUM(E215)</f>
        <v>4</v>
      </c>
      <c r="F214" s="55">
        <f>SUM(F215)</f>
        <v>0</v>
      </c>
      <c r="G214" s="74">
        <f t="shared" si="10"/>
        <v>4</v>
      </c>
      <c r="H214" s="50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  <c r="HG214" s="46"/>
      <c r="HH214" s="46"/>
      <c r="HI214" s="46"/>
      <c r="HJ214" s="46"/>
      <c r="HK214" s="46"/>
      <c r="HL214" s="46"/>
      <c r="HM214" s="46"/>
      <c r="HN214" s="46"/>
      <c r="HO214" s="46"/>
      <c r="HP214" s="46"/>
      <c r="HQ214" s="46"/>
      <c r="HR214" s="46"/>
      <c r="HS214" s="46"/>
      <c r="HT214" s="46"/>
      <c r="HU214" s="46"/>
      <c r="HV214" s="46"/>
      <c r="HW214" s="46"/>
      <c r="HX214" s="46"/>
      <c r="HY214" s="46"/>
      <c r="HZ214" s="46"/>
      <c r="IA214" s="46"/>
      <c r="IB214" s="46"/>
      <c r="IC214" s="46"/>
      <c r="ID214" s="46"/>
      <c r="IE214" s="46"/>
      <c r="IF214" s="46"/>
      <c r="IG214" s="46"/>
      <c r="IH214" s="46"/>
      <c r="II214" s="46"/>
      <c r="IJ214" s="46"/>
      <c r="IK214" s="46"/>
      <c r="IL214" s="46"/>
      <c r="IM214" s="46"/>
      <c r="IN214" s="46"/>
      <c r="IO214" s="46"/>
      <c r="IP214" s="46"/>
      <c r="IQ214" s="46"/>
      <c r="IR214" s="46"/>
      <c r="IS214" s="46"/>
      <c r="IT214" s="46"/>
      <c r="IU214" s="46"/>
      <c r="IV214" s="46"/>
      <c r="IW214" s="46"/>
      <c r="IX214" s="46"/>
      <c r="IY214" s="46"/>
      <c r="IZ214" s="46"/>
      <c r="JA214" s="46"/>
      <c r="JB214" s="46"/>
      <c r="JC214" s="46"/>
      <c r="JD214" s="46"/>
      <c r="JE214" s="46"/>
      <c r="JF214" s="46"/>
      <c r="JG214" s="46"/>
      <c r="JH214" s="46"/>
      <c r="JI214" s="46"/>
    </row>
    <row r="215" spans="1:269" hidden="1" outlineLevel="1" x14ac:dyDescent="0.25">
      <c r="A215" t="s">
        <v>87</v>
      </c>
      <c r="B215" s="6" t="s">
        <v>5</v>
      </c>
      <c r="C215" s="61">
        <v>43938</v>
      </c>
      <c r="D215" s="23">
        <v>43943</v>
      </c>
      <c r="E215" s="14">
        <v>4</v>
      </c>
      <c r="F215" s="14">
        <v>0</v>
      </c>
      <c r="G215" s="71">
        <f t="shared" si="10"/>
        <v>4</v>
      </c>
      <c r="H215" s="15" t="s">
        <v>19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58"/>
      <c r="GN215" s="6"/>
      <c r="GO215" s="6"/>
      <c r="GP215" s="58"/>
      <c r="GQ215" s="58"/>
      <c r="GR215" s="58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  <c r="IW215" s="6"/>
      <c r="IX215" s="6"/>
      <c r="IY215" s="6"/>
      <c r="IZ215" s="6"/>
      <c r="JA215" s="6"/>
      <c r="JB215" s="6"/>
      <c r="JC215" s="6"/>
      <c r="JD215" s="6"/>
      <c r="JE215" s="6"/>
      <c r="JF215" s="6"/>
      <c r="JG215" s="6"/>
      <c r="JH215" s="6"/>
      <c r="JI215" s="6"/>
    </row>
    <row r="216" spans="1:269" s="49" customFormat="1" hidden="1" outlineLevel="1" x14ac:dyDescent="0.25">
      <c r="A216" s="47" t="s">
        <v>104</v>
      </c>
      <c r="B216" s="48"/>
      <c r="C216" s="67"/>
      <c r="D216" s="68"/>
      <c r="E216" s="55">
        <f>SUM(E217:E218)</f>
        <v>1</v>
      </c>
      <c r="F216" s="55">
        <f>SUM(F217:F218)</f>
        <v>0</v>
      </c>
      <c r="G216" s="74">
        <f t="shared" si="10"/>
        <v>1</v>
      </c>
      <c r="H216" s="50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  <c r="HG216" s="46"/>
      <c r="HH216" s="46"/>
      <c r="HI216" s="46"/>
      <c r="HJ216" s="46"/>
      <c r="HK216" s="46"/>
      <c r="HL216" s="46"/>
      <c r="HM216" s="46"/>
      <c r="HN216" s="46"/>
      <c r="HO216" s="46"/>
      <c r="HP216" s="46"/>
      <c r="HQ216" s="46"/>
      <c r="HR216" s="46"/>
      <c r="HS216" s="46"/>
      <c r="HT216" s="46"/>
      <c r="HU216" s="46"/>
      <c r="HV216" s="46"/>
      <c r="HW216" s="46"/>
      <c r="HX216" s="46"/>
      <c r="HY216" s="46"/>
      <c r="HZ216" s="46"/>
      <c r="IA216" s="46"/>
      <c r="IB216" s="46"/>
      <c r="IC216" s="46"/>
      <c r="ID216" s="46"/>
      <c r="IE216" s="46"/>
      <c r="IF216" s="46"/>
      <c r="IG216" s="46"/>
      <c r="IH216" s="46"/>
      <c r="II216" s="46"/>
      <c r="IJ216" s="46"/>
      <c r="IK216" s="46"/>
      <c r="IL216" s="46"/>
      <c r="IM216" s="46"/>
      <c r="IN216" s="46"/>
      <c r="IO216" s="46"/>
      <c r="IP216" s="46"/>
      <c r="IQ216" s="46"/>
      <c r="IR216" s="46"/>
      <c r="IS216" s="46"/>
      <c r="IT216" s="46"/>
      <c r="IU216" s="46"/>
      <c r="IV216" s="46"/>
      <c r="IW216" s="46"/>
      <c r="IX216" s="46"/>
      <c r="IY216" s="46"/>
      <c r="IZ216" s="46"/>
      <c r="JA216" s="46"/>
      <c r="JB216" s="46"/>
      <c r="JC216" s="46"/>
      <c r="JD216" s="46"/>
      <c r="JE216" s="46"/>
      <c r="JF216" s="46"/>
      <c r="JG216" s="46"/>
      <c r="JH216" s="46"/>
      <c r="JI216" s="46"/>
    </row>
    <row r="217" spans="1:269" hidden="1" outlineLevel="1" x14ac:dyDescent="0.25">
      <c r="A217" t="s">
        <v>88</v>
      </c>
      <c r="B217" s="6" t="s">
        <v>90</v>
      </c>
      <c r="C217" s="61">
        <v>43938</v>
      </c>
      <c r="D217" s="23">
        <v>43942</v>
      </c>
      <c r="E217" s="14">
        <v>1</v>
      </c>
      <c r="F217" s="14">
        <v>0</v>
      </c>
      <c r="G217" s="71">
        <f t="shared" si="10"/>
        <v>1</v>
      </c>
      <c r="H217" s="15" t="s">
        <v>19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10"/>
      <c r="GN217" s="9"/>
      <c r="GO217" s="9"/>
      <c r="GP217" s="10"/>
      <c r="GQ217" s="10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  <c r="JF217" s="9"/>
      <c r="JG217" s="9"/>
      <c r="JH217" s="9"/>
      <c r="JI217" s="9"/>
    </row>
    <row r="218" spans="1:269" hidden="1" outlineLevel="1" x14ac:dyDescent="0.25">
      <c r="A218" t="s">
        <v>105</v>
      </c>
      <c r="B218" s="9" t="s">
        <v>90</v>
      </c>
      <c r="C218" s="19" t="s">
        <v>40</v>
      </c>
      <c r="D218" s="3" t="s">
        <v>40</v>
      </c>
      <c r="E218" s="14">
        <v>0</v>
      </c>
      <c r="F218" s="14">
        <v>0</v>
      </c>
      <c r="G218" s="71">
        <f t="shared" si="10"/>
        <v>0</v>
      </c>
      <c r="H218" s="15" t="s">
        <v>21</v>
      </c>
    </row>
    <row r="219" spans="1:269" s="31" customFormat="1" collapsed="1" x14ac:dyDescent="0.25">
      <c r="A219" s="41" t="s">
        <v>95</v>
      </c>
      <c r="B219" s="42"/>
      <c r="C219" s="65"/>
      <c r="D219" s="66"/>
      <c r="E219" s="44">
        <f>SUM(E220,E226,E229,E231,E234,E238,E240,E245,E250,E252)</f>
        <v>133</v>
      </c>
      <c r="F219" s="44">
        <f>SUM(F220,F226,F229,F231,F234,F238,F240,F245,F250,F252)</f>
        <v>0</v>
      </c>
      <c r="G219" s="72">
        <f t="shared" si="10"/>
        <v>133</v>
      </c>
      <c r="H219" s="4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3"/>
      <c r="EU219" s="43"/>
      <c r="EV219" s="43"/>
      <c r="EW219" s="43"/>
      <c r="EX219" s="43"/>
      <c r="EY219" s="43"/>
      <c r="EZ219" s="43"/>
      <c r="FA219" s="43"/>
      <c r="FB219" s="43"/>
      <c r="FC219" s="43"/>
      <c r="FD219" s="43"/>
      <c r="FE219" s="43"/>
      <c r="FF219" s="43"/>
      <c r="FG219" s="43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83" t="s">
        <v>111</v>
      </c>
      <c r="GT219" s="83"/>
      <c r="GU219" s="43"/>
      <c r="GV219" s="43"/>
      <c r="GW219" s="83"/>
      <c r="GX219" s="83"/>
      <c r="GY219" s="83"/>
      <c r="GZ219" s="83"/>
      <c r="HA219" s="43"/>
      <c r="HB219" s="43"/>
      <c r="HC219" s="43"/>
      <c r="HD219" s="83"/>
      <c r="HE219" s="83"/>
      <c r="HF219" s="83"/>
      <c r="HG219" s="83"/>
      <c r="HH219" s="43"/>
      <c r="HI219" s="43"/>
      <c r="HJ219" s="43"/>
      <c r="HK219" s="83"/>
      <c r="HL219" s="83"/>
      <c r="HM219" s="83"/>
      <c r="HN219" s="83"/>
      <c r="HO219" s="83"/>
      <c r="HP219" s="43"/>
      <c r="HQ219" s="43"/>
      <c r="HR219" s="83"/>
      <c r="HS219" s="83"/>
      <c r="HT219" s="83"/>
      <c r="HU219" s="43"/>
      <c r="HV219" s="83"/>
      <c r="HW219" s="43"/>
      <c r="HX219" s="43"/>
      <c r="HY219" s="83"/>
      <c r="HZ219" s="83"/>
      <c r="IA219" s="83"/>
      <c r="IB219" s="83"/>
      <c r="IC219" s="83"/>
      <c r="ID219" s="43"/>
      <c r="IE219" s="43"/>
      <c r="IF219" s="43"/>
      <c r="IG219" s="83"/>
      <c r="IH219" s="83"/>
      <c r="II219" s="83"/>
      <c r="IJ219" s="83"/>
      <c r="IK219" s="43"/>
      <c r="IL219" s="43"/>
      <c r="IM219" s="83"/>
      <c r="IN219" s="83"/>
      <c r="IO219" s="83"/>
      <c r="IP219" s="83"/>
      <c r="IQ219" s="83"/>
      <c r="IR219" s="43"/>
      <c r="IS219" s="43"/>
      <c r="IT219" s="83"/>
      <c r="IU219" s="83"/>
      <c r="IV219" s="83"/>
      <c r="IW219" s="83"/>
      <c r="IX219" s="83"/>
      <c r="IY219" s="43"/>
      <c r="IZ219" s="43"/>
      <c r="JA219" s="93"/>
      <c r="JB219" s="92"/>
      <c r="JC219" s="43"/>
      <c r="JD219" s="43"/>
      <c r="JE219" s="43"/>
      <c r="JF219" s="43"/>
      <c r="JG219" s="43"/>
      <c r="JH219" s="43"/>
      <c r="JI219" s="43"/>
    </row>
    <row r="220" spans="1:269" s="51" customFormat="1" hidden="1" outlineLevel="1" x14ac:dyDescent="0.25">
      <c r="A220" s="47" t="s">
        <v>106</v>
      </c>
      <c r="C220" s="53"/>
      <c r="D220" s="64"/>
      <c r="E220" s="81">
        <f>SUM(E221:E225)</f>
        <v>30</v>
      </c>
      <c r="F220" s="55">
        <f>SUM(F221:F225)</f>
        <v>0</v>
      </c>
      <c r="G220" s="74">
        <f t="shared" si="10"/>
        <v>30</v>
      </c>
      <c r="H220" s="52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  <c r="HG220" s="48"/>
      <c r="HH220" s="48"/>
      <c r="HI220" s="48"/>
      <c r="HJ220" s="48"/>
      <c r="HK220" s="48"/>
      <c r="HL220" s="48"/>
      <c r="HM220" s="48"/>
      <c r="HN220" s="48"/>
      <c r="HO220" s="48"/>
      <c r="HP220" s="48"/>
      <c r="HQ220" s="48"/>
      <c r="HR220" s="48"/>
      <c r="HS220" s="48"/>
      <c r="HT220" s="48"/>
      <c r="HU220" s="48"/>
      <c r="HV220" s="48"/>
      <c r="HW220" s="48"/>
      <c r="HX220" s="48"/>
      <c r="HY220" s="48"/>
      <c r="HZ220" s="48"/>
      <c r="IA220" s="48"/>
      <c r="IB220" s="48"/>
      <c r="IC220" s="48"/>
      <c r="ID220" s="48"/>
      <c r="IE220" s="48"/>
      <c r="IF220" s="48"/>
      <c r="IG220" s="48"/>
      <c r="IH220" s="48"/>
      <c r="II220" s="48"/>
      <c r="IJ220" s="48"/>
      <c r="IK220" s="48"/>
      <c r="IL220" s="48"/>
      <c r="IM220" s="48"/>
      <c r="IN220" s="48"/>
      <c r="IO220" s="48"/>
      <c r="IP220" s="48"/>
      <c r="IQ220" s="48"/>
      <c r="IR220" s="48"/>
      <c r="IS220" s="48"/>
      <c r="IT220" s="48"/>
      <c r="IU220" s="48"/>
      <c r="IV220" s="48"/>
      <c r="IW220" s="48"/>
      <c r="IX220" s="48"/>
      <c r="IY220" s="48"/>
      <c r="IZ220" s="48"/>
      <c r="JA220" s="48"/>
      <c r="JB220" s="48"/>
      <c r="JC220" s="48"/>
      <c r="JD220" s="48"/>
      <c r="JE220" s="48"/>
      <c r="JF220" s="48"/>
      <c r="JG220" s="48"/>
      <c r="JH220" s="48"/>
      <c r="JI220" s="48"/>
    </row>
    <row r="221" spans="1:269" hidden="1" outlineLevel="1" x14ac:dyDescent="0.25">
      <c r="A221" s="22" t="s">
        <v>96</v>
      </c>
      <c r="B221" s="6" t="s">
        <v>6</v>
      </c>
      <c r="C221" s="19" t="s">
        <v>40</v>
      </c>
      <c r="D221" s="3" t="s">
        <v>40</v>
      </c>
      <c r="E221" s="14">
        <v>0</v>
      </c>
      <c r="F221" s="14">
        <v>0</v>
      </c>
      <c r="G221" s="71">
        <f t="shared" si="10"/>
        <v>0</v>
      </c>
      <c r="H221" s="15" t="s">
        <v>21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</row>
    <row r="222" spans="1:269" hidden="1" outlineLevel="1" x14ac:dyDescent="0.25">
      <c r="A222" t="s">
        <v>67</v>
      </c>
      <c r="B222" s="6" t="s">
        <v>13</v>
      </c>
      <c r="C222" s="61">
        <v>44000</v>
      </c>
      <c r="D222" s="61">
        <v>44001</v>
      </c>
      <c r="E222" s="14">
        <v>5</v>
      </c>
      <c r="F222" s="14">
        <v>0</v>
      </c>
      <c r="G222" s="71">
        <f t="shared" si="10"/>
        <v>5</v>
      </c>
      <c r="H222" s="15" t="s">
        <v>19</v>
      </c>
      <c r="IW222" s="11"/>
      <c r="IX222" s="11"/>
    </row>
    <row r="223" spans="1:269" hidden="1" outlineLevel="1" x14ac:dyDescent="0.25">
      <c r="A223" t="s">
        <v>68</v>
      </c>
      <c r="B223" s="6" t="s">
        <v>13</v>
      </c>
      <c r="E223" s="14">
        <v>5</v>
      </c>
      <c r="F223" s="14">
        <v>0</v>
      </c>
      <c r="G223" s="71">
        <f t="shared" si="10"/>
        <v>5</v>
      </c>
      <c r="H223" s="15" t="s">
        <v>19</v>
      </c>
    </row>
    <row r="224" spans="1:269" hidden="1" outlineLevel="1" x14ac:dyDescent="0.25">
      <c r="A224" t="s">
        <v>69</v>
      </c>
      <c r="B224" s="6" t="s">
        <v>13</v>
      </c>
      <c r="E224" s="14">
        <v>10</v>
      </c>
      <c r="F224" s="14">
        <v>0</v>
      </c>
      <c r="G224" s="71">
        <f t="shared" si="10"/>
        <v>10</v>
      </c>
      <c r="H224" s="15" t="s">
        <v>19</v>
      </c>
    </row>
    <row r="225" spans="1:269" hidden="1" outlineLevel="1" x14ac:dyDescent="0.25">
      <c r="A225" s="22" t="s">
        <v>70</v>
      </c>
      <c r="B225" s="6" t="s">
        <v>13</v>
      </c>
      <c r="E225" s="14">
        <v>10</v>
      </c>
      <c r="F225" s="14">
        <v>0</v>
      </c>
      <c r="G225" s="71">
        <f t="shared" si="10"/>
        <v>10</v>
      </c>
      <c r="H225" s="15" t="s">
        <v>19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6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  <c r="HV225" s="16"/>
      <c r="HW225" s="16"/>
      <c r="HX225" s="16"/>
      <c r="HY225" s="16"/>
      <c r="HZ225" s="16"/>
      <c r="IA225" s="16"/>
      <c r="IB225" s="16"/>
      <c r="IC225" s="16"/>
      <c r="ID225" s="16"/>
      <c r="IE225" s="16"/>
      <c r="IF225" s="16"/>
      <c r="IG225" s="16"/>
      <c r="IH225" s="16"/>
      <c r="II225" s="16"/>
      <c r="IJ225" s="16"/>
      <c r="IK225" s="16"/>
      <c r="IL225" s="16"/>
      <c r="IM225" s="16"/>
      <c r="IN225" s="16"/>
      <c r="IO225" s="16"/>
      <c r="IP225" s="16"/>
      <c r="IQ225" s="16"/>
      <c r="IR225" s="16"/>
      <c r="IS225" s="16"/>
      <c r="IT225" s="16"/>
      <c r="IU225" s="16"/>
      <c r="IV225" s="16"/>
      <c r="IW225" s="16"/>
      <c r="IX225" s="16"/>
      <c r="IY225" s="16"/>
      <c r="IZ225" s="16"/>
      <c r="JA225" s="16"/>
      <c r="JB225" s="16"/>
      <c r="JC225" s="16"/>
      <c r="JD225" s="16"/>
      <c r="JE225" s="16"/>
      <c r="JF225" s="16"/>
      <c r="JG225" s="16"/>
      <c r="JH225" s="16"/>
      <c r="JI225" s="16"/>
    </row>
    <row r="226" spans="1:269" s="51" customFormat="1" hidden="1" outlineLevel="1" x14ac:dyDescent="0.25">
      <c r="A226" s="47" t="s">
        <v>97</v>
      </c>
      <c r="B226" s="48"/>
      <c r="C226" s="53"/>
      <c r="D226" s="64"/>
      <c r="E226" s="55">
        <f>SUM(E227:E228)</f>
        <v>13</v>
      </c>
      <c r="F226" s="55">
        <f>SUM(F227:F228)</f>
        <v>0</v>
      </c>
      <c r="G226" s="74">
        <f t="shared" si="10"/>
        <v>13</v>
      </c>
      <c r="H226" s="52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  <c r="HG226" s="48"/>
      <c r="HH226" s="48"/>
      <c r="HI226" s="48"/>
      <c r="HJ226" s="48"/>
      <c r="HK226" s="48"/>
      <c r="HL226" s="48"/>
      <c r="HM226" s="48"/>
      <c r="HN226" s="48"/>
      <c r="HO226" s="48"/>
      <c r="HP226" s="48"/>
      <c r="HQ226" s="48"/>
      <c r="HR226" s="48"/>
      <c r="HS226" s="48"/>
      <c r="HT226" s="48"/>
      <c r="HU226" s="48"/>
      <c r="HV226" s="48"/>
      <c r="HW226" s="48"/>
      <c r="HX226" s="48"/>
      <c r="HY226" s="48"/>
      <c r="HZ226" s="48"/>
      <c r="IA226" s="48"/>
      <c r="IB226" s="48"/>
      <c r="IC226" s="48"/>
      <c r="ID226" s="48"/>
      <c r="IE226" s="48"/>
      <c r="IF226" s="48"/>
      <c r="IG226" s="48"/>
      <c r="IH226" s="48"/>
      <c r="II226" s="48"/>
      <c r="IJ226" s="48"/>
      <c r="IK226" s="48"/>
      <c r="IL226" s="48"/>
      <c r="IM226" s="48"/>
      <c r="IN226" s="48"/>
      <c r="IO226" s="48"/>
      <c r="IP226" s="48"/>
      <c r="IQ226" s="48"/>
      <c r="IR226" s="48"/>
      <c r="IS226" s="48"/>
      <c r="IT226" s="48"/>
      <c r="IU226" s="48"/>
      <c r="IV226" s="48"/>
      <c r="IW226" s="48"/>
      <c r="IX226" s="48"/>
      <c r="IY226" s="48"/>
      <c r="IZ226" s="48"/>
      <c r="JA226" s="48"/>
      <c r="JB226" s="48"/>
      <c r="JC226" s="48"/>
      <c r="JD226" s="48"/>
      <c r="JE226" s="48"/>
      <c r="JF226" s="48"/>
      <c r="JG226" s="48"/>
      <c r="JH226" s="48"/>
      <c r="JI226" s="48"/>
    </row>
    <row r="227" spans="1:269" hidden="1" outlineLevel="1" x14ac:dyDescent="0.25">
      <c r="A227" t="s">
        <v>71</v>
      </c>
      <c r="B227" s="6" t="s">
        <v>13</v>
      </c>
      <c r="C227" s="61">
        <v>43966</v>
      </c>
      <c r="D227" s="23">
        <v>43968</v>
      </c>
      <c r="E227" s="14">
        <v>3</v>
      </c>
      <c r="F227" s="14">
        <v>0</v>
      </c>
      <c r="G227" s="71">
        <f t="shared" si="10"/>
        <v>3</v>
      </c>
      <c r="H227" s="15" t="s">
        <v>19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10"/>
      <c r="HN227" s="10"/>
      <c r="HO227" s="10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9"/>
      <c r="JE227" s="9"/>
      <c r="JF227" s="9"/>
      <c r="JG227" s="9"/>
      <c r="JH227" s="9"/>
      <c r="JI227" s="9"/>
    </row>
    <row r="228" spans="1:269" hidden="1" outlineLevel="1" x14ac:dyDescent="0.25">
      <c r="A228" s="22" t="s">
        <v>72</v>
      </c>
      <c r="B228" s="6" t="s">
        <v>5</v>
      </c>
      <c r="C228" s="61">
        <v>43969</v>
      </c>
      <c r="D228" s="23">
        <v>43980</v>
      </c>
      <c r="E228" s="14">
        <v>10</v>
      </c>
      <c r="F228" s="14">
        <v>0</v>
      </c>
      <c r="G228" s="71">
        <f t="shared" si="10"/>
        <v>10</v>
      </c>
      <c r="H228" s="15" t="s">
        <v>19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7"/>
      <c r="HS228" s="17"/>
      <c r="HT228" s="17"/>
      <c r="HU228" s="16"/>
      <c r="HV228" s="17"/>
      <c r="HW228" s="16"/>
      <c r="HX228" s="16"/>
      <c r="HY228" s="17"/>
      <c r="HZ228" s="17"/>
      <c r="IA228" s="17"/>
      <c r="IB228" s="17"/>
      <c r="IC228" s="17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</row>
    <row r="229" spans="1:269" s="51" customFormat="1" hidden="1" outlineLevel="1" x14ac:dyDescent="0.25">
      <c r="A229" s="51" t="s">
        <v>98</v>
      </c>
      <c r="B229" s="48"/>
      <c r="C229" s="53"/>
      <c r="D229" s="64"/>
      <c r="E229" s="55">
        <f>SUM(E230)</f>
        <v>5</v>
      </c>
      <c r="F229" s="55">
        <f>SUM(F230)</f>
        <v>0</v>
      </c>
      <c r="G229" s="74">
        <f t="shared" si="10"/>
        <v>5</v>
      </c>
      <c r="H229" s="52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  <c r="HG229" s="48"/>
      <c r="HH229" s="48"/>
      <c r="HI229" s="48"/>
      <c r="HJ229" s="48"/>
      <c r="HK229" s="48"/>
      <c r="HL229" s="48"/>
      <c r="HM229" s="48"/>
      <c r="HN229" s="48"/>
      <c r="HO229" s="48"/>
      <c r="HP229" s="48"/>
      <c r="HQ229" s="48"/>
      <c r="HR229" s="48"/>
      <c r="HS229" s="48"/>
      <c r="HT229" s="48"/>
      <c r="HU229" s="48"/>
      <c r="HV229" s="48"/>
      <c r="HW229" s="48"/>
      <c r="HX229" s="48"/>
      <c r="HY229" s="48"/>
      <c r="HZ229" s="48"/>
      <c r="IA229" s="48"/>
      <c r="IB229" s="48"/>
      <c r="IC229" s="48"/>
      <c r="ID229" s="48"/>
      <c r="IE229" s="48"/>
      <c r="IF229" s="48"/>
      <c r="IG229" s="48"/>
      <c r="IH229" s="48"/>
      <c r="II229" s="48"/>
      <c r="IJ229" s="48"/>
      <c r="IK229" s="48"/>
      <c r="IL229" s="48"/>
      <c r="IM229" s="48"/>
      <c r="IN229" s="48"/>
      <c r="IO229" s="48"/>
      <c r="IP229" s="48"/>
      <c r="IQ229" s="48"/>
      <c r="IR229" s="48"/>
      <c r="IS229" s="48"/>
      <c r="IT229" s="48"/>
      <c r="IU229" s="48"/>
      <c r="IV229" s="48"/>
      <c r="IW229" s="48"/>
      <c r="IX229" s="48"/>
      <c r="IY229" s="48"/>
      <c r="IZ229" s="48"/>
      <c r="JA229" s="48"/>
      <c r="JB229" s="48"/>
      <c r="JC229" s="48"/>
      <c r="JD229" s="48"/>
      <c r="JE229" s="48"/>
      <c r="JF229" s="48"/>
      <c r="JG229" s="48"/>
      <c r="JH229" s="48"/>
      <c r="JI229" s="48"/>
    </row>
    <row r="230" spans="1:269" hidden="1" outlineLevel="1" x14ac:dyDescent="0.25">
      <c r="A230" s="22" t="s">
        <v>73</v>
      </c>
      <c r="B230" s="6" t="s">
        <v>5</v>
      </c>
      <c r="C230" s="61">
        <v>43943</v>
      </c>
      <c r="D230" s="23">
        <v>43950</v>
      </c>
      <c r="E230" s="14">
        <v>5</v>
      </c>
      <c r="F230" s="14">
        <v>0</v>
      </c>
      <c r="G230" s="71">
        <f t="shared" si="10"/>
        <v>5</v>
      </c>
      <c r="H230" s="15" t="s">
        <v>19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58"/>
      <c r="GT230" s="58"/>
      <c r="GU230" s="6"/>
      <c r="GV230" s="6"/>
      <c r="GW230" s="58"/>
      <c r="GX230" s="58"/>
      <c r="GY230" s="58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  <c r="IW230" s="6"/>
      <c r="IX230" s="6"/>
      <c r="IY230" s="6"/>
      <c r="IZ230" s="6"/>
      <c r="JA230" s="6"/>
      <c r="JB230" s="6"/>
      <c r="JC230" s="6"/>
      <c r="JD230" s="6"/>
      <c r="JE230" s="6"/>
      <c r="JF230" s="6"/>
      <c r="JG230" s="6"/>
      <c r="JH230" s="6"/>
      <c r="JI230" s="6"/>
    </row>
    <row r="231" spans="1:269" s="51" customFormat="1" hidden="1" outlineLevel="1" x14ac:dyDescent="0.25">
      <c r="A231" s="51" t="s">
        <v>99</v>
      </c>
      <c r="B231" s="48"/>
      <c r="C231" s="53"/>
      <c r="D231" s="64"/>
      <c r="E231" s="55">
        <f>SUM(E232,E233)</f>
        <v>7</v>
      </c>
      <c r="F231" s="55">
        <f>SUM(F232,F233)</f>
        <v>0</v>
      </c>
      <c r="G231" s="74">
        <f t="shared" si="10"/>
        <v>7</v>
      </c>
      <c r="H231" s="52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  <c r="HG231" s="48"/>
      <c r="HH231" s="48"/>
      <c r="HI231" s="48"/>
      <c r="HJ231" s="48"/>
      <c r="HK231" s="48"/>
      <c r="HL231" s="48"/>
      <c r="HM231" s="48"/>
      <c r="HN231" s="48"/>
      <c r="HO231" s="48"/>
      <c r="HP231" s="48"/>
      <c r="HQ231" s="48"/>
      <c r="HR231" s="48"/>
      <c r="HS231" s="48"/>
      <c r="HT231" s="48"/>
      <c r="HU231" s="48"/>
      <c r="HV231" s="48"/>
      <c r="HW231" s="48"/>
      <c r="HX231" s="48"/>
      <c r="HY231" s="48"/>
      <c r="HZ231" s="48"/>
      <c r="IA231" s="48"/>
      <c r="IB231" s="48"/>
      <c r="IC231" s="48"/>
      <c r="ID231" s="48"/>
      <c r="IE231" s="48"/>
      <c r="IF231" s="48"/>
      <c r="IG231" s="48"/>
      <c r="IH231" s="48"/>
      <c r="II231" s="48"/>
      <c r="IJ231" s="48"/>
      <c r="IK231" s="48"/>
      <c r="IL231" s="48"/>
      <c r="IM231" s="48"/>
      <c r="IN231" s="48"/>
      <c r="IO231" s="48"/>
      <c r="IP231" s="48"/>
      <c r="IQ231" s="48"/>
      <c r="IR231" s="48"/>
      <c r="IS231" s="48"/>
      <c r="IT231" s="48"/>
      <c r="IU231" s="48"/>
      <c r="IV231" s="48"/>
      <c r="IW231" s="48"/>
      <c r="IX231" s="48"/>
      <c r="IY231" s="48"/>
      <c r="IZ231" s="48"/>
      <c r="JA231" s="48"/>
      <c r="JB231" s="48"/>
      <c r="JC231" s="48"/>
      <c r="JD231" s="48"/>
      <c r="JE231" s="48"/>
      <c r="JF231" s="48"/>
      <c r="JG231" s="48"/>
      <c r="JH231" s="48"/>
      <c r="JI231" s="48"/>
    </row>
    <row r="232" spans="1:269" hidden="1" outlineLevel="1" x14ac:dyDescent="0.25">
      <c r="A232" s="22" t="s">
        <v>74</v>
      </c>
      <c r="B232" s="6" t="s">
        <v>5</v>
      </c>
      <c r="C232" s="61">
        <v>43951</v>
      </c>
      <c r="D232" s="61">
        <v>43951</v>
      </c>
      <c r="E232" s="14">
        <v>1</v>
      </c>
      <c r="F232" s="14">
        <v>0</v>
      </c>
      <c r="G232" s="71">
        <f t="shared" si="10"/>
        <v>1</v>
      </c>
      <c r="H232" s="15" t="s">
        <v>19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10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</row>
    <row r="233" spans="1:269" hidden="1" outlineLevel="1" x14ac:dyDescent="0.25">
      <c r="A233" s="22" t="s">
        <v>75</v>
      </c>
      <c r="B233" s="6" t="s">
        <v>5</v>
      </c>
      <c r="C233" s="61">
        <v>43955</v>
      </c>
      <c r="D233" s="23">
        <v>43963</v>
      </c>
      <c r="E233" s="14">
        <v>6</v>
      </c>
      <c r="F233" s="14">
        <v>0</v>
      </c>
      <c r="G233" s="71">
        <f t="shared" si="10"/>
        <v>6</v>
      </c>
      <c r="H233" s="15" t="s">
        <v>19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6"/>
      <c r="HD233" s="17"/>
      <c r="HE233" s="17"/>
      <c r="HF233" s="17"/>
      <c r="HG233" s="17"/>
      <c r="HH233" s="16"/>
      <c r="HI233" s="16"/>
      <c r="HJ233" s="16"/>
      <c r="HK233" s="17"/>
      <c r="HL233" s="17"/>
      <c r="HM233" s="16"/>
      <c r="HN233" s="16"/>
      <c r="HO233" s="16"/>
      <c r="HP233" s="16"/>
      <c r="HQ233" s="16"/>
      <c r="HR233" s="16"/>
      <c r="HS233" s="16"/>
      <c r="HT233" s="16"/>
      <c r="HU233" s="16"/>
      <c r="HV233" s="16"/>
      <c r="HW233" s="16"/>
      <c r="HX233" s="16"/>
      <c r="HY233" s="16"/>
      <c r="HZ233" s="16"/>
      <c r="IA233" s="16"/>
      <c r="IB233" s="16"/>
      <c r="IC233" s="16"/>
      <c r="ID233" s="16"/>
      <c r="IE233" s="16"/>
      <c r="IF233" s="16"/>
      <c r="IG233" s="16"/>
      <c r="IH233" s="16"/>
      <c r="II233" s="16"/>
      <c r="IJ233" s="16"/>
      <c r="IK233" s="16"/>
      <c r="IL233" s="16"/>
      <c r="IM233" s="16"/>
      <c r="IN233" s="16"/>
      <c r="IO233" s="16"/>
      <c r="IP233" s="16"/>
      <c r="IQ233" s="16"/>
      <c r="IR233" s="16"/>
      <c r="IS233" s="16"/>
      <c r="IT233" s="16"/>
      <c r="IU233" s="16"/>
      <c r="IV233" s="16"/>
      <c r="IW233" s="16"/>
      <c r="IX233" s="16"/>
      <c r="IY233" s="16"/>
      <c r="IZ233" s="16"/>
      <c r="JA233" s="16"/>
      <c r="JB233" s="16"/>
      <c r="JC233" s="16"/>
      <c r="JD233" s="16"/>
      <c r="JE233" s="16"/>
      <c r="JF233" s="16"/>
      <c r="JG233" s="16"/>
      <c r="JH233" s="16"/>
      <c r="JI233" s="16"/>
    </row>
    <row r="234" spans="1:269" s="51" customFormat="1" hidden="1" outlineLevel="1" x14ac:dyDescent="0.25">
      <c r="A234" s="47" t="s">
        <v>100</v>
      </c>
      <c r="B234" s="48"/>
      <c r="C234" s="53"/>
      <c r="D234" s="64"/>
      <c r="E234" s="55">
        <f>SUM(E235:E237)</f>
        <v>9</v>
      </c>
      <c r="F234" s="55">
        <f>SUM(F235:F237)</f>
        <v>0</v>
      </c>
      <c r="G234" s="74">
        <f t="shared" si="10"/>
        <v>9</v>
      </c>
      <c r="H234" s="52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  <c r="HG234" s="48"/>
      <c r="HH234" s="48"/>
      <c r="HI234" s="48"/>
      <c r="HJ234" s="48"/>
      <c r="HK234" s="48"/>
      <c r="HL234" s="48"/>
      <c r="HM234" s="48"/>
      <c r="HN234" s="48"/>
      <c r="HO234" s="48"/>
      <c r="HP234" s="48"/>
      <c r="HQ234" s="48"/>
      <c r="HR234" s="48"/>
      <c r="HS234" s="48"/>
      <c r="HT234" s="48"/>
      <c r="HU234" s="48"/>
      <c r="HV234" s="48"/>
      <c r="HW234" s="48"/>
      <c r="HX234" s="48"/>
      <c r="HY234" s="48"/>
      <c r="HZ234" s="48"/>
      <c r="IA234" s="48"/>
      <c r="IB234" s="48"/>
      <c r="IC234" s="48"/>
      <c r="ID234" s="48"/>
      <c r="IE234" s="48"/>
      <c r="IF234" s="48"/>
      <c r="IG234" s="48"/>
      <c r="IH234" s="48"/>
      <c r="II234" s="48"/>
      <c r="IJ234" s="48"/>
      <c r="IK234" s="48"/>
      <c r="IL234" s="48"/>
      <c r="IM234" s="48"/>
      <c r="IN234" s="48"/>
      <c r="IO234" s="48"/>
      <c r="IP234" s="48"/>
      <c r="IQ234" s="48"/>
      <c r="IR234" s="48"/>
      <c r="IS234" s="48"/>
      <c r="IT234" s="48"/>
      <c r="IU234" s="48"/>
      <c r="IV234" s="48"/>
      <c r="IW234" s="48"/>
      <c r="IX234" s="48"/>
      <c r="IY234" s="48"/>
      <c r="IZ234" s="48"/>
      <c r="JA234" s="48"/>
      <c r="JB234" s="48"/>
      <c r="JC234" s="48"/>
      <c r="JD234" s="48"/>
      <c r="JE234" s="48"/>
      <c r="JF234" s="48"/>
      <c r="JG234" s="48"/>
      <c r="JH234" s="48"/>
      <c r="JI234" s="48"/>
    </row>
    <row r="235" spans="1:269" hidden="1" outlineLevel="1" x14ac:dyDescent="0.25">
      <c r="A235" t="s">
        <v>76</v>
      </c>
      <c r="B235" s="6" t="s">
        <v>6</v>
      </c>
      <c r="C235" s="61">
        <v>43944</v>
      </c>
      <c r="D235" s="23">
        <v>43945</v>
      </c>
      <c r="E235" s="14">
        <v>2</v>
      </c>
      <c r="F235" s="14">
        <v>0</v>
      </c>
      <c r="G235" s="71">
        <f t="shared" si="10"/>
        <v>2</v>
      </c>
      <c r="H235" s="15" t="s">
        <v>19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10"/>
      <c r="GT235" s="10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</row>
    <row r="236" spans="1:269" hidden="1" outlineLevel="1" x14ac:dyDescent="0.25">
      <c r="A236" t="s">
        <v>77</v>
      </c>
      <c r="B236" s="6" t="s">
        <v>6</v>
      </c>
      <c r="C236" s="61">
        <v>43951</v>
      </c>
      <c r="D236" s="23">
        <v>43955</v>
      </c>
      <c r="E236" s="14">
        <v>2</v>
      </c>
      <c r="F236" s="14">
        <v>0</v>
      </c>
      <c r="G236" s="71">
        <f t="shared" si="10"/>
        <v>2</v>
      </c>
      <c r="H236" s="15" t="s">
        <v>19</v>
      </c>
      <c r="GZ236" s="11"/>
      <c r="HD236" s="11"/>
    </row>
    <row r="237" spans="1:269" hidden="1" outlineLevel="1" x14ac:dyDescent="0.25">
      <c r="A237" t="s">
        <v>78</v>
      </c>
      <c r="B237" s="6" t="s">
        <v>6</v>
      </c>
      <c r="C237" s="19" t="s">
        <v>113</v>
      </c>
      <c r="D237" s="19" t="s">
        <v>113</v>
      </c>
      <c r="E237" s="14">
        <v>5</v>
      </c>
      <c r="F237" s="14">
        <v>0</v>
      </c>
      <c r="G237" s="71">
        <f t="shared" si="10"/>
        <v>5</v>
      </c>
      <c r="H237" s="15" t="s">
        <v>19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  <c r="IZ237" s="16"/>
      <c r="JA237" s="16"/>
      <c r="JB237" s="16"/>
      <c r="JC237" s="16"/>
      <c r="JD237" s="16"/>
      <c r="JE237" s="16"/>
      <c r="JF237" s="16"/>
      <c r="JG237" s="16"/>
      <c r="JH237" s="16"/>
      <c r="JI237" s="16"/>
    </row>
    <row r="238" spans="1:269" s="51" customFormat="1" hidden="1" outlineLevel="1" x14ac:dyDescent="0.25">
      <c r="A238" s="47" t="s">
        <v>79</v>
      </c>
      <c r="B238" s="48"/>
      <c r="C238" s="53"/>
      <c r="D238" s="64"/>
      <c r="E238" s="55">
        <f>SUM(E239)</f>
        <v>5</v>
      </c>
      <c r="F238" s="55">
        <f>SUM(F239)</f>
        <v>0</v>
      </c>
      <c r="G238" s="74">
        <f t="shared" si="10"/>
        <v>5</v>
      </c>
      <c r="H238" s="52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  <c r="HG238" s="48"/>
      <c r="HH238" s="48"/>
      <c r="HI238" s="48"/>
      <c r="HJ238" s="48"/>
      <c r="HK238" s="48"/>
      <c r="HL238" s="48"/>
      <c r="HM238" s="48"/>
      <c r="HN238" s="48"/>
      <c r="HO238" s="48"/>
      <c r="HP238" s="48"/>
      <c r="HQ238" s="48"/>
      <c r="HR238" s="48"/>
      <c r="HS238" s="48"/>
      <c r="HT238" s="48"/>
      <c r="HU238" s="48"/>
      <c r="HV238" s="48"/>
      <c r="HW238" s="48"/>
      <c r="HX238" s="48"/>
      <c r="HY238" s="48"/>
      <c r="HZ238" s="48"/>
      <c r="IA238" s="48"/>
      <c r="IB238" s="48"/>
      <c r="IC238" s="48"/>
      <c r="ID238" s="48"/>
      <c r="IE238" s="48"/>
      <c r="IF238" s="48"/>
      <c r="IG238" s="48"/>
      <c r="IH238" s="48"/>
      <c r="II238" s="48"/>
      <c r="IJ238" s="48"/>
      <c r="IK238" s="48"/>
      <c r="IL238" s="48"/>
      <c r="IM238" s="48"/>
      <c r="IN238" s="48"/>
      <c r="IO238" s="48"/>
      <c r="IP238" s="48"/>
      <c r="IQ238" s="48"/>
      <c r="IR238" s="48"/>
      <c r="IS238" s="48"/>
      <c r="IT238" s="48"/>
      <c r="IU238" s="48"/>
      <c r="IV238" s="48"/>
      <c r="IW238" s="48"/>
      <c r="IX238" s="48"/>
      <c r="IY238" s="48"/>
      <c r="IZ238" s="48"/>
      <c r="JA238" s="48"/>
      <c r="JB238" s="48"/>
      <c r="JC238" s="48"/>
      <c r="JD238" s="48"/>
      <c r="JE238" s="48"/>
      <c r="JF238" s="48"/>
      <c r="JG238" s="48"/>
      <c r="JH238" s="48"/>
      <c r="JI238" s="48"/>
    </row>
    <row r="239" spans="1:269" hidden="1" outlineLevel="1" x14ac:dyDescent="0.25">
      <c r="A239" s="22" t="s">
        <v>79</v>
      </c>
      <c r="B239" s="6" t="s">
        <v>6</v>
      </c>
      <c r="C239" s="61">
        <v>43948</v>
      </c>
      <c r="D239" s="23">
        <v>43949</v>
      </c>
      <c r="E239" s="14">
        <v>5</v>
      </c>
      <c r="F239" s="14">
        <v>0</v>
      </c>
      <c r="G239" s="71">
        <f t="shared" si="10"/>
        <v>5</v>
      </c>
      <c r="H239" s="15" t="s">
        <v>19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58"/>
      <c r="GX239" s="58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  <c r="IW239" s="6"/>
      <c r="IX239" s="6"/>
      <c r="IY239" s="6"/>
      <c r="IZ239" s="6"/>
      <c r="JA239" s="6"/>
      <c r="JB239" s="6"/>
      <c r="JC239" s="6"/>
      <c r="JD239" s="6"/>
      <c r="JE239" s="6"/>
      <c r="JF239" s="6"/>
      <c r="JG239" s="6"/>
      <c r="JH239" s="6"/>
      <c r="JI239" s="6"/>
    </row>
    <row r="240" spans="1:269" s="51" customFormat="1" hidden="1" outlineLevel="1" x14ac:dyDescent="0.25">
      <c r="A240" s="47" t="s">
        <v>101</v>
      </c>
      <c r="B240" s="48"/>
      <c r="C240" s="53"/>
      <c r="D240" s="64"/>
      <c r="E240" s="55">
        <f>SUM(E241:E244)</f>
        <v>8</v>
      </c>
      <c r="F240" s="55">
        <f>SUM(F241:F244)</f>
        <v>0</v>
      </c>
      <c r="G240" s="74">
        <f t="shared" si="10"/>
        <v>8</v>
      </c>
      <c r="H240" s="52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  <c r="HG240" s="48"/>
      <c r="HH240" s="48"/>
      <c r="HI240" s="48"/>
      <c r="HJ240" s="48"/>
      <c r="HK240" s="48"/>
      <c r="HL240" s="48"/>
      <c r="HM240" s="48"/>
      <c r="HN240" s="48"/>
      <c r="HO240" s="48"/>
      <c r="HP240" s="48"/>
      <c r="HQ240" s="48"/>
      <c r="HR240" s="48"/>
      <c r="HS240" s="48"/>
      <c r="HT240" s="48"/>
      <c r="HU240" s="48"/>
      <c r="HV240" s="48"/>
      <c r="HW240" s="48"/>
      <c r="HX240" s="48"/>
      <c r="HY240" s="48"/>
      <c r="HZ240" s="48"/>
      <c r="IA240" s="48"/>
      <c r="IB240" s="48"/>
      <c r="IC240" s="48"/>
      <c r="ID240" s="48"/>
      <c r="IE240" s="48"/>
      <c r="IF240" s="48"/>
      <c r="IG240" s="48"/>
      <c r="IH240" s="48"/>
      <c r="II240" s="48"/>
      <c r="IJ240" s="48"/>
      <c r="IK240" s="48"/>
      <c r="IL240" s="48"/>
      <c r="IM240" s="48"/>
      <c r="IN240" s="48"/>
      <c r="IO240" s="48"/>
      <c r="IP240" s="48"/>
      <c r="IQ240" s="48"/>
      <c r="IR240" s="48"/>
      <c r="IS240" s="48"/>
      <c r="IT240" s="48"/>
      <c r="IU240" s="48"/>
      <c r="IV240" s="48"/>
      <c r="IW240" s="48"/>
      <c r="IX240" s="48"/>
      <c r="IY240" s="48"/>
      <c r="IZ240" s="48"/>
      <c r="JA240" s="48"/>
      <c r="JB240" s="48"/>
      <c r="JC240" s="48"/>
      <c r="JD240" s="48"/>
      <c r="JE240" s="48"/>
      <c r="JF240" s="48"/>
      <c r="JG240" s="48"/>
      <c r="JH240" s="48"/>
      <c r="JI240" s="48"/>
    </row>
    <row r="241" spans="1:269" hidden="1" outlineLevel="1" x14ac:dyDescent="0.25">
      <c r="A241" t="s">
        <v>80</v>
      </c>
      <c r="B241" s="6" t="s">
        <v>91</v>
      </c>
      <c r="C241" s="61">
        <v>43980</v>
      </c>
      <c r="D241" s="61">
        <v>43980</v>
      </c>
      <c r="E241" s="14">
        <v>1</v>
      </c>
      <c r="F241" s="14">
        <v>0</v>
      </c>
      <c r="G241" s="71">
        <f t="shared" si="10"/>
        <v>1</v>
      </c>
      <c r="H241" s="15" t="s">
        <v>19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10"/>
      <c r="ID241" s="9"/>
      <c r="IE241" s="9"/>
      <c r="IF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</row>
    <row r="242" spans="1:269" hidden="1" outlineLevel="1" x14ac:dyDescent="0.25">
      <c r="A242" t="s">
        <v>81</v>
      </c>
      <c r="B242" s="6" t="s">
        <v>91</v>
      </c>
      <c r="C242" s="61">
        <v>43984</v>
      </c>
      <c r="D242" s="23">
        <v>43990</v>
      </c>
      <c r="E242" s="14">
        <v>5</v>
      </c>
      <c r="F242" s="14">
        <v>0</v>
      </c>
      <c r="G242" s="71">
        <f t="shared" si="10"/>
        <v>5</v>
      </c>
      <c r="H242" s="15" t="s">
        <v>19</v>
      </c>
      <c r="IG242" s="11"/>
      <c r="IH242" s="11"/>
      <c r="II242" s="11"/>
      <c r="IJ242" s="11"/>
      <c r="IM242" s="11"/>
    </row>
    <row r="243" spans="1:269" hidden="1" outlineLevel="1" x14ac:dyDescent="0.25">
      <c r="A243" t="s">
        <v>82</v>
      </c>
      <c r="B243" s="6" t="s">
        <v>91</v>
      </c>
      <c r="C243" s="61">
        <v>43991</v>
      </c>
      <c r="D243" s="23">
        <v>43993</v>
      </c>
      <c r="E243" s="14">
        <v>2</v>
      </c>
      <c r="F243" s="14">
        <v>0</v>
      </c>
      <c r="G243" s="71">
        <f t="shared" si="10"/>
        <v>2</v>
      </c>
      <c r="H243" s="15" t="s">
        <v>19</v>
      </c>
      <c r="IN243" s="11"/>
      <c r="IO243" s="11"/>
    </row>
    <row r="244" spans="1:269" hidden="1" outlineLevel="1" x14ac:dyDescent="0.25">
      <c r="A244" s="22" t="s">
        <v>83</v>
      </c>
      <c r="B244" s="6" t="s">
        <v>91</v>
      </c>
      <c r="C244" s="14" t="s">
        <v>89</v>
      </c>
      <c r="D244" s="14" t="s">
        <v>89</v>
      </c>
      <c r="E244" s="14" t="s">
        <v>89</v>
      </c>
      <c r="F244" s="14">
        <v>0</v>
      </c>
      <c r="G244" s="14" t="s">
        <v>89</v>
      </c>
      <c r="H244" s="15" t="s">
        <v>19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P244" s="17"/>
      <c r="IQ244" s="17"/>
      <c r="IR244" s="16"/>
      <c r="IS244" s="16"/>
      <c r="IT244" s="17"/>
      <c r="IU244" s="17"/>
      <c r="IV244" s="17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</row>
    <row r="245" spans="1:269" s="51" customFormat="1" hidden="1" outlineLevel="1" x14ac:dyDescent="0.25">
      <c r="A245" s="47" t="s">
        <v>102</v>
      </c>
      <c r="B245" s="48"/>
      <c r="C245" s="53"/>
      <c r="D245" s="64"/>
      <c r="E245" s="55">
        <f>SUM(E246:E249)</f>
        <v>2</v>
      </c>
      <c r="F245" s="55">
        <f>SUM(F246:F249)</f>
        <v>0</v>
      </c>
      <c r="G245" s="74">
        <f t="shared" ref="G245:G254" si="11">E245-F245</f>
        <v>2</v>
      </c>
      <c r="H245" s="52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  <c r="HG245" s="48"/>
      <c r="HH245" s="48"/>
      <c r="HI245" s="48"/>
      <c r="HJ245" s="48"/>
      <c r="HK245" s="48"/>
      <c r="HL245" s="48"/>
      <c r="HM245" s="48"/>
      <c r="HN245" s="48"/>
      <c r="HO245" s="48"/>
      <c r="HP245" s="48"/>
      <c r="HQ245" s="48"/>
      <c r="HR245" s="48"/>
      <c r="HS245" s="48"/>
      <c r="HT245" s="48"/>
      <c r="HU245" s="48"/>
      <c r="HV245" s="48"/>
      <c r="HW245" s="48"/>
      <c r="HX245" s="48"/>
      <c r="HY245" s="48"/>
      <c r="HZ245" s="48"/>
      <c r="IA245" s="48"/>
      <c r="IB245" s="48"/>
      <c r="IC245" s="48"/>
      <c r="ID245" s="48"/>
      <c r="IE245" s="48"/>
      <c r="IF245" s="48"/>
      <c r="IG245" s="48"/>
      <c r="IH245" s="48"/>
      <c r="II245" s="48"/>
      <c r="IJ245" s="48"/>
      <c r="IK245" s="48"/>
      <c r="IL245" s="48"/>
      <c r="IM245" s="48"/>
      <c r="IN245" s="48"/>
      <c r="IO245" s="48"/>
      <c r="IP245" s="48"/>
      <c r="IQ245" s="48"/>
      <c r="IR245" s="48"/>
      <c r="IS245" s="48"/>
      <c r="IT245" s="48"/>
      <c r="IU245" s="48"/>
      <c r="IV245" s="48"/>
      <c r="IW245" s="48"/>
      <c r="IX245" s="48"/>
      <c r="IY245" s="48"/>
      <c r="IZ245" s="48"/>
      <c r="JA245" s="48"/>
      <c r="JB245" s="48"/>
      <c r="JC245" s="48"/>
      <c r="JD245" s="48"/>
      <c r="JE245" s="48"/>
      <c r="JF245" s="48"/>
      <c r="JG245" s="48"/>
      <c r="JH245" s="48"/>
      <c r="JI245" s="48"/>
    </row>
    <row r="246" spans="1:269" hidden="1" outlineLevel="1" x14ac:dyDescent="0.25">
      <c r="A246" t="s">
        <v>103</v>
      </c>
      <c r="B246" s="6" t="s">
        <v>12</v>
      </c>
      <c r="C246" s="61">
        <v>43639</v>
      </c>
      <c r="D246" s="61">
        <v>43639</v>
      </c>
      <c r="E246" s="14">
        <v>0.5</v>
      </c>
      <c r="F246" s="14">
        <v>0</v>
      </c>
      <c r="G246" s="71">
        <f t="shared" si="11"/>
        <v>0.5</v>
      </c>
      <c r="H246" s="15" t="s">
        <v>19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  <c r="IO246" s="9"/>
      <c r="IP246" s="9"/>
      <c r="IQ246" s="9"/>
      <c r="IR246" s="9"/>
      <c r="IS246" s="9"/>
      <c r="IT246" s="9"/>
      <c r="IU246" s="9"/>
      <c r="IV246" s="9"/>
      <c r="IW246" s="9"/>
      <c r="IX246" s="9"/>
      <c r="IY246" s="9"/>
      <c r="IZ246" s="9"/>
      <c r="JA246" s="9"/>
      <c r="JB246" s="10"/>
      <c r="JC246" s="9"/>
      <c r="JD246" s="9"/>
      <c r="JE246" s="9"/>
      <c r="JF246" s="9"/>
      <c r="JG246" s="9"/>
      <c r="JH246" s="9"/>
      <c r="JI246" s="9"/>
    </row>
    <row r="247" spans="1:269" hidden="1" outlineLevel="1" x14ac:dyDescent="0.25">
      <c r="A247" t="s">
        <v>84</v>
      </c>
      <c r="B247" s="6" t="s">
        <v>12</v>
      </c>
      <c r="C247" s="19" t="s">
        <v>112</v>
      </c>
      <c r="D247" s="19" t="s">
        <v>112</v>
      </c>
      <c r="E247" s="14">
        <v>0.5</v>
      </c>
      <c r="F247" s="14">
        <v>0</v>
      </c>
      <c r="G247" s="71">
        <f t="shared" si="11"/>
        <v>0.5</v>
      </c>
      <c r="H247" s="15" t="s">
        <v>19</v>
      </c>
      <c r="JB247" s="30"/>
    </row>
    <row r="248" spans="1:269" hidden="1" outlineLevel="1" x14ac:dyDescent="0.25">
      <c r="A248" t="s">
        <v>85</v>
      </c>
      <c r="B248" s="6" t="s">
        <v>12</v>
      </c>
      <c r="C248" s="19" t="s">
        <v>112</v>
      </c>
      <c r="D248" s="19" t="s">
        <v>112</v>
      </c>
      <c r="E248" s="14">
        <v>0.5</v>
      </c>
      <c r="F248" s="14">
        <v>0</v>
      </c>
      <c r="G248" s="71">
        <f t="shared" si="11"/>
        <v>0.5</v>
      </c>
      <c r="H248" s="15" t="s">
        <v>19</v>
      </c>
      <c r="JC248" s="30"/>
      <c r="JD248" s="30"/>
      <c r="JE248" s="30"/>
      <c r="JH248" s="30"/>
      <c r="JI248" s="30"/>
    </row>
    <row r="249" spans="1:269" hidden="1" outlineLevel="1" x14ac:dyDescent="0.25">
      <c r="A249" t="s">
        <v>86</v>
      </c>
      <c r="B249" s="6" t="s">
        <v>12</v>
      </c>
      <c r="C249" s="19" t="s">
        <v>112</v>
      </c>
      <c r="D249" s="19" t="s">
        <v>112</v>
      </c>
      <c r="E249" s="14">
        <v>0.5</v>
      </c>
      <c r="F249" s="14">
        <v>0</v>
      </c>
      <c r="G249" s="71">
        <f t="shared" si="11"/>
        <v>0.5</v>
      </c>
      <c r="H249" s="15" t="s">
        <v>19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6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  <c r="HV249" s="16"/>
      <c r="HW249" s="16"/>
      <c r="HX249" s="16"/>
      <c r="HY249" s="16"/>
      <c r="HZ249" s="16"/>
      <c r="IA249" s="16"/>
      <c r="IB249" s="16"/>
      <c r="IC249" s="16"/>
      <c r="ID249" s="16"/>
      <c r="IE249" s="16"/>
      <c r="IF249" s="16"/>
      <c r="IG249" s="16"/>
      <c r="IH249" s="16"/>
      <c r="II249" s="16"/>
      <c r="IJ249" s="16"/>
      <c r="IK249" s="16"/>
      <c r="IL249" s="16"/>
      <c r="IM249" s="16"/>
      <c r="IN249" s="16"/>
      <c r="IO249" s="16"/>
      <c r="IP249" s="16"/>
      <c r="IQ249" s="16"/>
      <c r="IR249" s="16"/>
      <c r="IS249" s="16"/>
      <c r="IT249" s="16"/>
      <c r="IU249" s="16"/>
      <c r="IV249" s="16"/>
      <c r="IW249" s="16"/>
      <c r="IX249" s="16"/>
      <c r="IY249" s="16"/>
      <c r="IZ249" s="16"/>
      <c r="JA249" s="16"/>
      <c r="JB249" s="16"/>
      <c r="JC249" s="16"/>
      <c r="JD249" s="16"/>
      <c r="JE249" s="16"/>
      <c r="JF249" s="16"/>
      <c r="JG249" s="16"/>
      <c r="JH249" s="16"/>
      <c r="JI249" s="16"/>
    </row>
    <row r="250" spans="1:269" s="51" customFormat="1" hidden="1" outlineLevel="1" x14ac:dyDescent="0.25">
      <c r="A250" s="47" t="s">
        <v>87</v>
      </c>
      <c r="B250" s="48"/>
      <c r="C250" s="53"/>
      <c r="D250" s="64"/>
      <c r="E250" s="55">
        <f>SUM(E251)</f>
        <v>4</v>
      </c>
      <c r="F250" s="55">
        <f>SUM(F251)</f>
        <v>0</v>
      </c>
      <c r="G250" s="74">
        <f t="shared" si="11"/>
        <v>4</v>
      </c>
      <c r="H250" s="52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  <c r="HG250" s="48"/>
      <c r="HH250" s="48"/>
      <c r="HI250" s="48"/>
      <c r="HJ250" s="48"/>
      <c r="HK250" s="48"/>
      <c r="HL250" s="48"/>
      <c r="HM250" s="48"/>
      <c r="HN250" s="48"/>
      <c r="HO250" s="48"/>
      <c r="HP250" s="48"/>
      <c r="HQ250" s="48"/>
      <c r="HR250" s="48"/>
      <c r="HS250" s="48"/>
      <c r="HT250" s="48"/>
      <c r="HU250" s="48"/>
      <c r="HV250" s="48"/>
      <c r="HW250" s="48"/>
      <c r="HX250" s="48"/>
      <c r="HY250" s="48"/>
      <c r="HZ250" s="48"/>
      <c r="IA250" s="48"/>
      <c r="IB250" s="48"/>
      <c r="IC250" s="48"/>
      <c r="ID250" s="48"/>
      <c r="IE250" s="48"/>
      <c r="IF250" s="48"/>
      <c r="IG250" s="48"/>
      <c r="IH250" s="48"/>
      <c r="II250" s="48"/>
      <c r="IJ250" s="48"/>
      <c r="IK250" s="48"/>
      <c r="IL250" s="48"/>
      <c r="IM250" s="48"/>
      <c r="IN250" s="48"/>
      <c r="IO250" s="48"/>
      <c r="IP250" s="48"/>
      <c r="IQ250" s="48"/>
      <c r="IR250" s="48"/>
      <c r="IS250" s="48"/>
      <c r="IT250" s="48"/>
      <c r="IU250" s="48"/>
      <c r="IV250" s="48"/>
      <c r="IW250" s="48"/>
      <c r="IX250" s="48"/>
      <c r="IY250" s="48"/>
      <c r="IZ250" s="48"/>
      <c r="JA250" s="48"/>
      <c r="JB250" s="48"/>
      <c r="JC250" s="48"/>
      <c r="JD250" s="48"/>
      <c r="JE250" s="48"/>
      <c r="JF250" s="48"/>
      <c r="JG250" s="48"/>
      <c r="JH250" s="48"/>
      <c r="JI250" s="48"/>
    </row>
    <row r="251" spans="1:269" hidden="1" outlineLevel="1" x14ac:dyDescent="0.25">
      <c r="A251" t="s">
        <v>87</v>
      </c>
      <c r="B251" s="6" t="s">
        <v>5</v>
      </c>
      <c r="C251" s="61">
        <v>43964</v>
      </c>
      <c r="D251" s="23">
        <v>43979</v>
      </c>
      <c r="E251" s="14">
        <v>4</v>
      </c>
      <c r="F251" s="14">
        <v>0</v>
      </c>
      <c r="G251" s="71">
        <f t="shared" si="11"/>
        <v>4</v>
      </c>
      <c r="H251" s="15" t="s">
        <v>19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58"/>
      <c r="HN251" s="58"/>
      <c r="HO251" s="58"/>
      <c r="HP251" s="6"/>
      <c r="HQ251" s="6"/>
      <c r="HR251" s="58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  <c r="IW251" s="6"/>
      <c r="IX251" s="6"/>
      <c r="IY251" s="6"/>
      <c r="IZ251" s="6"/>
      <c r="JA251" s="6"/>
      <c r="JB251" s="6"/>
      <c r="JC251" s="6"/>
      <c r="JD251" s="6"/>
      <c r="JE251" s="6"/>
      <c r="JF251" s="6"/>
      <c r="JG251" s="6"/>
      <c r="JH251" s="6"/>
      <c r="JI251" s="6"/>
    </row>
    <row r="252" spans="1:269" s="51" customFormat="1" hidden="1" outlineLevel="1" x14ac:dyDescent="0.25">
      <c r="A252" s="47" t="s">
        <v>104</v>
      </c>
      <c r="B252" s="48"/>
      <c r="C252" s="53"/>
      <c r="D252" s="64"/>
      <c r="E252" s="55">
        <f>SUM(E253:E254)</f>
        <v>50</v>
      </c>
      <c r="F252" s="55">
        <f>SUM(F253:F254)</f>
        <v>0</v>
      </c>
      <c r="G252" s="74">
        <f t="shared" si="11"/>
        <v>50</v>
      </c>
      <c r="H252" s="52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  <c r="HG252" s="48"/>
      <c r="HH252" s="48"/>
      <c r="HI252" s="48"/>
      <c r="HJ252" s="48"/>
      <c r="HK252" s="48"/>
      <c r="HL252" s="48"/>
      <c r="HM252" s="48"/>
      <c r="HN252" s="48"/>
      <c r="HO252" s="48"/>
      <c r="HP252" s="48"/>
      <c r="HQ252" s="48"/>
      <c r="HR252" s="48"/>
      <c r="HS252" s="48"/>
      <c r="HT252" s="48"/>
      <c r="HU252" s="48"/>
      <c r="HV252" s="48"/>
      <c r="HW252" s="48"/>
      <c r="HX252" s="48"/>
      <c r="HY252" s="48"/>
      <c r="HZ252" s="48"/>
      <c r="IA252" s="48"/>
      <c r="IB252" s="48"/>
      <c r="IC252" s="48"/>
      <c r="ID252" s="48"/>
      <c r="IE252" s="48"/>
      <c r="IF252" s="48"/>
      <c r="IG252" s="48"/>
      <c r="IH252" s="48"/>
      <c r="II252" s="48"/>
      <c r="IJ252" s="48"/>
      <c r="IK252" s="48"/>
      <c r="IL252" s="48"/>
      <c r="IM252" s="48"/>
      <c r="IN252" s="48"/>
      <c r="IO252" s="48"/>
      <c r="IP252" s="48"/>
      <c r="IQ252" s="48"/>
      <c r="IR252" s="48"/>
      <c r="IS252" s="48"/>
      <c r="IT252" s="48"/>
      <c r="IU252" s="48"/>
      <c r="IV252" s="48"/>
      <c r="IW252" s="48"/>
      <c r="IX252" s="48"/>
      <c r="IY252" s="48"/>
      <c r="IZ252" s="48"/>
      <c r="JA252" s="48"/>
      <c r="JB252" s="48"/>
      <c r="JC252" s="48"/>
      <c r="JD252" s="48"/>
      <c r="JE252" s="48"/>
      <c r="JF252" s="48"/>
      <c r="JG252" s="48"/>
      <c r="JH252" s="48"/>
      <c r="JI252" s="48"/>
    </row>
    <row r="253" spans="1:269" hidden="1" outlineLevel="1" x14ac:dyDescent="0.25">
      <c r="A253" t="s">
        <v>88</v>
      </c>
      <c r="B253" s="6" t="s">
        <v>90</v>
      </c>
      <c r="C253" s="61">
        <v>43984</v>
      </c>
      <c r="D253" s="23">
        <v>44004</v>
      </c>
      <c r="E253" s="14">
        <v>30</v>
      </c>
      <c r="F253" s="14">
        <v>0</v>
      </c>
      <c r="G253" s="71">
        <f t="shared" si="11"/>
        <v>30</v>
      </c>
      <c r="H253" s="15" t="s">
        <v>19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10"/>
      <c r="IH253" s="10"/>
      <c r="II253" s="10"/>
      <c r="IJ253" s="10"/>
      <c r="IK253" s="9"/>
      <c r="IL253" s="9"/>
      <c r="IM253" s="10"/>
      <c r="IN253" s="10"/>
      <c r="IO253" s="10"/>
      <c r="IP253" s="10"/>
      <c r="IQ253" s="10"/>
      <c r="IR253" s="9"/>
      <c r="IS253" s="9"/>
      <c r="IT253" s="10"/>
      <c r="IU253" s="10"/>
      <c r="IV253" s="10"/>
      <c r="IW253" s="10"/>
      <c r="IX253" s="10"/>
      <c r="IY253" s="9"/>
      <c r="IZ253" s="9"/>
      <c r="JA253" s="10"/>
      <c r="JB253" s="9"/>
      <c r="JC253" s="9"/>
      <c r="JD253" s="9"/>
      <c r="JE253" s="9"/>
      <c r="JF253" s="9"/>
      <c r="JG253" s="9"/>
      <c r="JH253" s="9"/>
      <c r="JI253" s="9"/>
    </row>
    <row r="254" spans="1:269" hidden="1" outlineLevel="1" x14ac:dyDescent="0.25">
      <c r="A254" t="s">
        <v>105</v>
      </c>
      <c r="B254" s="9" t="s">
        <v>90</v>
      </c>
      <c r="C254" s="61">
        <v>43984</v>
      </c>
      <c r="D254" s="23">
        <v>43997</v>
      </c>
      <c r="E254" s="14">
        <v>20</v>
      </c>
      <c r="F254" s="14">
        <v>0</v>
      </c>
      <c r="G254" s="71">
        <f t="shared" si="11"/>
        <v>20</v>
      </c>
      <c r="H254" s="15" t="s">
        <v>19</v>
      </c>
      <c r="IG254" s="11"/>
      <c r="IH254" s="11"/>
      <c r="II254" s="11"/>
      <c r="IJ254" s="11"/>
      <c r="IM254" s="11"/>
      <c r="IN254" s="11"/>
      <c r="IO254" s="11"/>
      <c r="IP254" s="11"/>
      <c r="IQ254" s="11"/>
      <c r="IT254" s="11"/>
    </row>
    <row r="255" spans="1:269" collapsed="1" x14ac:dyDescent="0.25"/>
  </sheetData>
  <phoneticPr fontId="3" type="noConversion"/>
  <conditionalFormatting sqref="I1:JI2 N3:JI8 I28:AX30 BD28:BL30 BR28:JI30 I55:AC55 AF55:JI55 I56:JI61 I62:AL64 AP62:AQ64 AU62:JI64 I86:BE86 BI86:BL86 BP86:JI86 I87:JI88 I89:BH89 BK89:BL89 BP89:BT89 BX89:JI89 I80:JI85 I79:AT79 AV79:AX79 AZ79:JI79 I134:DX134 EG134:JI134 I135:ED135 EI135:JI135 I136:EF136 EJ136:EK136 EM136:JI136 I137:JI138 I139:DY139 EA139:EH139 EJ139:JI139 EC134:ED134 I210:GV211 GX210:GX211 GZ210:JI211 I9:JI27 I31:JI54 I65:JI78 I90:JI133 I140:JI209 I212:JI240 I241:IB241 IH241:JI241 ID241:IF241 I243:IL243 IN243:JI243 I242:JI242 I245:JI1048576 I244:IN244 IP244:IU244 IW244:JI244">
    <cfRule type="expression" dxfId="9057" priority="92">
      <formula>OR(WEEKDAY(I$1)=1,WEEKDAY(I$1)=7)</formula>
    </cfRule>
  </conditionalFormatting>
  <conditionalFormatting sqref="I3:M8">
    <cfRule type="expression" dxfId="9056" priority="96">
      <formula>OR(WEEKDAY(#REF!)=1,WEEKDAY(#REF!)=7)</formula>
    </cfRule>
  </conditionalFormatting>
  <conditionalFormatting sqref="BM28:BQ30">
    <cfRule type="expression" dxfId="9055" priority="100">
      <formula>OR(WEEKDAY(AY$1)=1,WEEKDAY(AY$1)=7)</formula>
    </cfRule>
  </conditionalFormatting>
  <conditionalFormatting sqref="AR62:AT64">
    <cfRule type="expression" dxfId="9054" priority="104">
      <formula>OR(WEEKDAY(AM$1)=1,WEEKDAY(AM$1)=7)</formula>
    </cfRule>
  </conditionalFormatting>
  <conditionalFormatting sqref="BM86:BO86 IV244">
    <cfRule type="expression" dxfId="9053" priority="108">
      <formula>OR(WEEKDAY(BF$1)=1,WEEKDAY(BF$1)=7)</formula>
    </cfRule>
  </conditionalFormatting>
  <conditionalFormatting sqref="BU89:BV89">
    <cfRule type="expression" dxfId="9052" priority="112">
      <formula>OR(WEEKDAY(BI$1)=1,WEEKDAY(BI$1)=7)</formula>
    </cfRule>
  </conditionalFormatting>
  <conditionalFormatting sqref="BW89">
    <cfRule type="expression" dxfId="9051" priority="116">
      <formula>OR(WEEKDAY(BO$1)=1,WEEKDAY(BO$1)=7)</formula>
    </cfRule>
  </conditionalFormatting>
  <conditionalFormatting sqref="AY79">
    <cfRule type="expression" dxfId="9050" priority="120">
      <formula>OR(WEEKDAY(AU$1)=1,WEEKDAY(AU$1)=7)</formula>
    </cfRule>
  </conditionalFormatting>
  <conditionalFormatting sqref="ES134:ET134">
    <cfRule type="expression" dxfId="9049" priority="124">
      <formula>OR(WEEKDAY(EE$1)=1,WEEKDAY(EE$1)=7)</formula>
    </cfRule>
  </conditionalFormatting>
  <conditionalFormatting sqref="EE135:EF135 EG136">
    <cfRule type="expression" dxfId="9048" priority="128">
      <formula>OR(WEEKDAY(EG$1)=1,WEEKDAY(EG$1)=7)</formula>
    </cfRule>
  </conditionalFormatting>
  <conditionalFormatting sqref="EH136 IC241">
    <cfRule type="expression" dxfId="9047" priority="132">
      <formula>OR(WEEKDAY(EL$1)=1,WEEKDAY(EL$1)=7)</formula>
    </cfRule>
  </conditionalFormatting>
  <conditionalFormatting sqref="EI139">
    <cfRule type="expression" dxfId="9046" priority="136">
      <formula>OR(WEEKDAY(DZ$1)=1,WEEKDAY(DZ$1)=7)</formula>
    </cfRule>
  </conditionalFormatting>
  <conditionalFormatting sqref="EU134:EV134">
    <cfRule type="expression" dxfId="9045" priority="140">
      <formula>OR(WEEKDAY(EA$1)=1,WEEKDAY(EA$1)=7)</formula>
    </cfRule>
  </conditionalFormatting>
  <conditionalFormatting sqref="GY210:GY211">
    <cfRule type="expression" dxfId="9044" priority="144">
      <formula>OR(WEEKDAY(GW$1)=1,WEEKDAY(GW$1)=7)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1" id="{C7FD383C-952F-45D4-882C-2014FBDEFA4F}">
            <xm:f>COUNTIFS('JOUR FERIE'!$A:$A,I$1)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I1:JI2 N3:JI8 I28:AX30 BD28:BL30 BR28:JI30 I55:AC55 AF55:JI55 I56:JI61 I62:AL64 AP62:AQ64 AU62:JI64 I86:BE86 BI86:BL86 BP86:JI86 I87:JI88 I89:BH89 BK89:BL89 BP89:BT89 BX89:JI89 I80:JI85 I79:AT79 AV79:AX79 AZ79:JI79 I134:DX134 EG134:JI134 I135:ED135 EI135:JI135 I136:EF136 EJ136:EK136 EM136:JI136 I137:JI138 I139:DY139 EA139:EH139 EJ139:JI139 EC134:ED134 I210:GV211 GX210:GX211 GZ210:JI211 I9:JI27 I31:JI54 I65:JI78 I90:JI133 I140:JI209 I212:JI240 I241:IB241 IH241:JI241 ID241:IF241 I243:IL243 IN243:JI243 I242:JI242 I245:JI1048576 I244:IN244 IP244:IU244 IW244:JI244</xm:sqref>
        </x14:conditionalFormatting>
        <x14:conditionalFormatting xmlns:xm="http://schemas.microsoft.com/office/excel/2006/main">
          <x14:cfRule type="cellIs" priority="90" operator="equal" id="{C13E5AB3-F589-4177-89A7-BE0D0A5E9CDC}">
            <xm:f>DATA!$A$5</xm:f>
            <x14:dxf>
              <font>
                <b/>
                <i val="0"/>
                <color rgb="FF00B050"/>
              </font>
            </x14:dxf>
          </x14:cfRule>
          <xm:sqref>H1:H8 H10:H26 H34:H38 H76 H98:H109 H89:H96 H78:H87 H220 H112:H218 H226 H229 H231 H234 H238 H240 H245 H250 H252 H255:H1048576</xm:sqref>
        </x14:conditionalFormatting>
        <x14:conditionalFormatting xmlns:xm="http://schemas.microsoft.com/office/excel/2006/main">
          <x14:cfRule type="cellIs" priority="87" operator="equal" id="{AEBA06FD-7678-4EDD-86E6-FEE9968E18A6}">
            <xm:f>DATA!$A$5</xm:f>
            <x14:dxf>
              <font>
                <b/>
                <i val="0"/>
                <color rgb="FF00B050"/>
              </font>
            </x14:dxf>
          </x14:cfRule>
          <xm:sqref>H9</xm:sqref>
        </x14:conditionalFormatting>
        <x14:conditionalFormatting xmlns:xm="http://schemas.microsoft.com/office/excel/2006/main">
          <x14:cfRule type="cellIs" priority="84" operator="equal" id="{9EAEE805-C553-41C9-A568-84F0D0D647DC}">
            <xm:f>DATA!$A$5</xm:f>
            <x14:dxf>
              <font>
                <b/>
                <i val="0"/>
                <color rgb="FF00B050"/>
              </font>
            </x14:dxf>
          </x14:cfRule>
          <xm:sqref>H33</xm:sqref>
        </x14:conditionalFormatting>
        <x14:conditionalFormatting xmlns:xm="http://schemas.microsoft.com/office/excel/2006/main">
          <x14:cfRule type="cellIs" priority="81" operator="equal" id="{A49030DD-94BF-42A1-8512-3F87CB03CBE1}">
            <xm:f>DATA!$A$5</xm:f>
            <x14:dxf>
              <font>
                <b/>
                <i val="0"/>
                <color rgb="FF00B050"/>
              </font>
            </x14:dxf>
          </x14:cfRule>
          <xm:sqref>H39</xm:sqref>
        </x14:conditionalFormatting>
        <x14:conditionalFormatting xmlns:xm="http://schemas.microsoft.com/office/excel/2006/main">
          <x14:cfRule type="cellIs" priority="78" operator="equal" id="{B39D5903-4445-4B74-823F-875DA451D34F}">
            <xm:f>DATA!$A$5</xm:f>
            <x14:dxf>
              <font>
                <b/>
                <i val="0"/>
                <color rgb="FF00B050"/>
              </font>
            </x14:dxf>
          </x14:cfRule>
          <xm:sqref>H75</xm:sqref>
        </x14:conditionalFormatting>
        <x14:conditionalFormatting xmlns:xm="http://schemas.microsoft.com/office/excel/2006/main">
          <x14:cfRule type="cellIs" priority="74" operator="equal" id="{E91ABA85-E885-4D5B-95BC-C5979DB1D831}">
            <xm:f>DATA!$A$5</xm:f>
            <x14:dxf>
              <font>
                <b/>
                <i val="0"/>
                <color rgb="FF00B050"/>
              </font>
            </x14:dxf>
          </x14:cfRule>
          <xm:sqref>H183</xm:sqref>
        </x14:conditionalFormatting>
        <x14:conditionalFormatting xmlns:xm="http://schemas.microsoft.com/office/excel/2006/main">
          <x14:cfRule type="cellIs" priority="62" operator="equal" id="{992B15A9-6ED9-406A-A325-F753A420256D}">
            <xm:f>DATA!$A$5</xm:f>
            <x14:dxf>
              <font>
                <b/>
                <i val="0"/>
                <color rgb="FF00B050"/>
              </font>
            </x14:dxf>
          </x14:cfRule>
          <xm:sqref>H147</xm:sqref>
        </x14:conditionalFormatting>
        <x14:conditionalFormatting xmlns:xm="http://schemas.microsoft.com/office/excel/2006/main">
          <x14:cfRule type="cellIs" priority="59" operator="equal" id="{F7FF3338-77E0-4ACE-BCAD-B9EC03009772}">
            <xm:f>DATA!$A$5</xm:f>
            <x14:dxf>
              <font>
                <b/>
                <i val="0"/>
                <color rgb="FF00B050"/>
              </font>
            </x14:dxf>
          </x14:cfRule>
          <xm:sqref>H147</xm:sqref>
        </x14:conditionalFormatting>
        <x14:conditionalFormatting xmlns:xm="http://schemas.microsoft.com/office/excel/2006/main">
          <x14:cfRule type="cellIs" priority="56" operator="equal" id="{50332DAE-28DB-41B0-A45F-613B991995E5}">
            <xm:f>DATA!$A$5</xm:f>
            <x14:dxf>
              <font>
                <b/>
                <i val="0"/>
                <color rgb="FF00B050"/>
              </font>
            </x14:dxf>
          </x14:cfRule>
          <xm:sqref>H111</xm:sqref>
        </x14:conditionalFormatting>
        <x14:conditionalFormatting xmlns:xm="http://schemas.microsoft.com/office/excel/2006/main">
          <x14:cfRule type="cellIs" priority="53" operator="equal" id="{EDEB81D1-5EEE-4ECB-8F3B-DDCCAF93ED5E}">
            <xm:f>DATA!$A$5</xm:f>
            <x14:dxf>
              <font>
                <b/>
                <i val="0"/>
                <color rgb="FF00B050"/>
              </font>
            </x14:dxf>
          </x14:cfRule>
          <xm:sqref>H111</xm:sqref>
        </x14:conditionalFormatting>
        <x14:conditionalFormatting xmlns:xm="http://schemas.microsoft.com/office/excel/2006/main">
          <x14:cfRule type="cellIs" priority="50" operator="equal" id="{0D932971-2670-4C44-8466-F9347C4DFF0E}">
            <xm:f>DATA!$A$5</xm:f>
            <x14:dxf>
              <font>
                <b/>
                <i val="0"/>
                <color rgb="FF00B050"/>
              </font>
            </x14:dxf>
          </x14:cfRule>
          <xm:sqref>H219</xm:sqref>
        </x14:conditionalFormatting>
        <x14:conditionalFormatting xmlns:xm="http://schemas.microsoft.com/office/excel/2006/main">
          <x14:cfRule type="cellIs" priority="47" operator="equal" id="{235FED4F-A1F9-4383-84FC-34076A49252C}">
            <xm:f>DATA!$A$5</xm:f>
            <x14:dxf>
              <font>
                <b/>
                <i val="0"/>
                <color rgb="FF00B050"/>
              </font>
            </x14:dxf>
          </x14:cfRule>
          <xm:sqref>H219</xm:sqref>
        </x14:conditionalFormatting>
        <x14:conditionalFormatting xmlns:xm="http://schemas.microsoft.com/office/excel/2006/main">
          <x14:cfRule type="cellIs" priority="44" operator="equal" id="{4CF25F20-DB82-4567-BB75-A94CE3835FFC}">
            <xm:f>DATA!$A$5</xm:f>
            <x14:dxf>
              <font>
                <b/>
                <i val="0"/>
                <color rgb="FF00B050"/>
              </font>
            </x14:dxf>
          </x14:cfRule>
          <xm:sqref>H40:H51 H70 H53:H54 H57:H60 H62:H65 H72:H73</xm:sqref>
        </x14:conditionalFormatting>
        <x14:conditionalFormatting xmlns:xm="http://schemas.microsoft.com/office/excel/2006/main">
          <x14:cfRule type="expression" priority="95" id="{C7FD383C-952F-45D4-882C-2014FBDEFA4F}">
            <xm:f>COUNTIFS('JOUR FERIE'!$A:$A,#REF!)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I3:M8</xm:sqref>
        </x14:conditionalFormatting>
        <x14:conditionalFormatting xmlns:xm="http://schemas.microsoft.com/office/excel/2006/main">
          <x14:cfRule type="cellIs" priority="43" operator="equal" id="{1D075DE0-361A-44EF-AA18-63F597F858EE}">
            <xm:f>DATA!$A$5</xm:f>
            <x14:dxf>
              <font>
                <b/>
                <i val="0"/>
                <color rgb="FF00B050"/>
              </font>
            </x14:dxf>
          </x14:cfRule>
          <xm:sqref>H27</xm:sqref>
        </x14:conditionalFormatting>
        <x14:conditionalFormatting xmlns:xm="http://schemas.microsoft.com/office/excel/2006/main">
          <x14:cfRule type="cellIs" priority="42" operator="equal" id="{ACE18DD4-51A2-43F7-9DF7-361E136EBC13}">
            <xm:f>DATA!$A$5</xm:f>
            <x14:dxf>
              <font>
                <b/>
                <i val="0"/>
                <color rgb="FF00B050"/>
              </font>
            </x14:dxf>
          </x14:cfRule>
          <xm:sqref>H28:H32</xm:sqref>
        </x14:conditionalFormatting>
        <x14:conditionalFormatting xmlns:xm="http://schemas.microsoft.com/office/excel/2006/main">
          <x14:cfRule type="expression" priority="99" id="{C7FD383C-952F-45D4-882C-2014FBDEFA4F}">
            <xm:f>COUNTIFS('JOUR FERIE'!$A:$A,AY$1)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BM28:BQ30</xm:sqref>
        </x14:conditionalFormatting>
        <x14:conditionalFormatting xmlns:xm="http://schemas.microsoft.com/office/excel/2006/main">
          <x14:cfRule type="cellIs" priority="41" operator="equal" id="{057D77E8-976D-45EB-AD59-9CC581F1F40F}">
            <xm:f>DATA!$A$5</xm:f>
            <x14:dxf>
              <font>
                <b/>
                <i val="0"/>
                <color rgb="FF00B050"/>
              </font>
            </x14:dxf>
          </x14:cfRule>
          <xm:sqref>H52</xm:sqref>
        </x14:conditionalFormatting>
        <x14:conditionalFormatting xmlns:xm="http://schemas.microsoft.com/office/excel/2006/main">
          <x14:cfRule type="cellIs" priority="40" operator="equal" id="{FE056DE1-F692-48AA-B529-50308D8F02B1}">
            <xm:f>DATA!$A$5</xm:f>
            <x14:dxf>
              <font>
                <b/>
                <i val="0"/>
                <color rgb="FF00B050"/>
              </font>
            </x14:dxf>
          </x14:cfRule>
          <xm:sqref>H55</xm:sqref>
        </x14:conditionalFormatting>
        <x14:conditionalFormatting xmlns:xm="http://schemas.microsoft.com/office/excel/2006/main">
          <x14:cfRule type="cellIs" priority="39" operator="equal" id="{82A80AA7-8375-42B4-8A05-024D86496D66}">
            <xm:f>DATA!$A$5</xm:f>
            <x14:dxf>
              <font>
                <b/>
                <i val="0"/>
                <color rgb="FF00B050"/>
              </font>
            </x14:dxf>
          </x14:cfRule>
          <xm:sqref>H56</xm:sqref>
        </x14:conditionalFormatting>
        <x14:conditionalFormatting xmlns:xm="http://schemas.microsoft.com/office/excel/2006/main">
          <x14:cfRule type="cellIs" priority="38" operator="equal" id="{8AF53181-0162-4832-85F0-9F93056FA51F}">
            <xm:f>DATA!$A$5</xm:f>
            <x14:dxf>
              <font>
                <b/>
                <i val="0"/>
                <color rgb="FF00B050"/>
              </font>
            </x14:dxf>
          </x14:cfRule>
          <xm:sqref>H66</xm:sqref>
        </x14:conditionalFormatting>
        <x14:conditionalFormatting xmlns:xm="http://schemas.microsoft.com/office/excel/2006/main">
          <x14:cfRule type="cellIs" priority="37" operator="equal" id="{42974EC4-1DF7-4F33-A3C2-CC0BF9C00045}">
            <xm:f>DATA!$A$5</xm:f>
            <x14:dxf>
              <font>
                <b/>
                <i val="0"/>
                <color rgb="FF00B050"/>
              </font>
            </x14:dxf>
          </x14:cfRule>
          <xm:sqref>H67</xm:sqref>
        </x14:conditionalFormatting>
        <x14:conditionalFormatting xmlns:xm="http://schemas.microsoft.com/office/excel/2006/main">
          <x14:cfRule type="cellIs" priority="36" operator="equal" id="{6B0E777C-EDDE-47CF-8DD2-658D6A7DB32F}">
            <xm:f>DATA!$A$5</xm:f>
            <x14:dxf>
              <font>
                <b/>
                <i val="0"/>
                <color rgb="FF00B050"/>
              </font>
            </x14:dxf>
          </x14:cfRule>
          <xm:sqref>H68</xm:sqref>
        </x14:conditionalFormatting>
        <x14:conditionalFormatting xmlns:xm="http://schemas.microsoft.com/office/excel/2006/main">
          <x14:cfRule type="cellIs" priority="35" operator="equal" id="{F4407CC4-5720-4A20-A304-A4242547A722}">
            <xm:f>DATA!$A$5</xm:f>
            <x14:dxf>
              <font>
                <b/>
                <i val="0"/>
                <color rgb="FF00B050"/>
              </font>
            </x14:dxf>
          </x14:cfRule>
          <xm:sqref>H69</xm:sqref>
        </x14:conditionalFormatting>
        <x14:conditionalFormatting xmlns:xm="http://schemas.microsoft.com/office/excel/2006/main">
          <x14:cfRule type="cellIs" priority="34" operator="equal" id="{66993BFD-A39E-418D-83ED-E5A669AE73FE}">
            <xm:f>DATA!$A$5</xm:f>
            <x14:dxf>
              <font>
                <b/>
                <i val="0"/>
                <color rgb="FF00B050"/>
              </font>
            </x14:dxf>
          </x14:cfRule>
          <xm:sqref>H61</xm:sqref>
        </x14:conditionalFormatting>
        <x14:conditionalFormatting xmlns:xm="http://schemas.microsoft.com/office/excel/2006/main">
          <x14:cfRule type="cellIs" priority="33" operator="equal" id="{7E031C4E-4B4A-443E-A2C4-C64CDB66CE29}">
            <xm:f>DATA!$A$5</xm:f>
            <x14:dxf>
              <font>
                <b/>
                <i val="0"/>
                <color rgb="FF00B050"/>
              </font>
            </x14:dxf>
          </x14:cfRule>
          <xm:sqref>H71</xm:sqref>
        </x14:conditionalFormatting>
        <x14:conditionalFormatting xmlns:xm="http://schemas.microsoft.com/office/excel/2006/main">
          <x14:cfRule type="cellIs" priority="32" operator="equal" id="{60E53245-DBB7-42B3-A998-FE141EDC4217}">
            <xm:f>DATA!$A$5</xm:f>
            <x14:dxf>
              <font>
                <b/>
                <i val="0"/>
                <color rgb="FF00B050"/>
              </font>
            </x14:dxf>
          </x14:cfRule>
          <xm:sqref>H74</xm:sqref>
        </x14:conditionalFormatting>
        <x14:conditionalFormatting xmlns:xm="http://schemas.microsoft.com/office/excel/2006/main">
          <x14:cfRule type="expression" priority="103" id="{C7FD383C-952F-45D4-882C-2014FBDEFA4F}">
            <xm:f>COUNTIFS('JOUR FERIE'!$A:$A,AM$1)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AR62:AT64</xm:sqref>
        </x14:conditionalFormatting>
        <x14:conditionalFormatting xmlns:xm="http://schemas.microsoft.com/office/excel/2006/main">
          <x14:cfRule type="cellIs" priority="31" operator="equal" id="{A1D68646-3AF2-4FD1-8905-9C3109EA2E3D}">
            <xm:f>DATA!$A$5</xm:f>
            <x14:dxf>
              <font>
                <b/>
                <i val="0"/>
                <color rgb="FF00B050"/>
              </font>
            </x14:dxf>
          </x14:cfRule>
          <xm:sqref>H77</xm:sqref>
        </x14:conditionalFormatting>
        <x14:conditionalFormatting xmlns:xm="http://schemas.microsoft.com/office/excel/2006/main">
          <x14:cfRule type="cellIs" priority="30" operator="equal" id="{2ECD9849-0C96-4BFE-9378-EB7A2F77D784}">
            <xm:f>DATA!$A$5</xm:f>
            <x14:dxf>
              <font>
                <b/>
                <i val="0"/>
                <color rgb="FF00B050"/>
              </font>
            </x14:dxf>
          </x14:cfRule>
          <xm:sqref>H88</xm:sqref>
        </x14:conditionalFormatting>
        <x14:conditionalFormatting xmlns:xm="http://schemas.microsoft.com/office/excel/2006/main">
          <x14:cfRule type="cellIs" priority="29" operator="equal" id="{84DCDAE4-785A-4E10-B6E8-F9C983959CBB}">
            <xm:f>DATA!$A$5</xm:f>
            <x14:dxf>
              <font>
                <b/>
                <i val="0"/>
                <color rgb="FF00B050"/>
              </font>
            </x14:dxf>
          </x14:cfRule>
          <xm:sqref>H97</xm:sqref>
        </x14:conditionalFormatting>
        <x14:conditionalFormatting xmlns:xm="http://schemas.microsoft.com/office/excel/2006/main">
          <x14:cfRule type="cellIs" priority="28" operator="equal" id="{35D94B96-A7E0-43F4-ACAF-3D53DD6E7196}">
            <xm:f>DATA!$A$5</xm:f>
            <x14:dxf>
              <font>
                <b/>
                <i val="0"/>
                <color rgb="FF00B050"/>
              </font>
            </x14:dxf>
          </x14:cfRule>
          <xm:sqref>H110</xm:sqref>
        </x14:conditionalFormatting>
        <x14:conditionalFormatting xmlns:xm="http://schemas.microsoft.com/office/excel/2006/main">
          <x14:cfRule type="expression" priority="107" id="{C7FD383C-952F-45D4-882C-2014FBDEFA4F}">
            <xm:f>COUNTIFS('JOUR FERIE'!$A:$A,BF$1)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BM86:BO86 IV244</xm:sqref>
        </x14:conditionalFormatting>
        <x14:conditionalFormatting xmlns:xm="http://schemas.microsoft.com/office/excel/2006/main">
          <x14:cfRule type="expression" priority="111" id="{C7FD383C-952F-45D4-882C-2014FBDEFA4F}">
            <xm:f>COUNTIFS('JOUR FERIE'!$A:$A,BI$1)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BU89:BV89</xm:sqref>
        </x14:conditionalFormatting>
        <x14:conditionalFormatting xmlns:xm="http://schemas.microsoft.com/office/excel/2006/main">
          <x14:cfRule type="expression" priority="115" id="{C7FD383C-952F-45D4-882C-2014FBDEFA4F}">
            <xm:f>COUNTIFS('JOUR FERIE'!$A:$A,BO$1)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BW89</xm:sqref>
        </x14:conditionalFormatting>
        <x14:conditionalFormatting xmlns:xm="http://schemas.microsoft.com/office/excel/2006/main">
          <x14:cfRule type="expression" priority="119" id="{C7FD383C-952F-45D4-882C-2014FBDEFA4F}">
            <xm:f>COUNTIFS('JOUR FERIE'!$A:$A,AU$1)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AY79</xm:sqref>
        </x14:conditionalFormatting>
        <x14:conditionalFormatting xmlns:xm="http://schemas.microsoft.com/office/excel/2006/main">
          <x14:cfRule type="expression" priority="123" id="{C7FD383C-952F-45D4-882C-2014FBDEFA4F}">
            <xm:f>COUNTIFS('JOUR FERIE'!$A:$A,EE$1)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ES134:ET134</xm:sqref>
        </x14:conditionalFormatting>
        <x14:conditionalFormatting xmlns:xm="http://schemas.microsoft.com/office/excel/2006/main">
          <x14:cfRule type="expression" priority="127" id="{C7FD383C-952F-45D4-882C-2014FBDEFA4F}">
            <xm:f>COUNTIFS('JOUR FERIE'!$A:$A,EG$1)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EE135:EF135 EG136</xm:sqref>
        </x14:conditionalFormatting>
        <x14:conditionalFormatting xmlns:xm="http://schemas.microsoft.com/office/excel/2006/main">
          <x14:cfRule type="expression" priority="131" id="{C7FD383C-952F-45D4-882C-2014FBDEFA4F}">
            <xm:f>COUNTIFS('JOUR FERIE'!$A:$A,EL$1)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EH136 IC241</xm:sqref>
        </x14:conditionalFormatting>
        <x14:conditionalFormatting xmlns:xm="http://schemas.microsoft.com/office/excel/2006/main">
          <x14:cfRule type="expression" priority="135" id="{C7FD383C-952F-45D4-882C-2014FBDEFA4F}">
            <xm:f>COUNTIFS('JOUR FERIE'!$A:$A,DZ$1)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EI139</xm:sqref>
        </x14:conditionalFormatting>
        <x14:conditionalFormatting xmlns:xm="http://schemas.microsoft.com/office/excel/2006/main">
          <x14:cfRule type="expression" priority="139" id="{C7FD383C-952F-45D4-882C-2014FBDEFA4F}">
            <xm:f>COUNTIFS('JOUR FERIE'!$A:$A,EA$1)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EU134:EV134</xm:sqref>
        </x14:conditionalFormatting>
        <x14:conditionalFormatting xmlns:xm="http://schemas.microsoft.com/office/excel/2006/main">
          <x14:cfRule type="cellIs" priority="27" operator="equal" id="{3D689BE8-81BD-46DD-8E42-9BD66B7810F5}">
            <xm:f>DATA!$A$5</xm:f>
            <x14:dxf>
              <font>
                <b/>
                <i val="0"/>
                <color rgb="FF00B050"/>
              </font>
            </x14:dxf>
          </x14:cfRule>
          <xm:sqref>H221</xm:sqref>
        </x14:conditionalFormatting>
        <x14:conditionalFormatting xmlns:xm="http://schemas.microsoft.com/office/excel/2006/main">
          <x14:cfRule type="cellIs" priority="26" operator="equal" id="{B1E0ACC9-AD77-4172-B3B8-CFC0FC6A8CE5}">
            <xm:f>DATA!$A$5</xm:f>
            <x14:dxf>
              <font>
                <b/>
                <i val="0"/>
                <color rgb="FF00B050"/>
              </font>
            </x14:dxf>
          </x14:cfRule>
          <xm:sqref>H222</xm:sqref>
        </x14:conditionalFormatting>
        <x14:conditionalFormatting xmlns:xm="http://schemas.microsoft.com/office/excel/2006/main">
          <x14:cfRule type="cellIs" priority="25" operator="equal" id="{EE2B504E-87DB-4A35-9037-EB008DC8E4A7}">
            <xm:f>DATA!$A$5</xm:f>
            <x14:dxf>
              <font>
                <b/>
                <i val="0"/>
                <color rgb="FF00B050"/>
              </font>
            </x14:dxf>
          </x14:cfRule>
          <xm:sqref>H223</xm:sqref>
        </x14:conditionalFormatting>
        <x14:conditionalFormatting xmlns:xm="http://schemas.microsoft.com/office/excel/2006/main">
          <x14:cfRule type="cellIs" priority="24" operator="equal" id="{CA2CE171-51BF-4209-9924-1C5DE4653A20}">
            <xm:f>DATA!$A$5</xm:f>
            <x14:dxf>
              <font>
                <b/>
                <i val="0"/>
                <color rgb="FF00B050"/>
              </font>
            </x14:dxf>
          </x14:cfRule>
          <xm:sqref>H224</xm:sqref>
        </x14:conditionalFormatting>
        <x14:conditionalFormatting xmlns:xm="http://schemas.microsoft.com/office/excel/2006/main">
          <x14:cfRule type="cellIs" priority="23" operator="equal" id="{20DA98CB-BC04-4F64-A6F0-6BC5AD8F1692}">
            <xm:f>DATA!$A$5</xm:f>
            <x14:dxf>
              <font>
                <b/>
                <i val="0"/>
                <color rgb="FF00B050"/>
              </font>
            </x14:dxf>
          </x14:cfRule>
          <xm:sqref>H225</xm:sqref>
        </x14:conditionalFormatting>
        <x14:conditionalFormatting xmlns:xm="http://schemas.microsoft.com/office/excel/2006/main">
          <x14:cfRule type="cellIs" priority="1" operator="equal" id="{9D2E3C5B-9055-4904-82AF-2481077295D6}">
            <xm:f>DATA!$A$5</xm:f>
            <x14:dxf>
              <font>
                <b/>
                <i val="0"/>
                <color rgb="FF00B050"/>
              </font>
            </x14:dxf>
          </x14:cfRule>
          <xm:sqref>H254</xm:sqref>
        </x14:conditionalFormatting>
        <x14:conditionalFormatting xmlns:xm="http://schemas.microsoft.com/office/excel/2006/main">
          <x14:cfRule type="cellIs" priority="21" operator="equal" id="{CDD9541B-3FF5-49E8-8BE3-42010CCE4B78}">
            <xm:f>DATA!$A$5</xm:f>
            <x14:dxf>
              <font>
                <b/>
                <i val="0"/>
                <color rgb="FF00B050"/>
              </font>
            </x14:dxf>
          </x14:cfRule>
          <xm:sqref>H227</xm:sqref>
        </x14:conditionalFormatting>
        <x14:conditionalFormatting xmlns:xm="http://schemas.microsoft.com/office/excel/2006/main">
          <x14:cfRule type="cellIs" priority="20" operator="equal" id="{513EAE44-3D50-498C-B690-EFFFEA00E22A}">
            <xm:f>DATA!$A$5</xm:f>
            <x14:dxf>
              <font>
                <b/>
                <i val="0"/>
                <color rgb="FF00B050"/>
              </font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1FA085D7-3D7B-4BE6-AF81-75A4A8F28380}">
            <xm:f>DATA!$A$5</xm:f>
            <x14:dxf>
              <font>
                <b/>
                <i val="0"/>
                <color rgb="FF00B050"/>
              </font>
            </x14:dxf>
          </x14:cfRule>
          <xm:sqref>H230</xm:sqref>
        </x14:conditionalFormatting>
        <x14:conditionalFormatting xmlns:xm="http://schemas.microsoft.com/office/excel/2006/main">
          <x14:cfRule type="cellIs" priority="18" operator="equal" id="{2F027F0E-4142-44B9-A2A2-65C2CF4B65CE}">
            <xm:f>DATA!$A$5</xm:f>
            <x14:dxf>
              <font>
                <b/>
                <i val="0"/>
                <color rgb="FF00B050"/>
              </font>
            </x14:dxf>
          </x14:cfRule>
          <xm:sqref>H232</xm:sqref>
        </x14:conditionalFormatting>
        <x14:conditionalFormatting xmlns:xm="http://schemas.microsoft.com/office/excel/2006/main">
          <x14:cfRule type="cellIs" priority="17" operator="equal" id="{6839CAE4-E2DA-4665-850C-0C0DD3A99DCD}">
            <xm:f>DATA!$A$5</xm:f>
            <x14:dxf>
              <font>
                <b/>
                <i val="0"/>
                <color rgb="FF00B050"/>
              </font>
            </x14:dxf>
          </x14:cfRule>
          <xm:sqref>H233</xm:sqref>
        </x14:conditionalFormatting>
        <x14:conditionalFormatting xmlns:xm="http://schemas.microsoft.com/office/excel/2006/main">
          <x14:cfRule type="cellIs" priority="16" operator="equal" id="{1AC74300-413D-42A1-B94B-BFF4CA208A93}">
            <xm:f>DATA!$A$5</xm:f>
            <x14:dxf>
              <font>
                <b/>
                <i val="0"/>
                <color rgb="FF00B050"/>
              </font>
            </x14:dxf>
          </x14:cfRule>
          <xm:sqref>H235</xm:sqref>
        </x14:conditionalFormatting>
        <x14:conditionalFormatting xmlns:xm="http://schemas.microsoft.com/office/excel/2006/main">
          <x14:cfRule type="cellIs" priority="15" operator="equal" id="{8AA90BF3-A74B-4DD8-BB0D-5ABC80806188}">
            <xm:f>DATA!$A$5</xm:f>
            <x14:dxf>
              <font>
                <b/>
                <i val="0"/>
                <color rgb="FF00B050"/>
              </font>
            </x14:dxf>
          </x14:cfRule>
          <xm:sqref>H236</xm:sqref>
        </x14:conditionalFormatting>
        <x14:conditionalFormatting xmlns:xm="http://schemas.microsoft.com/office/excel/2006/main">
          <x14:cfRule type="cellIs" priority="14" operator="equal" id="{CBBB4456-C7B4-46BC-A3AE-46744554445F}">
            <xm:f>DATA!$A$5</xm:f>
            <x14:dxf>
              <font>
                <b/>
                <i val="0"/>
                <color rgb="FF00B050"/>
              </font>
            </x14:dxf>
          </x14:cfRule>
          <xm:sqref>H237</xm:sqref>
        </x14:conditionalFormatting>
        <x14:conditionalFormatting xmlns:xm="http://schemas.microsoft.com/office/excel/2006/main">
          <x14:cfRule type="cellIs" priority="13" operator="equal" id="{9412097E-7278-4717-83BD-F07C21D169AB}">
            <xm:f>DATA!$A$5</xm:f>
            <x14:dxf>
              <font>
                <b/>
                <i val="0"/>
                <color rgb="FF00B050"/>
              </font>
            </x14:dxf>
          </x14:cfRule>
          <xm:sqref>H239</xm:sqref>
        </x14:conditionalFormatting>
        <x14:conditionalFormatting xmlns:xm="http://schemas.microsoft.com/office/excel/2006/main">
          <x14:cfRule type="cellIs" priority="12" operator="equal" id="{5F75EA36-3BAA-4B19-A2AC-10A0A96ACE69}">
            <xm:f>DATA!$A$5</xm:f>
            <x14:dxf>
              <font>
                <b/>
                <i val="0"/>
                <color rgb="FF00B050"/>
              </font>
            </x14:dxf>
          </x14:cfRule>
          <xm:sqref>H241</xm:sqref>
        </x14:conditionalFormatting>
        <x14:conditionalFormatting xmlns:xm="http://schemas.microsoft.com/office/excel/2006/main">
          <x14:cfRule type="cellIs" priority="10" operator="equal" id="{8ACD74F9-60DC-4164-85AD-55DAF7E09BE4}">
            <xm:f>DATA!$A$5</xm:f>
            <x14:dxf>
              <font>
                <b/>
                <i val="0"/>
                <color rgb="FF00B050"/>
              </font>
            </x14:dxf>
          </x14:cfRule>
          <xm:sqref>H242</xm:sqref>
        </x14:conditionalFormatting>
        <x14:conditionalFormatting xmlns:xm="http://schemas.microsoft.com/office/excel/2006/main">
          <x14:cfRule type="cellIs" priority="9" operator="equal" id="{FD2783A7-EF57-4D7F-AB54-2BC4D6F3EC8C}">
            <xm:f>DATA!$A$5</xm:f>
            <x14:dxf>
              <font>
                <b/>
                <i val="0"/>
                <color rgb="FF00B050"/>
              </font>
            </x14:dxf>
          </x14:cfRule>
          <xm:sqref>H243</xm:sqref>
        </x14:conditionalFormatting>
        <x14:conditionalFormatting xmlns:xm="http://schemas.microsoft.com/office/excel/2006/main">
          <x14:cfRule type="cellIs" priority="8" operator="equal" id="{6178D600-5C8C-4DE1-9913-3990CA1C6748}">
            <xm:f>DATA!$A$5</xm:f>
            <x14:dxf>
              <font>
                <b/>
                <i val="0"/>
                <color rgb="FF00B050"/>
              </font>
            </x14:dxf>
          </x14:cfRule>
          <xm:sqref>H244</xm:sqref>
        </x14:conditionalFormatting>
        <x14:conditionalFormatting xmlns:xm="http://schemas.microsoft.com/office/excel/2006/main">
          <x14:cfRule type="cellIs" priority="7" operator="equal" id="{12B1069B-7278-4FCB-8E4B-120CD1565CFF}">
            <xm:f>DATA!$A$5</xm:f>
            <x14:dxf>
              <font>
                <b/>
                <i val="0"/>
                <color rgb="FF00B050"/>
              </font>
            </x14:dxf>
          </x14:cfRule>
          <xm:sqref>H246</xm:sqref>
        </x14:conditionalFormatting>
        <x14:conditionalFormatting xmlns:xm="http://schemas.microsoft.com/office/excel/2006/main">
          <x14:cfRule type="cellIs" priority="6" operator="equal" id="{1350BDC5-8D0C-4804-B6A3-7854EABA65E2}">
            <xm:f>DATA!$A$5</xm:f>
            <x14:dxf>
              <font>
                <b/>
                <i val="0"/>
                <color rgb="FF00B050"/>
              </font>
            </x14:dxf>
          </x14:cfRule>
          <xm:sqref>H247</xm:sqref>
        </x14:conditionalFormatting>
        <x14:conditionalFormatting xmlns:xm="http://schemas.microsoft.com/office/excel/2006/main">
          <x14:cfRule type="cellIs" priority="5" operator="equal" id="{5B720A5E-6BA2-4FC6-B5BC-47E04AC693EF}">
            <xm:f>DATA!$A$5</xm:f>
            <x14:dxf>
              <font>
                <b/>
                <i val="0"/>
                <color rgb="FF00B050"/>
              </font>
            </x14:dxf>
          </x14:cfRule>
          <xm:sqref>H248</xm:sqref>
        </x14:conditionalFormatting>
        <x14:conditionalFormatting xmlns:xm="http://schemas.microsoft.com/office/excel/2006/main">
          <x14:cfRule type="cellIs" priority="4" operator="equal" id="{2061FB7E-3264-49E6-A368-770966FAAED5}">
            <xm:f>DATA!$A$5</xm:f>
            <x14:dxf>
              <font>
                <b/>
                <i val="0"/>
                <color rgb="FF00B050"/>
              </font>
            </x14:dxf>
          </x14:cfRule>
          <xm:sqref>H249</xm:sqref>
        </x14:conditionalFormatting>
        <x14:conditionalFormatting xmlns:xm="http://schemas.microsoft.com/office/excel/2006/main">
          <x14:cfRule type="cellIs" priority="3" operator="equal" id="{AC8288AE-3CA0-4D2A-8FD9-44565C0B48C1}">
            <xm:f>DATA!$A$5</xm:f>
            <x14:dxf>
              <font>
                <b/>
                <i val="0"/>
                <color rgb="FF00B050"/>
              </font>
            </x14:dxf>
          </x14:cfRule>
          <xm:sqref>H251</xm:sqref>
        </x14:conditionalFormatting>
        <x14:conditionalFormatting xmlns:xm="http://schemas.microsoft.com/office/excel/2006/main">
          <x14:cfRule type="cellIs" priority="2" operator="equal" id="{62263882-9140-4E53-B238-5670FFADA700}">
            <xm:f>DATA!$A$5</xm:f>
            <x14:dxf>
              <font>
                <b/>
                <i val="0"/>
                <color rgb="FF00B050"/>
              </font>
            </x14:dxf>
          </x14:cfRule>
          <xm:sqref>H253</xm:sqref>
        </x14:conditionalFormatting>
        <x14:conditionalFormatting xmlns:xm="http://schemas.microsoft.com/office/excel/2006/main">
          <x14:cfRule type="expression" priority="143" id="{C7FD383C-952F-45D4-882C-2014FBDEFA4F}">
            <xm:f>COUNTIFS('JOUR FERIE'!$A:$A,GW$1)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GY210:GY211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7C75B1-DD9C-4345-A098-0302594C21E0}">
          <x14:formula1>
            <xm:f>DATA!$A:$A</xm:f>
          </x14:formula1>
          <xm:sqref>H3:H254</xm:sqref>
        </x14:dataValidation>
        <x14:dataValidation type="list" allowBlank="1" showInputMessage="1" showErrorMessage="1" xr:uid="{F7A412D0-6F27-4F68-83D5-B5DF09082397}">
          <x14:formula1>
            <xm:f>RESSOURCES!$A:$A</xm:f>
          </x14:formula1>
          <xm:sqref>B2:B254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6C92-460A-4BDA-B308-AF62A01B4B03}">
  <dimension ref="A1:JN534"/>
  <sheetViews>
    <sheetView tabSelected="1" zoomScale="80" zoomScaleNormal="80" workbookViewId="0">
      <pane ySplit="1" topLeftCell="A123" activePane="bottomLeft" state="frozen"/>
      <selection pane="bottomLeft" activeCell="A329" sqref="A329"/>
    </sheetView>
  </sheetViews>
  <sheetFormatPr baseColWidth="10" defaultColWidth="3.85546875" defaultRowHeight="15" outlineLevelRow="4" x14ac:dyDescent="0.25"/>
  <cols>
    <col min="1" max="1" width="47" style="144" customWidth="1"/>
    <col min="2" max="2" width="44" style="18" customWidth="1"/>
    <col min="3" max="3" width="24.7109375" style="18" customWidth="1"/>
    <col min="4" max="4" width="19.140625" style="6" customWidth="1"/>
    <col min="5" max="5" width="12.28515625" style="75" customWidth="1"/>
    <col min="6" max="6" width="12.28515625" style="61" customWidth="1"/>
    <col min="7" max="10" width="12.28515625" style="20" customWidth="1"/>
    <col min="11" max="11" width="12.28515625" style="73" customWidth="1"/>
    <col min="12" max="12" width="12.28515625" style="15" customWidth="1"/>
    <col min="13" max="13" width="3.28515625" style="15" bestFit="1" customWidth="1"/>
    <col min="14" max="19" width="3.85546875" style="8"/>
    <col min="20" max="20" width="3.85546875" style="170"/>
    <col min="21" max="21" width="3.85546875" style="178"/>
    <col min="22" max="24" width="3.85546875" style="8"/>
    <col min="25" max="26" width="3.85546875" style="8" bestFit="1" customWidth="1"/>
    <col min="27" max="34" width="3.85546875" style="8"/>
    <col min="35" max="35" width="3.85546875" style="170"/>
    <col min="36" max="36" width="3.85546875" style="178"/>
    <col min="37" max="48" width="3.85546875" style="8"/>
    <col min="49" max="49" width="3.85546875" style="170"/>
    <col min="50" max="50" width="3.85546875" style="178"/>
    <col min="51" max="62" width="3.85546875" style="8"/>
    <col min="63" max="63" width="3.85546875" style="170"/>
    <col min="64" max="64" width="3.85546875" style="178"/>
    <col min="65" max="76" width="3.85546875" style="8"/>
    <col min="77" max="77" width="3.85546875" style="170"/>
    <col min="78" max="78" width="3.85546875" style="178"/>
    <col min="79" max="90" width="3.85546875" style="8"/>
    <col min="91" max="91" width="3.85546875" style="170"/>
    <col min="92" max="92" width="3.85546875" style="178"/>
    <col min="93" max="111" width="3.85546875" style="8"/>
    <col min="112" max="112" width="3.85546875" style="170"/>
    <col min="113" max="113" width="3.85546875" style="178"/>
    <col min="114" max="132" width="3.85546875" style="8"/>
    <col min="133" max="133" width="3.85546875" style="170"/>
    <col min="134" max="134" width="3.85546875" style="178"/>
    <col min="135" max="153" width="3.85546875" style="8"/>
    <col min="154" max="154" width="3.85546875" style="170"/>
    <col min="155" max="155" width="3.85546875" style="178"/>
    <col min="156" max="274" width="3.85546875" style="8"/>
  </cols>
  <sheetData>
    <row r="1" spans="1:274" ht="149.44999999999999" customHeight="1" thickBot="1" x14ac:dyDescent="0.3">
      <c r="A1" s="142" t="s">
        <v>0</v>
      </c>
      <c r="B1" s="194" t="s">
        <v>183</v>
      </c>
      <c r="C1" s="194" t="s">
        <v>120</v>
      </c>
      <c r="D1" s="136" t="s">
        <v>1</v>
      </c>
      <c r="E1" s="237" t="s">
        <v>2</v>
      </c>
      <c r="F1" s="159" t="s">
        <v>3</v>
      </c>
      <c r="G1" s="137" t="s">
        <v>170</v>
      </c>
      <c r="H1" s="137" t="s">
        <v>25</v>
      </c>
      <c r="I1" s="137" t="s">
        <v>171</v>
      </c>
      <c r="J1" s="138" t="s">
        <v>26</v>
      </c>
      <c r="K1" s="139" t="s">
        <v>107</v>
      </c>
      <c r="L1" s="136" t="s">
        <v>4</v>
      </c>
      <c r="M1" s="136"/>
      <c r="N1" s="140">
        <v>43752</v>
      </c>
      <c r="O1" s="140">
        <v>43753</v>
      </c>
      <c r="P1" s="140">
        <v>43754</v>
      </c>
      <c r="Q1" s="140">
        <v>43755</v>
      </c>
      <c r="R1" s="140">
        <v>43756</v>
      </c>
      <c r="S1" s="141">
        <v>43757</v>
      </c>
      <c r="T1" s="169">
        <v>43758</v>
      </c>
      <c r="U1" s="177">
        <v>43759</v>
      </c>
      <c r="V1" s="140">
        <v>43760</v>
      </c>
      <c r="W1" s="140">
        <v>43761</v>
      </c>
      <c r="X1" s="140">
        <v>43762</v>
      </c>
      <c r="Y1" s="140">
        <v>43763</v>
      </c>
      <c r="Z1" s="140">
        <v>43764</v>
      </c>
      <c r="AA1" s="140">
        <v>43765</v>
      </c>
      <c r="AB1" s="140">
        <v>43766</v>
      </c>
      <c r="AC1" s="140">
        <v>43767</v>
      </c>
      <c r="AD1" s="140">
        <v>43768</v>
      </c>
      <c r="AE1" s="140">
        <v>43769</v>
      </c>
      <c r="AF1" s="141">
        <v>43770</v>
      </c>
      <c r="AG1" s="141">
        <v>43771</v>
      </c>
      <c r="AH1" s="141">
        <v>43772</v>
      </c>
      <c r="AI1" s="186">
        <v>43773</v>
      </c>
      <c r="AJ1" s="177">
        <v>43774</v>
      </c>
      <c r="AK1" s="140">
        <v>43775</v>
      </c>
      <c r="AL1" s="140">
        <v>43776</v>
      </c>
      <c r="AM1" s="140">
        <v>43777</v>
      </c>
      <c r="AN1" s="140">
        <v>43778</v>
      </c>
      <c r="AO1" s="140">
        <v>43779</v>
      </c>
      <c r="AP1" s="140">
        <v>43780</v>
      </c>
      <c r="AQ1" s="140">
        <v>43781</v>
      </c>
      <c r="AR1" s="140">
        <v>43782</v>
      </c>
      <c r="AS1" s="140">
        <v>43783</v>
      </c>
      <c r="AT1" s="140">
        <v>43784</v>
      </c>
      <c r="AU1" s="140">
        <v>43785</v>
      </c>
      <c r="AV1" s="140">
        <v>43786</v>
      </c>
      <c r="AW1" s="186">
        <v>43787</v>
      </c>
      <c r="AX1" s="177">
        <v>43788</v>
      </c>
      <c r="AY1" s="140">
        <v>43789</v>
      </c>
      <c r="AZ1" s="140">
        <v>43790</v>
      </c>
      <c r="BA1" s="140">
        <v>43791</v>
      </c>
      <c r="BB1" s="140">
        <v>43792</v>
      </c>
      <c r="BC1" s="140">
        <v>43793</v>
      </c>
      <c r="BD1" s="140">
        <v>43794</v>
      </c>
      <c r="BE1" s="140">
        <v>43795</v>
      </c>
      <c r="BF1" s="140">
        <v>43796</v>
      </c>
      <c r="BG1" s="140">
        <v>43797</v>
      </c>
      <c r="BH1" s="140">
        <v>43798</v>
      </c>
      <c r="BI1" s="140">
        <v>43799</v>
      </c>
      <c r="BJ1" s="140">
        <v>43800</v>
      </c>
      <c r="BK1" s="186">
        <v>43801</v>
      </c>
      <c r="BL1" s="177">
        <v>43802</v>
      </c>
      <c r="BM1" s="140">
        <v>43803</v>
      </c>
      <c r="BN1" s="140">
        <v>43804</v>
      </c>
      <c r="BO1" s="140">
        <v>43805</v>
      </c>
      <c r="BP1" s="140">
        <v>43806</v>
      </c>
      <c r="BQ1" s="140">
        <v>43807</v>
      </c>
      <c r="BR1" s="140">
        <v>43808</v>
      </c>
      <c r="BS1" s="140">
        <v>43809</v>
      </c>
      <c r="BT1" s="140">
        <v>43810</v>
      </c>
      <c r="BU1" s="140">
        <v>43811</v>
      </c>
      <c r="BV1" s="140">
        <v>43812</v>
      </c>
      <c r="BW1" s="140">
        <v>43813</v>
      </c>
      <c r="BX1" s="140">
        <v>43814</v>
      </c>
      <c r="BY1" s="186">
        <v>43815</v>
      </c>
      <c r="BZ1" s="177">
        <v>43816</v>
      </c>
      <c r="CA1" s="140">
        <v>43817</v>
      </c>
      <c r="CB1" s="140">
        <v>43818</v>
      </c>
      <c r="CC1" s="140">
        <v>43819</v>
      </c>
      <c r="CD1" s="140">
        <v>43820</v>
      </c>
      <c r="CE1" s="140">
        <v>43821</v>
      </c>
      <c r="CF1" s="140">
        <v>43822</v>
      </c>
      <c r="CG1" s="140">
        <v>43823</v>
      </c>
      <c r="CH1" s="140">
        <v>43824</v>
      </c>
      <c r="CI1" s="140">
        <v>43825</v>
      </c>
      <c r="CJ1" s="140">
        <v>43826</v>
      </c>
      <c r="CK1" s="140">
        <v>43827</v>
      </c>
      <c r="CL1" s="140">
        <v>43828</v>
      </c>
      <c r="CM1" s="186">
        <v>43829</v>
      </c>
      <c r="CN1" s="177">
        <v>43830</v>
      </c>
      <c r="CO1" s="140">
        <v>43831</v>
      </c>
      <c r="CP1" s="140">
        <v>43832</v>
      </c>
      <c r="CQ1" s="140">
        <v>43833</v>
      </c>
      <c r="CR1" s="140">
        <v>43834</v>
      </c>
      <c r="CS1" s="140">
        <v>43835</v>
      </c>
      <c r="CT1" s="140">
        <v>43836</v>
      </c>
      <c r="CU1" s="140">
        <v>43837</v>
      </c>
      <c r="CV1" s="140">
        <v>43838</v>
      </c>
      <c r="CW1" s="140">
        <v>43839</v>
      </c>
      <c r="CX1" s="140">
        <v>43840</v>
      </c>
      <c r="CY1" s="140">
        <v>43841</v>
      </c>
      <c r="CZ1" s="140">
        <v>43842</v>
      </c>
      <c r="DA1" s="140">
        <v>43843</v>
      </c>
      <c r="DB1" s="140">
        <v>43844</v>
      </c>
      <c r="DC1" s="140">
        <v>43845</v>
      </c>
      <c r="DD1" s="140">
        <v>43846</v>
      </c>
      <c r="DE1" s="140">
        <v>43847</v>
      </c>
      <c r="DF1" s="140">
        <v>43848</v>
      </c>
      <c r="DG1" s="140">
        <v>43849</v>
      </c>
      <c r="DH1" s="186">
        <v>43850</v>
      </c>
      <c r="DI1" s="177">
        <v>43851</v>
      </c>
      <c r="DJ1" s="140">
        <v>43852</v>
      </c>
      <c r="DK1" s="140">
        <v>43853</v>
      </c>
      <c r="DL1" s="140">
        <v>43854</v>
      </c>
      <c r="DM1" s="140">
        <v>43855</v>
      </c>
      <c r="DN1" s="140">
        <v>43856</v>
      </c>
      <c r="DO1" s="140">
        <v>43857</v>
      </c>
      <c r="DP1" s="140">
        <v>43858</v>
      </c>
      <c r="DQ1" s="140">
        <v>43859</v>
      </c>
      <c r="DR1" s="140">
        <v>43860</v>
      </c>
      <c r="DS1" s="140">
        <v>43861</v>
      </c>
      <c r="DT1" s="140">
        <v>43862</v>
      </c>
      <c r="DU1" s="140">
        <v>43863</v>
      </c>
      <c r="DV1" s="140">
        <v>43864</v>
      </c>
      <c r="DW1" s="140">
        <v>43865</v>
      </c>
      <c r="DX1" s="140">
        <v>43866</v>
      </c>
      <c r="DY1" s="140">
        <v>43867</v>
      </c>
      <c r="DZ1" s="140">
        <v>43868</v>
      </c>
      <c r="EA1" s="140">
        <v>43869</v>
      </c>
      <c r="EB1" s="140">
        <v>43870</v>
      </c>
      <c r="EC1" s="186">
        <v>43871</v>
      </c>
      <c r="ED1" s="177">
        <v>43872</v>
      </c>
      <c r="EE1" s="140">
        <v>43873</v>
      </c>
      <c r="EF1" s="140">
        <v>43874</v>
      </c>
      <c r="EG1" s="140">
        <v>43875</v>
      </c>
      <c r="EH1" s="140">
        <v>43876</v>
      </c>
      <c r="EI1" s="140">
        <v>43877</v>
      </c>
      <c r="EJ1" s="140">
        <v>43878</v>
      </c>
      <c r="EK1" s="140">
        <v>43879</v>
      </c>
      <c r="EL1" s="140">
        <v>43880</v>
      </c>
      <c r="EM1" s="140">
        <v>43881</v>
      </c>
      <c r="EN1" s="140">
        <v>43882</v>
      </c>
      <c r="EO1" s="140">
        <v>43883</v>
      </c>
      <c r="EP1" s="140">
        <v>43884</v>
      </c>
      <c r="EQ1" s="140">
        <v>43885</v>
      </c>
      <c r="ER1" s="140">
        <v>43886</v>
      </c>
      <c r="ES1" s="140">
        <v>43887</v>
      </c>
      <c r="ET1" s="140">
        <v>43888</v>
      </c>
      <c r="EU1" s="140">
        <v>43889</v>
      </c>
      <c r="EV1" s="140">
        <v>43890</v>
      </c>
      <c r="EW1" s="140">
        <v>43891</v>
      </c>
      <c r="EX1" s="186">
        <v>43892</v>
      </c>
      <c r="EY1" s="177">
        <v>43893</v>
      </c>
      <c r="EZ1" s="140">
        <v>43894</v>
      </c>
      <c r="FA1" s="140">
        <v>43895</v>
      </c>
      <c r="FB1" s="140">
        <v>43896</v>
      </c>
      <c r="FC1" s="140">
        <v>43897</v>
      </c>
      <c r="FD1" s="140">
        <v>43898</v>
      </c>
      <c r="FE1" s="140">
        <v>43899</v>
      </c>
      <c r="FF1" s="140">
        <v>43900</v>
      </c>
      <c r="FG1" s="140">
        <v>43901</v>
      </c>
      <c r="FH1" s="140">
        <v>43902</v>
      </c>
      <c r="FI1" s="140">
        <v>43903</v>
      </c>
      <c r="FJ1" s="140">
        <v>43904</v>
      </c>
      <c r="FK1" s="140">
        <v>43905</v>
      </c>
      <c r="FL1" s="140">
        <v>43906</v>
      </c>
      <c r="FM1" s="140">
        <v>43907</v>
      </c>
      <c r="FN1" s="140">
        <v>43908</v>
      </c>
      <c r="FO1" s="140">
        <v>43909</v>
      </c>
      <c r="FP1" s="140">
        <v>43910</v>
      </c>
      <c r="FQ1" s="140">
        <v>43911</v>
      </c>
      <c r="FR1" s="140">
        <v>43912</v>
      </c>
      <c r="FS1" s="140">
        <v>43913</v>
      </c>
      <c r="FT1" s="140">
        <v>43914</v>
      </c>
      <c r="FU1" s="140">
        <v>43915</v>
      </c>
      <c r="FV1" s="140">
        <v>43916</v>
      </c>
      <c r="FW1" s="140">
        <v>43917</v>
      </c>
      <c r="FX1" s="140">
        <v>43918</v>
      </c>
      <c r="FY1" s="140">
        <v>43919</v>
      </c>
      <c r="FZ1" s="140">
        <v>43920</v>
      </c>
      <c r="GA1" s="140">
        <v>43921</v>
      </c>
      <c r="GB1" s="140">
        <v>43922</v>
      </c>
      <c r="GC1" s="140">
        <v>43923</v>
      </c>
      <c r="GD1" s="140">
        <v>43924</v>
      </c>
      <c r="GE1" s="140">
        <v>43925</v>
      </c>
      <c r="GF1" s="140">
        <v>43926</v>
      </c>
      <c r="GG1" s="140">
        <v>43927</v>
      </c>
      <c r="GH1" s="140">
        <v>43928</v>
      </c>
      <c r="GI1" s="140">
        <v>43929</v>
      </c>
      <c r="GJ1" s="140">
        <v>43930</v>
      </c>
      <c r="GK1" s="140">
        <v>43931</v>
      </c>
      <c r="GL1" s="140">
        <v>43932</v>
      </c>
      <c r="GM1" s="140">
        <v>43933</v>
      </c>
      <c r="GN1" s="140">
        <v>43934</v>
      </c>
      <c r="GO1" s="140">
        <v>43935</v>
      </c>
      <c r="GP1" s="140">
        <v>43936</v>
      </c>
      <c r="GQ1" s="140">
        <v>43937</v>
      </c>
      <c r="GR1" s="140">
        <v>43938</v>
      </c>
      <c r="GS1" s="140">
        <v>43939</v>
      </c>
      <c r="GT1" s="140">
        <v>43940</v>
      </c>
      <c r="GU1" s="140">
        <v>43941</v>
      </c>
      <c r="GV1" s="140">
        <v>43942</v>
      </c>
      <c r="GW1" s="140">
        <v>43943</v>
      </c>
      <c r="GX1" s="140">
        <v>43944</v>
      </c>
      <c r="GY1" s="140">
        <v>43945</v>
      </c>
      <c r="GZ1" s="140">
        <v>43946</v>
      </c>
      <c r="HA1" s="140">
        <v>43947</v>
      </c>
      <c r="HB1" s="140">
        <v>43948</v>
      </c>
      <c r="HC1" s="140">
        <v>43949</v>
      </c>
      <c r="HD1" s="140">
        <v>43950</v>
      </c>
      <c r="HE1" s="140">
        <v>43951</v>
      </c>
      <c r="HF1" s="140">
        <v>43952</v>
      </c>
      <c r="HG1" s="140">
        <v>43953</v>
      </c>
      <c r="HH1" s="140">
        <v>43954</v>
      </c>
      <c r="HI1" s="140">
        <v>43955</v>
      </c>
      <c r="HJ1" s="140">
        <v>43956</v>
      </c>
      <c r="HK1" s="140">
        <v>43957</v>
      </c>
      <c r="HL1" s="140">
        <v>43958</v>
      </c>
      <c r="HM1" s="140">
        <v>43959</v>
      </c>
      <c r="HN1" s="140">
        <v>43960</v>
      </c>
      <c r="HO1" s="140">
        <v>43961</v>
      </c>
      <c r="HP1" s="140">
        <v>43962</v>
      </c>
      <c r="HQ1" s="140">
        <v>43963</v>
      </c>
      <c r="HR1" s="140">
        <v>43964</v>
      </c>
      <c r="HS1" s="140">
        <v>43965</v>
      </c>
      <c r="HT1" s="140">
        <v>43966</v>
      </c>
      <c r="HU1" s="140">
        <v>43967</v>
      </c>
      <c r="HV1" s="140">
        <v>43968</v>
      </c>
      <c r="HW1" s="140">
        <v>43969</v>
      </c>
      <c r="HX1" s="140">
        <v>43970</v>
      </c>
      <c r="HY1" s="140">
        <v>43971</v>
      </c>
      <c r="HZ1" s="140">
        <v>43972</v>
      </c>
      <c r="IA1" s="140">
        <v>43973</v>
      </c>
      <c r="IB1" s="140">
        <v>43974</v>
      </c>
      <c r="IC1" s="140">
        <v>43975</v>
      </c>
      <c r="ID1" s="140">
        <v>43976</v>
      </c>
      <c r="IE1" s="140">
        <v>43977</v>
      </c>
      <c r="IF1" s="140">
        <v>43978</v>
      </c>
      <c r="IG1" s="140">
        <v>43979</v>
      </c>
      <c r="IH1" s="140">
        <v>43980</v>
      </c>
      <c r="II1" s="140">
        <v>43981</v>
      </c>
      <c r="IJ1" s="140">
        <v>43982</v>
      </c>
      <c r="IK1" s="140">
        <v>43983</v>
      </c>
      <c r="IL1" s="140">
        <v>43984</v>
      </c>
      <c r="IM1" s="140">
        <v>43985</v>
      </c>
      <c r="IN1" s="140">
        <v>43986</v>
      </c>
      <c r="IO1" s="140">
        <v>43987</v>
      </c>
      <c r="IP1" s="140">
        <v>43988</v>
      </c>
      <c r="IQ1" s="140">
        <v>43989</v>
      </c>
      <c r="IR1" s="140">
        <v>43990</v>
      </c>
      <c r="IS1" s="140">
        <v>43991</v>
      </c>
      <c r="IT1" s="140">
        <v>43992</v>
      </c>
      <c r="IU1" s="140">
        <v>43993</v>
      </c>
      <c r="IV1" s="140">
        <v>43994</v>
      </c>
      <c r="IW1" s="140">
        <v>43995</v>
      </c>
      <c r="IX1" s="140">
        <v>43996</v>
      </c>
      <c r="IY1" s="140">
        <v>43997</v>
      </c>
      <c r="IZ1" s="140">
        <v>43998</v>
      </c>
      <c r="JA1" s="140">
        <v>43999</v>
      </c>
      <c r="JB1" s="140">
        <v>44000</v>
      </c>
      <c r="JC1" s="140">
        <v>44001</v>
      </c>
      <c r="JD1" s="140">
        <v>44002</v>
      </c>
      <c r="JE1" s="140">
        <v>44003</v>
      </c>
      <c r="JF1" s="140">
        <v>44004</v>
      </c>
      <c r="JG1" s="140">
        <v>44005</v>
      </c>
      <c r="JH1" s="140">
        <v>44006</v>
      </c>
      <c r="JI1" s="140">
        <v>44007</v>
      </c>
      <c r="JJ1" s="140">
        <v>44008</v>
      </c>
      <c r="JK1" s="140">
        <v>44009</v>
      </c>
      <c r="JL1" s="140">
        <v>44010</v>
      </c>
      <c r="JM1" s="140">
        <v>44011</v>
      </c>
      <c r="JN1" s="140">
        <v>44012</v>
      </c>
    </row>
    <row r="2" spans="1:274" s="208" customFormat="1" x14ac:dyDescent="0.25">
      <c r="A2" s="200" t="s">
        <v>46</v>
      </c>
      <c r="B2" s="201"/>
      <c r="C2" s="201"/>
      <c r="D2" s="202"/>
      <c r="E2" s="238"/>
      <c r="F2" s="203"/>
      <c r="G2" s="268"/>
      <c r="H2" s="268"/>
      <c r="I2" s="268"/>
      <c r="J2" s="268"/>
      <c r="K2" s="269"/>
      <c r="L2" s="204"/>
      <c r="M2" s="166"/>
      <c r="N2" s="205"/>
      <c r="O2" s="205"/>
      <c r="P2" s="205"/>
      <c r="Q2" s="205"/>
      <c r="R2" s="205"/>
      <c r="S2" s="205"/>
      <c r="T2" s="206"/>
      <c r="U2" s="207" t="str">
        <f>_xlfn.CONCAT("RELEASE"," ","#0",CAPACITE!A3)</f>
        <v>RELEASE #05</v>
      </c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6"/>
      <c r="AJ2" s="207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6"/>
      <c r="AX2" s="207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6"/>
      <c r="BL2" s="207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6"/>
      <c r="BZ2" s="207" t="str">
        <f>_xlfn.CONCAT("RELEASE"," ","#0",CAPACITE!A8)</f>
        <v>RELEASE #06</v>
      </c>
      <c r="CA2" s="205"/>
      <c r="CB2" s="205"/>
      <c r="CC2" s="205"/>
      <c r="CD2" s="205"/>
      <c r="CE2" s="205"/>
      <c r="CF2" s="205"/>
      <c r="CG2" s="205"/>
      <c r="CH2" s="205"/>
      <c r="CI2" s="205"/>
      <c r="CJ2" s="205"/>
      <c r="CK2" s="205"/>
      <c r="CL2" s="205"/>
      <c r="CM2" s="206"/>
      <c r="CN2" s="207"/>
      <c r="CO2" s="205"/>
      <c r="CP2" s="205"/>
      <c r="CQ2" s="205"/>
      <c r="CR2" s="205"/>
      <c r="CS2" s="205"/>
      <c r="CT2" s="205"/>
      <c r="CU2" s="205"/>
      <c r="CV2" s="205"/>
      <c r="CW2" s="205"/>
      <c r="CX2" s="205"/>
      <c r="CY2" s="205"/>
      <c r="CZ2" s="205"/>
      <c r="DA2" s="205"/>
      <c r="DB2" s="205"/>
      <c r="DC2" s="205"/>
      <c r="DD2" s="205"/>
      <c r="DE2" s="205"/>
      <c r="DF2" s="205"/>
      <c r="DG2" s="205"/>
      <c r="DH2" s="206"/>
      <c r="DI2" s="207"/>
      <c r="DJ2" s="205"/>
      <c r="DK2" s="205"/>
      <c r="DL2" s="205"/>
      <c r="DM2" s="205"/>
      <c r="DN2" s="205"/>
      <c r="DO2" s="205"/>
      <c r="DP2" s="205"/>
      <c r="DQ2" s="205"/>
      <c r="DR2" s="205"/>
      <c r="DS2" s="205"/>
      <c r="DT2" s="205"/>
      <c r="DU2" s="205"/>
      <c r="DV2" s="205"/>
      <c r="DW2" s="205"/>
      <c r="DX2" s="205"/>
      <c r="DY2" s="205"/>
      <c r="DZ2" s="205"/>
      <c r="EA2" s="205"/>
      <c r="EB2" s="205"/>
      <c r="EC2" s="206"/>
      <c r="ED2" s="207"/>
      <c r="EE2" s="205"/>
      <c r="EF2" s="205"/>
      <c r="EG2" s="205"/>
      <c r="EH2" s="205"/>
      <c r="EI2" s="205"/>
      <c r="EJ2" s="205"/>
      <c r="EK2" s="205"/>
      <c r="EL2" s="205"/>
      <c r="EM2" s="205"/>
      <c r="EN2" s="205"/>
      <c r="EO2" s="205"/>
      <c r="EP2" s="205"/>
      <c r="EQ2" s="205"/>
      <c r="ER2" s="205"/>
      <c r="ES2" s="205"/>
      <c r="ET2" s="205"/>
      <c r="EU2" s="205"/>
      <c r="EV2" s="205"/>
      <c r="EW2" s="205"/>
      <c r="EX2" s="206"/>
      <c r="EY2" s="207" t="str">
        <f>_xlfn.CONCAT("RELEASE"," ","#0",CAPACITE!A13)</f>
        <v>RELEASE #07</v>
      </c>
      <c r="EZ2" s="205"/>
      <c r="FA2" s="205"/>
      <c r="FB2" s="205"/>
      <c r="FC2" s="205"/>
      <c r="FD2" s="205"/>
      <c r="FE2" s="205"/>
      <c r="FF2" s="205"/>
      <c r="FG2" s="205"/>
      <c r="FH2" s="205"/>
      <c r="FI2" s="205"/>
      <c r="FJ2" s="205"/>
      <c r="FK2" s="205"/>
      <c r="FL2" s="205"/>
      <c r="FM2" s="205"/>
      <c r="FN2" s="205"/>
      <c r="FO2" s="205"/>
      <c r="FP2" s="205"/>
      <c r="FQ2" s="205"/>
      <c r="FR2" s="205"/>
      <c r="FS2" s="205"/>
      <c r="FT2" s="205"/>
      <c r="FU2" s="205"/>
      <c r="FV2" s="205"/>
      <c r="FW2" s="205"/>
      <c r="FX2" s="205"/>
      <c r="FY2" s="205"/>
      <c r="FZ2" s="205"/>
      <c r="GA2" s="205"/>
      <c r="GB2" s="205"/>
      <c r="GC2" s="205"/>
      <c r="GD2" s="205"/>
      <c r="GE2" s="205"/>
      <c r="GF2" s="205"/>
      <c r="GG2" s="205"/>
      <c r="GH2" s="205"/>
      <c r="GI2" s="205"/>
      <c r="GJ2" s="205"/>
      <c r="GK2" s="205"/>
      <c r="GL2" s="205"/>
      <c r="GM2" s="205"/>
      <c r="GN2" s="205"/>
      <c r="GO2" s="205"/>
      <c r="GP2" s="205"/>
      <c r="GQ2" s="205"/>
      <c r="GR2" s="205"/>
      <c r="GS2" s="205"/>
      <c r="GT2" s="205"/>
      <c r="GU2" s="205"/>
      <c r="GV2" s="205"/>
      <c r="GW2" s="205"/>
      <c r="GX2" s="205"/>
      <c r="GY2" s="205"/>
      <c r="GZ2" s="205"/>
      <c r="HA2" s="205"/>
      <c r="HB2" s="205"/>
      <c r="HC2" s="205"/>
      <c r="HD2" s="205"/>
      <c r="HE2" s="205"/>
      <c r="HF2" s="205"/>
      <c r="HG2" s="205"/>
      <c r="HH2" s="205"/>
      <c r="HI2" s="205"/>
      <c r="HJ2" s="205"/>
      <c r="HK2" s="205"/>
      <c r="HL2" s="205"/>
      <c r="HM2" s="205"/>
      <c r="HN2" s="205"/>
      <c r="HO2" s="205"/>
      <c r="HP2" s="205"/>
      <c r="HQ2" s="205"/>
      <c r="HR2" s="205"/>
      <c r="HS2" s="205"/>
      <c r="HT2" s="205"/>
      <c r="HU2" s="205"/>
      <c r="HV2" s="205"/>
      <c r="HW2" s="205"/>
      <c r="HX2" s="205"/>
      <c r="HY2" s="205"/>
      <c r="HZ2" s="205"/>
      <c r="IA2" s="205"/>
      <c r="IB2" s="205"/>
      <c r="IC2" s="205"/>
      <c r="ID2" s="205"/>
      <c r="IE2" s="205"/>
      <c r="IF2" s="205"/>
      <c r="IG2" s="205"/>
      <c r="IH2" s="205"/>
      <c r="II2" s="205"/>
      <c r="IJ2" s="205"/>
      <c r="IK2" s="205"/>
      <c r="IL2" s="205"/>
      <c r="IM2" s="205"/>
      <c r="IN2" s="205"/>
      <c r="IO2" s="205"/>
      <c r="IP2" s="205"/>
      <c r="IQ2" s="205"/>
      <c r="IR2" s="205"/>
      <c r="IS2" s="205"/>
      <c r="IT2" s="205"/>
      <c r="IU2" s="205"/>
      <c r="IV2" s="205"/>
      <c r="IW2" s="205"/>
      <c r="IX2" s="205"/>
      <c r="IY2" s="205"/>
      <c r="IZ2" s="205"/>
      <c r="JA2" s="205"/>
      <c r="JB2" s="205"/>
      <c r="JC2" s="205"/>
      <c r="JD2" s="205"/>
      <c r="JE2" s="205"/>
      <c r="JF2" s="205"/>
      <c r="JG2" s="205"/>
      <c r="JH2" s="205"/>
      <c r="JI2" s="205"/>
      <c r="JJ2" s="205"/>
      <c r="JK2" s="205"/>
      <c r="JL2" s="205"/>
      <c r="JM2" s="205"/>
      <c r="JN2" s="205"/>
    </row>
    <row r="3" spans="1:274" s="236" customFormat="1" ht="15.75" thickBot="1" x14ac:dyDescent="0.3">
      <c r="A3" s="229" t="s">
        <v>120</v>
      </c>
      <c r="B3" s="230"/>
      <c r="C3" s="230"/>
      <c r="D3" s="231"/>
      <c r="E3" s="239"/>
      <c r="F3" s="232"/>
      <c r="G3" s="270"/>
      <c r="H3" s="270"/>
      <c r="I3" s="270"/>
      <c r="J3" s="270"/>
      <c r="K3" s="271"/>
      <c r="L3" s="231"/>
      <c r="M3" s="166"/>
      <c r="N3" s="233"/>
      <c r="O3" s="233"/>
      <c r="P3" s="233"/>
      <c r="Q3" s="233"/>
      <c r="R3" s="233"/>
      <c r="S3" s="233"/>
      <c r="T3" s="234"/>
      <c r="U3" s="235" t="str">
        <f>_xlfn.CONCAT("SPRINT ","#0",CAPACITE!B4)</f>
        <v>SPRINT #01</v>
      </c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4"/>
      <c r="AJ3" s="235" t="str">
        <f>_xlfn.CONCAT("SPRINT ","#0",CAPACITE!B5)</f>
        <v>SPRINT #02</v>
      </c>
      <c r="AK3" s="233"/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4"/>
      <c r="AX3" s="235" t="str">
        <f>_xlfn.CONCAT("SPRINT ","#0",CAPACITE!B6)</f>
        <v>SPRINT #03</v>
      </c>
      <c r="AY3" s="233"/>
      <c r="AZ3" s="233"/>
      <c r="BA3" s="233"/>
      <c r="BB3" s="233"/>
      <c r="BC3" s="233"/>
      <c r="BD3" s="233"/>
      <c r="BE3" s="233"/>
      <c r="BF3" s="233"/>
      <c r="BG3" s="233"/>
      <c r="BH3" s="233"/>
      <c r="BI3" s="233"/>
      <c r="BJ3" s="233"/>
      <c r="BK3" s="234"/>
      <c r="BL3" s="235" t="str">
        <f>_xlfn.CONCAT("SPRINT ","#0",CAPACITE!B7)</f>
        <v>SPRINT #04</v>
      </c>
      <c r="BM3" s="233"/>
      <c r="BN3" s="233"/>
      <c r="BO3" s="233"/>
      <c r="BP3" s="233"/>
      <c r="BQ3" s="233"/>
      <c r="BR3" s="233"/>
      <c r="BS3" s="233"/>
      <c r="BT3" s="233"/>
      <c r="BU3" s="233"/>
      <c r="BV3" s="233"/>
      <c r="BW3" s="233"/>
      <c r="BX3" s="233"/>
      <c r="BY3" s="234"/>
      <c r="BZ3" s="235" t="str">
        <f>_xlfn.CONCAT("SPRINT ","#0",CAPACITE!B9)</f>
        <v>SPRINT #01</v>
      </c>
      <c r="CA3" s="233"/>
      <c r="CB3" s="233"/>
      <c r="CC3" s="233"/>
      <c r="CD3" s="233"/>
      <c r="CE3" s="233"/>
      <c r="CF3" s="233"/>
      <c r="CG3" s="233"/>
      <c r="CH3" s="233"/>
      <c r="CI3" s="233"/>
      <c r="CJ3" s="233"/>
      <c r="CK3" s="233"/>
      <c r="CL3" s="233"/>
      <c r="CM3" s="234"/>
      <c r="CN3" s="235" t="str">
        <f>_xlfn.CONCAT("SPRINT ","#0",CAPACITE!B10)</f>
        <v>SPRINT #02</v>
      </c>
      <c r="CO3" s="233"/>
      <c r="CP3" s="233"/>
      <c r="CQ3" s="233"/>
      <c r="CR3" s="233"/>
      <c r="CS3" s="233"/>
      <c r="CT3" s="233"/>
      <c r="CU3" s="233"/>
      <c r="CV3" s="233"/>
      <c r="CW3" s="233"/>
      <c r="CX3" s="233"/>
      <c r="CY3" s="233"/>
      <c r="CZ3" s="233"/>
      <c r="DA3" s="233"/>
      <c r="DB3" s="233"/>
      <c r="DC3" s="233"/>
      <c r="DD3" s="233"/>
      <c r="DE3" s="233"/>
      <c r="DF3" s="233"/>
      <c r="DG3" s="233"/>
      <c r="DH3" s="234"/>
      <c r="DI3" s="235" t="str">
        <f>_xlfn.CONCAT("SPRINT ","#0",CAPACITE!B11)</f>
        <v>SPRINT #03</v>
      </c>
      <c r="DJ3" s="233"/>
      <c r="DK3" s="233"/>
      <c r="DL3" s="233"/>
      <c r="DM3" s="233"/>
      <c r="DN3" s="233"/>
      <c r="DO3" s="233"/>
      <c r="DP3" s="233"/>
      <c r="DQ3" s="233"/>
      <c r="DR3" s="233"/>
      <c r="DS3" s="233"/>
      <c r="DT3" s="233"/>
      <c r="DU3" s="233"/>
      <c r="DV3" s="233"/>
      <c r="DW3" s="233"/>
      <c r="DX3" s="233"/>
      <c r="DY3" s="233"/>
      <c r="DZ3" s="233"/>
      <c r="EA3" s="233"/>
      <c r="EB3" s="233"/>
      <c r="EC3" s="234"/>
      <c r="ED3" s="235" t="str">
        <f>_xlfn.CONCAT("SPRINT ","#0",CAPACITE!B12)</f>
        <v>SPRINT #04</v>
      </c>
      <c r="EE3" s="233"/>
      <c r="EF3" s="233"/>
      <c r="EG3" s="233"/>
      <c r="EH3" s="233"/>
      <c r="EI3" s="233"/>
      <c r="EJ3" s="233"/>
      <c r="EK3" s="233"/>
      <c r="EL3" s="233"/>
      <c r="EM3" s="233"/>
      <c r="EN3" s="233"/>
      <c r="EO3" s="233"/>
      <c r="EP3" s="233"/>
      <c r="EQ3" s="233"/>
      <c r="ER3" s="233"/>
      <c r="ES3" s="233"/>
      <c r="ET3" s="233"/>
      <c r="EU3" s="233"/>
      <c r="EV3" s="233"/>
      <c r="EW3" s="233"/>
      <c r="EX3" s="234"/>
      <c r="EY3" s="235" t="str">
        <f>_xlfn.CONCAT("SPRINT ","#0",CAPACITE!B$14)</f>
        <v>SPRINT #01</v>
      </c>
      <c r="EZ3" s="233"/>
      <c r="FA3" s="233"/>
      <c r="FB3" s="233"/>
      <c r="FC3" s="233"/>
      <c r="FD3" s="233"/>
      <c r="FE3" s="233"/>
      <c r="FF3" s="233"/>
      <c r="FG3" s="233"/>
      <c r="FH3" s="233"/>
      <c r="FI3" s="233"/>
      <c r="FJ3" s="233"/>
      <c r="FK3" s="233"/>
      <c r="FL3" s="233"/>
      <c r="FM3" s="233"/>
      <c r="FN3" s="233"/>
      <c r="FO3" s="233"/>
      <c r="FP3" s="233"/>
      <c r="FQ3" s="233"/>
      <c r="FR3" s="233"/>
      <c r="FS3" s="233"/>
      <c r="FT3" s="233" t="str">
        <f>_xlfn.CONCAT("SPRINT ","#0",CAPACITE!B15)</f>
        <v>SPRINT #02</v>
      </c>
      <c r="FU3" s="233"/>
      <c r="FV3" s="233"/>
      <c r="FW3" s="233"/>
      <c r="FX3" s="233"/>
      <c r="FY3" s="233"/>
      <c r="FZ3" s="233"/>
      <c r="GA3" s="233"/>
      <c r="GB3" s="233"/>
      <c r="GC3" s="233"/>
      <c r="GD3" s="233"/>
      <c r="GE3" s="233"/>
      <c r="GF3" s="233"/>
      <c r="GG3" s="233"/>
      <c r="GH3" s="233"/>
      <c r="GI3" s="233"/>
      <c r="GJ3" s="233"/>
      <c r="GK3" s="233"/>
      <c r="GL3" s="233"/>
      <c r="GM3" s="233"/>
      <c r="GN3" s="233"/>
      <c r="GO3" s="233" t="str">
        <f>_xlfn.CONCAT("SPRINT ","#0",CAPACITE!B16)</f>
        <v>SPRINT #03</v>
      </c>
      <c r="GP3" s="233"/>
      <c r="GQ3" s="233"/>
      <c r="GR3" s="233"/>
      <c r="GS3" s="233"/>
      <c r="GT3" s="233"/>
      <c r="GU3" s="233"/>
      <c r="GV3" s="233"/>
      <c r="GW3" s="233"/>
      <c r="GX3" s="233"/>
      <c r="GY3" s="233"/>
      <c r="GZ3" s="233"/>
      <c r="HA3" s="233"/>
      <c r="HB3" s="233"/>
      <c r="HC3" s="233"/>
      <c r="HD3" s="233"/>
      <c r="HE3" s="233"/>
      <c r="HF3" s="233"/>
      <c r="HG3" s="233"/>
      <c r="HH3" s="233"/>
      <c r="HI3" s="233"/>
      <c r="HJ3" s="233" t="str">
        <f>_xlfn.CONCAT("SPRINT ","#0",CAPACITE!B17)</f>
        <v>SPRINT #04</v>
      </c>
      <c r="HK3" s="233"/>
      <c r="HL3" s="233"/>
      <c r="HM3" s="233"/>
      <c r="HN3" s="233"/>
      <c r="HO3" s="233"/>
      <c r="HP3" s="233"/>
      <c r="HQ3" s="233"/>
      <c r="HR3" s="233"/>
      <c r="HS3" s="233"/>
      <c r="HT3" s="233"/>
      <c r="HU3" s="233"/>
      <c r="HV3" s="233"/>
      <c r="HW3" s="233"/>
      <c r="HX3" s="233"/>
      <c r="HY3" s="233"/>
      <c r="HZ3" s="233"/>
      <c r="IA3" s="233"/>
      <c r="IB3" s="233"/>
      <c r="IC3" s="233"/>
      <c r="ID3" s="233"/>
      <c r="IE3" s="233"/>
      <c r="IF3" s="233"/>
      <c r="IG3" s="233"/>
      <c r="IH3" s="233"/>
      <c r="II3" s="233"/>
      <c r="IJ3" s="233"/>
      <c r="IK3" s="233"/>
      <c r="IL3" s="233"/>
      <c r="IM3" s="233"/>
      <c r="IN3" s="233"/>
      <c r="IO3" s="233"/>
      <c r="IP3" s="233"/>
      <c r="IQ3" s="233"/>
      <c r="IR3" s="233"/>
      <c r="IS3" s="233"/>
      <c r="IT3" s="233"/>
      <c r="IU3" s="233"/>
      <c r="IV3" s="233"/>
      <c r="IW3" s="233"/>
      <c r="IX3" s="233"/>
      <c r="IY3" s="233"/>
      <c r="IZ3" s="233"/>
      <c r="JA3" s="233"/>
      <c r="JB3" s="233"/>
      <c r="JC3" s="233"/>
      <c r="JD3" s="233"/>
      <c r="JE3" s="233"/>
      <c r="JF3" s="233"/>
      <c r="JG3" s="233"/>
      <c r="JH3" s="233"/>
      <c r="JI3" s="233"/>
      <c r="JJ3" s="233"/>
      <c r="JK3" s="233"/>
      <c r="JL3" s="233"/>
      <c r="JM3" s="233"/>
      <c r="JN3" s="233"/>
    </row>
    <row r="4" spans="1:274" s="228" customFormat="1" ht="15.75" thickBot="1" x14ac:dyDescent="0.3">
      <c r="A4" s="220" t="s">
        <v>14</v>
      </c>
      <c r="B4" s="221"/>
      <c r="C4" s="221"/>
      <c r="D4" s="221"/>
      <c r="E4" s="240">
        <f>MIN(E5:E7)</f>
        <v>43755</v>
      </c>
      <c r="F4" s="223">
        <f>MAX(F5:F7)</f>
        <v>43808</v>
      </c>
      <c r="G4" s="272">
        <f>IF(OR(E4&lt;&gt;"NC", F4&lt;&gt;"NC"),NETWORKDAYS(E4,F4,'JOUR FERIE'!A:A),"NC")</f>
        <v>36</v>
      </c>
      <c r="H4" s="272">
        <f>SUM(H5:H7)</f>
        <v>3</v>
      </c>
      <c r="I4" s="272">
        <f>SUM(I5:I7)</f>
        <v>3.4</v>
      </c>
      <c r="J4" s="272">
        <f>SUM(J5:J7)</f>
        <v>0</v>
      </c>
      <c r="K4" s="272">
        <f>SUM(K5:K7)</f>
        <v>3.4</v>
      </c>
      <c r="L4" s="224" t="s">
        <v>19</v>
      </c>
      <c r="M4" s="225"/>
      <c r="N4" s="222"/>
      <c r="O4" s="222"/>
      <c r="P4" s="222"/>
      <c r="Q4" s="222"/>
      <c r="R4" s="222"/>
      <c r="S4" s="222"/>
      <c r="T4" s="226"/>
      <c r="U4" s="227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6"/>
      <c r="AJ4" s="227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6"/>
      <c r="AX4" s="227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6"/>
      <c r="BL4" s="227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6"/>
      <c r="BZ4" s="227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6"/>
      <c r="CN4" s="227"/>
      <c r="CO4" s="222"/>
      <c r="CP4" s="222"/>
      <c r="CQ4" s="222"/>
      <c r="CR4" s="222"/>
      <c r="CS4" s="222"/>
      <c r="CT4" s="222"/>
      <c r="CU4" s="222"/>
      <c r="CV4" s="222"/>
      <c r="CW4" s="222"/>
      <c r="CX4" s="222"/>
      <c r="CY4" s="222"/>
      <c r="CZ4" s="222"/>
      <c r="DA4" s="222"/>
      <c r="DB4" s="222"/>
      <c r="DC4" s="222"/>
      <c r="DD4" s="222"/>
      <c r="DE4" s="222"/>
      <c r="DF4" s="222"/>
      <c r="DG4" s="222"/>
      <c r="DH4" s="226"/>
      <c r="DI4" s="227"/>
      <c r="DJ4" s="222"/>
      <c r="DK4" s="222"/>
      <c r="DL4" s="222"/>
      <c r="DM4" s="222"/>
      <c r="DN4" s="222"/>
      <c r="DO4" s="222"/>
      <c r="DP4" s="222"/>
      <c r="DQ4" s="222"/>
      <c r="DR4" s="222"/>
      <c r="DS4" s="222"/>
      <c r="DT4" s="222"/>
      <c r="DU4" s="222"/>
      <c r="DV4" s="222"/>
      <c r="DW4" s="222"/>
      <c r="DX4" s="222"/>
      <c r="DY4" s="222"/>
      <c r="DZ4" s="222"/>
      <c r="EA4" s="222"/>
      <c r="EB4" s="222"/>
      <c r="EC4" s="226"/>
      <c r="ED4" s="227"/>
      <c r="EE4" s="222"/>
      <c r="EF4" s="222"/>
      <c r="EG4" s="222"/>
      <c r="EH4" s="222"/>
      <c r="EI4" s="222"/>
      <c r="EJ4" s="222"/>
      <c r="EK4" s="222"/>
      <c r="EL4" s="222"/>
      <c r="EM4" s="222"/>
      <c r="EN4" s="222"/>
      <c r="EO4" s="222"/>
      <c r="EP4" s="222"/>
      <c r="EQ4" s="222"/>
      <c r="ER4" s="222"/>
      <c r="ES4" s="222"/>
      <c r="ET4" s="222"/>
      <c r="EU4" s="222"/>
      <c r="EV4" s="222"/>
      <c r="EW4" s="222"/>
      <c r="EX4" s="226"/>
      <c r="EY4" s="227"/>
      <c r="EZ4" s="222"/>
      <c r="FA4" s="222"/>
      <c r="FB4" s="222"/>
      <c r="FC4" s="222"/>
      <c r="FD4" s="222"/>
      <c r="FE4" s="222"/>
      <c r="FF4" s="222"/>
      <c r="FG4" s="222"/>
      <c r="FH4" s="222"/>
      <c r="FI4" s="222"/>
      <c r="FJ4" s="222"/>
      <c r="FK4" s="222"/>
      <c r="FL4" s="222"/>
      <c r="FM4" s="222"/>
      <c r="FN4" s="222"/>
      <c r="FO4" s="222"/>
      <c r="FP4" s="222"/>
      <c r="FQ4" s="222"/>
      <c r="FR4" s="222"/>
      <c r="FS4" s="222"/>
      <c r="FT4" s="222"/>
      <c r="FU4" s="222"/>
      <c r="FV4" s="222"/>
      <c r="FW4" s="222"/>
      <c r="FX4" s="222"/>
      <c r="FY4" s="222"/>
      <c r="FZ4" s="222"/>
      <c r="GA4" s="222"/>
      <c r="GB4" s="222"/>
      <c r="GC4" s="222"/>
      <c r="GD4" s="222"/>
      <c r="GE4" s="222"/>
      <c r="GF4" s="222"/>
      <c r="GG4" s="222"/>
      <c r="GH4" s="222"/>
      <c r="GI4" s="222"/>
      <c r="GJ4" s="222"/>
      <c r="GK4" s="222"/>
      <c r="GL4" s="222"/>
      <c r="GM4" s="222"/>
      <c r="GN4" s="222"/>
      <c r="GO4" s="222"/>
      <c r="GP4" s="222"/>
      <c r="GQ4" s="222"/>
      <c r="GR4" s="222"/>
      <c r="GS4" s="222"/>
      <c r="GT4" s="222"/>
      <c r="GU4" s="222"/>
      <c r="GV4" s="222"/>
      <c r="GW4" s="222"/>
      <c r="GX4" s="222"/>
      <c r="GY4" s="222"/>
      <c r="GZ4" s="222"/>
      <c r="HA4" s="222"/>
      <c r="HB4" s="222"/>
      <c r="HC4" s="222"/>
      <c r="HD4" s="222"/>
      <c r="HE4" s="222"/>
      <c r="HF4" s="222"/>
      <c r="HG4" s="222"/>
      <c r="HH4" s="222"/>
      <c r="HI4" s="222"/>
      <c r="HJ4" s="222"/>
      <c r="HK4" s="222"/>
      <c r="HL4" s="222"/>
      <c r="HM4" s="222"/>
      <c r="HN4" s="222"/>
      <c r="HO4" s="222"/>
      <c r="HP4" s="222"/>
      <c r="HQ4" s="222"/>
      <c r="HR4" s="222"/>
      <c r="HS4" s="222"/>
      <c r="HT4" s="222"/>
      <c r="HU4" s="222"/>
      <c r="HV4" s="222"/>
      <c r="HW4" s="222"/>
      <c r="HX4" s="222"/>
      <c r="HY4" s="222"/>
      <c r="HZ4" s="222"/>
      <c r="IA4" s="222"/>
      <c r="IB4" s="222"/>
      <c r="IC4" s="222"/>
      <c r="ID4" s="222"/>
      <c r="IE4" s="222"/>
      <c r="IF4" s="222"/>
      <c r="IG4" s="222"/>
      <c r="IH4" s="222"/>
      <c r="II4" s="222"/>
      <c r="IJ4" s="222"/>
      <c r="IK4" s="222"/>
      <c r="IL4" s="222"/>
      <c r="IM4" s="222"/>
      <c r="IN4" s="222"/>
      <c r="IO4" s="222"/>
      <c r="IP4" s="222"/>
      <c r="IQ4" s="222"/>
      <c r="IR4" s="222"/>
      <c r="IS4" s="222"/>
      <c r="IT4" s="222"/>
      <c r="IU4" s="222"/>
      <c r="IV4" s="222"/>
      <c r="IW4" s="222"/>
      <c r="IX4" s="222"/>
      <c r="IY4" s="222"/>
      <c r="IZ4" s="222"/>
      <c r="JA4" s="222"/>
      <c r="JB4" s="222"/>
      <c r="JC4" s="222"/>
      <c r="JD4" s="222"/>
      <c r="JE4" s="222"/>
      <c r="JF4" s="222"/>
      <c r="JG4" s="222"/>
      <c r="JH4" s="222"/>
      <c r="JI4" s="222"/>
      <c r="JJ4" s="222"/>
      <c r="JK4" s="222"/>
      <c r="JL4" s="222"/>
      <c r="JM4" s="222"/>
      <c r="JN4" s="222"/>
    </row>
    <row r="5" spans="1:274" s="22" customFormat="1" hidden="1" outlineLevel="1" x14ac:dyDescent="0.25">
      <c r="A5" s="193" t="s">
        <v>18</v>
      </c>
      <c r="B5" s="198"/>
      <c r="C5" s="198" t="s">
        <v>199</v>
      </c>
      <c r="D5" s="6" t="s">
        <v>6</v>
      </c>
      <c r="E5" s="75">
        <v>43755</v>
      </c>
      <c r="F5" s="61">
        <v>43786</v>
      </c>
      <c r="G5" s="20">
        <f>IF(OR(E5&lt;&gt;"NC", F5&lt;&gt;"NC"),NETWORKDAYS(E5,F5,'JOUR FERIE'!A:A),"NC")</f>
        <v>20</v>
      </c>
      <c r="H5" s="188">
        <v>1</v>
      </c>
      <c r="I5" s="20">
        <f>H5+(H5*40%)</f>
        <v>1.4</v>
      </c>
      <c r="J5" s="188">
        <v>0</v>
      </c>
      <c r="K5" s="73">
        <f>I5-J5</f>
        <v>1.4</v>
      </c>
      <c r="L5" s="15" t="s">
        <v>20</v>
      </c>
      <c r="M5" s="3" t="s">
        <v>168</v>
      </c>
      <c r="N5" s="6"/>
      <c r="O5" s="6"/>
      <c r="P5" s="6"/>
      <c r="Q5" s="6"/>
      <c r="R5" s="6"/>
      <c r="S5" s="6"/>
      <c r="T5" s="109"/>
      <c r="U5" s="183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109"/>
      <c r="AJ5" s="183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109"/>
      <c r="AX5" s="183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109"/>
      <c r="BL5" s="183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109"/>
      <c r="BZ5" s="183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109"/>
      <c r="CN5" s="183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109"/>
      <c r="DI5" s="183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109"/>
      <c r="ED5" s="183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109"/>
      <c r="EY5" s="183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</row>
    <row r="6" spans="1:274" s="22" customFormat="1" ht="30" hidden="1" outlineLevel="1" x14ac:dyDescent="0.25">
      <c r="A6" s="193" t="s">
        <v>43</v>
      </c>
      <c r="B6" s="192" t="s">
        <v>184</v>
      </c>
      <c r="C6" s="192" t="s">
        <v>200</v>
      </c>
      <c r="D6" s="6" t="s">
        <v>150</v>
      </c>
      <c r="E6" s="75">
        <v>43787</v>
      </c>
      <c r="F6" s="61">
        <v>43787</v>
      </c>
      <c r="G6" s="20">
        <f>IF(OR(E6&lt;&gt;"NC", F6&lt;&gt;"NC"),NETWORKDAYS(E6,F6,'JOUR FERIE'!A:A),"NC")</f>
        <v>1</v>
      </c>
      <c r="H6" s="188">
        <v>1</v>
      </c>
      <c r="I6" s="188">
        <v>1</v>
      </c>
      <c r="J6" s="188">
        <v>0</v>
      </c>
      <c r="K6" s="73">
        <f>I6-J6</f>
        <v>1</v>
      </c>
      <c r="L6" s="15" t="s">
        <v>19</v>
      </c>
      <c r="M6" s="3" t="s">
        <v>168</v>
      </c>
      <c r="N6" s="16"/>
      <c r="O6" s="16"/>
      <c r="P6" s="16"/>
      <c r="Q6" s="16"/>
      <c r="R6" s="16"/>
      <c r="S6" s="16"/>
      <c r="T6" s="173"/>
      <c r="U6" s="181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3"/>
      <c r="AJ6" s="181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73"/>
      <c r="AX6" s="181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73"/>
      <c r="BL6" s="181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73"/>
      <c r="BZ6" s="181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73"/>
      <c r="CN6" s="181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73"/>
      <c r="DI6" s="181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73"/>
      <c r="ED6" s="181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73"/>
      <c r="EY6" s="181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</row>
    <row r="7" spans="1:274" s="22" customFormat="1" ht="30.75" hidden="1" outlineLevel="1" thickBot="1" x14ac:dyDescent="0.3">
      <c r="A7" s="193" t="s">
        <v>44</v>
      </c>
      <c r="B7" s="192" t="s">
        <v>184</v>
      </c>
      <c r="C7" s="192" t="s">
        <v>200</v>
      </c>
      <c r="D7" s="6" t="s">
        <v>6</v>
      </c>
      <c r="E7" s="75">
        <v>43787</v>
      </c>
      <c r="F7" s="61">
        <v>43808</v>
      </c>
      <c r="G7" s="20">
        <f>IF(OR(E7&lt;&gt;"NC", F7&lt;&gt;"NC"),NETWORKDAYS(E7,F7,'JOUR FERIE'!A:A),"NC")</f>
        <v>16</v>
      </c>
      <c r="H7" s="188">
        <v>1</v>
      </c>
      <c r="I7" s="188">
        <v>1</v>
      </c>
      <c r="J7" s="188">
        <v>0</v>
      </c>
      <c r="K7" s="73">
        <f>I7-J7</f>
        <v>1</v>
      </c>
      <c r="L7" s="15" t="s">
        <v>19</v>
      </c>
      <c r="M7" s="3" t="s">
        <v>168</v>
      </c>
      <c r="N7" s="16"/>
      <c r="O7" s="16"/>
      <c r="P7" s="16"/>
      <c r="Q7" s="16"/>
      <c r="R7" s="16"/>
      <c r="S7" s="16"/>
      <c r="T7" s="173"/>
      <c r="U7" s="181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73"/>
      <c r="AJ7" s="181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73"/>
      <c r="AX7" s="181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73"/>
      <c r="BL7" s="181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73"/>
      <c r="BZ7" s="181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73"/>
      <c r="CN7" s="181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73"/>
      <c r="DI7" s="181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73"/>
      <c r="ED7" s="181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73"/>
      <c r="EY7" s="181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</row>
    <row r="8" spans="1:274" s="228" customFormat="1" ht="15.75" collapsed="1" thickBot="1" x14ac:dyDescent="0.3">
      <c r="A8" s="220" t="s">
        <v>41</v>
      </c>
      <c r="B8" s="221"/>
      <c r="C8" s="221"/>
      <c r="D8" s="222"/>
      <c r="E8" s="240">
        <f>E9</f>
        <v>43766</v>
      </c>
      <c r="F8" s="223">
        <f>F9</f>
        <v>43837</v>
      </c>
      <c r="G8" s="272">
        <f>IF(OR(E8&lt;&gt;"NC", F8&lt;&gt;"NC"),NETWORKDAYS(E8,F8,'JOUR FERIE'!A:A),"NC")</f>
        <v>48</v>
      </c>
      <c r="H8" s="272">
        <f>H9</f>
        <v>17.25</v>
      </c>
      <c r="I8" s="272">
        <f>I9</f>
        <v>21.85</v>
      </c>
      <c r="J8" s="272">
        <f>J9</f>
        <v>1</v>
      </c>
      <c r="K8" s="273">
        <f>K9</f>
        <v>20.85</v>
      </c>
      <c r="L8" s="224" t="s">
        <v>19</v>
      </c>
      <c r="M8" s="225"/>
      <c r="N8" s="222"/>
      <c r="O8" s="222"/>
      <c r="P8" s="222"/>
      <c r="Q8" s="222"/>
      <c r="R8" s="222"/>
      <c r="S8" s="222"/>
      <c r="T8" s="226"/>
      <c r="U8" s="227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6"/>
      <c r="AJ8" s="227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6"/>
      <c r="AX8" s="227"/>
      <c r="AY8" s="222"/>
      <c r="AZ8" s="222"/>
      <c r="BA8" s="222"/>
      <c r="BB8" s="222"/>
      <c r="BC8" s="222"/>
      <c r="BD8" s="222"/>
      <c r="BE8" s="222"/>
      <c r="BF8" s="222"/>
      <c r="BG8" s="222"/>
      <c r="BH8" s="222"/>
      <c r="BI8" s="222"/>
      <c r="BJ8" s="222"/>
      <c r="BK8" s="226"/>
      <c r="BL8" s="227"/>
      <c r="BM8" s="222"/>
      <c r="BN8" s="222"/>
      <c r="BO8" s="222"/>
      <c r="BP8" s="222"/>
      <c r="BQ8" s="222"/>
      <c r="BR8" s="222"/>
      <c r="BS8" s="222"/>
      <c r="BT8" s="222"/>
      <c r="BU8" s="222"/>
      <c r="BV8" s="222"/>
      <c r="BW8" s="222"/>
      <c r="BX8" s="222"/>
      <c r="BY8" s="226"/>
      <c r="BZ8" s="227"/>
      <c r="CA8" s="222"/>
      <c r="CB8" s="222"/>
      <c r="CC8" s="222"/>
      <c r="CD8" s="222"/>
      <c r="CE8" s="222"/>
      <c r="CF8" s="222"/>
      <c r="CG8" s="222"/>
      <c r="CH8" s="222"/>
      <c r="CI8" s="222"/>
      <c r="CJ8" s="222"/>
      <c r="CK8" s="222"/>
      <c r="CL8" s="222"/>
      <c r="CM8" s="226"/>
      <c r="CN8" s="227"/>
      <c r="CO8" s="222"/>
      <c r="CP8" s="222"/>
      <c r="CQ8" s="222"/>
      <c r="CR8" s="222"/>
      <c r="CS8" s="222"/>
      <c r="CT8" s="222"/>
      <c r="CU8" s="222"/>
      <c r="CV8" s="222"/>
      <c r="CW8" s="222"/>
      <c r="CX8" s="222"/>
      <c r="CY8" s="222"/>
      <c r="CZ8" s="222"/>
      <c r="DA8" s="222"/>
      <c r="DB8" s="222"/>
      <c r="DC8" s="222"/>
      <c r="DD8" s="222"/>
      <c r="DE8" s="222"/>
      <c r="DF8" s="222"/>
      <c r="DG8" s="222"/>
      <c r="DH8" s="226"/>
      <c r="DI8" s="227"/>
      <c r="DJ8" s="222"/>
      <c r="DK8" s="222"/>
      <c r="DL8" s="222"/>
      <c r="DM8" s="222"/>
      <c r="DN8" s="222"/>
      <c r="DO8" s="222"/>
      <c r="DP8" s="222"/>
      <c r="DQ8" s="222"/>
      <c r="DR8" s="222"/>
      <c r="DS8" s="222"/>
      <c r="DT8" s="222"/>
      <c r="DU8" s="222"/>
      <c r="DV8" s="222"/>
      <c r="DW8" s="222"/>
      <c r="DX8" s="222"/>
      <c r="DY8" s="222"/>
      <c r="DZ8" s="222"/>
      <c r="EA8" s="222"/>
      <c r="EB8" s="222"/>
      <c r="EC8" s="226"/>
      <c r="ED8" s="227"/>
      <c r="EE8" s="222"/>
      <c r="EF8" s="222"/>
      <c r="EG8" s="222"/>
      <c r="EH8" s="222"/>
      <c r="EI8" s="222"/>
      <c r="EJ8" s="222"/>
      <c r="EK8" s="222"/>
      <c r="EL8" s="222"/>
      <c r="EM8" s="222"/>
      <c r="EN8" s="222"/>
      <c r="EO8" s="222"/>
      <c r="EP8" s="222"/>
      <c r="EQ8" s="222"/>
      <c r="ER8" s="222"/>
      <c r="ES8" s="222"/>
      <c r="ET8" s="222"/>
      <c r="EU8" s="222"/>
      <c r="EV8" s="222"/>
      <c r="EW8" s="222"/>
      <c r="EX8" s="226"/>
      <c r="EY8" s="227"/>
      <c r="EZ8" s="222"/>
      <c r="FA8" s="222"/>
      <c r="FB8" s="222"/>
      <c r="FC8" s="222"/>
      <c r="FD8" s="222"/>
      <c r="FE8" s="222"/>
      <c r="FF8" s="222"/>
      <c r="FG8" s="222"/>
      <c r="FH8" s="222"/>
      <c r="FI8" s="222"/>
      <c r="FJ8" s="222"/>
      <c r="FK8" s="222"/>
      <c r="FL8" s="222"/>
      <c r="FM8" s="222"/>
      <c r="FN8" s="222"/>
      <c r="FO8" s="222"/>
      <c r="FP8" s="222"/>
      <c r="FQ8" s="222"/>
      <c r="FR8" s="222"/>
      <c r="FS8" s="222"/>
      <c r="FT8" s="222"/>
      <c r="FU8" s="222"/>
      <c r="FV8" s="222"/>
      <c r="FW8" s="222"/>
      <c r="FX8" s="222"/>
      <c r="FY8" s="222"/>
      <c r="FZ8" s="222"/>
      <c r="GA8" s="222"/>
      <c r="GB8" s="222"/>
      <c r="GC8" s="222"/>
      <c r="GD8" s="222"/>
      <c r="GE8" s="222"/>
      <c r="GF8" s="222"/>
      <c r="GG8" s="222"/>
      <c r="GH8" s="222"/>
      <c r="GI8" s="222"/>
      <c r="GJ8" s="222"/>
      <c r="GK8" s="222"/>
      <c r="GL8" s="222"/>
      <c r="GM8" s="222"/>
      <c r="GN8" s="222"/>
      <c r="GO8" s="222"/>
      <c r="GP8" s="222"/>
      <c r="GQ8" s="222"/>
      <c r="GR8" s="222"/>
      <c r="GS8" s="222"/>
      <c r="GT8" s="222"/>
      <c r="GU8" s="222"/>
      <c r="GV8" s="222"/>
      <c r="GW8" s="222"/>
      <c r="GX8" s="222"/>
      <c r="GY8" s="222"/>
      <c r="GZ8" s="222"/>
      <c r="HA8" s="222"/>
      <c r="HB8" s="222"/>
      <c r="HC8" s="222"/>
      <c r="HD8" s="222"/>
      <c r="HE8" s="222"/>
      <c r="HF8" s="222"/>
      <c r="HG8" s="222"/>
      <c r="HH8" s="222"/>
      <c r="HI8" s="222"/>
      <c r="HJ8" s="222"/>
      <c r="HK8" s="222"/>
      <c r="HL8" s="222"/>
      <c r="HM8" s="222"/>
      <c r="HN8" s="222"/>
      <c r="HO8" s="222"/>
      <c r="HP8" s="222"/>
      <c r="HQ8" s="222"/>
      <c r="HR8" s="222"/>
      <c r="HS8" s="222"/>
      <c r="HT8" s="222"/>
      <c r="HU8" s="222"/>
      <c r="HV8" s="222"/>
      <c r="HW8" s="222"/>
      <c r="HX8" s="222"/>
      <c r="HY8" s="222"/>
      <c r="HZ8" s="222"/>
      <c r="IA8" s="222"/>
      <c r="IB8" s="222"/>
      <c r="IC8" s="222"/>
      <c r="ID8" s="222"/>
      <c r="IE8" s="222"/>
      <c r="IF8" s="222"/>
      <c r="IG8" s="222"/>
      <c r="IH8" s="222"/>
      <c r="II8" s="222"/>
      <c r="IJ8" s="222"/>
      <c r="IK8" s="222"/>
      <c r="IL8" s="222"/>
      <c r="IM8" s="222"/>
      <c r="IN8" s="222"/>
      <c r="IO8" s="222"/>
      <c r="IP8" s="222"/>
      <c r="IQ8" s="222"/>
      <c r="IR8" s="222"/>
      <c r="IS8" s="222"/>
      <c r="IT8" s="222"/>
      <c r="IU8" s="222"/>
      <c r="IV8" s="222"/>
      <c r="IW8" s="222"/>
      <c r="IX8" s="222"/>
      <c r="IY8" s="222"/>
      <c r="IZ8" s="222"/>
      <c r="JA8" s="222"/>
      <c r="JB8" s="222"/>
      <c r="JC8" s="222"/>
      <c r="JD8" s="222"/>
      <c r="JE8" s="222"/>
      <c r="JF8" s="222"/>
      <c r="JG8" s="222"/>
      <c r="JH8" s="222"/>
      <c r="JI8" s="222"/>
      <c r="JJ8" s="222"/>
      <c r="JK8" s="222"/>
      <c r="JL8" s="222"/>
      <c r="JM8" s="222"/>
      <c r="JN8" s="222"/>
    </row>
    <row r="9" spans="1:274" s="219" customFormat="1" hidden="1" outlineLevel="1" x14ac:dyDescent="0.25">
      <c r="A9" s="209" t="s">
        <v>42</v>
      </c>
      <c r="B9" s="210"/>
      <c r="C9" s="210"/>
      <c r="D9" s="211"/>
      <c r="E9" s="241">
        <f>E13</f>
        <v>43766</v>
      </c>
      <c r="F9" s="212">
        <f>F25</f>
        <v>43837</v>
      </c>
      <c r="G9" s="274">
        <f>IF(OR(E9&lt;&gt;"NC", F9&lt;&gt;"NC"),NETWORKDAYS(E9,F9,'JOUR FERIE'!A:A),"NC")</f>
        <v>48</v>
      </c>
      <c r="H9" s="274">
        <f>SUM(H10:H25)</f>
        <v>17.25</v>
      </c>
      <c r="I9" s="274">
        <f>SUM(I10:I25)</f>
        <v>21.85</v>
      </c>
      <c r="J9" s="274">
        <f>SUM(J10:J25)</f>
        <v>1</v>
      </c>
      <c r="K9" s="274">
        <f>SUM(K10:K25)</f>
        <v>20.85</v>
      </c>
      <c r="L9" s="214"/>
      <c r="M9" s="215"/>
      <c r="N9" s="216"/>
      <c r="O9" s="216"/>
      <c r="P9" s="216"/>
      <c r="Q9" s="216"/>
      <c r="R9" s="216"/>
      <c r="S9" s="216"/>
      <c r="T9" s="217"/>
      <c r="U9" s="218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218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17"/>
      <c r="AX9" s="218"/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7"/>
      <c r="BL9" s="218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7"/>
      <c r="BZ9" s="218"/>
      <c r="CA9" s="216"/>
      <c r="CB9" s="216"/>
      <c r="CC9" s="216"/>
      <c r="CD9" s="216"/>
      <c r="CE9" s="216"/>
      <c r="CF9" s="216"/>
      <c r="CG9" s="216"/>
      <c r="CH9" s="216"/>
      <c r="CI9" s="216"/>
      <c r="CJ9" s="216"/>
      <c r="CK9" s="216"/>
      <c r="CL9" s="216"/>
      <c r="CM9" s="217"/>
      <c r="CN9" s="218"/>
      <c r="CO9" s="216"/>
      <c r="CP9" s="216"/>
      <c r="CQ9" s="216"/>
      <c r="CR9" s="216"/>
      <c r="CS9" s="216"/>
      <c r="CT9" s="216"/>
      <c r="CU9" s="216"/>
      <c r="CV9" s="216"/>
      <c r="CW9" s="216"/>
      <c r="CX9" s="216"/>
      <c r="CY9" s="216"/>
      <c r="CZ9" s="216"/>
      <c r="DA9" s="216"/>
      <c r="DB9" s="216"/>
      <c r="DC9" s="216"/>
      <c r="DD9" s="216"/>
      <c r="DE9" s="216"/>
      <c r="DF9" s="216"/>
      <c r="DG9" s="216"/>
      <c r="DH9" s="217"/>
      <c r="DI9" s="218"/>
      <c r="DJ9" s="216"/>
      <c r="DK9" s="216"/>
      <c r="DL9" s="216"/>
      <c r="DM9" s="216"/>
      <c r="DN9" s="216"/>
      <c r="DO9" s="216"/>
      <c r="DP9" s="216"/>
      <c r="DQ9" s="216"/>
      <c r="DR9" s="216"/>
      <c r="DS9" s="216"/>
      <c r="DT9" s="216"/>
      <c r="DU9" s="216"/>
      <c r="DV9" s="216"/>
      <c r="DW9" s="216"/>
      <c r="DX9" s="216"/>
      <c r="DY9" s="216"/>
      <c r="DZ9" s="216"/>
      <c r="EA9" s="216"/>
      <c r="EB9" s="216"/>
      <c r="EC9" s="217"/>
      <c r="ED9" s="218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7"/>
      <c r="EY9" s="218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  <c r="FM9" s="216"/>
      <c r="FN9" s="216"/>
      <c r="FO9" s="216"/>
      <c r="FP9" s="216"/>
      <c r="FQ9" s="216"/>
      <c r="FR9" s="216"/>
      <c r="FS9" s="216"/>
      <c r="FT9" s="216"/>
      <c r="FU9" s="216"/>
      <c r="FV9" s="216"/>
      <c r="FW9" s="216"/>
      <c r="FX9" s="216"/>
      <c r="FY9" s="216"/>
      <c r="FZ9" s="216"/>
      <c r="GA9" s="216"/>
      <c r="GB9" s="216"/>
      <c r="GC9" s="216"/>
      <c r="GD9" s="216"/>
      <c r="GE9" s="216"/>
      <c r="GF9" s="216"/>
      <c r="GG9" s="216"/>
      <c r="GH9" s="216"/>
      <c r="GI9" s="216"/>
      <c r="GJ9" s="216"/>
      <c r="GK9" s="216"/>
      <c r="GL9" s="216"/>
      <c r="GM9" s="216"/>
      <c r="GN9" s="216"/>
      <c r="GO9" s="216"/>
      <c r="GP9" s="216"/>
      <c r="GQ9" s="216"/>
      <c r="GR9" s="216"/>
      <c r="GS9" s="216"/>
      <c r="GT9" s="216"/>
      <c r="GU9" s="216"/>
      <c r="GV9" s="216"/>
      <c r="GW9" s="216"/>
      <c r="GX9" s="216"/>
      <c r="GY9" s="216"/>
      <c r="GZ9" s="216"/>
      <c r="HA9" s="216"/>
      <c r="HB9" s="216"/>
      <c r="HC9" s="216"/>
      <c r="HD9" s="216"/>
      <c r="HE9" s="216"/>
      <c r="HF9" s="216"/>
      <c r="HG9" s="216"/>
      <c r="HH9" s="216"/>
      <c r="HI9" s="216"/>
      <c r="HJ9" s="216"/>
      <c r="HK9" s="216"/>
      <c r="HL9" s="216"/>
      <c r="HM9" s="216"/>
      <c r="HN9" s="216"/>
      <c r="HO9" s="216"/>
      <c r="HP9" s="216"/>
      <c r="HQ9" s="216"/>
      <c r="HR9" s="216"/>
      <c r="HS9" s="216"/>
      <c r="HT9" s="216"/>
      <c r="HU9" s="216"/>
      <c r="HV9" s="216"/>
      <c r="HW9" s="216"/>
      <c r="HX9" s="216"/>
      <c r="HY9" s="216"/>
      <c r="HZ9" s="216"/>
      <c r="IA9" s="216"/>
      <c r="IB9" s="216"/>
      <c r="IC9" s="216"/>
      <c r="ID9" s="216"/>
      <c r="IE9" s="216"/>
      <c r="IF9" s="216"/>
      <c r="IG9" s="216"/>
      <c r="IH9" s="216"/>
      <c r="II9" s="216"/>
      <c r="IJ9" s="216"/>
      <c r="IK9" s="216"/>
      <c r="IL9" s="216"/>
      <c r="IM9" s="216"/>
      <c r="IN9" s="216"/>
      <c r="IO9" s="216"/>
      <c r="IP9" s="216"/>
      <c r="IQ9" s="216"/>
      <c r="IR9" s="216"/>
      <c r="IS9" s="216"/>
      <c r="IT9" s="216"/>
      <c r="IU9" s="216"/>
      <c r="IV9" s="216"/>
      <c r="IW9" s="216"/>
      <c r="IX9" s="216"/>
      <c r="IY9" s="216"/>
      <c r="IZ9" s="216"/>
      <c r="JA9" s="216"/>
      <c r="JB9" s="216"/>
      <c r="JC9" s="216"/>
      <c r="JD9" s="216"/>
      <c r="JE9" s="216"/>
      <c r="JF9" s="216"/>
      <c r="JG9" s="216"/>
      <c r="JH9" s="216"/>
      <c r="JI9" s="216"/>
      <c r="JJ9" s="216"/>
      <c r="JK9" s="216"/>
      <c r="JL9" s="216"/>
      <c r="JM9" s="216"/>
      <c r="JN9" s="216"/>
    </row>
    <row r="10" spans="1:274" hidden="1" outlineLevel="1" x14ac:dyDescent="0.25">
      <c r="A10" s="187" t="s">
        <v>172</v>
      </c>
      <c r="B10" s="197"/>
      <c r="C10" s="197" t="s">
        <v>211</v>
      </c>
      <c r="E10" s="75" t="s">
        <v>40</v>
      </c>
      <c r="F10" s="61" t="s">
        <v>40</v>
      </c>
      <c r="G10" s="20" t="str">
        <f>IF(OR(E10&lt;&gt;"NC", F10&lt;&gt;"NC"),NETWORKDAYS(E10,F10,'JOUR FERIE'!A:A),"NC")</f>
        <v>NC</v>
      </c>
      <c r="H10" s="188">
        <v>1</v>
      </c>
      <c r="I10" s="20">
        <f t="shared" ref="I10:I23" si="0">H10+(H10*40%)</f>
        <v>1.4</v>
      </c>
      <c r="J10" s="20">
        <v>1</v>
      </c>
      <c r="K10" s="73">
        <f t="shared" ref="K10:K33" si="1">I10-J10</f>
        <v>0.39999999999999991</v>
      </c>
      <c r="L10" s="15" t="s">
        <v>21</v>
      </c>
      <c r="M10" s="3"/>
      <c r="N10" s="9"/>
      <c r="O10" s="9"/>
      <c r="P10" s="9"/>
      <c r="Q10" s="9"/>
      <c r="R10" s="9"/>
      <c r="S10" s="9"/>
      <c r="T10" s="172"/>
      <c r="U10" s="180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72"/>
      <c r="AJ10" s="180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172"/>
      <c r="AX10" s="180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172"/>
      <c r="BL10" s="180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172"/>
      <c r="BZ10" s="180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172"/>
      <c r="CN10" s="180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172"/>
      <c r="DI10" s="180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172"/>
      <c r="ED10" s="180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172"/>
      <c r="EY10" s="180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</row>
    <row r="11" spans="1:274" hidden="1" outlineLevel="1" x14ac:dyDescent="0.25">
      <c r="A11" s="187" t="s">
        <v>173</v>
      </c>
      <c r="B11" s="197"/>
      <c r="C11" s="197" t="s">
        <v>211</v>
      </c>
      <c r="E11" s="75" t="s">
        <v>40</v>
      </c>
      <c r="F11" s="61" t="s">
        <v>40</v>
      </c>
      <c r="G11" s="20" t="str">
        <f>IF(OR(E11&lt;&gt;"NC", F11&lt;&gt;"NC"),NETWORKDAYS(E11,F11,'JOUR FERIE'!A:A),"NC")</f>
        <v>NC</v>
      </c>
      <c r="H11" s="188">
        <v>0</v>
      </c>
      <c r="I11" s="20">
        <f t="shared" si="0"/>
        <v>0</v>
      </c>
      <c r="J11" s="20">
        <v>0</v>
      </c>
      <c r="K11" s="73">
        <f t="shared" si="1"/>
        <v>0</v>
      </c>
      <c r="L11" s="15" t="s">
        <v>21</v>
      </c>
      <c r="M11" s="3"/>
    </row>
    <row r="12" spans="1:274" hidden="1" outlineLevel="1" x14ac:dyDescent="0.25">
      <c r="A12" s="187" t="s">
        <v>174</v>
      </c>
      <c r="B12" s="197"/>
      <c r="C12" s="197" t="s">
        <v>211</v>
      </c>
      <c r="E12" s="75" t="s">
        <v>40</v>
      </c>
      <c r="F12" s="61" t="s">
        <v>40</v>
      </c>
      <c r="G12" s="20" t="str">
        <f>IF(OR(E12&lt;&gt;"NC", F12&lt;&gt;"NC"),NETWORKDAYS(E12,F12,'JOUR FERIE'!A:A),"NC")</f>
        <v>NC</v>
      </c>
      <c r="H12" s="188">
        <v>0</v>
      </c>
      <c r="I12" s="20">
        <f t="shared" si="0"/>
        <v>0</v>
      </c>
      <c r="J12" s="20">
        <v>0</v>
      </c>
      <c r="K12" s="73">
        <f t="shared" si="1"/>
        <v>0</v>
      </c>
      <c r="L12" s="15" t="s">
        <v>21</v>
      </c>
      <c r="M12" s="3"/>
    </row>
    <row r="13" spans="1:274" hidden="1" outlineLevel="1" x14ac:dyDescent="0.25">
      <c r="A13" s="187" t="s">
        <v>175</v>
      </c>
      <c r="B13" s="197"/>
      <c r="C13" s="197" t="s">
        <v>199</v>
      </c>
      <c r="D13" s="6" t="s">
        <v>5</v>
      </c>
      <c r="E13" s="75">
        <v>43766</v>
      </c>
      <c r="F13" s="61">
        <v>43768</v>
      </c>
      <c r="G13" s="20">
        <f>IF(OR(E13&lt;&gt;"NC", F13&lt;&gt;"NC"),NETWORKDAYS(E13,F13,'JOUR FERIE'!A:A),"NC")</f>
        <v>3</v>
      </c>
      <c r="H13" s="188">
        <v>2</v>
      </c>
      <c r="I13" s="20">
        <f t="shared" si="0"/>
        <v>2.8</v>
      </c>
      <c r="J13" s="20">
        <v>0</v>
      </c>
      <c r="K13" s="73">
        <f t="shared" si="1"/>
        <v>2.8</v>
      </c>
      <c r="L13" s="15" t="s">
        <v>20</v>
      </c>
      <c r="M13" s="3"/>
    </row>
    <row r="14" spans="1:274" hidden="1" outlineLevel="1" x14ac:dyDescent="0.25">
      <c r="A14" s="187" t="s">
        <v>176</v>
      </c>
      <c r="B14" s="197"/>
      <c r="C14" s="197" t="s">
        <v>199</v>
      </c>
      <c r="D14" s="6" t="s">
        <v>8</v>
      </c>
      <c r="E14" s="75">
        <v>43767</v>
      </c>
      <c r="F14" s="61">
        <v>43768</v>
      </c>
      <c r="G14" s="20">
        <f>IF(OR(E14&lt;&gt;"NC", F14&lt;&gt;"NC"),NETWORKDAYS(E14,F14,'JOUR FERIE'!A:A),"NC")</f>
        <v>2</v>
      </c>
      <c r="H14" s="188">
        <v>1</v>
      </c>
      <c r="I14" s="20">
        <f t="shared" si="0"/>
        <v>1.4</v>
      </c>
      <c r="J14" s="20">
        <v>0</v>
      </c>
      <c r="K14" s="73">
        <f t="shared" si="1"/>
        <v>1.4</v>
      </c>
      <c r="L14" s="15" t="s">
        <v>19</v>
      </c>
      <c r="M14" s="3"/>
    </row>
    <row r="15" spans="1:274" hidden="1" outlineLevel="1" x14ac:dyDescent="0.25">
      <c r="A15" s="187" t="s">
        <v>177</v>
      </c>
      <c r="B15" s="197"/>
      <c r="C15" s="197" t="s">
        <v>211</v>
      </c>
      <c r="E15" s="75" t="s">
        <v>40</v>
      </c>
      <c r="F15" s="61" t="s">
        <v>40</v>
      </c>
      <c r="G15" s="20" t="str">
        <f>IF(OR(E15&lt;&gt;"NC", F15&lt;&gt;"NC"),NETWORKDAYS(E15,F15,'JOUR FERIE'!A:A),"NC")</f>
        <v>NC</v>
      </c>
      <c r="H15" s="188">
        <v>0</v>
      </c>
      <c r="I15" s="20">
        <f t="shared" si="0"/>
        <v>0</v>
      </c>
      <c r="J15" s="20">
        <v>0</v>
      </c>
      <c r="K15" s="73">
        <f t="shared" si="1"/>
        <v>0</v>
      </c>
      <c r="L15" s="15" t="s">
        <v>21</v>
      </c>
      <c r="M15" s="3"/>
    </row>
    <row r="16" spans="1:274" hidden="1" outlineLevel="1" x14ac:dyDescent="0.25">
      <c r="A16" s="187" t="s">
        <v>178</v>
      </c>
      <c r="B16" s="197"/>
      <c r="C16" s="197" t="s">
        <v>199</v>
      </c>
      <c r="D16" s="6" t="s">
        <v>5</v>
      </c>
      <c r="E16" s="75">
        <v>43769</v>
      </c>
      <c r="F16" s="61">
        <v>43773</v>
      </c>
      <c r="G16" s="20">
        <f>IF(OR(E16&lt;&gt;"NC", F16&lt;&gt;"NC"),NETWORKDAYS(E16,F16,'JOUR FERIE'!A:A),"NC")</f>
        <v>2</v>
      </c>
      <c r="H16" s="188">
        <v>1</v>
      </c>
      <c r="I16" s="20">
        <f t="shared" si="0"/>
        <v>1.4</v>
      </c>
      <c r="J16" s="20">
        <v>0</v>
      </c>
      <c r="K16" s="73">
        <f t="shared" si="1"/>
        <v>1.4</v>
      </c>
      <c r="L16" s="15" t="s">
        <v>20</v>
      </c>
      <c r="M16" s="3"/>
    </row>
    <row r="17" spans="1:274" hidden="1" outlineLevel="1" x14ac:dyDescent="0.25">
      <c r="A17" s="187" t="s">
        <v>179</v>
      </c>
      <c r="B17" s="197"/>
      <c r="C17" s="197" t="s">
        <v>199</v>
      </c>
      <c r="D17" s="6" t="s">
        <v>8</v>
      </c>
      <c r="E17" s="75">
        <v>43768</v>
      </c>
      <c r="F17" s="61">
        <v>43768</v>
      </c>
      <c r="G17" s="20">
        <f>IF(OR(E17&lt;&gt;"NC", F17&lt;&gt;"NC"),NETWORKDAYS(E17,F17,'JOUR FERIE'!A:A),"NC")</f>
        <v>1</v>
      </c>
      <c r="H17" s="188">
        <v>0.5</v>
      </c>
      <c r="I17" s="20">
        <f t="shared" si="0"/>
        <v>0.7</v>
      </c>
      <c r="J17" s="20">
        <v>0</v>
      </c>
      <c r="K17" s="73">
        <f t="shared" si="1"/>
        <v>0.7</v>
      </c>
      <c r="L17" s="15" t="s">
        <v>19</v>
      </c>
      <c r="M17" s="3"/>
    </row>
    <row r="18" spans="1:274" hidden="1" outlineLevel="1" x14ac:dyDescent="0.25">
      <c r="A18" s="187" t="s">
        <v>180</v>
      </c>
      <c r="B18" s="197"/>
      <c r="C18" s="197" t="s">
        <v>200</v>
      </c>
      <c r="D18" s="6" t="s">
        <v>151</v>
      </c>
      <c r="E18" s="75">
        <v>43774</v>
      </c>
      <c r="F18" s="61">
        <v>43778</v>
      </c>
      <c r="G18" s="20">
        <f>IF(OR(E18&lt;&gt;"NC", F18&lt;&gt;"NC"),NETWORKDAYS(E18,F18,'JOUR FERIE'!A:A),"NC")</f>
        <v>4</v>
      </c>
      <c r="H18" s="188">
        <v>3</v>
      </c>
      <c r="I18" s="20">
        <f t="shared" si="0"/>
        <v>4.2</v>
      </c>
      <c r="J18" s="20">
        <v>0</v>
      </c>
      <c r="K18" s="73">
        <f t="shared" si="1"/>
        <v>4.2</v>
      </c>
      <c r="L18" s="15" t="s">
        <v>19</v>
      </c>
      <c r="M18" s="3"/>
    </row>
    <row r="19" spans="1:274" hidden="1" outlineLevel="1" x14ac:dyDescent="0.25">
      <c r="A19" s="187" t="s">
        <v>181</v>
      </c>
      <c r="B19" s="197"/>
      <c r="C19" s="197" t="s">
        <v>200</v>
      </c>
      <c r="D19" s="6" t="s">
        <v>5</v>
      </c>
      <c r="E19" s="75">
        <v>43774</v>
      </c>
      <c r="F19" s="61">
        <v>43774</v>
      </c>
      <c r="G19" s="20">
        <f>IF(OR(E19&lt;&gt;"NC", F19&lt;&gt;"NC"),NETWORKDAYS(E19,F19,'JOUR FERIE'!A:A),"NC")</f>
        <v>1</v>
      </c>
      <c r="H19" s="188">
        <v>1</v>
      </c>
      <c r="I19" s="20">
        <f t="shared" si="0"/>
        <v>1.4</v>
      </c>
      <c r="J19" s="20">
        <v>0</v>
      </c>
      <c r="K19" s="73">
        <f t="shared" si="1"/>
        <v>1.4</v>
      </c>
      <c r="L19" s="15" t="s">
        <v>19</v>
      </c>
      <c r="M19" s="3"/>
    </row>
    <row r="20" spans="1:274" hidden="1" outlineLevel="1" x14ac:dyDescent="0.25">
      <c r="A20" s="187" t="s">
        <v>182</v>
      </c>
      <c r="B20" s="197"/>
      <c r="C20" s="197" t="s">
        <v>211</v>
      </c>
      <c r="E20" s="75" t="s">
        <v>40</v>
      </c>
      <c r="F20" s="61" t="s">
        <v>40</v>
      </c>
      <c r="G20" s="20" t="str">
        <f>IF(OR(E20&lt;&gt;"NC", F20&lt;&gt;"NC"),NETWORKDAYS(E20,F20,'JOUR FERIE'!A:A),"NC")</f>
        <v>NC</v>
      </c>
      <c r="H20" s="188">
        <v>0</v>
      </c>
      <c r="I20" s="20">
        <f t="shared" si="0"/>
        <v>0</v>
      </c>
      <c r="J20" s="20">
        <v>0</v>
      </c>
      <c r="K20" s="73">
        <f t="shared" si="1"/>
        <v>0</v>
      </c>
      <c r="L20" s="15" t="s">
        <v>21</v>
      </c>
      <c r="M20" s="3"/>
    </row>
    <row r="21" spans="1:274" ht="30" hidden="1" outlineLevel="1" x14ac:dyDescent="0.25">
      <c r="A21" s="193" t="s">
        <v>16</v>
      </c>
      <c r="B21" s="192" t="s">
        <v>184</v>
      </c>
      <c r="C21" s="192" t="s">
        <v>201</v>
      </c>
      <c r="D21" s="6" t="s">
        <v>150</v>
      </c>
      <c r="E21" s="75">
        <v>43788</v>
      </c>
      <c r="F21" s="61">
        <v>43788</v>
      </c>
      <c r="G21" s="20">
        <f>IF(OR(E21&lt;&gt;"NC", F21&lt;&gt;"NC"),NETWORKDAYS(E21,F21,'JOUR FERIE'!A:A),"NC")</f>
        <v>1</v>
      </c>
      <c r="H21" s="20">
        <v>0.25</v>
      </c>
      <c r="I21" s="20">
        <v>0.25</v>
      </c>
      <c r="J21" s="20">
        <v>0</v>
      </c>
      <c r="K21" s="73">
        <f t="shared" si="1"/>
        <v>0.25</v>
      </c>
      <c r="L21" s="15" t="s">
        <v>19</v>
      </c>
      <c r="M21" s="3"/>
    </row>
    <row r="22" spans="1:274" ht="30" hidden="1" outlineLevel="1" x14ac:dyDescent="0.25">
      <c r="A22" s="193" t="s">
        <v>17</v>
      </c>
      <c r="B22" s="192" t="s">
        <v>184</v>
      </c>
      <c r="C22" s="192" t="s">
        <v>201</v>
      </c>
      <c r="D22" s="6" t="s">
        <v>13</v>
      </c>
      <c r="E22" s="75">
        <v>43788</v>
      </c>
      <c r="F22" s="61">
        <v>43788</v>
      </c>
      <c r="G22" s="20">
        <f>IF(OR(E22&lt;&gt;"NC", F22&lt;&gt;"NC"),NETWORKDAYS(E22,F22,'JOUR FERIE'!A:A),"NC")</f>
        <v>1</v>
      </c>
      <c r="H22" s="20">
        <v>0.25</v>
      </c>
      <c r="I22" s="20">
        <v>0.25</v>
      </c>
      <c r="J22" s="20">
        <v>0</v>
      </c>
      <c r="K22" s="73">
        <f t="shared" si="1"/>
        <v>0.25</v>
      </c>
      <c r="L22" s="15" t="s">
        <v>19</v>
      </c>
      <c r="M22" s="3"/>
    </row>
    <row r="23" spans="1:274" ht="30" hidden="1" outlineLevel="1" x14ac:dyDescent="0.25">
      <c r="A23" s="193" t="s">
        <v>18</v>
      </c>
      <c r="B23" s="192" t="s">
        <v>184</v>
      </c>
      <c r="C23" s="192" t="s">
        <v>201</v>
      </c>
      <c r="D23" s="6" t="s">
        <v>5</v>
      </c>
      <c r="E23" s="75">
        <v>43788</v>
      </c>
      <c r="F23" s="61">
        <v>43815</v>
      </c>
      <c r="G23" s="20">
        <f>IF(OR(E23&lt;&gt;"NC", F23&lt;&gt;"NC"),NETWORKDAYS(E23,F23,'JOUR FERIE'!A:A),"NC")</f>
        <v>20</v>
      </c>
      <c r="H23" s="20">
        <v>2</v>
      </c>
      <c r="I23" s="20">
        <f t="shared" si="0"/>
        <v>2.8</v>
      </c>
      <c r="J23" s="20">
        <v>0</v>
      </c>
      <c r="K23" s="73">
        <f t="shared" si="1"/>
        <v>2.8</v>
      </c>
      <c r="L23" s="15" t="s">
        <v>19</v>
      </c>
      <c r="M23" s="3"/>
    </row>
    <row r="24" spans="1:274" ht="30" hidden="1" outlineLevel="1" x14ac:dyDescent="0.25">
      <c r="A24" s="193" t="s">
        <v>43</v>
      </c>
      <c r="B24" s="192" t="s">
        <v>184</v>
      </c>
      <c r="C24" s="192" t="s">
        <v>201</v>
      </c>
      <c r="D24" s="6" t="s">
        <v>150</v>
      </c>
      <c r="E24" s="75">
        <v>43816</v>
      </c>
      <c r="F24" s="61">
        <v>43816</v>
      </c>
      <c r="G24" s="20">
        <f>IF(OR(E24&lt;&gt;"NC", F24&lt;&gt;"NC"),NETWORKDAYS(E24,F24,'JOUR FERIE'!A:A),"NC")</f>
        <v>1</v>
      </c>
      <c r="H24" s="20">
        <v>0.25</v>
      </c>
      <c r="I24" s="20">
        <v>0.25</v>
      </c>
      <c r="J24" s="20">
        <v>0</v>
      </c>
      <c r="K24" s="73">
        <f t="shared" si="1"/>
        <v>0.25</v>
      </c>
      <c r="L24" s="15" t="s">
        <v>19</v>
      </c>
      <c r="M24" s="3"/>
    </row>
    <row r="25" spans="1:274" ht="30" hidden="1" outlineLevel="1" x14ac:dyDescent="0.25">
      <c r="A25" s="193" t="s">
        <v>44</v>
      </c>
      <c r="B25" s="192" t="s">
        <v>184</v>
      </c>
      <c r="C25" s="192" t="s">
        <v>201</v>
      </c>
      <c r="D25" s="6" t="s">
        <v>6</v>
      </c>
      <c r="E25" s="75">
        <v>43816</v>
      </c>
      <c r="F25" s="61">
        <v>43837</v>
      </c>
      <c r="G25" s="20">
        <f>IF(OR(E25&lt;&gt;"NC", F25&lt;&gt;"NC"),NETWORKDAYS(E25,F25,'JOUR FERIE'!A:A),"NC")</f>
        <v>14</v>
      </c>
      <c r="H25" s="20">
        <v>5</v>
      </c>
      <c r="I25" s="20">
        <v>5</v>
      </c>
      <c r="J25" s="20">
        <v>0</v>
      </c>
      <c r="K25" s="73">
        <f>I25-J25</f>
        <v>5</v>
      </c>
      <c r="L25" s="15" t="s">
        <v>19</v>
      </c>
      <c r="M25" s="3"/>
    </row>
    <row r="26" spans="1:274" s="31" customFormat="1" collapsed="1" x14ac:dyDescent="0.25">
      <c r="A26" s="191" t="s">
        <v>28</v>
      </c>
      <c r="B26" s="195"/>
      <c r="C26" s="195"/>
      <c r="D26" s="163"/>
      <c r="E26" s="242">
        <f>MIN(E27:E33)</f>
        <v>43774</v>
      </c>
      <c r="F26" s="164">
        <f>MAX(F27:F33)</f>
        <v>43871</v>
      </c>
      <c r="G26" s="54">
        <f>SUM(G27:G33)</f>
        <v>45</v>
      </c>
      <c r="H26" s="54">
        <f>SUM(H27:H33)</f>
        <v>10.75</v>
      </c>
      <c r="I26" s="54">
        <f>SUM(I27:I33)</f>
        <v>12.75</v>
      </c>
      <c r="J26" s="54">
        <f>SUM(J27:J33)</f>
        <v>0</v>
      </c>
      <c r="K26" s="54">
        <f>SUM(K27:K33)</f>
        <v>12.75</v>
      </c>
      <c r="L26" s="165" t="s">
        <v>19</v>
      </c>
      <c r="M26" s="4"/>
      <c r="N26" s="43"/>
      <c r="O26" s="43"/>
      <c r="P26" s="43"/>
      <c r="Q26" s="43"/>
      <c r="R26" s="43"/>
      <c r="S26" s="43"/>
      <c r="T26" s="176"/>
      <c r="U26" s="185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176"/>
      <c r="AJ26" s="185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176"/>
      <c r="AX26" s="185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176"/>
      <c r="BL26" s="185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176"/>
      <c r="BZ26" s="185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176"/>
      <c r="CN26" s="185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176"/>
      <c r="DI26" s="185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176"/>
      <c r="ED26" s="185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176"/>
      <c r="EY26" s="185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  <c r="IX26" s="43"/>
      <c r="IY26" s="43"/>
      <c r="IZ26" s="43"/>
      <c r="JA26" s="43"/>
      <c r="JB26" s="43"/>
      <c r="JC26" s="43"/>
      <c r="JD26" s="43"/>
      <c r="JE26" s="43"/>
      <c r="JF26" s="43"/>
      <c r="JG26" s="43"/>
      <c r="JH26" s="43"/>
      <c r="JI26" s="43"/>
      <c r="JJ26" s="43"/>
      <c r="JK26" s="43"/>
      <c r="JL26" s="43"/>
      <c r="JM26" s="43"/>
      <c r="JN26" s="43"/>
    </row>
    <row r="27" spans="1:274" hidden="1" outlineLevel="1" x14ac:dyDescent="0.25">
      <c r="A27" s="193" t="s">
        <v>187</v>
      </c>
      <c r="B27" s="192" t="s">
        <v>189</v>
      </c>
      <c r="C27" s="192" t="s">
        <v>200</v>
      </c>
      <c r="D27" s="6" t="s">
        <v>6</v>
      </c>
      <c r="E27" s="75">
        <v>43777</v>
      </c>
      <c r="F27" s="61">
        <v>43778</v>
      </c>
      <c r="G27" s="20">
        <f>IF(OR(E27&lt;&gt;"NC", F27&lt;&gt;"NC"),NETWORKDAYS(E27,F27,'JOUR FERIE'!A:A),"NC")</f>
        <v>1</v>
      </c>
      <c r="H27" s="20">
        <v>1</v>
      </c>
      <c r="I27" s="20">
        <f>H27+(H27*40%)</f>
        <v>1.4</v>
      </c>
      <c r="J27" s="20">
        <v>0</v>
      </c>
      <c r="K27" s="73">
        <f t="shared" si="1"/>
        <v>1.4</v>
      </c>
      <c r="L27" s="15" t="s">
        <v>19</v>
      </c>
      <c r="M27" s="3"/>
    </row>
    <row r="28" spans="1:274" hidden="1" outlineLevel="1" x14ac:dyDescent="0.25">
      <c r="A28" s="193" t="s">
        <v>188</v>
      </c>
      <c r="B28" s="192"/>
      <c r="C28" s="192" t="s">
        <v>200</v>
      </c>
      <c r="D28" s="6" t="s">
        <v>7</v>
      </c>
      <c r="E28" s="75">
        <v>43774</v>
      </c>
      <c r="F28" s="61">
        <v>43776</v>
      </c>
      <c r="G28" s="20">
        <f>IF(OR(E28&lt;&gt;"NC", F28&lt;&gt;"NC"),NETWORKDAYS(E28,F28,'JOUR FERIE'!A:A),"NC")</f>
        <v>3</v>
      </c>
      <c r="H28" s="20">
        <v>2</v>
      </c>
      <c r="I28" s="20">
        <f>H28+(H28*40%)</f>
        <v>2.8</v>
      </c>
      <c r="J28" s="20">
        <v>0</v>
      </c>
      <c r="K28" s="73">
        <f t="shared" si="1"/>
        <v>2.8</v>
      </c>
      <c r="L28" s="15" t="s">
        <v>19</v>
      </c>
      <c r="M28" s="3"/>
    </row>
    <row r="29" spans="1:274" hidden="1" outlineLevel="1" x14ac:dyDescent="0.25">
      <c r="A29" s="193" t="s">
        <v>16</v>
      </c>
      <c r="B29" s="192"/>
      <c r="C29" s="192" t="s">
        <v>203</v>
      </c>
      <c r="D29" s="6" t="s">
        <v>150</v>
      </c>
      <c r="E29" s="75">
        <v>43816</v>
      </c>
      <c r="F29" s="61">
        <v>43816</v>
      </c>
      <c r="G29" s="20">
        <f>IF(OR(E29&lt;&gt;"NC", F29&lt;&gt;"NC"),NETWORKDAYS(E29,F29,'JOUR FERIE'!A:A),"NC")</f>
        <v>1</v>
      </c>
      <c r="H29" s="20">
        <v>0.25</v>
      </c>
      <c r="I29" s="20">
        <v>0.25</v>
      </c>
      <c r="J29" s="20">
        <v>0</v>
      </c>
      <c r="K29" s="73">
        <f t="shared" si="1"/>
        <v>0.25</v>
      </c>
      <c r="L29" s="15" t="s">
        <v>19</v>
      </c>
      <c r="M29" s="3"/>
    </row>
    <row r="30" spans="1:274" hidden="1" outlineLevel="1" x14ac:dyDescent="0.25">
      <c r="A30" s="193" t="s">
        <v>17</v>
      </c>
      <c r="B30" s="192"/>
      <c r="C30" s="192" t="s">
        <v>203</v>
      </c>
      <c r="D30" s="6" t="s">
        <v>13</v>
      </c>
      <c r="E30" s="75">
        <v>43816</v>
      </c>
      <c r="F30" s="61">
        <v>43816</v>
      </c>
      <c r="G30" s="20">
        <f>IF(OR(E30&lt;&gt;"NC", F30&lt;&gt;"NC"),NETWORKDAYS(E30,F30,'JOUR FERIE'!A:A),"NC")</f>
        <v>1</v>
      </c>
      <c r="H30" s="20">
        <v>0.25</v>
      </c>
      <c r="I30" s="20">
        <v>0.25</v>
      </c>
      <c r="J30" s="20">
        <v>0</v>
      </c>
      <c r="K30" s="73">
        <f t="shared" si="1"/>
        <v>0.25</v>
      </c>
      <c r="L30" s="15" t="s">
        <v>19</v>
      </c>
      <c r="M30" s="3"/>
    </row>
    <row r="31" spans="1:274" hidden="1" outlineLevel="1" x14ac:dyDescent="0.25">
      <c r="A31" s="193" t="s">
        <v>18</v>
      </c>
      <c r="B31" s="192"/>
      <c r="C31" s="192" t="s">
        <v>203</v>
      </c>
      <c r="D31" s="6" t="s">
        <v>5</v>
      </c>
      <c r="E31" s="75">
        <v>43816</v>
      </c>
      <c r="F31" s="61">
        <v>43847</v>
      </c>
      <c r="G31" s="20">
        <f>IF(OR(E31&lt;&gt;"NC", F31&lt;&gt;"NC"),NETWORKDAYS(E31,F31,'JOUR FERIE'!A:A),"NC")</f>
        <v>22</v>
      </c>
      <c r="H31" s="20">
        <v>2</v>
      </c>
      <c r="I31" s="20">
        <f>H31+(H31*40%)</f>
        <v>2.8</v>
      </c>
      <c r="J31" s="20">
        <v>0</v>
      </c>
      <c r="K31" s="73">
        <f t="shared" si="1"/>
        <v>2.8</v>
      </c>
      <c r="L31" s="15" t="s">
        <v>19</v>
      </c>
      <c r="M31" s="3"/>
    </row>
    <row r="32" spans="1:274" hidden="1" outlineLevel="1" x14ac:dyDescent="0.25">
      <c r="A32" s="193" t="s">
        <v>43</v>
      </c>
      <c r="B32" s="192" t="s">
        <v>190</v>
      </c>
      <c r="C32" s="192" t="s">
        <v>203</v>
      </c>
      <c r="D32" s="6" t="s">
        <v>150</v>
      </c>
      <c r="E32" s="26">
        <v>43847</v>
      </c>
      <c r="F32" s="61">
        <v>43847</v>
      </c>
      <c r="G32" s="20">
        <f>IF(OR(E32&lt;&gt;"NC", F32&lt;&gt;"NC"),NETWORKDAYS(E32,F32,'JOUR FERIE'!A:A),"NC")</f>
        <v>1</v>
      </c>
      <c r="H32" s="20">
        <v>0.25</v>
      </c>
      <c r="I32" s="20">
        <v>0.25</v>
      </c>
      <c r="J32" s="20">
        <v>0</v>
      </c>
      <c r="K32" s="73">
        <f t="shared" si="1"/>
        <v>0.25</v>
      </c>
      <c r="L32" s="15" t="s">
        <v>19</v>
      </c>
      <c r="M32" s="3"/>
    </row>
    <row r="33" spans="1:274" hidden="1" outlineLevel="1" x14ac:dyDescent="0.25">
      <c r="A33" s="193" t="s">
        <v>44</v>
      </c>
      <c r="B33" s="192" t="s">
        <v>190</v>
      </c>
      <c r="C33" s="192" t="s">
        <v>203</v>
      </c>
      <c r="D33" s="6" t="s">
        <v>6</v>
      </c>
      <c r="E33" s="26">
        <v>43850</v>
      </c>
      <c r="F33" s="61">
        <v>43871</v>
      </c>
      <c r="G33" s="20">
        <f>IF(OR(E33&lt;&gt;"NC", F33&lt;&gt;"NC"),NETWORKDAYS(E33,F33,'JOUR FERIE'!A:A),"NC")</f>
        <v>16</v>
      </c>
      <c r="H33" s="20">
        <v>5</v>
      </c>
      <c r="I33" s="20">
        <v>5</v>
      </c>
      <c r="J33" s="20">
        <v>0</v>
      </c>
      <c r="K33" s="73">
        <f t="shared" si="1"/>
        <v>5</v>
      </c>
      <c r="L33" s="15" t="s">
        <v>19</v>
      </c>
      <c r="M33" s="3"/>
    </row>
    <row r="34" spans="1:274" s="31" customFormat="1" collapsed="1" x14ac:dyDescent="0.25">
      <c r="A34" s="191" t="s">
        <v>186</v>
      </c>
      <c r="B34" s="195"/>
      <c r="C34" s="195"/>
      <c r="D34" s="163"/>
      <c r="E34" s="242">
        <f>MIN(E35,E37,E41,E52,E63,E74,E85)</f>
        <v>43766</v>
      </c>
      <c r="F34" s="164">
        <f>MAX(F35,F37,F41,F52,F63,F74,F85)</f>
        <v>43892</v>
      </c>
      <c r="G34" s="54">
        <f>IF(OR(E34&lt;&gt;"NC", F34&lt;&gt;"NC"),NETWORKDAYS(E34,F34,'JOUR FERIE'!A:A),"NC")</f>
        <v>87</v>
      </c>
      <c r="H34" s="54">
        <f>SUM(H35,H37,H41,H52,H63,H74,H85)</f>
        <v>161.25</v>
      </c>
      <c r="I34" s="54">
        <f>SUM(I35,I37,I41,I52,I63,I74,I85)</f>
        <v>220.95000000000007</v>
      </c>
      <c r="J34" s="54">
        <f>SUM(J35,J37,J41,J52,J63,J74,J85)</f>
        <v>4</v>
      </c>
      <c r="K34" s="54">
        <f>SUM(K35,K37,K41,K52,K63,K74,K85)</f>
        <v>216.95000000000002</v>
      </c>
      <c r="L34" s="165" t="s">
        <v>19</v>
      </c>
      <c r="M34" s="4"/>
      <c r="N34" s="43"/>
      <c r="O34" s="43"/>
      <c r="P34" s="43"/>
      <c r="Q34" s="43"/>
      <c r="R34" s="43"/>
      <c r="S34" s="43"/>
      <c r="T34" s="176"/>
      <c r="U34" s="185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176"/>
      <c r="AJ34" s="185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176"/>
      <c r="AX34" s="185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176"/>
      <c r="BL34" s="185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176"/>
      <c r="BZ34" s="185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176"/>
      <c r="CN34" s="185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176"/>
      <c r="DI34" s="185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176"/>
      <c r="ED34" s="185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176"/>
      <c r="EY34" s="185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  <c r="IW34" s="43"/>
      <c r="IX34" s="43"/>
      <c r="IY34" s="43"/>
      <c r="IZ34" s="43"/>
      <c r="JA34" s="43"/>
      <c r="JB34" s="43"/>
      <c r="JC34" s="43"/>
      <c r="JD34" s="43"/>
      <c r="JE34" s="43"/>
      <c r="JF34" s="43"/>
      <c r="JG34" s="43"/>
      <c r="JH34" s="43"/>
      <c r="JI34" s="43"/>
      <c r="JJ34" s="43"/>
      <c r="JK34" s="43"/>
      <c r="JL34" s="43"/>
      <c r="JM34" s="43"/>
      <c r="JN34" s="43"/>
    </row>
    <row r="35" spans="1:274" s="147" customFormat="1" ht="30" hidden="1" outlineLevel="1" x14ac:dyDescent="0.25">
      <c r="A35" s="189" t="s">
        <v>191</v>
      </c>
      <c r="B35" s="196"/>
      <c r="C35" s="196"/>
      <c r="D35" s="158"/>
      <c r="E35" s="243">
        <f>E36</f>
        <v>43769</v>
      </c>
      <c r="F35" s="160">
        <f>F36</f>
        <v>43773</v>
      </c>
      <c r="G35" s="275">
        <f>SUM(G36)</f>
        <v>2</v>
      </c>
      <c r="H35" s="275">
        <f>SUM(H36)</f>
        <v>2</v>
      </c>
      <c r="I35" s="275">
        <f>SUM(I36)</f>
        <v>2.8</v>
      </c>
      <c r="J35" s="275">
        <f>SUM(J36)</f>
        <v>0</v>
      </c>
      <c r="K35" s="275">
        <f>SUM(K36)</f>
        <v>2.8</v>
      </c>
      <c r="L35" s="190"/>
      <c r="M35" s="167"/>
      <c r="N35" s="154"/>
      <c r="O35" s="154"/>
      <c r="P35" s="154"/>
      <c r="Q35" s="154"/>
      <c r="R35" s="154"/>
      <c r="S35" s="154"/>
      <c r="T35" s="175"/>
      <c r="U35" s="18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75"/>
      <c r="AJ35" s="18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75"/>
      <c r="AX35" s="18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75"/>
      <c r="BL35" s="184"/>
      <c r="BM35" s="154"/>
      <c r="BN35" s="154"/>
      <c r="BO35" s="154"/>
      <c r="BP35" s="154"/>
      <c r="BQ35" s="154"/>
      <c r="BR35" s="154"/>
      <c r="BS35" s="154"/>
      <c r="BT35" s="154"/>
      <c r="BU35" s="154"/>
      <c r="BV35" s="154"/>
      <c r="BW35" s="154"/>
      <c r="BX35" s="154"/>
      <c r="BY35" s="175"/>
      <c r="BZ35" s="184"/>
      <c r="CA35" s="154"/>
      <c r="CB35" s="154"/>
      <c r="CC35" s="154"/>
      <c r="CD35" s="154"/>
      <c r="CE35" s="154"/>
      <c r="CF35" s="154"/>
      <c r="CG35" s="154"/>
      <c r="CH35" s="154"/>
      <c r="CI35" s="154"/>
      <c r="CJ35" s="154"/>
      <c r="CK35" s="154"/>
      <c r="CL35" s="154"/>
      <c r="CM35" s="175"/>
      <c r="CN35" s="184"/>
      <c r="CO35" s="154"/>
      <c r="CP35" s="154"/>
      <c r="CQ35" s="154"/>
      <c r="CR35" s="154"/>
      <c r="CS35" s="154"/>
      <c r="CT35" s="154"/>
      <c r="CU35" s="154"/>
      <c r="CV35" s="154"/>
      <c r="CW35" s="154"/>
      <c r="CX35" s="154"/>
      <c r="CY35" s="154"/>
      <c r="CZ35" s="154"/>
      <c r="DA35" s="154"/>
      <c r="DB35" s="154"/>
      <c r="DC35" s="154"/>
      <c r="DD35" s="154"/>
      <c r="DE35" s="154"/>
      <c r="DF35" s="154"/>
      <c r="DG35" s="154"/>
      <c r="DH35" s="175"/>
      <c r="DI35" s="184"/>
      <c r="DJ35" s="154"/>
      <c r="DK35" s="154"/>
      <c r="DL35" s="154"/>
      <c r="DM35" s="154"/>
      <c r="DN35" s="154"/>
      <c r="DO35" s="154"/>
      <c r="DP35" s="154"/>
      <c r="DQ35" s="154"/>
      <c r="DR35" s="154"/>
      <c r="DS35" s="154"/>
      <c r="DT35" s="154"/>
      <c r="DU35" s="154"/>
      <c r="DV35" s="154"/>
      <c r="DW35" s="154"/>
      <c r="DX35" s="154"/>
      <c r="DY35" s="154"/>
      <c r="DZ35" s="154"/>
      <c r="EA35" s="154"/>
      <c r="EB35" s="154"/>
      <c r="EC35" s="175"/>
      <c r="ED35" s="184"/>
      <c r="EE35" s="154"/>
      <c r="EF35" s="154"/>
      <c r="EG35" s="154"/>
      <c r="EH35" s="154"/>
      <c r="EI35" s="154"/>
      <c r="EJ35" s="154"/>
      <c r="EK35" s="154"/>
      <c r="EL35" s="154"/>
      <c r="EM35" s="154"/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75"/>
      <c r="EY35" s="18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  <c r="FJ35" s="154"/>
      <c r="FK35" s="154"/>
      <c r="FL35" s="154"/>
      <c r="FM35" s="154"/>
      <c r="FN35" s="154"/>
      <c r="FO35" s="154"/>
      <c r="FP35" s="154"/>
      <c r="FQ35" s="154"/>
      <c r="FR35" s="154"/>
      <c r="FS35" s="154"/>
      <c r="FT35" s="154"/>
      <c r="FU35" s="154"/>
      <c r="FV35" s="154"/>
      <c r="FW35" s="154"/>
      <c r="FX35" s="154"/>
      <c r="FY35" s="154"/>
      <c r="FZ35" s="154"/>
      <c r="GA35" s="154"/>
      <c r="GB35" s="154"/>
      <c r="GC35" s="154"/>
      <c r="GD35" s="154"/>
      <c r="GE35" s="154"/>
      <c r="GF35" s="154"/>
      <c r="GG35" s="154"/>
      <c r="GH35" s="154"/>
      <c r="GI35" s="154"/>
      <c r="GJ35" s="154"/>
      <c r="GK35" s="154"/>
      <c r="GL35" s="154"/>
      <c r="GM35" s="154"/>
      <c r="GN35" s="154"/>
      <c r="GO35" s="154"/>
      <c r="GP35" s="154"/>
      <c r="GQ35" s="154"/>
      <c r="GR35" s="154"/>
      <c r="GS35" s="154"/>
      <c r="GT35" s="154"/>
      <c r="GU35" s="154"/>
      <c r="GV35" s="154"/>
      <c r="GW35" s="154"/>
      <c r="GX35" s="154"/>
      <c r="GY35" s="154"/>
      <c r="GZ35" s="154"/>
      <c r="HA35" s="154"/>
      <c r="HB35" s="154"/>
      <c r="HC35" s="154"/>
      <c r="HD35" s="154"/>
      <c r="HE35" s="154"/>
      <c r="HF35" s="154"/>
      <c r="HG35" s="154"/>
      <c r="HH35" s="154"/>
      <c r="HI35" s="154"/>
      <c r="HJ35" s="154"/>
      <c r="HK35" s="154"/>
      <c r="HL35" s="154"/>
      <c r="HM35" s="154"/>
      <c r="HN35" s="154"/>
      <c r="HO35" s="154"/>
      <c r="HP35" s="154"/>
      <c r="HQ35" s="154"/>
      <c r="HR35" s="154"/>
      <c r="HS35" s="154"/>
      <c r="HT35" s="154"/>
      <c r="HU35" s="154"/>
      <c r="HV35" s="154"/>
      <c r="HW35" s="154"/>
      <c r="HX35" s="154"/>
      <c r="HY35" s="154"/>
      <c r="HZ35" s="154"/>
      <c r="IA35" s="154"/>
      <c r="IB35" s="154"/>
      <c r="IC35" s="154"/>
      <c r="ID35" s="154"/>
      <c r="IE35" s="154"/>
      <c r="IF35" s="154"/>
      <c r="IG35" s="154"/>
      <c r="IH35" s="154"/>
      <c r="II35" s="154"/>
      <c r="IJ35" s="154"/>
      <c r="IK35" s="154"/>
      <c r="IL35" s="154"/>
      <c r="IM35" s="154"/>
      <c r="IN35" s="154"/>
      <c r="IO35" s="154"/>
      <c r="IP35" s="154"/>
      <c r="IQ35" s="154"/>
      <c r="IR35" s="154"/>
      <c r="IS35" s="154"/>
      <c r="IT35" s="154"/>
      <c r="IU35" s="154"/>
      <c r="IV35" s="154"/>
      <c r="IW35" s="154"/>
      <c r="IX35" s="154"/>
      <c r="IY35" s="154"/>
      <c r="IZ35" s="154"/>
      <c r="JA35" s="154"/>
      <c r="JB35" s="154"/>
      <c r="JC35" s="154"/>
      <c r="JD35" s="154"/>
      <c r="JE35" s="154"/>
      <c r="JF35" s="154"/>
      <c r="JG35" s="154"/>
      <c r="JH35" s="154"/>
      <c r="JI35" s="154"/>
      <c r="JJ35" s="154"/>
      <c r="JK35" s="154"/>
      <c r="JL35" s="154"/>
      <c r="JM35" s="154"/>
      <c r="JN35" s="154"/>
    </row>
    <row r="36" spans="1:274" hidden="1" outlineLevel="2" x14ac:dyDescent="0.25">
      <c r="A36" s="187" t="s">
        <v>194</v>
      </c>
      <c r="B36" s="197" t="s">
        <v>193</v>
      </c>
      <c r="C36" s="197" t="s">
        <v>199</v>
      </c>
      <c r="D36" s="6" t="s">
        <v>8</v>
      </c>
      <c r="E36" s="75">
        <v>43769</v>
      </c>
      <c r="F36" s="61">
        <v>43773</v>
      </c>
      <c r="G36" s="20">
        <f>IF(OR(E36&lt;&gt;"NC", F36&lt;&gt;"NC"),NETWORKDAYS(E36,F36,'JOUR FERIE'!A:A),"NC")</f>
        <v>2</v>
      </c>
      <c r="H36" s="188">
        <v>2</v>
      </c>
      <c r="I36" s="20">
        <f>H36+(H36*40%)</f>
        <v>2.8</v>
      </c>
      <c r="J36" s="20">
        <v>0</v>
      </c>
      <c r="K36" s="73">
        <f>I36-J36</f>
        <v>2.8</v>
      </c>
      <c r="L36" s="15" t="s">
        <v>19</v>
      </c>
      <c r="M36" s="3" t="s">
        <v>168</v>
      </c>
    </row>
    <row r="37" spans="1:274" s="147" customFormat="1" ht="30" hidden="1" outlineLevel="1" collapsed="1" x14ac:dyDescent="0.25">
      <c r="A37" s="189" t="s">
        <v>195</v>
      </c>
      <c r="B37" s="196"/>
      <c r="C37" s="196"/>
      <c r="D37" s="158"/>
      <c r="E37" s="243">
        <f>MIN(E38:E40)</f>
        <v>43766</v>
      </c>
      <c r="F37" s="160">
        <f>MAX(F38:F40)</f>
        <v>43774</v>
      </c>
      <c r="G37" s="275">
        <f>IF(OR(E37&lt;&gt;"NC", F37&lt;&gt;"NC"),NETWORKDAYS(E37,F37,'JOUR FERIE'!A:A),"NC")</f>
        <v>6</v>
      </c>
      <c r="H37" s="275">
        <f>SUM(H38:H87)</f>
        <v>105.5</v>
      </c>
      <c r="I37" s="275">
        <f>SUM(I38:I87)</f>
        <v>145.20000000000005</v>
      </c>
      <c r="J37" s="275">
        <f>SUM(J38:J87)</f>
        <v>3</v>
      </c>
      <c r="K37" s="275">
        <f>SUM(K38:K87)</f>
        <v>142.20000000000002</v>
      </c>
      <c r="L37" s="190"/>
      <c r="M37" s="167"/>
      <c r="N37" s="154"/>
      <c r="O37" s="154"/>
      <c r="P37" s="154"/>
      <c r="Q37" s="154"/>
      <c r="R37" s="154"/>
      <c r="S37" s="154"/>
      <c r="T37" s="175"/>
      <c r="U37" s="18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75"/>
      <c r="AJ37" s="18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75"/>
      <c r="AX37" s="18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75"/>
      <c r="BL37" s="18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75"/>
      <c r="BZ37" s="184"/>
      <c r="CA37" s="154"/>
      <c r="CB37" s="154"/>
      <c r="CC37" s="154"/>
      <c r="CD37" s="154"/>
      <c r="CE37" s="154"/>
      <c r="CF37" s="154"/>
      <c r="CG37" s="154"/>
      <c r="CH37" s="154"/>
      <c r="CI37" s="154"/>
      <c r="CJ37" s="154"/>
      <c r="CK37" s="154"/>
      <c r="CL37" s="154"/>
      <c r="CM37" s="175"/>
      <c r="CN37" s="184"/>
      <c r="CO37" s="154"/>
      <c r="CP37" s="154"/>
      <c r="CQ37" s="154"/>
      <c r="CR37" s="154"/>
      <c r="CS37" s="154"/>
      <c r="CT37" s="154"/>
      <c r="CU37" s="154"/>
      <c r="CV37" s="154"/>
      <c r="CW37" s="154"/>
      <c r="CX37" s="154"/>
      <c r="CY37" s="154"/>
      <c r="CZ37" s="154"/>
      <c r="DA37" s="154"/>
      <c r="DB37" s="154"/>
      <c r="DC37" s="154"/>
      <c r="DD37" s="154"/>
      <c r="DE37" s="154"/>
      <c r="DF37" s="154"/>
      <c r="DG37" s="154"/>
      <c r="DH37" s="175"/>
      <c r="DI37" s="184"/>
      <c r="DJ37" s="154"/>
      <c r="DK37" s="154"/>
      <c r="DL37" s="154"/>
      <c r="DM37" s="154"/>
      <c r="DN37" s="154"/>
      <c r="DO37" s="154"/>
      <c r="DP37" s="154"/>
      <c r="DQ37" s="154"/>
      <c r="DR37" s="154"/>
      <c r="DS37" s="154"/>
      <c r="DT37" s="154"/>
      <c r="DU37" s="154"/>
      <c r="DV37" s="154"/>
      <c r="DW37" s="154"/>
      <c r="DX37" s="154"/>
      <c r="DY37" s="154"/>
      <c r="DZ37" s="154"/>
      <c r="EA37" s="154"/>
      <c r="EB37" s="154"/>
      <c r="EC37" s="175"/>
      <c r="ED37" s="18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75"/>
      <c r="EY37" s="18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  <c r="FJ37" s="154"/>
      <c r="FK37" s="154"/>
      <c r="FL37" s="154"/>
      <c r="FM37" s="154"/>
      <c r="FN37" s="154"/>
      <c r="FO37" s="154"/>
      <c r="FP37" s="154"/>
      <c r="FQ37" s="154"/>
      <c r="FR37" s="154"/>
      <c r="FS37" s="154"/>
      <c r="FT37" s="154"/>
      <c r="FU37" s="154"/>
      <c r="FV37" s="154"/>
      <c r="FW37" s="154"/>
      <c r="FX37" s="154"/>
      <c r="FY37" s="154"/>
      <c r="FZ37" s="154"/>
      <c r="GA37" s="154"/>
      <c r="GB37" s="154"/>
      <c r="GC37" s="154"/>
      <c r="GD37" s="154"/>
      <c r="GE37" s="154"/>
      <c r="GF37" s="154"/>
      <c r="GG37" s="154"/>
      <c r="GH37" s="154"/>
      <c r="GI37" s="154"/>
      <c r="GJ37" s="154"/>
      <c r="GK37" s="154"/>
      <c r="GL37" s="154"/>
      <c r="GM37" s="154"/>
      <c r="GN37" s="154"/>
      <c r="GO37" s="154"/>
      <c r="GP37" s="154"/>
      <c r="GQ37" s="154"/>
      <c r="GR37" s="154"/>
      <c r="GS37" s="154"/>
      <c r="GT37" s="154"/>
      <c r="GU37" s="154"/>
      <c r="GV37" s="154"/>
      <c r="GW37" s="154"/>
      <c r="GX37" s="154"/>
      <c r="GY37" s="154"/>
      <c r="GZ37" s="154"/>
      <c r="HA37" s="154"/>
      <c r="HB37" s="154"/>
      <c r="HC37" s="154"/>
      <c r="HD37" s="154"/>
      <c r="HE37" s="154"/>
      <c r="HF37" s="154"/>
      <c r="HG37" s="154"/>
      <c r="HH37" s="154"/>
      <c r="HI37" s="154"/>
      <c r="HJ37" s="154"/>
      <c r="HK37" s="154"/>
      <c r="HL37" s="154"/>
      <c r="HM37" s="154"/>
      <c r="HN37" s="154"/>
      <c r="HO37" s="154"/>
      <c r="HP37" s="154"/>
      <c r="HQ37" s="154"/>
      <c r="HR37" s="154"/>
      <c r="HS37" s="154"/>
      <c r="HT37" s="154"/>
      <c r="HU37" s="154"/>
      <c r="HV37" s="154"/>
      <c r="HW37" s="154"/>
      <c r="HX37" s="154"/>
      <c r="HY37" s="154"/>
      <c r="HZ37" s="154"/>
      <c r="IA37" s="154"/>
      <c r="IB37" s="154"/>
      <c r="IC37" s="154"/>
      <c r="ID37" s="154"/>
      <c r="IE37" s="154"/>
      <c r="IF37" s="154"/>
      <c r="IG37" s="154"/>
      <c r="IH37" s="154"/>
      <c r="II37" s="154"/>
      <c r="IJ37" s="154"/>
      <c r="IK37" s="154"/>
      <c r="IL37" s="154"/>
      <c r="IM37" s="154"/>
      <c r="IN37" s="154"/>
      <c r="IO37" s="154"/>
      <c r="IP37" s="154"/>
      <c r="IQ37" s="154"/>
      <c r="IR37" s="154"/>
      <c r="IS37" s="154"/>
      <c r="IT37" s="154"/>
      <c r="IU37" s="154"/>
      <c r="IV37" s="154"/>
      <c r="IW37" s="154"/>
      <c r="IX37" s="154"/>
      <c r="IY37" s="154"/>
      <c r="IZ37" s="154"/>
      <c r="JA37" s="154"/>
      <c r="JB37" s="154"/>
      <c r="JC37" s="154"/>
      <c r="JD37" s="154"/>
      <c r="JE37" s="154"/>
      <c r="JF37" s="154"/>
      <c r="JG37" s="154"/>
      <c r="JH37" s="154"/>
      <c r="JI37" s="154"/>
      <c r="JJ37" s="154"/>
      <c r="JK37" s="154"/>
      <c r="JL37" s="154"/>
      <c r="JM37" s="154"/>
      <c r="JN37" s="154"/>
    </row>
    <row r="38" spans="1:274" hidden="1" outlineLevel="2" x14ac:dyDescent="0.25">
      <c r="A38" s="187" t="s">
        <v>192</v>
      </c>
      <c r="B38" s="197" t="s">
        <v>197</v>
      </c>
      <c r="C38" s="197" t="s">
        <v>199</v>
      </c>
      <c r="D38" s="6" t="s">
        <v>10</v>
      </c>
      <c r="E38" s="75">
        <v>43768</v>
      </c>
      <c r="F38" s="61">
        <v>43774</v>
      </c>
      <c r="G38" s="20">
        <f>IF(OR(E38&lt;&gt;"NC", F38&lt;&gt;"NC"),NETWORKDAYS(E38,F38,'JOUR FERIE'!A:A),"NC")</f>
        <v>4</v>
      </c>
      <c r="H38" s="188">
        <v>3</v>
      </c>
      <c r="I38" s="20">
        <f>H38+(H38*40%)</f>
        <v>4.2</v>
      </c>
      <c r="J38" s="20">
        <v>0</v>
      </c>
      <c r="K38" s="73">
        <f>I38-J38</f>
        <v>4.2</v>
      </c>
      <c r="L38" s="15" t="s">
        <v>20</v>
      </c>
      <c r="M38" s="3" t="s">
        <v>168</v>
      </c>
    </row>
    <row r="39" spans="1:274" hidden="1" outlineLevel="2" x14ac:dyDescent="0.25">
      <c r="A39" s="187" t="s">
        <v>194</v>
      </c>
      <c r="B39" s="197" t="s">
        <v>193</v>
      </c>
      <c r="C39" s="197" t="s">
        <v>199</v>
      </c>
      <c r="D39" s="6" t="s">
        <v>8</v>
      </c>
      <c r="E39" s="75">
        <v>43766</v>
      </c>
      <c r="F39" s="61">
        <v>43768</v>
      </c>
      <c r="G39" s="20">
        <f>IF(OR(E39&lt;&gt;"NC", F39&lt;&gt;"NC"),NETWORKDAYS(E39,F39,'JOUR FERIE'!A:A),"NC")</f>
        <v>3</v>
      </c>
      <c r="H39" s="188">
        <v>2</v>
      </c>
      <c r="I39" s="20">
        <f>H39+(H39*40%)</f>
        <v>2.8</v>
      </c>
      <c r="J39" s="20">
        <v>0</v>
      </c>
      <c r="K39" s="73">
        <f>I39-J39</f>
        <v>2.8</v>
      </c>
      <c r="L39" s="15" t="s">
        <v>20</v>
      </c>
      <c r="M39" s="3" t="s">
        <v>168</v>
      </c>
    </row>
    <row r="40" spans="1:274" hidden="1" outlineLevel="2" collapsed="1" x14ac:dyDescent="0.25">
      <c r="A40" s="187" t="s">
        <v>15</v>
      </c>
      <c r="B40" s="197"/>
      <c r="C40" s="197" t="s">
        <v>201</v>
      </c>
      <c r="D40" s="6" t="s">
        <v>157</v>
      </c>
      <c r="E40" s="75">
        <v>43771</v>
      </c>
      <c r="F40" s="75">
        <v>43771</v>
      </c>
      <c r="G40" s="20">
        <f>IF(OR(E40&lt;&gt;"NC", F40&lt;&gt;"NC"),NETWORKDAYS(E40,F40,'JOUR FERIE'!A:A),"NC")</f>
        <v>0</v>
      </c>
      <c r="H40" s="188">
        <v>0.25</v>
      </c>
      <c r="I40" s="20">
        <f>H40+(H40*40%)</f>
        <v>0.35</v>
      </c>
      <c r="J40" s="20">
        <v>1</v>
      </c>
      <c r="K40" s="73">
        <f>I40-J40</f>
        <v>-0.65</v>
      </c>
      <c r="L40" s="15" t="s">
        <v>19</v>
      </c>
      <c r="M40" s="3"/>
    </row>
    <row r="41" spans="1:274" s="219" customFormat="1" ht="45" hidden="1" outlineLevel="1" collapsed="1" x14ac:dyDescent="0.25">
      <c r="A41" s="209" t="s">
        <v>125</v>
      </c>
      <c r="B41" s="210"/>
      <c r="C41" s="210"/>
      <c r="D41" s="211"/>
      <c r="E41" s="241">
        <f>MIN(E42:E51)</f>
        <v>43768</v>
      </c>
      <c r="F41" s="212">
        <f>MAX(F42:F51)</f>
        <v>43798</v>
      </c>
      <c r="G41" s="274">
        <f>IF(OR(E41&lt;&gt;"NC", F41&lt;&gt;"NC"),NETWORKDAYS(E41,F41,'JOUR FERIE'!A:A),"NC")</f>
        <v>21</v>
      </c>
      <c r="H41" s="274">
        <f>SUM(H42:H51)</f>
        <v>22</v>
      </c>
      <c r="I41" s="274">
        <f>SUM(I42:I51)</f>
        <v>30.799999999999997</v>
      </c>
      <c r="J41" s="274">
        <f>SUM(J42:J51)</f>
        <v>1</v>
      </c>
      <c r="K41" s="274">
        <f>SUM(K42:K51)</f>
        <v>29.799999999999997</v>
      </c>
      <c r="L41" s="214"/>
      <c r="M41" s="215"/>
      <c r="N41" s="216"/>
      <c r="O41" s="216"/>
      <c r="P41" s="216"/>
      <c r="Q41" s="216"/>
      <c r="R41" s="216"/>
      <c r="S41" s="216"/>
      <c r="T41" s="217"/>
      <c r="U41" s="218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  <c r="AG41" s="216"/>
      <c r="AH41" s="216"/>
      <c r="AI41" s="217"/>
      <c r="AJ41" s="218"/>
      <c r="AK41" s="216"/>
      <c r="AL41" s="216"/>
      <c r="AM41" s="216"/>
      <c r="AN41" s="216"/>
      <c r="AO41" s="216"/>
      <c r="AP41" s="216"/>
      <c r="AQ41" s="216"/>
      <c r="AR41" s="216"/>
      <c r="AS41" s="216"/>
      <c r="AT41" s="216"/>
      <c r="AU41" s="216"/>
      <c r="AV41" s="216"/>
      <c r="AW41" s="217"/>
      <c r="AX41" s="218"/>
      <c r="AY41" s="216"/>
      <c r="AZ41" s="216"/>
      <c r="BA41" s="216"/>
      <c r="BB41" s="216"/>
      <c r="BC41" s="216"/>
      <c r="BD41" s="216"/>
      <c r="BE41" s="216"/>
      <c r="BF41" s="216"/>
      <c r="BG41" s="216"/>
      <c r="BH41" s="216"/>
      <c r="BI41" s="216"/>
      <c r="BJ41" s="216"/>
      <c r="BK41" s="217"/>
      <c r="BL41" s="218"/>
      <c r="BM41" s="216"/>
      <c r="BN41" s="216"/>
      <c r="BO41" s="216"/>
      <c r="BP41" s="216"/>
      <c r="BQ41" s="216"/>
      <c r="BR41" s="216"/>
      <c r="BS41" s="216"/>
      <c r="BT41" s="216"/>
      <c r="BU41" s="216"/>
      <c r="BV41" s="216"/>
      <c r="BW41" s="216"/>
      <c r="BX41" s="216"/>
      <c r="BY41" s="217"/>
      <c r="BZ41" s="218"/>
      <c r="CA41" s="216"/>
      <c r="CB41" s="216"/>
      <c r="CC41" s="216"/>
      <c r="CD41" s="216"/>
      <c r="CE41" s="216"/>
      <c r="CF41" s="216"/>
      <c r="CG41" s="216"/>
      <c r="CH41" s="216"/>
      <c r="CI41" s="216"/>
      <c r="CJ41" s="216"/>
      <c r="CK41" s="216"/>
      <c r="CL41" s="216"/>
      <c r="CM41" s="217"/>
      <c r="CN41" s="218"/>
      <c r="CO41" s="216"/>
      <c r="CP41" s="216"/>
      <c r="CQ41" s="216"/>
      <c r="CR41" s="216"/>
      <c r="CS41" s="216"/>
      <c r="CT41" s="216"/>
      <c r="CU41" s="216"/>
      <c r="CV41" s="216"/>
      <c r="CW41" s="216"/>
      <c r="CX41" s="216"/>
      <c r="CY41" s="216"/>
      <c r="CZ41" s="216"/>
      <c r="DA41" s="216"/>
      <c r="DB41" s="216"/>
      <c r="DC41" s="216"/>
      <c r="DD41" s="216"/>
      <c r="DE41" s="216"/>
      <c r="DF41" s="216"/>
      <c r="DG41" s="216"/>
      <c r="DH41" s="217"/>
      <c r="DI41" s="218"/>
      <c r="DJ41" s="216"/>
      <c r="DK41" s="216"/>
      <c r="DL41" s="216"/>
      <c r="DM41" s="216"/>
      <c r="DN41" s="216"/>
      <c r="DO41" s="216"/>
      <c r="DP41" s="216"/>
      <c r="DQ41" s="216"/>
      <c r="DR41" s="216"/>
      <c r="DS41" s="216"/>
      <c r="DT41" s="216"/>
      <c r="DU41" s="216"/>
      <c r="DV41" s="216"/>
      <c r="DW41" s="216"/>
      <c r="DX41" s="216"/>
      <c r="DY41" s="216"/>
      <c r="DZ41" s="216"/>
      <c r="EA41" s="216"/>
      <c r="EB41" s="216"/>
      <c r="EC41" s="217"/>
      <c r="ED41" s="218"/>
      <c r="EE41" s="216"/>
      <c r="EF41" s="216"/>
      <c r="EG41" s="216"/>
      <c r="EH41" s="216"/>
      <c r="EI41" s="216"/>
      <c r="EJ41" s="216"/>
      <c r="EK41" s="216"/>
      <c r="EL41" s="216"/>
      <c r="EM41" s="216"/>
      <c r="EN41" s="216"/>
      <c r="EO41" s="216"/>
      <c r="EP41" s="216"/>
      <c r="EQ41" s="216"/>
      <c r="ER41" s="216"/>
      <c r="ES41" s="216"/>
      <c r="ET41" s="216"/>
      <c r="EU41" s="216"/>
      <c r="EV41" s="216"/>
      <c r="EW41" s="216"/>
      <c r="EX41" s="217"/>
      <c r="EY41" s="218"/>
      <c r="EZ41" s="216"/>
      <c r="FA41" s="216"/>
      <c r="FB41" s="216"/>
      <c r="FC41" s="216"/>
      <c r="FD41" s="216"/>
      <c r="FE41" s="216"/>
      <c r="FF41" s="216"/>
      <c r="FG41" s="216"/>
      <c r="FH41" s="216"/>
      <c r="FI41" s="216"/>
      <c r="FJ41" s="216"/>
      <c r="FK41" s="216"/>
      <c r="FL41" s="216"/>
      <c r="FM41" s="216"/>
      <c r="FN41" s="216"/>
      <c r="FO41" s="216"/>
      <c r="FP41" s="216"/>
      <c r="FQ41" s="216"/>
      <c r="FR41" s="216"/>
      <c r="FS41" s="216"/>
      <c r="FT41" s="216"/>
      <c r="FU41" s="216"/>
      <c r="FV41" s="216"/>
      <c r="FW41" s="216"/>
      <c r="FX41" s="216"/>
      <c r="FY41" s="216"/>
      <c r="FZ41" s="216"/>
      <c r="GA41" s="216"/>
      <c r="GB41" s="216"/>
      <c r="GC41" s="216"/>
      <c r="GD41" s="216"/>
      <c r="GE41" s="216"/>
      <c r="GF41" s="216"/>
      <c r="GG41" s="216"/>
      <c r="GH41" s="216"/>
      <c r="GI41" s="216"/>
      <c r="GJ41" s="216"/>
      <c r="GK41" s="216"/>
      <c r="GL41" s="216"/>
      <c r="GM41" s="216"/>
      <c r="GN41" s="216"/>
      <c r="GO41" s="216"/>
      <c r="GP41" s="216"/>
      <c r="GQ41" s="216"/>
      <c r="GR41" s="216"/>
      <c r="GS41" s="216"/>
      <c r="GT41" s="216"/>
      <c r="GU41" s="216"/>
      <c r="GV41" s="216"/>
      <c r="GW41" s="216"/>
      <c r="GX41" s="216"/>
      <c r="GY41" s="216"/>
      <c r="GZ41" s="216"/>
      <c r="HA41" s="216"/>
      <c r="HB41" s="216"/>
      <c r="HC41" s="216"/>
      <c r="HD41" s="216"/>
      <c r="HE41" s="216"/>
      <c r="HF41" s="216"/>
      <c r="HG41" s="216"/>
      <c r="HH41" s="216"/>
      <c r="HI41" s="216"/>
      <c r="HJ41" s="216"/>
      <c r="HK41" s="216"/>
      <c r="HL41" s="216"/>
      <c r="HM41" s="216"/>
      <c r="HN41" s="216"/>
      <c r="HO41" s="216"/>
      <c r="HP41" s="216"/>
      <c r="HQ41" s="216"/>
      <c r="HR41" s="216"/>
      <c r="HS41" s="216"/>
      <c r="HT41" s="216"/>
      <c r="HU41" s="216"/>
      <c r="HV41" s="216"/>
      <c r="HW41" s="216"/>
      <c r="HX41" s="216"/>
      <c r="HY41" s="216"/>
      <c r="HZ41" s="216"/>
      <c r="IA41" s="216"/>
      <c r="IB41" s="216"/>
      <c r="IC41" s="216"/>
      <c r="ID41" s="216"/>
      <c r="IE41" s="216"/>
      <c r="IF41" s="216"/>
      <c r="IG41" s="216"/>
      <c r="IH41" s="216"/>
      <c r="II41" s="216"/>
      <c r="IJ41" s="216"/>
      <c r="IK41" s="216"/>
      <c r="IL41" s="216"/>
      <c r="IM41" s="216"/>
      <c r="IN41" s="216"/>
      <c r="IO41" s="216"/>
      <c r="IP41" s="216"/>
      <c r="IQ41" s="216"/>
      <c r="IR41" s="216"/>
      <c r="IS41" s="216"/>
      <c r="IT41" s="216"/>
      <c r="IU41" s="216"/>
      <c r="IV41" s="216"/>
      <c r="IW41" s="216"/>
      <c r="IX41" s="216"/>
      <c r="IY41" s="216"/>
      <c r="IZ41" s="216"/>
      <c r="JA41" s="216"/>
      <c r="JB41" s="216"/>
      <c r="JC41" s="216"/>
      <c r="JD41" s="216"/>
      <c r="JE41" s="216"/>
      <c r="JF41" s="216"/>
      <c r="JG41" s="216"/>
      <c r="JH41" s="216"/>
      <c r="JI41" s="216"/>
      <c r="JJ41" s="216"/>
      <c r="JK41" s="216"/>
      <c r="JL41" s="216"/>
      <c r="JM41" s="216"/>
      <c r="JN41" s="216"/>
    </row>
    <row r="42" spans="1:274" hidden="1" outlineLevel="2" x14ac:dyDescent="0.25">
      <c r="A42" s="187" t="s">
        <v>172</v>
      </c>
      <c r="B42" s="197"/>
      <c r="C42" s="197" t="s">
        <v>200</v>
      </c>
      <c r="D42" s="6" t="s">
        <v>6</v>
      </c>
      <c r="E42" s="75">
        <v>43774</v>
      </c>
      <c r="F42" s="61">
        <v>43774</v>
      </c>
      <c r="G42" s="20">
        <f>IF(OR(E42&lt;&gt;"NC", F42&lt;&gt;"NC"),NETWORKDAYS(E42,F42,'JOUR FERIE'!A:A),"NC")</f>
        <v>1</v>
      </c>
      <c r="H42" s="276">
        <v>0.5</v>
      </c>
      <c r="I42" s="20">
        <f t="shared" ref="I42:I84" si="2">H42+(H42*40%)</f>
        <v>0.7</v>
      </c>
      <c r="J42" s="20">
        <v>1</v>
      </c>
      <c r="K42" s="73">
        <f t="shared" ref="K42:K51" si="3">I42-J42</f>
        <v>-0.30000000000000004</v>
      </c>
      <c r="L42" s="15" t="s">
        <v>19</v>
      </c>
      <c r="M42" s="3" t="s">
        <v>168</v>
      </c>
      <c r="N42" s="9"/>
      <c r="O42" s="9"/>
      <c r="P42" s="9"/>
      <c r="Q42" s="9"/>
      <c r="R42" s="9"/>
      <c r="S42" s="9"/>
      <c r="T42" s="172"/>
      <c r="U42" s="180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72"/>
      <c r="AJ42" s="180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172"/>
      <c r="AX42" s="180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172"/>
      <c r="BL42" s="180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172"/>
      <c r="BZ42" s="180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172"/>
      <c r="CN42" s="180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172"/>
      <c r="DI42" s="180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172"/>
      <c r="ED42" s="180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172"/>
      <c r="EY42" s="180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</row>
    <row r="43" spans="1:274" hidden="1" outlineLevel="2" x14ac:dyDescent="0.25">
      <c r="A43" s="187" t="s">
        <v>173</v>
      </c>
      <c r="B43" s="197"/>
      <c r="C43" s="197" t="s">
        <v>200</v>
      </c>
      <c r="D43" s="6" t="s">
        <v>6</v>
      </c>
      <c r="E43" s="75">
        <v>43774</v>
      </c>
      <c r="F43" s="61">
        <v>43775</v>
      </c>
      <c r="G43" s="20">
        <f>IF(OR(E43&lt;&gt;"NC", F43&lt;&gt;"NC"),NETWORKDAYS(E43,F43,'JOUR FERIE'!A:A),"NC")</f>
        <v>2</v>
      </c>
      <c r="H43" s="276">
        <v>1</v>
      </c>
      <c r="I43" s="20">
        <f t="shared" si="2"/>
        <v>1.4</v>
      </c>
      <c r="J43" s="20">
        <v>0</v>
      </c>
      <c r="K43" s="73">
        <f t="shared" si="3"/>
        <v>1.4</v>
      </c>
      <c r="L43" s="15" t="s">
        <v>19</v>
      </c>
      <c r="M43" s="3" t="s">
        <v>168</v>
      </c>
    </row>
    <row r="44" spans="1:274" hidden="1" outlineLevel="2" x14ac:dyDescent="0.25">
      <c r="A44" s="187" t="s">
        <v>174</v>
      </c>
      <c r="B44" s="197"/>
      <c r="C44" s="197" t="s">
        <v>199</v>
      </c>
      <c r="D44" s="6" t="s">
        <v>151</v>
      </c>
      <c r="E44" s="75">
        <v>43768</v>
      </c>
      <c r="F44" s="61">
        <v>43769</v>
      </c>
      <c r="G44" s="20">
        <f>IF(OR(E44&lt;&gt;"NC", F44&lt;&gt;"NC"),NETWORKDAYS(E44,F44,'JOUR FERIE'!A:A),"NC")</f>
        <v>2</v>
      </c>
      <c r="H44" s="276">
        <v>2</v>
      </c>
      <c r="I44" s="20">
        <f t="shared" si="2"/>
        <v>2.8</v>
      </c>
      <c r="J44" s="20">
        <v>0</v>
      </c>
      <c r="K44" s="73">
        <f t="shared" si="3"/>
        <v>2.8</v>
      </c>
      <c r="L44" s="15" t="s">
        <v>19</v>
      </c>
      <c r="M44" s="3" t="s">
        <v>168</v>
      </c>
    </row>
    <row r="45" spans="1:274" hidden="1" outlineLevel="2" x14ac:dyDescent="0.25">
      <c r="A45" s="187" t="s">
        <v>175</v>
      </c>
      <c r="B45" s="197"/>
      <c r="C45" s="197" t="s">
        <v>200</v>
      </c>
      <c r="D45" s="6" t="s">
        <v>157</v>
      </c>
      <c r="E45" s="75">
        <v>43776</v>
      </c>
      <c r="F45" s="61">
        <v>43790</v>
      </c>
      <c r="G45" s="20">
        <f>IF(OR(E45&lt;&gt;"NC", F45&lt;&gt;"NC"),NETWORKDAYS(E45,F45,'JOUR FERIE'!A:A),"NC")</f>
        <v>10</v>
      </c>
      <c r="H45" s="276">
        <v>7</v>
      </c>
      <c r="I45" s="20">
        <f t="shared" si="2"/>
        <v>9.8000000000000007</v>
      </c>
      <c r="J45" s="20">
        <v>0</v>
      </c>
      <c r="K45" s="73">
        <f t="shared" si="3"/>
        <v>9.8000000000000007</v>
      </c>
      <c r="L45" s="15" t="s">
        <v>19</v>
      </c>
      <c r="M45" s="3" t="s">
        <v>168</v>
      </c>
    </row>
    <row r="46" spans="1:274" hidden="1" outlineLevel="2" x14ac:dyDescent="0.25">
      <c r="A46" s="187" t="s">
        <v>176</v>
      </c>
      <c r="B46" s="197"/>
      <c r="C46" s="197" t="s">
        <v>200</v>
      </c>
      <c r="D46" s="6" t="s">
        <v>147</v>
      </c>
      <c r="E46" s="75">
        <v>43776</v>
      </c>
      <c r="F46" s="61">
        <v>43783</v>
      </c>
      <c r="G46" s="20">
        <f>IF(OR(E46&lt;&gt;"NC", F46&lt;&gt;"NC"),NETWORKDAYS(E46,F46,'JOUR FERIE'!A:A),"NC")</f>
        <v>5</v>
      </c>
      <c r="H46" s="276">
        <v>4</v>
      </c>
      <c r="I46" s="20">
        <f t="shared" si="2"/>
        <v>5.6</v>
      </c>
      <c r="J46" s="20">
        <v>0</v>
      </c>
      <c r="K46" s="73">
        <f t="shared" si="3"/>
        <v>5.6</v>
      </c>
      <c r="L46" s="15" t="s">
        <v>19</v>
      </c>
      <c r="M46" s="3" t="s">
        <v>168</v>
      </c>
    </row>
    <row r="47" spans="1:274" hidden="1" outlineLevel="2" x14ac:dyDescent="0.25">
      <c r="A47" s="187" t="s">
        <v>178</v>
      </c>
      <c r="B47" s="197"/>
      <c r="C47" s="197" t="s">
        <v>201</v>
      </c>
      <c r="D47" s="6" t="s">
        <v>157</v>
      </c>
      <c r="E47" s="75">
        <v>43788</v>
      </c>
      <c r="F47" s="61">
        <v>43790</v>
      </c>
      <c r="G47" s="20">
        <f>IF(OR(E47&lt;&gt;"NC", F47&lt;&gt;"NC"),NETWORKDAYS(E47,F47,'JOUR FERIE'!A:A),"NC")</f>
        <v>3</v>
      </c>
      <c r="H47" s="276">
        <v>2</v>
      </c>
      <c r="I47" s="20">
        <f t="shared" si="2"/>
        <v>2.8</v>
      </c>
      <c r="J47" s="20">
        <v>0</v>
      </c>
      <c r="K47" s="73">
        <f t="shared" si="3"/>
        <v>2.8</v>
      </c>
      <c r="L47" s="15" t="s">
        <v>19</v>
      </c>
      <c r="M47" s="3" t="s">
        <v>168</v>
      </c>
    </row>
    <row r="48" spans="1:274" hidden="1" outlineLevel="2" x14ac:dyDescent="0.25">
      <c r="A48" s="187" t="s">
        <v>179</v>
      </c>
      <c r="B48" s="197"/>
      <c r="C48" s="197" t="s">
        <v>201</v>
      </c>
      <c r="D48" s="6" t="s">
        <v>8</v>
      </c>
      <c r="E48" s="75">
        <v>43788</v>
      </c>
      <c r="F48" s="61">
        <v>43790</v>
      </c>
      <c r="G48" s="20">
        <f>IF(OR(E48&lt;&gt;"NC", F48&lt;&gt;"NC"),NETWORKDAYS(E48,F48,'JOUR FERIE'!A:A),"NC")</f>
        <v>3</v>
      </c>
      <c r="H48" s="276">
        <v>2</v>
      </c>
      <c r="I48" s="20">
        <f t="shared" si="2"/>
        <v>2.8</v>
      </c>
      <c r="J48" s="20">
        <v>0</v>
      </c>
      <c r="K48" s="73">
        <f t="shared" si="3"/>
        <v>2.8</v>
      </c>
      <c r="L48" s="15" t="s">
        <v>19</v>
      </c>
      <c r="M48" s="3" t="s">
        <v>168</v>
      </c>
    </row>
    <row r="49" spans="1:274" hidden="1" outlineLevel="2" x14ac:dyDescent="0.25">
      <c r="A49" s="187" t="s">
        <v>180</v>
      </c>
      <c r="B49" s="197"/>
      <c r="C49" s="197" t="s">
        <v>201</v>
      </c>
      <c r="D49" s="6" t="s">
        <v>157</v>
      </c>
      <c r="E49" s="75">
        <v>43797</v>
      </c>
      <c r="F49" s="61">
        <v>43798</v>
      </c>
      <c r="G49" s="20">
        <f>IF(OR(E49&lt;&gt;"NC", F49&lt;&gt;"NC"),NETWORKDAYS(E49,F49,'JOUR FERIE'!A:A),"NC")</f>
        <v>2</v>
      </c>
      <c r="H49" s="276">
        <v>2</v>
      </c>
      <c r="I49" s="20">
        <f t="shared" si="2"/>
        <v>2.8</v>
      </c>
      <c r="J49" s="20">
        <v>0</v>
      </c>
      <c r="K49" s="73">
        <f t="shared" si="3"/>
        <v>2.8</v>
      </c>
      <c r="L49" s="15" t="s">
        <v>19</v>
      </c>
      <c r="M49" s="3" t="s">
        <v>168</v>
      </c>
    </row>
    <row r="50" spans="1:274" hidden="1" outlineLevel="2" x14ac:dyDescent="0.25">
      <c r="A50" s="187" t="s">
        <v>181</v>
      </c>
      <c r="B50" s="197"/>
      <c r="C50" s="197" t="s">
        <v>201</v>
      </c>
      <c r="D50" s="6" t="s">
        <v>8</v>
      </c>
      <c r="E50" s="75">
        <v>43791</v>
      </c>
      <c r="F50" s="61">
        <v>43791</v>
      </c>
      <c r="G50" s="20">
        <f>IF(OR(E50&lt;&gt;"NC", F50&lt;&gt;"NC"),NETWORKDAYS(E50,F50,'JOUR FERIE'!A:A),"NC")</f>
        <v>1</v>
      </c>
      <c r="H50" s="276">
        <v>0.5</v>
      </c>
      <c r="I50" s="20">
        <f t="shared" si="2"/>
        <v>0.7</v>
      </c>
      <c r="J50" s="20">
        <v>0</v>
      </c>
      <c r="K50" s="73">
        <f t="shared" si="3"/>
        <v>0.7</v>
      </c>
      <c r="L50" s="15" t="s">
        <v>19</v>
      </c>
      <c r="M50" s="3" t="s">
        <v>168</v>
      </c>
    </row>
    <row r="51" spans="1:274" hidden="1" outlineLevel="2" x14ac:dyDescent="0.25">
      <c r="A51" s="187" t="s">
        <v>182</v>
      </c>
      <c r="B51" s="197"/>
      <c r="C51" s="197" t="s">
        <v>201</v>
      </c>
      <c r="D51" s="6" t="s">
        <v>8</v>
      </c>
      <c r="E51" s="75">
        <v>43797</v>
      </c>
      <c r="F51" s="61">
        <v>43797</v>
      </c>
      <c r="G51" s="20">
        <f>IF(OR(E51&lt;&gt;"NC", F51&lt;&gt;"NC"),NETWORKDAYS(E51,F51,'JOUR FERIE'!A:A),"NC")</f>
        <v>1</v>
      </c>
      <c r="H51" s="276">
        <v>1</v>
      </c>
      <c r="I51" s="20">
        <f t="shared" si="2"/>
        <v>1.4</v>
      </c>
      <c r="J51" s="20">
        <v>0</v>
      </c>
      <c r="K51" s="73">
        <f t="shared" si="3"/>
        <v>1.4</v>
      </c>
      <c r="L51" s="15" t="s">
        <v>19</v>
      </c>
      <c r="M51" s="3" t="s">
        <v>168</v>
      </c>
    </row>
    <row r="52" spans="1:274" s="219" customFormat="1" ht="75" hidden="1" outlineLevel="1" collapsed="1" x14ac:dyDescent="0.25">
      <c r="A52" s="209" t="s">
        <v>61</v>
      </c>
      <c r="B52" s="210"/>
      <c r="C52" s="210"/>
      <c r="D52" s="211"/>
      <c r="E52" s="241">
        <f>MIN(E53:E62)</f>
        <v>43791</v>
      </c>
      <c r="F52" s="212">
        <f>MAX(F53:F62)</f>
        <v>43796</v>
      </c>
      <c r="G52" s="274">
        <f>IF(OR(E52&lt;&gt;"NC", F52&lt;&gt;"NC"),NETWORKDAYS(E52,F52,'JOUR FERIE'!A:A),"NC")</f>
        <v>4</v>
      </c>
      <c r="H52" s="274">
        <f>SUM(H53:H62)</f>
        <v>3.75</v>
      </c>
      <c r="I52" s="274">
        <f>SUM(I53:I62)</f>
        <v>5.2499999999999991</v>
      </c>
      <c r="J52" s="274">
        <f>SUM(J53:J62)</f>
        <v>0</v>
      </c>
      <c r="K52" s="274">
        <f>SUM(K53:K62)</f>
        <v>5.2499999999999991</v>
      </c>
      <c r="L52" s="214"/>
      <c r="M52" s="215"/>
      <c r="N52" s="216"/>
      <c r="O52" s="216"/>
      <c r="P52" s="216"/>
      <c r="Q52" s="216"/>
      <c r="R52" s="216"/>
      <c r="S52" s="216"/>
      <c r="T52" s="217"/>
      <c r="U52" s="218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7"/>
      <c r="AJ52" s="218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7"/>
      <c r="AX52" s="218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7"/>
      <c r="BL52" s="218"/>
      <c r="BM52" s="216"/>
      <c r="BN52" s="216"/>
      <c r="BO52" s="216"/>
      <c r="BP52" s="216"/>
      <c r="BQ52" s="216"/>
      <c r="BR52" s="216"/>
      <c r="BS52" s="216"/>
      <c r="BT52" s="216"/>
      <c r="BU52" s="216"/>
      <c r="BV52" s="216"/>
      <c r="BW52" s="216"/>
      <c r="BX52" s="216"/>
      <c r="BY52" s="217"/>
      <c r="BZ52" s="218"/>
      <c r="CA52" s="216"/>
      <c r="CB52" s="216"/>
      <c r="CC52" s="216"/>
      <c r="CD52" s="216"/>
      <c r="CE52" s="216"/>
      <c r="CF52" s="216"/>
      <c r="CG52" s="216"/>
      <c r="CH52" s="216"/>
      <c r="CI52" s="216"/>
      <c r="CJ52" s="216"/>
      <c r="CK52" s="216"/>
      <c r="CL52" s="216"/>
      <c r="CM52" s="217"/>
      <c r="CN52" s="218"/>
      <c r="CO52" s="216"/>
      <c r="CP52" s="216"/>
      <c r="CQ52" s="216"/>
      <c r="CR52" s="216"/>
      <c r="CS52" s="216"/>
      <c r="CT52" s="216"/>
      <c r="CU52" s="216"/>
      <c r="CV52" s="216"/>
      <c r="CW52" s="216"/>
      <c r="CX52" s="216"/>
      <c r="CY52" s="216"/>
      <c r="CZ52" s="216"/>
      <c r="DA52" s="216"/>
      <c r="DB52" s="216"/>
      <c r="DC52" s="216"/>
      <c r="DD52" s="216"/>
      <c r="DE52" s="216"/>
      <c r="DF52" s="216"/>
      <c r="DG52" s="216"/>
      <c r="DH52" s="217"/>
      <c r="DI52" s="218"/>
      <c r="DJ52" s="216"/>
      <c r="DK52" s="216"/>
      <c r="DL52" s="216"/>
      <c r="DM52" s="216"/>
      <c r="DN52" s="216"/>
      <c r="DO52" s="216"/>
      <c r="DP52" s="216"/>
      <c r="DQ52" s="216"/>
      <c r="DR52" s="216"/>
      <c r="DS52" s="216"/>
      <c r="DT52" s="216"/>
      <c r="DU52" s="216"/>
      <c r="DV52" s="216"/>
      <c r="DW52" s="216"/>
      <c r="DX52" s="216"/>
      <c r="DY52" s="216"/>
      <c r="DZ52" s="216"/>
      <c r="EA52" s="216"/>
      <c r="EB52" s="216"/>
      <c r="EC52" s="217"/>
      <c r="ED52" s="218"/>
      <c r="EE52" s="216"/>
      <c r="EF52" s="216"/>
      <c r="EG52" s="216"/>
      <c r="EH52" s="216"/>
      <c r="EI52" s="216"/>
      <c r="EJ52" s="216"/>
      <c r="EK52" s="216"/>
      <c r="EL52" s="216"/>
      <c r="EM52" s="216"/>
      <c r="EN52" s="216"/>
      <c r="EO52" s="216"/>
      <c r="EP52" s="216"/>
      <c r="EQ52" s="216"/>
      <c r="ER52" s="216"/>
      <c r="ES52" s="216"/>
      <c r="ET52" s="216"/>
      <c r="EU52" s="216"/>
      <c r="EV52" s="216"/>
      <c r="EW52" s="216"/>
      <c r="EX52" s="217"/>
      <c r="EY52" s="218"/>
      <c r="EZ52" s="216"/>
      <c r="FA52" s="216"/>
      <c r="FB52" s="216"/>
      <c r="FC52" s="216"/>
      <c r="FD52" s="216"/>
      <c r="FE52" s="216"/>
      <c r="FF52" s="216"/>
      <c r="FG52" s="216"/>
      <c r="FH52" s="216"/>
      <c r="FI52" s="216"/>
      <c r="FJ52" s="216"/>
      <c r="FK52" s="216"/>
      <c r="FL52" s="216"/>
      <c r="FM52" s="216"/>
      <c r="FN52" s="216"/>
      <c r="FO52" s="216"/>
      <c r="FP52" s="216"/>
      <c r="FQ52" s="216"/>
      <c r="FR52" s="216"/>
      <c r="FS52" s="216"/>
      <c r="FT52" s="216"/>
      <c r="FU52" s="216"/>
      <c r="FV52" s="216"/>
      <c r="FW52" s="216"/>
      <c r="FX52" s="216"/>
      <c r="FY52" s="216"/>
      <c r="FZ52" s="216"/>
      <c r="GA52" s="216"/>
      <c r="GB52" s="216"/>
      <c r="GC52" s="216"/>
      <c r="GD52" s="216"/>
      <c r="GE52" s="216"/>
      <c r="GF52" s="216"/>
      <c r="GG52" s="216"/>
      <c r="GH52" s="216"/>
      <c r="GI52" s="216"/>
      <c r="GJ52" s="216"/>
      <c r="GK52" s="216"/>
      <c r="GL52" s="216"/>
      <c r="GM52" s="216"/>
      <c r="GN52" s="216"/>
      <c r="GO52" s="216"/>
      <c r="GP52" s="216"/>
      <c r="GQ52" s="216"/>
      <c r="GR52" s="216"/>
      <c r="GS52" s="216"/>
      <c r="GT52" s="216"/>
      <c r="GU52" s="216"/>
      <c r="GV52" s="216"/>
      <c r="GW52" s="216"/>
      <c r="GX52" s="216"/>
      <c r="GY52" s="216"/>
      <c r="GZ52" s="216"/>
      <c r="HA52" s="216"/>
      <c r="HB52" s="216"/>
      <c r="HC52" s="216"/>
      <c r="HD52" s="216"/>
      <c r="HE52" s="216"/>
      <c r="HF52" s="216"/>
      <c r="HG52" s="216"/>
      <c r="HH52" s="216"/>
      <c r="HI52" s="216"/>
      <c r="HJ52" s="216"/>
      <c r="HK52" s="216"/>
      <c r="HL52" s="216"/>
      <c r="HM52" s="216"/>
      <c r="HN52" s="216"/>
      <c r="HO52" s="216"/>
      <c r="HP52" s="216"/>
      <c r="HQ52" s="216"/>
      <c r="HR52" s="216"/>
      <c r="HS52" s="216"/>
      <c r="HT52" s="216"/>
      <c r="HU52" s="216"/>
      <c r="HV52" s="216"/>
      <c r="HW52" s="216"/>
      <c r="HX52" s="216"/>
      <c r="HY52" s="216"/>
      <c r="HZ52" s="216"/>
      <c r="IA52" s="216"/>
      <c r="IB52" s="216"/>
      <c r="IC52" s="216"/>
      <c r="ID52" s="216"/>
      <c r="IE52" s="216"/>
      <c r="IF52" s="216"/>
      <c r="IG52" s="216"/>
      <c r="IH52" s="216"/>
      <c r="II52" s="216"/>
      <c r="IJ52" s="216"/>
      <c r="IK52" s="216"/>
      <c r="IL52" s="216"/>
      <c r="IM52" s="216"/>
      <c r="IN52" s="216"/>
      <c r="IO52" s="216"/>
      <c r="IP52" s="216"/>
      <c r="IQ52" s="216"/>
      <c r="IR52" s="216"/>
      <c r="IS52" s="216"/>
      <c r="IT52" s="216"/>
      <c r="IU52" s="216"/>
      <c r="IV52" s="216"/>
      <c r="IW52" s="216"/>
      <c r="IX52" s="216"/>
      <c r="IY52" s="216"/>
      <c r="IZ52" s="216"/>
      <c r="JA52" s="216"/>
      <c r="JB52" s="216"/>
      <c r="JC52" s="216"/>
      <c r="JD52" s="216"/>
      <c r="JE52" s="216"/>
      <c r="JF52" s="216"/>
      <c r="JG52" s="216"/>
      <c r="JH52" s="216"/>
      <c r="JI52" s="216"/>
      <c r="JJ52" s="216"/>
      <c r="JK52" s="216"/>
      <c r="JL52" s="216"/>
      <c r="JM52" s="216"/>
      <c r="JN52" s="216"/>
    </row>
    <row r="53" spans="1:274" hidden="1" outlineLevel="2" x14ac:dyDescent="0.25">
      <c r="A53" s="187" t="s">
        <v>172</v>
      </c>
      <c r="B53" s="197"/>
      <c r="C53" s="197"/>
      <c r="E53" s="75" t="s">
        <v>40</v>
      </c>
      <c r="F53" s="61" t="s">
        <v>40</v>
      </c>
      <c r="G53" s="20" t="str">
        <f>IF(OR(E53&lt;&gt;"NC", F53&lt;&gt;"NC"),NETWORKDAYS(E53,F53,'JOUR FERIE'!A:A),"NC")</f>
        <v>NC</v>
      </c>
      <c r="H53" s="188">
        <v>0</v>
      </c>
      <c r="I53" s="20">
        <f t="shared" si="2"/>
        <v>0</v>
      </c>
      <c r="J53" s="20">
        <v>0</v>
      </c>
      <c r="K53" s="73">
        <f t="shared" ref="K53:K62" si="4">I53-J53</f>
        <v>0</v>
      </c>
      <c r="L53" s="15" t="s">
        <v>21</v>
      </c>
      <c r="M53" s="3" t="s">
        <v>168</v>
      </c>
      <c r="N53" s="9"/>
      <c r="O53" s="9"/>
      <c r="P53" s="9"/>
      <c r="Q53" s="9"/>
      <c r="R53" s="9"/>
      <c r="S53" s="9"/>
      <c r="T53" s="172"/>
      <c r="U53" s="180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172"/>
      <c r="AJ53" s="180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172"/>
      <c r="AX53" s="180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172"/>
      <c r="BL53" s="180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172"/>
      <c r="BZ53" s="180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172"/>
      <c r="CN53" s="180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172"/>
      <c r="DI53" s="180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172"/>
      <c r="ED53" s="180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172"/>
      <c r="EY53" s="180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</row>
    <row r="54" spans="1:274" hidden="1" outlineLevel="2" x14ac:dyDescent="0.25">
      <c r="A54" s="187" t="s">
        <v>173</v>
      </c>
      <c r="B54" s="197"/>
      <c r="C54" s="197"/>
      <c r="E54" s="75" t="s">
        <v>40</v>
      </c>
      <c r="F54" s="61" t="s">
        <v>40</v>
      </c>
      <c r="G54" s="20" t="str">
        <f>IF(OR(E54&lt;&gt;"NC", F54&lt;&gt;"NC"),NETWORKDAYS(E54,F54,'JOUR FERIE'!A:A),"NC")</f>
        <v>NC</v>
      </c>
      <c r="H54" s="188">
        <v>0</v>
      </c>
      <c r="I54" s="20">
        <f t="shared" si="2"/>
        <v>0</v>
      </c>
      <c r="J54" s="20">
        <v>0</v>
      </c>
      <c r="K54" s="73">
        <f t="shared" si="4"/>
        <v>0</v>
      </c>
      <c r="L54" s="15" t="s">
        <v>21</v>
      </c>
      <c r="M54" s="3" t="s">
        <v>168</v>
      </c>
    </row>
    <row r="55" spans="1:274" hidden="1" outlineLevel="2" x14ac:dyDescent="0.25">
      <c r="A55" s="187" t="s">
        <v>174</v>
      </c>
      <c r="B55" s="197"/>
      <c r="C55" s="197"/>
      <c r="E55" s="75" t="s">
        <v>40</v>
      </c>
      <c r="F55" s="61" t="s">
        <v>40</v>
      </c>
      <c r="G55" s="20" t="str">
        <f>IF(OR(E55&lt;&gt;"NC", F55&lt;&gt;"NC"),NETWORKDAYS(E55,F55,'JOUR FERIE'!A:A),"NC")</f>
        <v>NC</v>
      </c>
      <c r="H55" s="188">
        <v>0</v>
      </c>
      <c r="I55" s="20">
        <f t="shared" si="2"/>
        <v>0</v>
      </c>
      <c r="J55" s="20">
        <v>0</v>
      </c>
      <c r="K55" s="73">
        <f t="shared" si="4"/>
        <v>0</v>
      </c>
      <c r="L55" s="15" t="s">
        <v>21</v>
      </c>
      <c r="M55" s="3" t="s">
        <v>168</v>
      </c>
    </row>
    <row r="56" spans="1:274" hidden="1" outlineLevel="2" x14ac:dyDescent="0.25">
      <c r="A56" s="187" t="s">
        <v>175</v>
      </c>
      <c r="B56" s="197"/>
      <c r="C56" s="197" t="s">
        <v>201</v>
      </c>
      <c r="D56" s="6" t="s">
        <v>157</v>
      </c>
      <c r="E56" s="75">
        <v>43791</v>
      </c>
      <c r="F56" s="61">
        <v>43794</v>
      </c>
      <c r="G56" s="20">
        <f>IF(OR(E56&lt;&gt;"NC", F56&lt;&gt;"NC"),NETWORKDAYS(E56,F56,'JOUR FERIE'!A:A),"NC")</f>
        <v>2</v>
      </c>
      <c r="H56" s="188">
        <v>1</v>
      </c>
      <c r="I56" s="20">
        <f t="shared" si="2"/>
        <v>1.4</v>
      </c>
      <c r="J56" s="20">
        <v>0</v>
      </c>
      <c r="K56" s="73">
        <f t="shared" si="4"/>
        <v>1.4</v>
      </c>
      <c r="L56" s="15" t="s">
        <v>19</v>
      </c>
      <c r="M56" s="3" t="s">
        <v>168</v>
      </c>
    </row>
    <row r="57" spans="1:274" hidden="1" outlineLevel="2" x14ac:dyDescent="0.25">
      <c r="A57" s="187" t="s">
        <v>176</v>
      </c>
      <c r="B57" s="197"/>
      <c r="C57" s="197" t="s">
        <v>201</v>
      </c>
      <c r="D57" s="6" t="s">
        <v>8</v>
      </c>
      <c r="E57" s="23">
        <v>43794</v>
      </c>
      <c r="F57" s="61">
        <v>43794</v>
      </c>
      <c r="G57" s="20">
        <f>IF(OR(E57&lt;&gt;"NC", F57&lt;&gt;"NC"),NETWORKDAYS(E57,F57,'JOUR FERIE'!A:A),"NC")</f>
        <v>1</v>
      </c>
      <c r="H57" s="188">
        <v>0.25</v>
      </c>
      <c r="I57" s="20">
        <f t="shared" si="2"/>
        <v>0.35</v>
      </c>
      <c r="J57" s="20">
        <v>0</v>
      </c>
      <c r="K57" s="73">
        <f t="shared" si="4"/>
        <v>0.35</v>
      </c>
      <c r="L57" s="15" t="s">
        <v>19</v>
      </c>
      <c r="M57" s="3" t="s">
        <v>168</v>
      </c>
    </row>
    <row r="58" spans="1:274" hidden="1" outlineLevel="2" x14ac:dyDescent="0.25">
      <c r="A58" s="187" t="s">
        <v>178</v>
      </c>
      <c r="B58" s="197"/>
      <c r="C58" s="197" t="s">
        <v>201</v>
      </c>
      <c r="D58" s="6" t="s">
        <v>157</v>
      </c>
      <c r="E58" s="75">
        <v>43795</v>
      </c>
      <c r="F58" s="61">
        <v>43796</v>
      </c>
      <c r="G58" s="20">
        <f>IF(OR(E58&lt;&gt;"NC", F58&lt;&gt;"NC"),NETWORKDAYS(E58,F58,'JOUR FERIE'!A:A),"NC")</f>
        <v>2</v>
      </c>
      <c r="H58" s="188">
        <v>1</v>
      </c>
      <c r="I58" s="20">
        <f t="shared" si="2"/>
        <v>1.4</v>
      </c>
      <c r="J58" s="20">
        <v>0</v>
      </c>
      <c r="K58" s="73">
        <f t="shared" si="4"/>
        <v>1.4</v>
      </c>
      <c r="L58" s="15" t="s">
        <v>19</v>
      </c>
      <c r="M58" s="3" t="s">
        <v>168</v>
      </c>
    </row>
    <row r="59" spans="1:274" hidden="1" outlineLevel="2" x14ac:dyDescent="0.25">
      <c r="A59" s="187" t="s">
        <v>179</v>
      </c>
      <c r="B59" s="197"/>
      <c r="C59" s="197"/>
      <c r="E59" s="75" t="s">
        <v>40</v>
      </c>
      <c r="F59" s="61" t="s">
        <v>40</v>
      </c>
      <c r="G59" s="20" t="str">
        <f>IF(OR(E59&lt;&gt;"NC", F59&lt;&gt;"NC"),NETWORKDAYS(E59,F59,'JOUR FERIE'!A:A),"NC")</f>
        <v>NC</v>
      </c>
      <c r="H59" s="188">
        <v>0</v>
      </c>
      <c r="I59" s="20">
        <f t="shared" si="2"/>
        <v>0</v>
      </c>
      <c r="J59" s="20">
        <v>0</v>
      </c>
      <c r="K59" s="73">
        <f t="shared" si="4"/>
        <v>0</v>
      </c>
      <c r="L59" s="15" t="s">
        <v>21</v>
      </c>
      <c r="M59" s="3" t="s">
        <v>168</v>
      </c>
    </row>
    <row r="60" spans="1:274" hidden="1" outlineLevel="2" x14ac:dyDescent="0.25">
      <c r="A60" s="187" t="s">
        <v>180</v>
      </c>
      <c r="B60" s="197"/>
      <c r="C60" s="197" t="s">
        <v>201</v>
      </c>
      <c r="D60" s="6" t="s">
        <v>157</v>
      </c>
      <c r="E60" s="75">
        <v>43795</v>
      </c>
      <c r="F60" s="75">
        <v>43796</v>
      </c>
      <c r="G60" s="20">
        <f>IF(OR(E60&lt;&gt;"NC", F60&lt;&gt;"NC"),NETWORKDAYS(E60,F60,'JOUR FERIE'!A:A),"NC")</f>
        <v>2</v>
      </c>
      <c r="H60" s="188">
        <v>1</v>
      </c>
      <c r="I60" s="20">
        <f t="shared" si="2"/>
        <v>1.4</v>
      </c>
      <c r="J60" s="20">
        <v>0</v>
      </c>
      <c r="K60" s="73">
        <f t="shared" si="4"/>
        <v>1.4</v>
      </c>
      <c r="L60" s="15" t="s">
        <v>19</v>
      </c>
      <c r="M60" s="3" t="s">
        <v>168</v>
      </c>
    </row>
    <row r="61" spans="1:274" hidden="1" outlineLevel="2" x14ac:dyDescent="0.25">
      <c r="A61" s="187" t="s">
        <v>181</v>
      </c>
      <c r="B61" s="197"/>
      <c r="C61" s="197" t="s">
        <v>201</v>
      </c>
      <c r="D61" s="6" t="s">
        <v>8</v>
      </c>
      <c r="E61" s="23">
        <v>43796</v>
      </c>
      <c r="F61" s="61">
        <v>43796</v>
      </c>
      <c r="G61" s="20">
        <f>IF(OR(E61&lt;&gt;"NC", F61&lt;&gt;"NC"),NETWORKDAYS(E61,F61,'JOUR FERIE'!A:A),"NC")</f>
        <v>1</v>
      </c>
      <c r="H61" s="188">
        <v>0.25</v>
      </c>
      <c r="I61" s="20">
        <f t="shared" si="2"/>
        <v>0.35</v>
      </c>
      <c r="J61" s="20">
        <v>0</v>
      </c>
      <c r="K61" s="73">
        <f t="shared" si="4"/>
        <v>0.35</v>
      </c>
      <c r="L61" s="15" t="s">
        <v>19</v>
      </c>
      <c r="M61" s="3" t="s">
        <v>168</v>
      </c>
    </row>
    <row r="62" spans="1:274" hidden="1" outlineLevel="2" x14ac:dyDescent="0.25">
      <c r="A62" s="187" t="s">
        <v>182</v>
      </c>
      <c r="B62" s="197"/>
      <c r="C62" s="197" t="s">
        <v>201</v>
      </c>
      <c r="D62" s="6" t="s">
        <v>8</v>
      </c>
      <c r="E62" s="23">
        <v>43796</v>
      </c>
      <c r="F62" s="61">
        <v>43796</v>
      </c>
      <c r="G62" s="20">
        <f>IF(OR(E62&lt;&gt;"NC", F62&lt;&gt;"NC"),NETWORKDAYS(E62,F62,'JOUR FERIE'!A:A),"NC")</f>
        <v>1</v>
      </c>
      <c r="H62" s="188">
        <v>0.25</v>
      </c>
      <c r="I62" s="20">
        <f t="shared" si="2"/>
        <v>0.35</v>
      </c>
      <c r="J62" s="20">
        <v>0</v>
      </c>
      <c r="K62" s="73">
        <f t="shared" si="4"/>
        <v>0.35</v>
      </c>
      <c r="L62" s="15" t="s">
        <v>19</v>
      </c>
      <c r="M62" s="3" t="s">
        <v>168</v>
      </c>
    </row>
    <row r="63" spans="1:274" s="219" customFormat="1" ht="60" hidden="1" outlineLevel="1" collapsed="1" x14ac:dyDescent="0.25">
      <c r="A63" s="209" t="s">
        <v>123</v>
      </c>
      <c r="B63" s="210"/>
      <c r="C63" s="210"/>
      <c r="D63" s="211"/>
      <c r="E63" s="241">
        <f>MIN(E64:E73)</f>
        <v>43802</v>
      </c>
      <c r="F63" s="212">
        <f>MAX(F64:F73)</f>
        <v>43832</v>
      </c>
      <c r="G63" s="274">
        <f>IF(OR(E63&lt;&gt;"NC", F63&lt;&gt;"NC"),NETWORKDAYS(E63,F63,'JOUR FERIE'!A:A),"NC")</f>
        <v>21</v>
      </c>
      <c r="H63" s="274">
        <f>SUM(H64:H73)</f>
        <v>13.5</v>
      </c>
      <c r="I63" s="274">
        <f>SUM(I64:I73)</f>
        <v>18.899999999999995</v>
      </c>
      <c r="J63" s="274">
        <f>SUM(J64:J73)</f>
        <v>0</v>
      </c>
      <c r="K63" s="274">
        <f>SUM(K64:K73)</f>
        <v>18.899999999999995</v>
      </c>
      <c r="L63" s="214"/>
      <c r="M63" s="215"/>
      <c r="N63" s="216"/>
      <c r="O63" s="216"/>
      <c r="P63" s="216"/>
      <c r="Q63" s="216"/>
      <c r="R63" s="216"/>
      <c r="S63" s="216"/>
      <c r="T63" s="217"/>
      <c r="U63" s="218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7"/>
      <c r="AJ63" s="218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7"/>
      <c r="AX63" s="218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7"/>
      <c r="BL63" s="218"/>
      <c r="BM63" s="216"/>
      <c r="BN63" s="216"/>
      <c r="BO63" s="216"/>
      <c r="BP63" s="216"/>
      <c r="BQ63" s="216"/>
      <c r="BR63" s="216"/>
      <c r="BS63" s="216"/>
      <c r="BT63" s="216"/>
      <c r="BU63" s="216"/>
      <c r="BV63" s="216"/>
      <c r="BW63" s="216"/>
      <c r="BX63" s="216"/>
      <c r="BY63" s="217"/>
      <c r="BZ63" s="218"/>
      <c r="CA63" s="216"/>
      <c r="CB63" s="216"/>
      <c r="CC63" s="216"/>
      <c r="CD63" s="216"/>
      <c r="CE63" s="216"/>
      <c r="CF63" s="216"/>
      <c r="CG63" s="216"/>
      <c r="CH63" s="216"/>
      <c r="CI63" s="216"/>
      <c r="CJ63" s="216"/>
      <c r="CK63" s="216"/>
      <c r="CL63" s="216"/>
      <c r="CM63" s="217"/>
      <c r="CN63" s="218"/>
      <c r="CO63" s="216"/>
      <c r="CP63" s="216"/>
      <c r="CQ63" s="216"/>
      <c r="CR63" s="216"/>
      <c r="CS63" s="216"/>
      <c r="CT63" s="216"/>
      <c r="CU63" s="216"/>
      <c r="CV63" s="216"/>
      <c r="CW63" s="216"/>
      <c r="CX63" s="216"/>
      <c r="CY63" s="216"/>
      <c r="CZ63" s="216"/>
      <c r="DA63" s="216"/>
      <c r="DB63" s="216"/>
      <c r="DC63" s="216"/>
      <c r="DD63" s="216"/>
      <c r="DE63" s="216"/>
      <c r="DF63" s="216"/>
      <c r="DG63" s="216"/>
      <c r="DH63" s="217"/>
      <c r="DI63" s="218"/>
      <c r="DJ63" s="216"/>
      <c r="DK63" s="216"/>
      <c r="DL63" s="216"/>
      <c r="DM63" s="216"/>
      <c r="DN63" s="216"/>
      <c r="DO63" s="216"/>
      <c r="DP63" s="216"/>
      <c r="DQ63" s="216"/>
      <c r="DR63" s="216"/>
      <c r="DS63" s="216"/>
      <c r="DT63" s="216"/>
      <c r="DU63" s="216"/>
      <c r="DV63" s="216"/>
      <c r="DW63" s="216"/>
      <c r="DX63" s="216"/>
      <c r="DY63" s="216"/>
      <c r="DZ63" s="216"/>
      <c r="EA63" s="216"/>
      <c r="EB63" s="216"/>
      <c r="EC63" s="217"/>
      <c r="ED63" s="218"/>
      <c r="EE63" s="216"/>
      <c r="EF63" s="216"/>
      <c r="EG63" s="216"/>
      <c r="EH63" s="216"/>
      <c r="EI63" s="216"/>
      <c r="EJ63" s="216"/>
      <c r="EK63" s="216"/>
      <c r="EL63" s="216"/>
      <c r="EM63" s="216"/>
      <c r="EN63" s="216"/>
      <c r="EO63" s="216"/>
      <c r="EP63" s="216"/>
      <c r="EQ63" s="216"/>
      <c r="ER63" s="216"/>
      <c r="ES63" s="216"/>
      <c r="ET63" s="216"/>
      <c r="EU63" s="216"/>
      <c r="EV63" s="216"/>
      <c r="EW63" s="216"/>
      <c r="EX63" s="217"/>
      <c r="EY63" s="218"/>
      <c r="EZ63" s="216"/>
      <c r="FA63" s="216"/>
      <c r="FB63" s="216"/>
      <c r="FC63" s="216"/>
      <c r="FD63" s="216"/>
      <c r="FE63" s="216"/>
      <c r="FF63" s="216"/>
      <c r="FG63" s="216"/>
      <c r="FH63" s="216"/>
      <c r="FI63" s="216"/>
      <c r="FJ63" s="216"/>
      <c r="FK63" s="216"/>
      <c r="FL63" s="216"/>
      <c r="FM63" s="216"/>
      <c r="FN63" s="216"/>
      <c r="FO63" s="216"/>
      <c r="FP63" s="216"/>
      <c r="FQ63" s="216"/>
      <c r="FR63" s="216"/>
      <c r="FS63" s="216"/>
      <c r="FT63" s="216"/>
      <c r="FU63" s="216"/>
      <c r="FV63" s="216"/>
      <c r="FW63" s="216"/>
      <c r="FX63" s="216"/>
      <c r="FY63" s="216"/>
      <c r="FZ63" s="216"/>
      <c r="GA63" s="216"/>
      <c r="GB63" s="216"/>
      <c r="GC63" s="216"/>
      <c r="GD63" s="216"/>
      <c r="GE63" s="216"/>
      <c r="GF63" s="216"/>
      <c r="GG63" s="216"/>
      <c r="GH63" s="216"/>
      <c r="GI63" s="216"/>
      <c r="GJ63" s="216"/>
      <c r="GK63" s="216"/>
      <c r="GL63" s="216"/>
      <c r="GM63" s="216"/>
      <c r="GN63" s="216"/>
      <c r="GO63" s="216"/>
      <c r="GP63" s="216"/>
      <c r="GQ63" s="216"/>
      <c r="GR63" s="216"/>
      <c r="GS63" s="216"/>
      <c r="GT63" s="216"/>
      <c r="GU63" s="216"/>
      <c r="GV63" s="216"/>
      <c r="GW63" s="216"/>
      <c r="GX63" s="216"/>
      <c r="GY63" s="216"/>
      <c r="GZ63" s="216"/>
      <c r="HA63" s="216"/>
      <c r="HB63" s="216"/>
      <c r="HC63" s="216"/>
      <c r="HD63" s="216"/>
      <c r="HE63" s="216"/>
      <c r="HF63" s="216"/>
      <c r="HG63" s="216"/>
      <c r="HH63" s="216"/>
      <c r="HI63" s="216"/>
      <c r="HJ63" s="216"/>
      <c r="HK63" s="216"/>
      <c r="HL63" s="216"/>
      <c r="HM63" s="216"/>
      <c r="HN63" s="216"/>
      <c r="HO63" s="216"/>
      <c r="HP63" s="216"/>
      <c r="HQ63" s="216"/>
      <c r="HR63" s="216"/>
      <c r="HS63" s="216"/>
      <c r="HT63" s="216"/>
      <c r="HU63" s="216"/>
      <c r="HV63" s="216"/>
      <c r="HW63" s="216"/>
      <c r="HX63" s="216"/>
      <c r="HY63" s="216"/>
      <c r="HZ63" s="216"/>
      <c r="IA63" s="216"/>
      <c r="IB63" s="216"/>
      <c r="IC63" s="216"/>
      <c r="ID63" s="216"/>
      <c r="IE63" s="216"/>
      <c r="IF63" s="216"/>
      <c r="IG63" s="216"/>
      <c r="IH63" s="216"/>
      <c r="II63" s="216"/>
      <c r="IJ63" s="216"/>
      <c r="IK63" s="216"/>
      <c r="IL63" s="216"/>
      <c r="IM63" s="216"/>
      <c r="IN63" s="216"/>
      <c r="IO63" s="216"/>
      <c r="IP63" s="216"/>
      <c r="IQ63" s="216"/>
      <c r="IR63" s="216"/>
      <c r="IS63" s="216"/>
      <c r="IT63" s="216"/>
      <c r="IU63" s="216"/>
      <c r="IV63" s="216"/>
      <c r="IW63" s="216"/>
      <c r="IX63" s="216"/>
      <c r="IY63" s="216"/>
      <c r="IZ63" s="216"/>
      <c r="JA63" s="216"/>
      <c r="JB63" s="216"/>
      <c r="JC63" s="216"/>
      <c r="JD63" s="216"/>
      <c r="JE63" s="216"/>
      <c r="JF63" s="216"/>
      <c r="JG63" s="216"/>
      <c r="JH63" s="216"/>
      <c r="JI63" s="216"/>
      <c r="JJ63" s="216"/>
      <c r="JK63" s="216"/>
      <c r="JL63" s="216"/>
      <c r="JM63" s="216"/>
      <c r="JN63" s="216"/>
    </row>
    <row r="64" spans="1:274" hidden="1" outlineLevel="2" x14ac:dyDescent="0.25">
      <c r="A64" s="187" t="s">
        <v>172</v>
      </c>
      <c r="B64" s="197"/>
      <c r="C64" s="197" t="s">
        <v>202</v>
      </c>
      <c r="D64" s="6" t="s">
        <v>6</v>
      </c>
      <c r="E64" s="75">
        <v>43802</v>
      </c>
      <c r="F64" s="75">
        <v>43802</v>
      </c>
      <c r="G64" s="20">
        <f>IF(OR(E64&lt;&gt;"NC", F64&lt;&gt;"NC"),NETWORKDAYS(E64,F64,'JOUR FERIE'!A:A),"NC")</f>
        <v>1</v>
      </c>
      <c r="H64" s="188">
        <v>0.5</v>
      </c>
      <c r="I64" s="20">
        <f t="shared" si="2"/>
        <v>0.7</v>
      </c>
      <c r="J64" s="20">
        <v>0</v>
      </c>
      <c r="K64" s="73">
        <f t="shared" ref="K64:K73" si="5">I64-J64</f>
        <v>0.7</v>
      </c>
      <c r="L64" s="15" t="s">
        <v>19</v>
      </c>
      <c r="M64" s="3" t="s">
        <v>168</v>
      </c>
      <c r="N64" s="9"/>
      <c r="O64" s="9"/>
      <c r="P64" s="9"/>
      <c r="Q64" s="9"/>
      <c r="R64" s="9"/>
      <c r="S64" s="9"/>
      <c r="T64" s="172"/>
      <c r="U64" s="18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72"/>
      <c r="AJ64" s="180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172"/>
      <c r="AX64" s="180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172"/>
      <c r="BL64" s="180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172"/>
      <c r="BZ64" s="180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172"/>
      <c r="CN64" s="180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172"/>
      <c r="DI64" s="180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172"/>
      <c r="ED64" s="180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172"/>
      <c r="EY64" s="180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</row>
    <row r="65" spans="1:274" hidden="1" outlineLevel="2" x14ac:dyDescent="0.25">
      <c r="A65" s="187" t="s">
        <v>173</v>
      </c>
      <c r="B65" s="197"/>
      <c r="C65" s="197" t="s">
        <v>211</v>
      </c>
      <c r="D65" s="75" t="s">
        <v>40</v>
      </c>
      <c r="E65" s="75" t="s">
        <v>40</v>
      </c>
      <c r="F65" s="75" t="s">
        <v>40</v>
      </c>
      <c r="G65" s="20" t="str">
        <f>IF(OR(E65&lt;&gt;"NC", F65&lt;&gt;"NC"),NETWORKDAYS(E65,F65,'JOUR FERIE'!A:A),"NC")</f>
        <v>NC</v>
      </c>
      <c r="H65" s="188">
        <v>0</v>
      </c>
      <c r="I65" s="20">
        <f t="shared" si="2"/>
        <v>0</v>
      </c>
      <c r="J65" s="20">
        <v>0</v>
      </c>
      <c r="K65" s="73">
        <f t="shared" si="5"/>
        <v>0</v>
      </c>
      <c r="L65" s="15" t="s">
        <v>21</v>
      </c>
      <c r="M65" s="3" t="s">
        <v>168</v>
      </c>
    </row>
    <row r="66" spans="1:274" hidden="1" outlineLevel="2" x14ac:dyDescent="0.25">
      <c r="A66" s="187" t="s">
        <v>174</v>
      </c>
      <c r="B66" s="197"/>
      <c r="C66" s="197" t="s">
        <v>211</v>
      </c>
      <c r="D66" s="75" t="s">
        <v>40</v>
      </c>
      <c r="E66" s="75" t="s">
        <v>40</v>
      </c>
      <c r="F66" s="75" t="s">
        <v>40</v>
      </c>
      <c r="G66" s="20" t="str">
        <f>IF(OR(E66&lt;&gt;"NC", F66&lt;&gt;"NC"),NETWORKDAYS(E66,F66,'JOUR FERIE'!A:A),"NC")</f>
        <v>NC</v>
      </c>
      <c r="H66" s="188">
        <v>0</v>
      </c>
      <c r="I66" s="20">
        <f t="shared" si="2"/>
        <v>0</v>
      </c>
      <c r="J66" s="20">
        <v>0</v>
      </c>
      <c r="K66" s="73">
        <f t="shared" si="5"/>
        <v>0</v>
      </c>
      <c r="L66" s="15" t="s">
        <v>21</v>
      </c>
      <c r="M66" s="3" t="s">
        <v>168</v>
      </c>
    </row>
    <row r="67" spans="1:274" hidden="1" outlineLevel="2" x14ac:dyDescent="0.25">
      <c r="A67" s="187" t="s">
        <v>175</v>
      </c>
      <c r="B67" s="197"/>
      <c r="C67" s="197" t="s">
        <v>202</v>
      </c>
      <c r="D67" s="6" t="s">
        <v>158</v>
      </c>
      <c r="E67" s="75">
        <v>43803</v>
      </c>
      <c r="F67" s="75">
        <v>43811</v>
      </c>
      <c r="G67" s="20">
        <f>IF(OR(E67&lt;&gt;"NC", F67&lt;&gt;"NC"),NETWORKDAYS(E67,F67,'JOUR FERIE'!A:A),"NC")</f>
        <v>7</v>
      </c>
      <c r="H67" s="188">
        <v>5</v>
      </c>
      <c r="I67" s="20">
        <f t="shared" si="2"/>
        <v>7</v>
      </c>
      <c r="J67" s="20">
        <v>0</v>
      </c>
      <c r="K67" s="73">
        <f t="shared" si="5"/>
        <v>7</v>
      </c>
      <c r="L67" s="15" t="s">
        <v>19</v>
      </c>
      <c r="M67" s="3" t="s">
        <v>168</v>
      </c>
    </row>
    <row r="68" spans="1:274" hidden="1" outlineLevel="2" x14ac:dyDescent="0.25">
      <c r="A68" s="187" t="s">
        <v>176</v>
      </c>
      <c r="B68" s="197"/>
      <c r="C68" s="197" t="s">
        <v>202</v>
      </c>
      <c r="D68" s="6" t="s">
        <v>8</v>
      </c>
      <c r="E68" s="23">
        <v>43803</v>
      </c>
      <c r="F68" s="61">
        <v>43804</v>
      </c>
      <c r="G68" s="20">
        <f>IF(OR(E68&lt;&gt;"NC", F68&lt;&gt;"NC"),NETWORKDAYS(E68,F68,'JOUR FERIE'!A:A),"NC")</f>
        <v>2</v>
      </c>
      <c r="H68" s="188">
        <v>1</v>
      </c>
      <c r="I68" s="20">
        <f t="shared" si="2"/>
        <v>1.4</v>
      </c>
      <c r="J68" s="20">
        <v>0</v>
      </c>
      <c r="K68" s="73">
        <f t="shared" si="5"/>
        <v>1.4</v>
      </c>
      <c r="L68" s="15" t="s">
        <v>19</v>
      </c>
      <c r="M68" s="3" t="s">
        <v>168</v>
      </c>
    </row>
    <row r="69" spans="1:274" hidden="1" outlineLevel="2" x14ac:dyDescent="0.25">
      <c r="A69" s="187" t="s">
        <v>178</v>
      </c>
      <c r="B69" s="197"/>
      <c r="C69" s="197" t="s">
        <v>202</v>
      </c>
      <c r="D69" s="6" t="s">
        <v>158</v>
      </c>
      <c r="E69" s="75">
        <v>43812</v>
      </c>
      <c r="F69" s="61">
        <v>43816</v>
      </c>
      <c r="G69" s="20">
        <f>IF(OR(E69&lt;&gt;"NC", F69&lt;&gt;"NC"),NETWORKDAYS(E69,F69,'JOUR FERIE'!A:A),"NC")</f>
        <v>3</v>
      </c>
      <c r="H69" s="188">
        <v>2</v>
      </c>
      <c r="I69" s="20">
        <f t="shared" si="2"/>
        <v>2.8</v>
      </c>
      <c r="J69" s="20">
        <v>0</v>
      </c>
      <c r="K69" s="73">
        <f t="shared" si="5"/>
        <v>2.8</v>
      </c>
      <c r="L69" s="15" t="s">
        <v>19</v>
      </c>
      <c r="M69" s="3" t="s">
        <v>168</v>
      </c>
    </row>
    <row r="70" spans="1:274" hidden="1" outlineLevel="2" x14ac:dyDescent="0.25">
      <c r="A70" s="187" t="s">
        <v>179</v>
      </c>
      <c r="B70" s="197"/>
      <c r="C70" s="197" t="s">
        <v>202</v>
      </c>
      <c r="D70" s="6" t="s">
        <v>8</v>
      </c>
      <c r="E70" s="75">
        <v>43812</v>
      </c>
      <c r="F70" s="61">
        <v>43815</v>
      </c>
      <c r="G70" s="20">
        <f>IF(OR(E70&lt;&gt;"NC", F70&lt;&gt;"NC"),NETWORKDAYS(E70,F70,'JOUR FERIE'!A:A),"NC")</f>
        <v>2</v>
      </c>
      <c r="H70" s="188">
        <v>1</v>
      </c>
      <c r="I70" s="20">
        <f t="shared" si="2"/>
        <v>1.4</v>
      </c>
      <c r="J70" s="20">
        <v>0</v>
      </c>
      <c r="K70" s="73">
        <f t="shared" si="5"/>
        <v>1.4</v>
      </c>
      <c r="L70" s="15" t="s">
        <v>19</v>
      </c>
      <c r="M70" s="3" t="s">
        <v>168</v>
      </c>
    </row>
    <row r="71" spans="1:274" hidden="1" outlineLevel="2" x14ac:dyDescent="0.25">
      <c r="A71" s="187" t="s">
        <v>180</v>
      </c>
      <c r="B71" s="197"/>
      <c r="C71" s="197" t="s">
        <v>203</v>
      </c>
      <c r="D71" s="6" t="s">
        <v>8</v>
      </c>
      <c r="E71" s="75">
        <v>43818</v>
      </c>
      <c r="F71" s="75">
        <v>43832</v>
      </c>
      <c r="G71" s="20">
        <f>IF(OR(E71&lt;&gt;"NC", F71&lt;&gt;"NC"),NETWORKDAYS(E71,F71,'JOUR FERIE'!A:A),"NC")</f>
        <v>9</v>
      </c>
      <c r="H71" s="188">
        <v>2</v>
      </c>
      <c r="I71" s="20">
        <f t="shared" si="2"/>
        <v>2.8</v>
      </c>
      <c r="J71" s="20">
        <v>0</v>
      </c>
      <c r="K71" s="73">
        <f t="shared" si="5"/>
        <v>2.8</v>
      </c>
      <c r="L71" s="15" t="s">
        <v>19</v>
      </c>
      <c r="M71" s="3" t="s">
        <v>168</v>
      </c>
    </row>
    <row r="72" spans="1:274" hidden="1" outlineLevel="2" x14ac:dyDescent="0.25">
      <c r="A72" s="187" t="s">
        <v>181</v>
      </c>
      <c r="B72" s="197"/>
      <c r="C72" s="197" t="s">
        <v>203</v>
      </c>
      <c r="D72" s="6" t="s">
        <v>8</v>
      </c>
      <c r="E72" s="61">
        <v>43816</v>
      </c>
      <c r="F72" s="61">
        <v>43817</v>
      </c>
      <c r="G72" s="20">
        <f>IF(OR(E72&lt;&gt;"NC", F72&lt;&gt;"NC"),NETWORKDAYS(E72,F72,'JOUR FERIE'!A:A),"NC")</f>
        <v>2</v>
      </c>
      <c r="H72" s="188">
        <v>1</v>
      </c>
      <c r="I72" s="20">
        <f t="shared" si="2"/>
        <v>1.4</v>
      </c>
      <c r="J72" s="20">
        <v>0</v>
      </c>
      <c r="K72" s="73">
        <f t="shared" si="5"/>
        <v>1.4</v>
      </c>
      <c r="L72" s="15" t="s">
        <v>19</v>
      </c>
      <c r="M72" s="3" t="s">
        <v>168</v>
      </c>
    </row>
    <row r="73" spans="1:274" hidden="1" outlineLevel="2" x14ac:dyDescent="0.25">
      <c r="A73" s="187" t="s">
        <v>182</v>
      </c>
      <c r="B73" s="197"/>
      <c r="C73" s="197" t="s">
        <v>202</v>
      </c>
      <c r="D73" s="6" t="s">
        <v>8</v>
      </c>
      <c r="E73" s="23">
        <v>43805</v>
      </c>
      <c r="F73" s="23">
        <v>43806</v>
      </c>
      <c r="G73" s="20">
        <f>IF(OR(E73&lt;&gt;"NC", F73&lt;&gt;"NC"),NETWORKDAYS(E73,F73,'JOUR FERIE'!A:A),"NC")</f>
        <v>1</v>
      </c>
      <c r="H73" s="188">
        <v>1</v>
      </c>
      <c r="I73" s="20">
        <f t="shared" si="2"/>
        <v>1.4</v>
      </c>
      <c r="J73" s="20">
        <v>0</v>
      </c>
      <c r="K73" s="73">
        <f t="shared" si="5"/>
        <v>1.4</v>
      </c>
      <c r="L73" s="15" t="s">
        <v>19</v>
      </c>
      <c r="M73" s="3" t="s">
        <v>168</v>
      </c>
    </row>
    <row r="74" spans="1:274" s="219" customFormat="1" ht="45" hidden="1" outlineLevel="1" collapsed="1" x14ac:dyDescent="0.25">
      <c r="A74" s="209" t="s">
        <v>132</v>
      </c>
      <c r="B74" s="210"/>
      <c r="C74" s="210"/>
      <c r="D74" s="211"/>
      <c r="E74" s="241">
        <f>MIN(E75:E84)</f>
        <v>43816</v>
      </c>
      <c r="F74" s="212">
        <f>MAX(F75:F84)</f>
        <v>43836</v>
      </c>
      <c r="G74" s="274">
        <f>IF(OR(E74&lt;&gt;"NC", F74&lt;&gt;"NC"),NETWORKDAYS(E74,F74,'JOUR FERIE'!A:A),"NC")</f>
        <v>13</v>
      </c>
      <c r="H74" s="274">
        <f>SUM(H75:H84)</f>
        <v>6.75</v>
      </c>
      <c r="I74" s="274">
        <f>SUM(I75:I84)</f>
        <v>9.4499999999999993</v>
      </c>
      <c r="J74" s="274">
        <f>SUM(J75:J84)</f>
        <v>0</v>
      </c>
      <c r="K74" s="274">
        <f>SUM(K75:K84)</f>
        <v>9.4499999999999993</v>
      </c>
      <c r="L74" s="214"/>
      <c r="M74" s="215"/>
      <c r="N74" s="216"/>
      <c r="O74" s="216"/>
      <c r="P74" s="216"/>
      <c r="Q74" s="216"/>
      <c r="R74" s="216"/>
      <c r="S74" s="216"/>
      <c r="T74" s="217"/>
      <c r="U74" s="218"/>
      <c r="V74" s="216"/>
      <c r="W74" s="216"/>
      <c r="X74" s="216"/>
      <c r="Y74" s="216"/>
      <c r="Z74" s="216"/>
      <c r="AA74" s="216"/>
      <c r="AB74" s="216"/>
      <c r="AC74" s="216"/>
      <c r="AD74" s="216"/>
      <c r="AE74" s="216"/>
      <c r="AF74" s="216"/>
      <c r="AG74" s="216"/>
      <c r="AH74" s="216"/>
      <c r="AI74" s="217"/>
      <c r="AJ74" s="218"/>
      <c r="AK74" s="216"/>
      <c r="AL74" s="216"/>
      <c r="AM74" s="216"/>
      <c r="AN74" s="216"/>
      <c r="AO74" s="216"/>
      <c r="AP74" s="216"/>
      <c r="AQ74" s="216"/>
      <c r="AR74" s="216"/>
      <c r="AS74" s="216"/>
      <c r="AT74" s="216"/>
      <c r="AU74" s="216"/>
      <c r="AV74" s="216"/>
      <c r="AW74" s="217"/>
      <c r="AX74" s="218"/>
      <c r="AY74" s="216"/>
      <c r="AZ74" s="216"/>
      <c r="BA74" s="216"/>
      <c r="BB74" s="216"/>
      <c r="BC74" s="216"/>
      <c r="BD74" s="216"/>
      <c r="BE74" s="216"/>
      <c r="BF74" s="216"/>
      <c r="BG74" s="216"/>
      <c r="BH74" s="216"/>
      <c r="BI74" s="216"/>
      <c r="BJ74" s="216"/>
      <c r="BK74" s="217"/>
      <c r="BL74" s="218"/>
      <c r="BM74" s="216"/>
      <c r="BN74" s="216"/>
      <c r="BO74" s="216"/>
      <c r="BP74" s="216"/>
      <c r="BQ74" s="216"/>
      <c r="BR74" s="216"/>
      <c r="BS74" s="216"/>
      <c r="BT74" s="216"/>
      <c r="BU74" s="216"/>
      <c r="BV74" s="216"/>
      <c r="BW74" s="216"/>
      <c r="BX74" s="216"/>
      <c r="BY74" s="217"/>
      <c r="BZ74" s="218"/>
      <c r="CA74" s="216"/>
      <c r="CB74" s="216"/>
      <c r="CC74" s="216"/>
      <c r="CD74" s="216"/>
      <c r="CE74" s="216"/>
      <c r="CF74" s="216"/>
      <c r="CG74" s="216"/>
      <c r="CH74" s="216"/>
      <c r="CI74" s="216"/>
      <c r="CJ74" s="216"/>
      <c r="CK74" s="216"/>
      <c r="CL74" s="216"/>
      <c r="CM74" s="217"/>
      <c r="CN74" s="218"/>
      <c r="CO74" s="216"/>
      <c r="CP74" s="216"/>
      <c r="CQ74" s="216"/>
      <c r="CR74" s="216"/>
      <c r="CS74" s="216"/>
      <c r="CT74" s="216"/>
      <c r="CU74" s="216"/>
      <c r="CV74" s="216"/>
      <c r="CW74" s="216"/>
      <c r="CX74" s="216"/>
      <c r="CY74" s="216"/>
      <c r="CZ74" s="216"/>
      <c r="DA74" s="216"/>
      <c r="DB74" s="216"/>
      <c r="DC74" s="216"/>
      <c r="DD74" s="216"/>
      <c r="DE74" s="216"/>
      <c r="DF74" s="216"/>
      <c r="DG74" s="216"/>
      <c r="DH74" s="217"/>
      <c r="DI74" s="218"/>
      <c r="DJ74" s="216"/>
      <c r="DK74" s="216"/>
      <c r="DL74" s="216"/>
      <c r="DM74" s="216"/>
      <c r="DN74" s="216"/>
      <c r="DO74" s="216"/>
      <c r="DP74" s="216"/>
      <c r="DQ74" s="216"/>
      <c r="DR74" s="216"/>
      <c r="DS74" s="216"/>
      <c r="DT74" s="216"/>
      <c r="DU74" s="216"/>
      <c r="DV74" s="216"/>
      <c r="DW74" s="216"/>
      <c r="DX74" s="216"/>
      <c r="DY74" s="216"/>
      <c r="DZ74" s="216"/>
      <c r="EA74" s="216"/>
      <c r="EB74" s="216"/>
      <c r="EC74" s="217"/>
      <c r="ED74" s="218"/>
      <c r="EE74" s="216"/>
      <c r="EF74" s="216"/>
      <c r="EG74" s="216"/>
      <c r="EH74" s="216"/>
      <c r="EI74" s="216"/>
      <c r="EJ74" s="216"/>
      <c r="EK74" s="216"/>
      <c r="EL74" s="216"/>
      <c r="EM74" s="216"/>
      <c r="EN74" s="216"/>
      <c r="EO74" s="216"/>
      <c r="EP74" s="216"/>
      <c r="EQ74" s="216"/>
      <c r="ER74" s="216"/>
      <c r="ES74" s="216"/>
      <c r="ET74" s="216"/>
      <c r="EU74" s="216"/>
      <c r="EV74" s="216"/>
      <c r="EW74" s="216"/>
      <c r="EX74" s="217"/>
      <c r="EY74" s="218"/>
      <c r="EZ74" s="216"/>
      <c r="FA74" s="216"/>
      <c r="FB74" s="216"/>
      <c r="FC74" s="216"/>
      <c r="FD74" s="216"/>
      <c r="FE74" s="216"/>
      <c r="FF74" s="216"/>
      <c r="FG74" s="216"/>
      <c r="FH74" s="216"/>
      <c r="FI74" s="216"/>
      <c r="FJ74" s="216"/>
      <c r="FK74" s="216"/>
      <c r="FL74" s="216"/>
      <c r="FM74" s="216"/>
      <c r="FN74" s="216"/>
      <c r="FO74" s="216"/>
      <c r="FP74" s="216"/>
      <c r="FQ74" s="216"/>
      <c r="FR74" s="216"/>
      <c r="FS74" s="216"/>
      <c r="FT74" s="216"/>
      <c r="FU74" s="216"/>
      <c r="FV74" s="216"/>
      <c r="FW74" s="216"/>
      <c r="FX74" s="216"/>
      <c r="FY74" s="216"/>
      <c r="FZ74" s="216"/>
      <c r="GA74" s="216"/>
      <c r="GB74" s="216"/>
      <c r="GC74" s="216"/>
      <c r="GD74" s="216"/>
      <c r="GE74" s="216"/>
      <c r="GF74" s="216"/>
      <c r="GG74" s="216"/>
      <c r="GH74" s="216"/>
      <c r="GI74" s="216"/>
      <c r="GJ74" s="216"/>
      <c r="GK74" s="216"/>
      <c r="GL74" s="216"/>
      <c r="GM74" s="216"/>
      <c r="GN74" s="216"/>
      <c r="GO74" s="216"/>
      <c r="GP74" s="216"/>
      <c r="GQ74" s="216"/>
      <c r="GR74" s="216"/>
      <c r="GS74" s="216"/>
      <c r="GT74" s="216"/>
      <c r="GU74" s="216"/>
      <c r="GV74" s="216"/>
      <c r="GW74" s="216"/>
      <c r="GX74" s="216"/>
      <c r="GY74" s="216"/>
      <c r="GZ74" s="216"/>
      <c r="HA74" s="216"/>
      <c r="HB74" s="216"/>
      <c r="HC74" s="216"/>
      <c r="HD74" s="216"/>
      <c r="HE74" s="216"/>
      <c r="HF74" s="216"/>
      <c r="HG74" s="216"/>
      <c r="HH74" s="216"/>
      <c r="HI74" s="216"/>
      <c r="HJ74" s="216"/>
      <c r="HK74" s="216"/>
      <c r="HL74" s="216"/>
      <c r="HM74" s="216"/>
      <c r="HN74" s="216"/>
      <c r="HO74" s="216"/>
      <c r="HP74" s="216"/>
      <c r="HQ74" s="216"/>
      <c r="HR74" s="216"/>
      <c r="HS74" s="216"/>
      <c r="HT74" s="216"/>
      <c r="HU74" s="216"/>
      <c r="HV74" s="216"/>
      <c r="HW74" s="216"/>
      <c r="HX74" s="216"/>
      <c r="HY74" s="216"/>
      <c r="HZ74" s="216"/>
      <c r="IA74" s="216"/>
      <c r="IB74" s="216"/>
      <c r="IC74" s="216"/>
      <c r="ID74" s="216"/>
      <c r="IE74" s="216"/>
      <c r="IF74" s="216"/>
      <c r="IG74" s="216"/>
      <c r="IH74" s="216"/>
      <c r="II74" s="216"/>
      <c r="IJ74" s="216"/>
      <c r="IK74" s="216"/>
      <c r="IL74" s="216"/>
      <c r="IM74" s="216"/>
      <c r="IN74" s="216"/>
      <c r="IO74" s="216"/>
      <c r="IP74" s="216"/>
      <c r="IQ74" s="216"/>
      <c r="IR74" s="216"/>
      <c r="IS74" s="216"/>
      <c r="IT74" s="216"/>
      <c r="IU74" s="216"/>
      <c r="IV74" s="216"/>
      <c r="IW74" s="216"/>
      <c r="IX74" s="216"/>
      <c r="IY74" s="216"/>
      <c r="IZ74" s="216"/>
      <c r="JA74" s="216"/>
      <c r="JB74" s="216"/>
      <c r="JC74" s="216"/>
      <c r="JD74" s="216"/>
      <c r="JE74" s="216"/>
      <c r="JF74" s="216"/>
      <c r="JG74" s="216"/>
      <c r="JH74" s="216"/>
      <c r="JI74" s="216"/>
      <c r="JJ74" s="216"/>
      <c r="JK74" s="216"/>
      <c r="JL74" s="216"/>
      <c r="JM74" s="216"/>
      <c r="JN74" s="216"/>
    </row>
    <row r="75" spans="1:274" hidden="1" outlineLevel="2" x14ac:dyDescent="0.25">
      <c r="A75" s="187" t="s">
        <v>172</v>
      </c>
      <c r="B75" s="197"/>
      <c r="C75" s="197" t="s">
        <v>211</v>
      </c>
      <c r="F75" s="75"/>
      <c r="G75" s="20">
        <f>IF(OR(E75&lt;&gt;"NC", F75&lt;&gt;"NC"),NETWORKDAYS(E75,F75,'JOUR FERIE'!A:A),"NC")</f>
        <v>0</v>
      </c>
      <c r="H75" s="188">
        <v>0</v>
      </c>
      <c r="I75" s="20">
        <f t="shared" si="2"/>
        <v>0</v>
      </c>
      <c r="J75" s="20">
        <v>0</v>
      </c>
      <c r="K75" s="73">
        <f t="shared" ref="K75:K84" si="6">I75-J75</f>
        <v>0</v>
      </c>
      <c r="L75" s="15" t="s">
        <v>21</v>
      </c>
      <c r="M75" s="3" t="s">
        <v>168</v>
      </c>
      <c r="N75" s="9"/>
      <c r="O75" s="9"/>
      <c r="P75" s="9"/>
      <c r="Q75" s="9"/>
      <c r="R75" s="9"/>
      <c r="S75" s="9"/>
      <c r="T75" s="172"/>
      <c r="U75" s="180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172"/>
      <c r="AJ75" s="180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172"/>
      <c r="AX75" s="180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172"/>
      <c r="BL75" s="180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172"/>
      <c r="BZ75" s="180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172"/>
      <c r="CN75" s="180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172"/>
      <c r="DI75" s="180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172"/>
      <c r="ED75" s="180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172"/>
      <c r="EY75" s="180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</row>
    <row r="76" spans="1:274" hidden="1" outlineLevel="2" x14ac:dyDescent="0.25">
      <c r="A76" s="187" t="s">
        <v>173</v>
      </c>
      <c r="B76" s="197"/>
      <c r="C76" s="197" t="s">
        <v>203</v>
      </c>
      <c r="D76" s="6" t="s">
        <v>6</v>
      </c>
      <c r="E76" s="75">
        <v>43816</v>
      </c>
      <c r="F76" s="75">
        <v>43817</v>
      </c>
      <c r="G76" s="20">
        <f>IF(OR(E76&lt;&gt;"NC", F76&lt;&gt;"NC"),NETWORKDAYS(E76,F76,'JOUR FERIE'!A:A),"NC")</f>
        <v>2</v>
      </c>
      <c r="H76" s="188">
        <v>1</v>
      </c>
      <c r="I76" s="20">
        <f t="shared" si="2"/>
        <v>1.4</v>
      </c>
      <c r="J76" s="20">
        <v>0</v>
      </c>
      <c r="K76" s="73">
        <f t="shared" si="6"/>
        <v>1.4</v>
      </c>
      <c r="L76" s="15" t="s">
        <v>19</v>
      </c>
      <c r="M76" s="3" t="s">
        <v>168</v>
      </c>
    </row>
    <row r="77" spans="1:274" hidden="1" outlineLevel="2" x14ac:dyDescent="0.25">
      <c r="A77" s="187" t="s">
        <v>174</v>
      </c>
      <c r="B77" s="197"/>
      <c r="C77" s="197" t="s">
        <v>211</v>
      </c>
      <c r="D77" s="75"/>
      <c r="F77" s="75"/>
      <c r="G77" s="20">
        <f>IF(OR(E77&lt;&gt;"NC", F77&lt;&gt;"NC"),NETWORKDAYS(E77,F77,'JOUR FERIE'!A:A),"NC")</f>
        <v>0</v>
      </c>
      <c r="H77" s="188">
        <v>0</v>
      </c>
      <c r="I77" s="20">
        <f t="shared" si="2"/>
        <v>0</v>
      </c>
      <c r="J77" s="20">
        <v>0</v>
      </c>
      <c r="K77" s="73">
        <f t="shared" si="6"/>
        <v>0</v>
      </c>
      <c r="L77" s="15" t="s">
        <v>21</v>
      </c>
      <c r="M77" s="3" t="s">
        <v>168</v>
      </c>
    </row>
    <row r="78" spans="1:274" hidden="1" outlineLevel="2" x14ac:dyDescent="0.25">
      <c r="A78" s="187" t="s">
        <v>175</v>
      </c>
      <c r="B78" s="197"/>
      <c r="C78" s="197" t="s">
        <v>203</v>
      </c>
      <c r="D78" s="6" t="s">
        <v>158</v>
      </c>
      <c r="E78" s="75">
        <v>43818</v>
      </c>
      <c r="F78" s="75">
        <v>43822</v>
      </c>
      <c r="G78" s="20">
        <f>IF(OR(E78&lt;&gt;"NC", F78&lt;&gt;"NC"),NETWORKDAYS(E78,F78,'JOUR FERIE'!A:A),"NC")</f>
        <v>3</v>
      </c>
      <c r="H78" s="188">
        <v>2</v>
      </c>
      <c r="I78" s="20">
        <f t="shared" si="2"/>
        <v>2.8</v>
      </c>
      <c r="J78" s="20">
        <v>0</v>
      </c>
      <c r="K78" s="73">
        <f t="shared" si="6"/>
        <v>2.8</v>
      </c>
      <c r="L78" s="15" t="s">
        <v>19</v>
      </c>
      <c r="M78" s="3" t="s">
        <v>168</v>
      </c>
    </row>
    <row r="79" spans="1:274" hidden="1" outlineLevel="2" x14ac:dyDescent="0.25">
      <c r="A79" s="187" t="s">
        <v>176</v>
      </c>
      <c r="B79" s="197"/>
      <c r="C79" s="197" t="s">
        <v>203</v>
      </c>
      <c r="D79" s="6" t="s">
        <v>8</v>
      </c>
      <c r="E79" s="23">
        <v>43818</v>
      </c>
      <c r="F79" s="61">
        <v>43819</v>
      </c>
      <c r="G79" s="20">
        <f>IF(OR(E79&lt;&gt;"NC", F79&lt;&gt;"NC"),NETWORKDAYS(E79,F79,'JOUR FERIE'!A:A),"NC")</f>
        <v>2</v>
      </c>
      <c r="H79" s="188">
        <v>1</v>
      </c>
      <c r="I79" s="20">
        <f t="shared" si="2"/>
        <v>1.4</v>
      </c>
      <c r="J79" s="20">
        <v>0</v>
      </c>
      <c r="K79" s="73">
        <f t="shared" si="6"/>
        <v>1.4</v>
      </c>
      <c r="L79" s="15" t="s">
        <v>19</v>
      </c>
      <c r="M79" s="3" t="s">
        <v>168</v>
      </c>
    </row>
    <row r="80" spans="1:274" hidden="1" outlineLevel="2" x14ac:dyDescent="0.25">
      <c r="A80" s="187" t="s">
        <v>178</v>
      </c>
      <c r="B80" s="197"/>
      <c r="C80" s="197" t="s">
        <v>203</v>
      </c>
      <c r="D80" s="6" t="s">
        <v>158</v>
      </c>
      <c r="E80" s="75">
        <v>43823</v>
      </c>
      <c r="F80" s="75">
        <v>43825</v>
      </c>
      <c r="G80" s="20">
        <f>IF(OR(E80&lt;&gt;"NC", F80&lt;&gt;"NC"),NETWORKDAYS(E80,F80,'JOUR FERIE'!A:A),"NC")</f>
        <v>2</v>
      </c>
      <c r="H80" s="188">
        <v>1</v>
      </c>
      <c r="I80" s="20">
        <f t="shared" si="2"/>
        <v>1.4</v>
      </c>
      <c r="J80" s="20">
        <v>0</v>
      </c>
      <c r="K80" s="73">
        <f t="shared" si="6"/>
        <v>1.4</v>
      </c>
      <c r="L80" s="15" t="s">
        <v>19</v>
      </c>
      <c r="M80" s="3" t="s">
        <v>168</v>
      </c>
    </row>
    <row r="81" spans="1:274" hidden="1" outlineLevel="2" x14ac:dyDescent="0.25">
      <c r="A81" s="187" t="s">
        <v>179</v>
      </c>
      <c r="B81" s="197"/>
      <c r="C81" s="197" t="s">
        <v>204</v>
      </c>
      <c r="D81" s="6" t="s">
        <v>8</v>
      </c>
      <c r="E81" s="61">
        <v>43833</v>
      </c>
      <c r="F81" s="61">
        <v>43834</v>
      </c>
      <c r="G81" s="20">
        <f>IF(OR(E81&lt;&gt;"NC", F81&lt;&gt;"NC"),NETWORKDAYS(E81,F81,'JOUR FERIE'!A:A),"NC")</f>
        <v>1</v>
      </c>
      <c r="H81" s="188">
        <v>1</v>
      </c>
      <c r="I81" s="20">
        <f t="shared" si="2"/>
        <v>1.4</v>
      </c>
      <c r="J81" s="20">
        <v>0</v>
      </c>
      <c r="K81" s="73">
        <f t="shared" si="6"/>
        <v>1.4</v>
      </c>
      <c r="L81" s="15" t="s">
        <v>19</v>
      </c>
      <c r="M81" s="3" t="s">
        <v>168</v>
      </c>
    </row>
    <row r="82" spans="1:274" hidden="1" outlineLevel="2" x14ac:dyDescent="0.25">
      <c r="A82" s="187" t="s">
        <v>180</v>
      </c>
      <c r="B82" s="197"/>
      <c r="C82" s="197" t="s">
        <v>204</v>
      </c>
      <c r="D82" s="6" t="s">
        <v>8</v>
      </c>
      <c r="E82" s="75">
        <v>43836</v>
      </c>
      <c r="F82" s="75">
        <v>43836</v>
      </c>
      <c r="G82" s="20">
        <f>IF(OR(E82&lt;&gt;"NC", F82&lt;&gt;"NC"),NETWORKDAYS(E82,F82,'JOUR FERIE'!A:A),"NC")</f>
        <v>1</v>
      </c>
      <c r="H82" s="188">
        <v>0.5</v>
      </c>
      <c r="I82" s="20">
        <f t="shared" si="2"/>
        <v>0.7</v>
      </c>
      <c r="J82" s="20">
        <v>0</v>
      </c>
      <c r="K82" s="73">
        <f t="shared" si="6"/>
        <v>0.7</v>
      </c>
      <c r="L82" s="15" t="s">
        <v>19</v>
      </c>
      <c r="M82" s="3" t="s">
        <v>168</v>
      </c>
    </row>
    <row r="83" spans="1:274" hidden="1" outlineLevel="2" x14ac:dyDescent="0.25">
      <c r="A83" s="187" t="s">
        <v>181</v>
      </c>
      <c r="B83" s="197"/>
      <c r="C83" s="197" t="s">
        <v>211</v>
      </c>
      <c r="E83" s="61"/>
      <c r="G83" s="20">
        <f>IF(OR(E83&lt;&gt;"NC", F83&lt;&gt;"NC"),NETWORKDAYS(E83,F83,'JOUR FERIE'!A:A),"NC")</f>
        <v>0</v>
      </c>
      <c r="H83" s="188">
        <v>0</v>
      </c>
      <c r="I83" s="20">
        <f t="shared" si="2"/>
        <v>0</v>
      </c>
      <c r="J83" s="20">
        <v>0</v>
      </c>
      <c r="K83" s="73">
        <f t="shared" si="6"/>
        <v>0</v>
      </c>
      <c r="L83" s="15" t="s">
        <v>21</v>
      </c>
      <c r="M83" s="3" t="s">
        <v>168</v>
      </c>
    </row>
    <row r="84" spans="1:274" hidden="1" outlineLevel="2" x14ac:dyDescent="0.25">
      <c r="A84" s="187" t="s">
        <v>182</v>
      </c>
      <c r="B84" s="197"/>
      <c r="C84" s="197" t="s">
        <v>204</v>
      </c>
      <c r="D84" s="6" t="s">
        <v>8</v>
      </c>
      <c r="E84" s="75">
        <v>43836</v>
      </c>
      <c r="F84" s="75">
        <v>43836</v>
      </c>
      <c r="G84" s="20">
        <f>IF(OR(E84&lt;&gt;"NC", F84&lt;&gt;"NC"),NETWORKDAYS(E84,F84,'JOUR FERIE'!A:A),"NC")</f>
        <v>1</v>
      </c>
      <c r="H84" s="188">
        <v>0.25</v>
      </c>
      <c r="I84" s="20">
        <f t="shared" si="2"/>
        <v>0.35</v>
      </c>
      <c r="J84" s="20">
        <v>0</v>
      </c>
      <c r="K84" s="73">
        <f t="shared" si="6"/>
        <v>0.35</v>
      </c>
      <c r="L84" s="15" t="s">
        <v>19</v>
      </c>
      <c r="M84" s="3" t="s">
        <v>168</v>
      </c>
    </row>
    <row r="85" spans="1:274" s="251" customFormat="1" hidden="1" outlineLevel="1" collapsed="1" x14ac:dyDescent="0.25">
      <c r="A85" s="247" t="s">
        <v>102</v>
      </c>
      <c r="B85" s="248"/>
      <c r="C85" s="248"/>
      <c r="D85" s="211"/>
      <c r="E85" s="213">
        <f>MIN(E86:E90)</f>
        <v>43847</v>
      </c>
      <c r="F85" s="213">
        <f>MAX(F86:F90)</f>
        <v>43892</v>
      </c>
      <c r="G85" s="274">
        <f>SUM(G86:G90)</f>
        <v>35</v>
      </c>
      <c r="H85" s="274">
        <f>SUM(H86:H90)</f>
        <v>7.75</v>
      </c>
      <c r="I85" s="274">
        <f>SUM(I86:I90)</f>
        <v>8.5500000000000007</v>
      </c>
      <c r="J85" s="274">
        <f>SUM(J86:J90)</f>
        <v>0</v>
      </c>
      <c r="K85" s="274">
        <f>SUM(K86:K90)</f>
        <v>8.5500000000000007</v>
      </c>
      <c r="L85" s="214"/>
      <c r="M85" s="250"/>
      <c r="N85" s="158"/>
      <c r="O85" s="158"/>
      <c r="P85" s="158"/>
      <c r="Q85" s="158"/>
      <c r="R85" s="158"/>
      <c r="S85" s="158"/>
      <c r="T85" s="171"/>
      <c r="U85" s="179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71"/>
      <c r="AJ85" s="179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71"/>
      <c r="AX85" s="179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  <c r="BK85" s="171"/>
      <c r="BL85" s="179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71"/>
      <c r="BZ85" s="179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71"/>
      <c r="CN85" s="179"/>
      <c r="CO85" s="158"/>
      <c r="CP85" s="158"/>
      <c r="CQ85" s="158"/>
      <c r="CR85" s="158"/>
      <c r="CS85" s="158"/>
      <c r="CT85" s="158"/>
      <c r="CU85" s="158"/>
      <c r="CV85" s="158"/>
      <c r="CW85" s="158"/>
      <c r="CX85" s="158"/>
      <c r="CY85" s="158"/>
      <c r="CZ85" s="158"/>
      <c r="DA85" s="158"/>
      <c r="DB85" s="158"/>
      <c r="DC85" s="158"/>
      <c r="DD85" s="158"/>
      <c r="DE85" s="158"/>
      <c r="DF85" s="158"/>
      <c r="DG85" s="158"/>
      <c r="DH85" s="171"/>
      <c r="DI85" s="179"/>
      <c r="DJ85" s="158"/>
      <c r="DK85" s="158"/>
      <c r="DL85" s="158"/>
      <c r="DM85" s="158"/>
      <c r="DN85" s="158"/>
      <c r="DO85" s="158"/>
      <c r="DP85" s="158"/>
      <c r="DQ85" s="158"/>
      <c r="DR85" s="158"/>
      <c r="DS85" s="158"/>
      <c r="DT85" s="158"/>
      <c r="DU85" s="158"/>
      <c r="DV85" s="158"/>
      <c r="DW85" s="158"/>
      <c r="DX85" s="158"/>
      <c r="DY85" s="158"/>
      <c r="DZ85" s="158"/>
      <c r="EA85" s="158"/>
      <c r="EB85" s="158"/>
      <c r="EC85" s="171"/>
      <c r="ED85" s="179"/>
      <c r="EE85" s="158"/>
      <c r="EF85" s="158"/>
      <c r="EG85" s="158"/>
      <c r="EH85" s="158"/>
      <c r="EI85" s="158"/>
      <c r="EJ85" s="158"/>
      <c r="EK85" s="158"/>
      <c r="EL85" s="158"/>
      <c r="EM85" s="158"/>
      <c r="EN85" s="158"/>
      <c r="EO85" s="158"/>
      <c r="EP85" s="158"/>
      <c r="EQ85" s="158"/>
      <c r="ER85" s="158"/>
      <c r="ES85" s="158"/>
      <c r="ET85" s="158"/>
      <c r="EU85" s="158"/>
      <c r="EV85" s="158"/>
      <c r="EW85" s="158"/>
      <c r="EX85" s="171"/>
      <c r="EY85" s="179"/>
      <c r="EZ85" s="158"/>
      <c r="FA85" s="158"/>
      <c r="FB85" s="158"/>
      <c r="FC85" s="158"/>
      <c r="FD85" s="158"/>
      <c r="FE85" s="158"/>
      <c r="FF85" s="158"/>
      <c r="FG85" s="158"/>
      <c r="FH85" s="158"/>
      <c r="FI85" s="158"/>
      <c r="FJ85" s="158"/>
      <c r="FK85" s="158"/>
      <c r="FL85" s="158"/>
      <c r="FM85" s="158"/>
      <c r="FN85" s="158"/>
      <c r="FO85" s="158"/>
      <c r="FP85" s="158"/>
      <c r="FQ85" s="158"/>
      <c r="FR85" s="158"/>
      <c r="FS85" s="158"/>
      <c r="FT85" s="158"/>
      <c r="FU85" s="158"/>
      <c r="FV85" s="158"/>
      <c r="FW85" s="158"/>
      <c r="FX85" s="158"/>
      <c r="FY85" s="158"/>
      <c r="FZ85" s="158"/>
      <c r="GA85" s="158"/>
      <c r="GB85" s="158"/>
      <c r="GC85" s="158"/>
      <c r="GD85" s="158"/>
      <c r="GE85" s="158"/>
      <c r="GF85" s="158"/>
      <c r="GG85" s="158"/>
      <c r="GH85" s="158"/>
      <c r="GI85" s="158"/>
      <c r="GJ85" s="158"/>
      <c r="GK85" s="158"/>
      <c r="GL85" s="158"/>
      <c r="GM85" s="158"/>
      <c r="GN85" s="158"/>
      <c r="GO85" s="158"/>
      <c r="GP85" s="158"/>
      <c r="GQ85" s="158"/>
      <c r="GR85" s="158"/>
      <c r="GS85" s="158"/>
      <c r="GT85" s="158"/>
      <c r="GU85" s="158"/>
      <c r="GV85" s="158"/>
      <c r="GW85" s="158"/>
      <c r="GX85" s="158"/>
      <c r="GY85" s="158"/>
      <c r="GZ85" s="158"/>
      <c r="HA85" s="158"/>
      <c r="HB85" s="158"/>
      <c r="HC85" s="158"/>
      <c r="HD85" s="158"/>
      <c r="HE85" s="158"/>
      <c r="HF85" s="158"/>
      <c r="HG85" s="158"/>
      <c r="HH85" s="158"/>
      <c r="HI85" s="158"/>
      <c r="HJ85" s="158"/>
      <c r="HK85" s="158"/>
      <c r="HL85" s="158"/>
      <c r="HM85" s="158"/>
      <c r="HN85" s="158"/>
      <c r="HO85" s="158"/>
      <c r="HP85" s="158"/>
      <c r="HQ85" s="158"/>
      <c r="HR85" s="158"/>
      <c r="HS85" s="158"/>
      <c r="HT85" s="158"/>
      <c r="HU85" s="158"/>
      <c r="HV85" s="158"/>
      <c r="HW85" s="158"/>
      <c r="HX85" s="158"/>
      <c r="HY85" s="158"/>
      <c r="HZ85" s="158"/>
      <c r="IA85" s="158"/>
      <c r="IB85" s="158"/>
      <c r="IC85" s="158"/>
      <c r="ID85" s="158"/>
      <c r="IE85" s="158"/>
      <c r="IF85" s="158"/>
      <c r="IG85" s="158"/>
      <c r="IH85" s="158"/>
      <c r="II85" s="158"/>
      <c r="IJ85" s="158"/>
      <c r="IK85" s="158"/>
      <c r="IL85" s="158"/>
      <c r="IM85" s="158"/>
      <c r="IN85" s="158"/>
      <c r="IO85" s="158"/>
      <c r="IP85" s="158"/>
      <c r="IQ85" s="158"/>
      <c r="IR85" s="158"/>
      <c r="IS85" s="158"/>
      <c r="IT85" s="158"/>
      <c r="IU85" s="158"/>
      <c r="IV85" s="158"/>
      <c r="IW85" s="158"/>
      <c r="IX85" s="158"/>
      <c r="IY85" s="158"/>
      <c r="IZ85" s="158"/>
      <c r="JA85" s="158"/>
      <c r="JB85" s="158"/>
      <c r="JC85" s="158"/>
      <c r="JD85" s="158"/>
      <c r="JE85" s="158"/>
      <c r="JF85" s="158"/>
      <c r="JG85" s="158"/>
      <c r="JH85" s="158"/>
      <c r="JI85" s="158"/>
      <c r="JJ85" s="158"/>
      <c r="JK85" s="158"/>
      <c r="JL85" s="158"/>
      <c r="JM85" s="158"/>
      <c r="JN85" s="158"/>
    </row>
    <row r="86" spans="1:274" ht="30" hidden="1" outlineLevel="2" x14ac:dyDescent="0.25">
      <c r="A86" s="193" t="s">
        <v>16</v>
      </c>
      <c r="B86" s="192" t="s">
        <v>213</v>
      </c>
      <c r="C86" s="192"/>
      <c r="D86" s="6" t="s">
        <v>150</v>
      </c>
      <c r="E86" s="26">
        <v>43847</v>
      </c>
      <c r="F86" s="26">
        <v>43847</v>
      </c>
      <c r="G86" s="20">
        <f>IF(OR(E86&lt;&gt;"NC", F86&lt;&gt;"NC"),NETWORKDAYS(E86,F86,'JOUR FERIE'!A:A),"NC")</f>
        <v>1</v>
      </c>
      <c r="H86" s="20">
        <v>0.25</v>
      </c>
      <c r="I86" s="20">
        <v>0.25</v>
      </c>
      <c r="J86" s="20">
        <v>0</v>
      </c>
      <c r="K86" s="73">
        <f>I86-J86</f>
        <v>0.25</v>
      </c>
      <c r="L86" s="15" t="s">
        <v>19</v>
      </c>
      <c r="M86" s="3"/>
      <c r="N86" s="9"/>
      <c r="O86" s="9"/>
      <c r="P86" s="9"/>
      <c r="Q86" s="9"/>
      <c r="R86" s="9"/>
      <c r="S86" s="9"/>
      <c r="T86" s="172"/>
      <c r="U86" s="180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72"/>
      <c r="AJ86" s="180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172"/>
      <c r="AX86" s="180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172"/>
      <c r="BL86" s="180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172"/>
      <c r="BZ86" s="180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172"/>
      <c r="CN86" s="180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172"/>
      <c r="DI86" s="180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172"/>
      <c r="ED86" s="180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172"/>
      <c r="EY86" s="180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</row>
    <row r="87" spans="1:274" ht="30" hidden="1" outlineLevel="2" x14ac:dyDescent="0.25">
      <c r="A87" s="193" t="s">
        <v>17</v>
      </c>
      <c r="B87" s="192" t="s">
        <v>213</v>
      </c>
      <c r="C87" s="192"/>
      <c r="D87" s="6" t="s">
        <v>13</v>
      </c>
      <c r="E87" s="26">
        <v>43847</v>
      </c>
      <c r="F87" s="26">
        <v>43847</v>
      </c>
      <c r="G87" s="20">
        <f>IF(OR(E87&lt;&gt;"NC", F87&lt;&gt;"NC"),NETWORKDAYS(E87,F87,'JOUR FERIE'!A:A),"NC")</f>
        <v>1</v>
      </c>
      <c r="H87" s="20">
        <v>0.25</v>
      </c>
      <c r="I87" s="20">
        <v>0.25</v>
      </c>
      <c r="J87" s="20">
        <v>0</v>
      </c>
      <c r="K87" s="73">
        <f>I87-J87</f>
        <v>0.25</v>
      </c>
      <c r="L87" s="15" t="s">
        <v>19</v>
      </c>
      <c r="M87" s="3"/>
    </row>
    <row r="88" spans="1:274" ht="30" hidden="1" outlineLevel="2" x14ac:dyDescent="0.25">
      <c r="A88" s="193" t="s">
        <v>18</v>
      </c>
      <c r="B88" s="192" t="s">
        <v>213</v>
      </c>
      <c r="C88" s="192"/>
      <c r="D88" s="6" t="s">
        <v>5</v>
      </c>
      <c r="E88" s="26">
        <v>43850</v>
      </c>
      <c r="F88" s="61">
        <v>43871</v>
      </c>
      <c r="G88" s="20">
        <f>IF(OR(E88&lt;&gt;"NC", F88&lt;&gt;"NC"),NETWORKDAYS(E88,F88,'JOUR FERIE'!A:A),"NC")</f>
        <v>16</v>
      </c>
      <c r="H88" s="20">
        <v>2</v>
      </c>
      <c r="I88" s="20">
        <f>H88+(H88*40%)</f>
        <v>2.8</v>
      </c>
      <c r="J88" s="20">
        <v>0</v>
      </c>
      <c r="K88" s="73">
        <f>I88-J88</f>
        <v>2.8</v>
      </c>
      <c r="L88" s="15" t="s">
        <v>19</v>
      </c>
      <c r="M88" s="3"/>
    </row>
    <row r="89" spans="1:274" hidden="1" outlineLevel="2" x14ac:dyDescent="0.25">
      <c r="A89" s="193" t="s">
        <v>43</v>
      </c>
      <c r="B89" s="192" t="s">
        <v>212</v>
      </c>
      <c r="C89" s="192"/>
      <c r="D89" s="6" t="s">
        <v>150</v>
      </c>
      <c r="E89" s="61">
        <v>43871</v>
      </c>
      <c r="F89" s="61">
        <v>43871</v>
      </c>
      <c r="G89" s="20">
        <f>IF(OR(E89&lt;&gt;"NC", F89&lt;&gt;"NC"),NETWORKDAYS(E89,F89,'JOUR FERIE'!A:A),"NC")</f>
        <v>1</v>
      </c>
      <c r="H89" s="20">
        <v>0.25</v>
      </c>
      <c r="I89" s="20">
        <v>0.25</v>
      </c>
      <c r="J89" s="20">
        <v>0</v>
      </c>
      <c r="K89" s="73">
        <f>I89-J89</f>
        <v>0.25</v>
      </c>
      <c r="L89" s="15" t="s">
        <v>19</v>
      </c>
      <c r="M89" s="3"/>
    </row>
    <row r="90" spans="1:274" hidden="1" outlineLevel="2" x14ac:dyDescent="0.25">
      <c r="A90" s="193" t="s">
        <v>44</v>
      </c>
      <c r="B90" s="192" t="s">
        <v>212</v>
      </c>
      <c r="C90" s="192"/>
      <c r="D90" s="6" t="s">
        <v>6</v>
      </c>
      <c r="E90" s="61">
        <v>43871</v>
      </c>
      <c r="F90" s="61">
        <v>43892</v>
      </c>
      <c r="G90" s="20">
        <f>IF(OR(E90&lt;&gt;"NC", F90&lt;&gt;"NC"),NETWORKDAYS(E90,F90,'JOUR FERIE'!A:A),"NC")</f>
        <v>16</v>
      </c>
      <c r="H90" s="20">
        <v>5</v>
      </c>
      <c r="I90" s="20">
        <v>5</v>
      </c>
      <c r="J90" s="20">
        <v>0</v>
      </c>
      <c r="K90" s="73">
        <f>I90-J90</f>
        <v>5</v>
      </c>
      <c r="L90" s="15" t="s">
        <v>19</v>
      </c>
      <c r="M90" s="3"/>
    </row>
    <row r="91" spans="1:274" s="31" customFormat="1" collapsed="1" x14ac:dyDescent="0.25">
      <c r="A91" s="191" t="s">
        <v>214</v>
      </c>
      <c r="B91" s="195"/>
      <c r="C91" s="195"/>
      <c r="D91" s="163"/>
      <c r="E91" s="242">
        <f>MIN(E92,E103,E114,E117)</f>
        <v>43830</v>
      </c>
      <c r="F91" s="164">
        <f>MAX(F92,F103,F114,F117)</f>
        <v>43934</v>
      </c>
      <c r="G91" s="54">
        <f>IF(OR(E91&lt;&gt;"NC", F91&lt;&gt;"NC"),NETWORKDAYS(E91,F91,'JOUR FERIE'!A:A),"NC")</f>
        <v>74</v>
      </c>
      <c r="H91" s="54">
        <f>SUM(H92,H103,H114,H117)</f>
        <v>42.25</v>
      </c>
      <c r="I91" s="54">
        <f>SUM(I92,I103,I114,I117)</f>
        <v>56.849999999999994</v>
      </c>
      <c r="J91" s="54">
        <f>SUM(J92,J103,J114,J117)</f>
        <v>0</v>
      </c>
      <c r="K91" s="54">
        <f>SUM(K92,K103,K114,K117)</f>
        <v>56.849999999999994</v>
      </c>
      <c r="L91" s="165" t="s">
        <v>19</v>
      </c>
      <c r="M91" s="4"/>
      <c r="N91" s="43"/>
      <c r="O91" s="43"/>
      <c r="P91" s="43"/>
      <c r="Q91" s="43"/>
      <c r="R91" s="43"/>
      <c r="S91" s="43"/>
      <c r="T91" s="176"/>
      <c r="U91" s="185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176"/>
      <c r="AJ91" s="185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176"/>
      <c r="AX91" s="185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176"/>
      <c r="BL91" s="185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176"/>
      <c r="BZ91" s="185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176"/>
      <c r="CN91" s="185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176"/>
      <c r="DI91" s="185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176"/>
      <c r="ED91" s="185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176"/>
      <c r="EY91" s="185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  <c r="IG91" s="43"/>
      <c r="IH91" s="43"/>
      <c r="II91" s="43"/>
      <c r="IJ91" s="43"/>
      <c r="IK91" s="43"/>
      <c r="IL91" s="43"/>
      <c r="IM91" s="43"/>
      <c r="IN91" s="43"/>
      <c r="IO91" s="43"/>
      <c r="IP91" s="43"/>
      <c r="IQ91" s="43"/>
      <c r="IR91" s="43"/>
      <c r="IS91" s="43"/>
      <c r="IT91" s="43"/>
      <c r="IU91" s="43"/>
      <c r="IV91" s="43"/>
      <c r="IW91" s="43"/>
      <c r="IX91" s="43"/>
      <c r="IY91" s="43"/>
      <c r="IZ91" s="43"/>
      <c r="JA91" s="43"/>
      <c r="JB91" s="43"/>
      <c r="JC91" s="43"/>
      <c r="JD91" s="43"/>
      <c r="JE91" s="43"/>
      <c r="JF91" s="43"/>
      <c r="JG91" s="43"/>
      <c r="JH91" s="43"/>
      <c r="JI91" s="43"/>
      <c r="JJ91" s="43"/>
      <c r="JK91" s="43"/>
      <c r="JL91" s="43"/>
      <c r="JM91" s="43"/>
      <c r="JN91" s="43"/>
    </row>
    <row r="92" spans="1:274" s="219" customFormat="1" ht="30" hidden="1" outlineLevel="1" collapsed="1" x14ac:dyDescent="0.25">
      <c r="A92" s="209" t="s">
        <v>124</v>
      </c>
      <c r="B92" s="210"/>
      <c r="C92" s="210"/>
      <c r="D92" s="211"/>
      <c r="E92" s="241">
        <f>MIN(E93:E102)</f>
        <v>43832</v>
      </c>
      <c r="F92" s="212">
        <f>MAX(F93:F102)</f>
        <v>43840</v>
      </c>
      <c r="G92" s="274">
        <f>IF(OR(E92&lt;&gt;"NC", F92&lt;&gt;"NC"),NETWORKDAYS(E92,F92,'JOUR FERIE'!A:A),"NC")</f>
        <v>7</v>
      </c>
      <c r="H92" s="274">
        <f>SUM(H93:H102)</f>
        <v>7</v>
      </c>
      <c r="I92" s="274">
        <f>SUM(I93:I102)</f>
        <v>9.7999999999999989</v>
      </c>
      <c r="J92" s="274">
        <f>SUM(J93:J102)</f>
        <v>0</v>
      </c>
      <c r="K92" s="274">
        <f>SUM(K93:K102)</f>
        <v>9.7999999999999989</v>
      </c>
      <c r="L92" s="214"/>
      <c r="M92" s="215"/>
      <c r="N92" s="216"/>
      <c r="O92" s="216"/>
      <c r="P92" s="216"/>
      <c r="Q92" s="216"/>
      <c r="R92" s="216"/>
      <c r="S92" s="216"/>
      <c r="T92" s="217"/>
      <c r="U92" s="218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7"/>
      <c r="AJ92" s="218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7"/>
      <c r="AX92" s="218"/>
      <c r="AY92" s="216"/>
      <c r="AZ92" s="216"/>
      <c r="BA92" s="216"/>
      <c r="BB92" s="216"/>
      <c r="BC92" s="216"/>
      <c r="BD92" s="216"/>
      <c r="BE92" s="216"/>
      <c r="BF92" s="216"/>
      <c r="BG92" s="216"/>
      <c r="BH92" s="216"/>
      <c r="BI92" s="216"/>
      <c r="BJ92" s="216"/>
      <c r="BK92" s="217"/>
      <c r="BL92" s="218"/>
      <c r="BM92" s="216"/>
      <c r="BN92" s="216"/>
      <c r="BO92" s="216"/>
      <c r="BP92" s="216"/>
      <c r="BQ92" s="216"/>
      <c r="BR92" s="216"/>
      <c r="BS92" s="216"/>
      <c r="BT92" s="216"/>
      <c r="BU92" s="216"/>
      <c r="BV92" s="216"/>
      <c r="BW92" s="216"/>
      <c r="BX92" s="216"/>
      <c r="BY92" s="217"/>
      <c r="BZ92" s="218"/>
      <c r="CA92" s="216"/>
      <c r="CB92" s="216"/>
      <c r="CC92" s="216"/>
      <c r="CD92" s="216"/>
      <c r="CE92" s="216"/>
      <c r="CF92" s="216"/>
      <c r="CG92" s="216"/>
      <c r="CH92" s="216"/>
      <c r="CI92" s="216"/>
      <c r="CJ92" s="216"/>
      <c r="CK92" s="216"/>
      <c r="CL92" s="216"/>
      <c r="CM92" s="217"/>
      <c r="CN92" s="218"/>
      <c r="CO92" s="216"/>
      <c r="CP92" s="216"/>
      <c r="CQ92" s="216"/>
      <c r="CR92" s="216"/>
      <c r="CS92" s="216"/>
      <c r="CT92" s="216"/>
      <c r="CU92" s="216"/>
      <c r="CV92" s="216"/>
      <c r="CW92" s="216"/>
      <c r="CX92" s="216"/>
      <c r="CY92" s="216"/>
      <c r="CZ92" s="216"/>
      <c r="DA92" s="216"/>
      <c r="DB92" s="216"/>
      <c r="DC92" s="216"/>
      <c r="DD92" s="216"/>
      <c r="DE92" s="216"/>
      <c r="DF92" s="216"/>
      <c r="DG92" s="216"/>
      <c r="DH92" s="217"/>
      <c r="DI92" s="218"/>
      <c r="DJ92" s="216"/>
      <c r="DK92" s="216"/>
      <c r="DL92" s="216"/>
      <c r="DM92" s="216"/>
      <c r="DN92" s="216"/>
      <c r="DO92" s="216"/>
      <c r="DP92" s="216"/>
      <c r="DQ92" s="216"/>
      <c r="DR92" s="216"/>
      <c r="DS92" s="216"/>
      <c r="DT92" s="216"/>
      <c r="DU92" s="216"/>
      <c r="DV92" s="216"/>
      <c r="DW92" s="216"/>
      <c r="DX92" s="216"/>
      <c r="DY92" s="216"/>
      <c r="DZ92" s="216"/>
      <c r="EA92" s="216"/>
      <c r="EB92" s="216"/>
      <c r="EC92" s="217"/>
      <c r="ED92" s="218"/>
      <c r="EE92" s="216"/>
      <c r="EF92" s="216"/>
      <c r="EG92" s="216"/>
      <c r="EH92" s="216"/>
      <c r="EI92" s="216"/>
      <c r="EJ92" s="216"/>
      <c r="EK92" s="216"/>
      <c r="EL92" s="216"/>
      <c r="EM92" s="216"/>
      <c r="EN92" s="216"/>
      <c r="EO92" s="216"/>
      <c r="EP92" s="216"/>
      <c r="EQ92" s="216"/>
      <c r="ER92" s="216"/>
      <c r="ES92" s="216"/>
      <c r="ET92" s="216"/>
      <c r="EU92" s="216"/>
      <c r="EV92" s="216"/>
      <c r="EW92" s="216"/>
      <c r="EX92" s="217"/>
      <c r="EY92" s="218"/>
      <c r="EZ92" s="216"/>
      <c r="FA92" s="216"/>
      <c r="FB92" s="216"/>
      <c r="FC92" s="216"/>
      <c r="FD92" s="216"/>
      <c r="FE92" s="216"/>
      <c r="FF92" s="216"/>
      <c r="FG92" s="216"/>
      <c r="FH92" s="216"/>
      <c r="FI92" s="216"/>
      <c r="FJ92" s="216"/>
      <c r="FK92" s="216"/>
      <c r="FL92" s="216"/>
      <c r="FM92" s="216"/>
      <c r="FN92" s="216"/>
      <c r="FO92" s="216"/>
      <c r="FP92" s="216"/>
      <c r="FQ92" s="216"/>
      <c r="FR92" s="216"/>
      <c r="FS92" s="216"/>
      <c r="FT92" s="216"/>
      <c r="FU92" s="216"/>
      <c r="FV92" s="216"/>
      <c r="FW92" s="216"/>
      <c r="FX92" s="216"/>
      <c r="FY92" s="216"/>
      <c r="FZ92" s="216"/>
      <c r="GA92" s="216"/>
      <c r="GB92" s="216"/>
      <c r="GC92" s="216"/>
      <c r="GD92" s="216"/>
      <c r="GE92" s="216"/>
      <c r="GF92" s="216"/>
      <c r="GG92" s="216"/>
      <c r="GH92" s="216"/>
      <c r="GI92" s="216"/>
      <c r="GJ92" s="216"/>
      <c r="GK92" s="216"/>
      <c r="GL92" s="216"/>
      <c r="GM92" s="216"/>
      <c r="GN92" s="216"/>
      <c r="GO92" s="216"/>
      <c r="GP92" s="216"/>
      <c r="GQ92" s="216"/>
      <c r="GR92" s="216"/>
      <c r="GS92" s="216"/>
      <c r="GT92" s="216"/>
      <c r="GU92" s="216"/>
      <c r="GV92" s="216"/>
      <c r="GW92" s="216"/>
      <c r="GX92" s="216"/>
      <c r="GY92" s="216"/>
      <c r="GZ92" s="216"/>
      <c r="HA92" s="216"/>
      <c r="HB92" s="216"/>
      <c r="HC92" s="216"/>
      <c r="HD92" s="216"/>
      <c r="HE92" s="216"/>
      <c r="HF92" s="216"/>
      <c r="HG92" s="216"/>
      <c r="HH92" s="216"/>
      <c r="HI92" s="216"/>
      <c r="HJ92" s="216"/>
      <c r="HK92" s="216"/>
      <c r="HL92" s="216"/>
      <c r="HM92" s="216"/>
      <c r="HN92" s="216"/>
      <c r="HO92" s="216"/>
      <c r="HP92" s="216"/>
      <c r="HQ92" s="216"/>
      <c r="HR92" s="216"/>
      <c r="HS92" s="216"/>
      <c r="HT92" s="216"/>
      <c r="HU92" s="216"/>
      <c r="HV92" s="216"/>
      <c r="HW92" s="216"/>
      <c r="HX92" s="216"/>
      <c r="HY92" s="216"/>
      <c r="HZ92" s="216"/>
      <c r="IA92" s="216"/>
      <c r="IB92" s="216"/>
      <c r="IC92" s="216"/>
      <c r="ID92" s="216"/>
      <c r="IE92" s="216"/>
      <c r="IF92" s="216"/>
      <c r="IG92" s="216"/>
      <c r="IH92" s="216"/>
      <c r="II92" s="216"/>
      <c r="IJ92" s="216"/>
      <c r="IK92" s="216"/>
      <c r="IL92" s="216"/>
      <c r="IM92" s="216"/>
      <c r="IN92" s="216"/>
      <c r="IO92" s="216"/>
      <c r="IP92" s="216"/>
      <c r="IQ92" s="216"/>
      <c r="IR92" s="216"/>
      <c r="IS92" s="216"/>
      <c r="IT92" s="216"/>
      <c r="IU92" s="216"/>
      <c r="IV92" s="216"/>
      <c r="IW92" s="216"/>
      <c r="IX92" s="216"/>
      <c r="IY92" s="216"/>
      <c r="IZ92" s="216"/>
      <c r="JA92" s="216"/>
      <c r="JB92" s="216"/>
      <c r="JC92" s="216"/>
      <c r="JD92" s="216"/>
      <c r="JE92" s="216"/>
      <c r="JF92" s="216"/>
      <c r="JG92" s="216"/>
      <c r="JH92" s="216"/>
      <c r="JI92" s="216"/>
      <c r="JJ92" s="216"/>
      <c r="JK92" s="216"/>
      <c r="JL92" s="216"/>
      <c r="JM92" s="216"/>
      <c r="JN92" s="216"/>
    </row>
    <row r="93" spans="1:274" hidden="1" outlineLevel="2" x14ac:dyDescent="0.25">
      <c r="A93" s="187" t="s">
        <v>172</v>
      </c>
      <c r="B93" s="197"/>
      <c r="C93" s="197" t="s">
        <v>204</v>
      </c>
      <c r="D93" s="6" t="s">
        <v>6</v>
      </c>
      <c r="E93" s="75">
        <v>43832</v>
      </c>
      <c r="F93" s="61">
        <v>43833</v>
      </c>
      <c r="G93" s="20">
        <f>IF(OR(E93&lt;&gt;"NC", F93&lt;&gt;"NC"),NETWORKDAYS(E93,F93,'JOUR FERIE'!A:A),"NC")</f>
        <v>2</v>
      </c>
      <c r="H93" s="188">
        <v>1</v>
      </c>
      <c r="I93" s="20">
        <f t="shared" ref="I93:I116" si="7">H93+(H93*40%)</f>
        <v>1.4</v>
      </c>
      <c r="J93" s="20">
        <v>0</v>
      </c>
      <c r="K93" s="73">
        <f t="shared" ref="K93:K116" si="8">I93-J93</f>
        <v>1.4</v>
      </c>
      <c r="L93" s="15" t="s">
        <v>19</v>
      </c>
      <c r="M93" s="3" t="s">
        <v>168</v>
      </c>
      <c r="N93" s="9"/>
      <c r="O93" s="9"/>
      <c r="P93" s="9"/>
      <c r="Q93" s="9"/>
      <c r="R93" s="9"/>
      <c r="S93" s="9"/>
      <c r="T93" s="172"/>
      <c r="U93" s="180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172"/>
      <c r="AJ93" s="180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172"/>
      <c r="AX93" s="180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172"/>
      <c r="BL93" s="180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172"/>
      <c r="BZ93" s="180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172"/>
      <c r="CN93" s="180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172"/>
      <c r="DI93" s="180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172"/>
      <c r="ED93" s="180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172"/>
      <c r="EY93" s="180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</row>
    <row r="94" spans="1:274" hidden="1" outlineLevel="2" x14ac:dyDescent="0.25">
      <c r="A94" s="187" t="s">
        <v>173</v>
      </c>
      <c r="B94" s="197"/>
      <c r="C94" s="197" t="s">
        <v>204</v>
      </c>
      <c r="D94" s="6" t="s">
        <v>6</v>
      </c>
      <c r="E94" s="61">
        <v>43833</v>
      </c>
      <c r="F94" s="61">
        <v>43833</v>
      </c>
      <c r="G94" s="20">
        <f>IF(OR(E94&lt;&gt;"NC", F94&lt;&gt;"NC"),NETWORKDAYS(E94,F94,'JOUR FERIE'!A:A),"NC")</f>
        <v>1</v>
      </c>
      <c r="H94" s="188">
        <v>0.5</v>
      </c>
      <c r="I94" s="20">
        <f t="shared" si="7"/>
        <v>0.7</v>
      </c>
      <c r="J94" s="20">
        <v>0</v>
      </c>
      <c r="K94" s="73">
        <f t="shared" si="8"/>
        <v>0.7</v>
      </c>
      <c r="L94" s="15" t="s">
        <v>19</v>
      </c>
      <c r="M94" s="3" t="s">
        <v>168</v>
      </c>
    </row>
    <row r="95" spans="1:274" hidden="1" outlineLevel="2" x14ac:dyDescent="0.25">
      <c r="A95" s="187" t="s">
        <v>174</v>
      </c>
      <c r="B95" s="197"/>
      <c r="C95" s="197" t="s">
        <v>211</v>
      </c>
      <c r="G95" s="20">
        <f>IF(OR(E95&lt;&gt;"NC", F95&lt;&gt;"NC"),NETWORKDAYS(E95,F95,'JOUR FERIE'!A:A),"NC")</f>
        <v>0</v>
      </c>
      <c r="H95" s="188">
        <v>0</v>
      </c>
      <c r="I95" s="20">
        <f t="shared" si="7"/>
        <v>0</v>
      </c>
      <c r="J95" s="20">
        <v>0</v>
      </c>
      <c r="K95" s="73">
        <f t="shared" si="8"/>
        <v>0</v>
      </c>
      <c r="L95" s="15" t="s">
        <v>21</v>
      </c>
      <c r="M95" s="3" t="s">
        <v>168</v>
      </c>
    </row>
    <row r="96" spans="1:274" hidden="1" outlineLevel="2" x14ac:dyDescent="0.25">
      <c r="A96" s="187" t="s">
        <v>175</v>
      </c>
      <c r="B96" s="197"/>
      <c r="C96" s="197" t="s">
        <v>204</v>
      </c>
      <c r="D96" s="6" t="s">
        <v>147</v>
      </c>
      <c r="E96" s="75">
        <v>43836</v>
      </c>
      <c r="F96" s="61">
        <v>43838</v>
      </c>
      <c r="G96" s="20">
        <f>IF(OR(E96&lt;&gt;"NC", F96&lt;&gt;"NC"),NETWORKDAYS(E96,F96,'JOUR FERIE'!A:A),"NC")</f>
        <v>3</v>
      </c>
      <c r="H96" s="188">
        <v>2</v>
      </c>
      <c r="I96" s="20">
        <f t="shared" si="7"/>
        <v>2.8</v>
      </c>
      <c r="J96" s="20">
        <v>0</v>
      </c>
      <c r="K96" s="73">
        <f t="shared" si="8"/>
        <v>2.8</v>
      </c>
      <c r="L96" s="15" t="s">
        <v>19</v>
      </c>
      <c r="M96" s="3" t="s">
        <v>168</v>
      </c>
    </row>
    <row r="97" spans="1:274" hidden="1" outlineLevel="2" x14ac:dyDescent="0.25">
      <c r="A97" s="187" t="s">
        <v>176</v>
      </c>
      <c r="B97" s="197"/>
      <c r="C97" s="197" t="s">
        <v>204</v>
      </c>
      <c r="D97" s="6" t="s">
        <v>148</v>
      </c>
      <c r="E97" s="75">
        <v>43836</v>
      </c>
      <c r="F97" s="75">
        <v>43837</v>
      </c>
      <c r="G97" s="20">
        <f>IF(OR(E97&lt;&gt;"NC", F97&lt;&gt;"NC"),NETWORKDAYS(E97,F97,'JOUR FERIE'!A:A),"NC")</f>
        <v>2</v>
      </c>
      <c r="H97" s="188">
        <v>1</v>
      </c>
      <c r="I97" s="20">
        <f t="shared" si="7"/>
        <v>1.4</v>
      </c>
      <c r="J97" s="20">
        <v>0</v>
      </c>
      <c r="K97" s="73">
        <f t="shared" si="8"/>
        <v>1.4</v>
      </c>
      <c r="L97" s="15" t="s">
        <v>19</v>
      </c>
      <c r="M97" s="3" t="s">
        <v>168</v>
      </c>
    </row>
    <row r="98" spans="1:274" hidden="1" outlineLevel="2" x14ac:dyDescent="0.25">
      <c r="A98" s="187" t="s">
        <v>178</v>
      </c>
      <c r="B98" s="197"/>
      <c r="C98" s="197" t="s">
        <v>204</v>
      </c>
      <c r="D98" s="6" t="s">
        <v>147</v>
      </c>
      <c r="E98" s="75">
        <v>43839</v>
      </c>
      <c r="F98" s="75">
        <v>43839</v>
      </c>
      <c r="G98" s="20">
        <f>IF(OR(E98&lt;&gt;"NC", F98&lt;&gt;"NC"),NETWORKDAYS(E98,F98,'JOUR FERIE'!A:A),"NC")</f>
        <v>1</v>
      </c>
      <c r="H98" s="188">
        <v>0.5</v>
      </c>
      <c r="I98" s="20">
        <f t="shared" si="7"/>
        <v>0.7</v>
      </c>
      <c r="J98" s="20">
        <v>0</v>
      </c>
      <c r="K98" s="73">
        <f t="shared" si="8"/>
        <v>0.7</v>
      </c>
      <c r="L98" s="15" t="s">
        <v>19</v>
      </c>
      <c r="M98" s="3" t="s">
        <v>168</v>
      </c>
    </row>
    <row r="99" spans="1:274" hidden="1" outlineLevel="2" x14ac:dyDescent="0.25">
      <c r="A99" s="187" t="s">
        <v>179</v>
      </c>
      <c r="B99" s="197"/>
      <c r="C99" s="197" t="s">
        <v>204</v>
      </c>
      <c r="D99" s="6" t="s">
        <v>148</v>
      </c>
      <c r="E99" s="75">
        <v>43839</v>
      </c>
      <c r="F99" s="75">
        <v>43839</v>
      </c>
      <c r="G99" s="20">
        <f>IF(OR(E99&lt;&gt;"NC", F99&lt;&gt;"NC"),NETWORKDAYS(E99,F99,'JOUR FERIE'!A:A),"NC")</f>
        <v>1</v>
      </c>
      <c r="H99" s="188">
        <v>0.5</v>
      </c>
      <c r="I99" s="20">
        <f t="shared" si="7"/>
        <v>0.7</v>
      </c>
      <c r="J99" s="20">
        <v>0</v>
      </c>
      <c r="K99" s="73">
        <f t="shared" si="8"/>
        <v>0.7</v>
      </c>
      <c r="L99" s="15" t="s">
        <v>19</v>
      </c>
      <c r="M99" s="3" t="s">
        <v>168</v>
      </c>
    </row>
    <row r="100" spans="1:274" hidden="1" outlineLevel="2" x14ac:dyDescent="0.25">
      <c r="A100" s="187" t="s">
        <v>180</v>
      </c>
      <c r="B100" s="197"/>
      <c r="C100" s="197" t="s">
        <v>204</v>
      </c>
      <c r="D100" s="6" t="s">
        <v>147</v>
      </c>
      <c r="E100" s="75">
        <v>43840</v>
      </c>
      <c r="F100" s="75">
        <v>43840</v>
      </c>
      <c r="G100" s="20">
        <f>IF(OR(E100&lt;&gt;"NC", F100&lt;&gt;"NC"),NETWORKDAYS(E100,F100,'JOUR FERIE'!A:A),"NC")</f>
        <v>1</v>
      </c>
      <c r="H100" s="188">
        <v>1</v>
      </c>
      <c r="I100" s="20">
        <f t="shared" si="7"/>
        <v>1.4</v>
      </c>
      <c r="J100" s="20">
        <v>0</v>
      </c>
      <c r="K100" s="73">
        <f t="shared" si="8"/>
        <v>1.4</v>
      </c>
      <c r="L100" s="15" t="s">
        <v>19</v>
      </c>
      <c r="M100" s="3" t="s">
        <v>168</v>
      </c>
    </row>
    <row r="101" spans="1:274" hidden="1" outlineLevel="2" x14ac:dyDescent="0.25">
      <c r="A101" s="187" t="s">
        <v>181</v>
      </c>
      <c r="B101" s="197"/>
      <c r="C101" s="197" t="s">
        <v>204</v>
      </c>
      <c r="D101" s="6" t="s">
        <v>147</v>
      </c>
      <c r="E101" s="75">
        <v>43840</v>
      </c>
      <c r="F101" s="75">
        <v>43840</v>
      </c>
      <c r="G101" s="20">
        <f>IF(OR(E101&lt;&gt;"NC", F101&lt;&gt;"NC"),NETWORKDAYS(E101,F101,'JOUR FERIE'!A:A),"NC")</f>
        <v>1</v>
      </c>
      <c r="H101" s="188">
        <v>0.25</v>
      </c>
      <c r="I101" s="20">
        <f t="shared" si="7"/>
        <v>0.35</v>
      </c>
      <c r="J101" s="20">
        <v>0</v>
      </c>
      <c r="K101" s="73">
        <f t="shared" si="8"/>
        <v>0.35</v>
      </c>
      <c r="L101" s="15" t="s">
        <v>19</v>
      </c>
      <c r="M101" s="3" t="s">
        <v>168</v>
      </c>
    </row>
    <row r="102" spans="1:274" hidden="1" outlineLevel="2" x14ac:dyDescent="0.25">
      <c r="A102" s="187" t="s">
        <v>182</v>
      </c>
      <c r="B102" s="197"/>
      <c r="C102" s="197" t="s">
        <v>204</v>
      </c>
      <c r="D102" s="6" t="s">
        <v>147</v>
      </c>
      <c r="E102" s="75">
        <v>43840</v>
      </c>
      <c r="F102" s="75">
        <v>43840</v>
      </c>
      <c r="G102" s="20">
        <f>IF(OR(E102&lt;&gt;"NC", F102&lt;&gt;"NC"),NETWORKDAYS(E102,F102,'JOUR FERIE'!A:A),"NC")</f>
        <v>1</v>
      </c>
      <c r="H102" s="188">
        <v>0.25</v>
      </c>
      <c r="I102" s="20">
        <f t="shared" si="7"/>
        <v>0.35</v>
      </c>
      <c r="J102" s="20">
        <v>0</v>
      </c>
      <c r="K102" s="73">
        <f t="shared" si="8"/>
        <v>0.35</v>
      </c>
      <c r="L102" s="15" t="s">
        <v>19</v>
      </c>
      <c r="M102" s="3" t="s">
        <v>168</v>
      </c>
    </row>
    <row r="103" spans="1:274" s="219" customFormat="1" ht="60" hidden="1" outlineLevel="1" collapsed="1" x14ac:dyDescent="0.25">
      <c r="A103" s="209" t="s">
        <v>196</v>
      </c>
      <c r="B103" s="210"/>
      <c r="C103" s="210"/>
      <c r="D103" s="211"/>
      <c r="E103" s="241">
        <f>MIN(E105:E113)</f>
        <v>43832</v>
      </c>
      <c r="F103" s="212">
        <f>MAX(F105:F113)</f>
        <v>43853</v>
      </c>
      <c r="G103" s="274">
        <f>IF(OR(E103&lt;&gt;"NC", F103&lt;&gt;"NC"),NETWORKDAYS(E103,F103,'JOUR FERIE'!A:A),"NC")</f>
        <v>16</v>
      </c>
      <c r="H103" s="274">
        <f>SUM(H104:H113)</f>
        <v>17.5</v>
      </c>
      <c r="I103" s="274">
        <f>SUM(I104:I113)</f>
        <v>24.5</v>
      </c>
      <c r="J103" s="274">
        <f>SUM(J104:J113)</f>
        <v>0</v>
      </c>
      <c r="K103" s="274">
        <f>SUM(K104:K113)</f>
        <v>24.5</v>
      </c>
      <c r="L103" s="214"/>
      <c r="M103" s="215"/>
      <c r="N103" s="216"/>
      <c r="O103" s="216"/>
      <c r="P103" s="216"/>
      <c r="Q103" s="216"/>
      <c r="R103" s="216"/>
      <c r="S103" s="216"/>
      <c r="T103" s="217"/>
      <c r="U103" s="218"/>
      <c r="V103" s="216"/>
      <c r="W103" s="216"/>
      <c r="X103" s="216"/>
      <c r="Y103" s="216"/>
      <c r="Z103" s="216"/>
      <c r="AA103" s="216"/>
      <c r="AB103" s="216"/>
      <c r="AC103" s="216"/>
      <c r="AD103" s="216"/>
      <c r="AE103" s="216"/>
      <c r="AF103" s="216"/>
      <c r="AG103" s="216"/>
      <c r="AH103" s="216"/>
      <c r="AI103" s="217"/>
      <c r="AJ103" s="218"/>
      <c r="AK103" s="216"/>
      <c r="AL103" s="216"/>
      <c r="AM103" s="216"/>
      <c r="AN103" s="216"/>
      <c r="AO103" s="216"/>
      <c r="AP103" s="216"/>
      <c r="AQ103" s="216"/>
      <c r="AR103" s="216"/>
      <c r="AS103" s="216"/>
      <c r="AT103" s="216"/>
      <c r="AU103" s="216"/>
      <c r="AV103" s="216"/>
      <c r="AW103" s="217"/>
      <c r="AX103" s="218"/>
      <c r="AY103" s="216"/>
      <c r="AZ103" s="216"/>
      <c r="BA103" s="216"/>
      <c r="BB103" s="216"/>
      <c r="BC103" s="216"/>
      <c r="BD103" s="216"/>
      <c r="BE103" s="216"/>
      <c r="BF103" s="216"/>
      <c r="BG103" s="216"/>
      <c r="BH103" s="216"/>
      <c r="BI103" s="216"/>
      <c r="BJ103" s="216"/>
      <c r="BK103" s="217"/>
      <c r="BL103" s="218"/>
      <c r="BM103" s="216"/>
      <c r="BN103" s="216"/>
      <c r="BO103" s="216"/>
      <c r="BP103" s="216"/>
      <c r="BQ103" s="216"/>
      <c r="BR103" s="216"/>
      <c r="BS103" s="216"/>
      <c r="BT103" s="216"/>
      <c r="BU103" s="216"/>
      <c r="BV103" s="216"/>
      <c r="BW103" s="216"/>
      <c r="BX103" s="216"/>
      <c r="BY103" s="217"/>
      <c r="BZ103" s="218"/>
      <c r="CA103" s="216"/>
      <c r="CB103" s="216"/>
      <c r="CC103" s="216"/>
      <c r="CD103" s="216"/>
      <c r="CE103" s="216"/>
      <c r="CF103" s="216"/>
      <c r="CG103" s="216"/>
      <c r="CH103" s="216"/>
      <c r="CI103" s="216"/>
      <c r="CJ103" s="216"/>
      <c r="CK103" s="216"/>
      <c r="CL103" s="216"/>
      <c r="CM103" s="217"/>
      <c r="CN103" s="218"/>
      <c r="CO103" s="216"/>
      <c r="CP103" s="216"/>
      <c r="CQ103" s="216"/>
      <c r="CR103" s="216"/>
      <c r="CS103" s="216"/>
      <c r="CT103" s="216"/>
      <c r="CU103" s="216"/>
      <c r="CV103" s="216"/>
      <c r="CW103" s="216"/>
      <c r="CX103" s="216"/>
      <c r="CY103" s="216"/>
      <c r="CZ103" s="216"/>
      <c r="DA103" s="216"/>
      <c r="DB103" s="216"/>
      <c r="DC103" s="216"/>
      <c r="DD103" s="216"/>
      <c r="DE103" s="216"/>
      <c r="DF103" s="216"/>
      <c r="DG103" s="216"/>
      <c r="DH103" s="217"/>
      <c r="DI103" s="218"/>
      <c r="DJ103" s="216"/>
      <c r="DK103" s="216"/>
      <c r="DL103" s="216"/>
      <c r="DM103" s="216"/>
      <c r="DN103" s="216"/>
      <c r="DO103" s="216"/>
      <c r="DP103" s="216"/>
      <c r="DQ103" s="216"/>
      <c r="DR103" s="216"/>
      <c r="DS103" s="216"/>
      <c r="DT103" s="216"/>
      <c r="DU103" s="216"/>
      <c r="DV103" s="216"/>
      <c r="DW103" s="216"/>
      <c r="DX103" s="216"/>
      <c r="DY103" s="216"/>
      <c r="DZ103" s="216"/>
      <c r="EA103" s="216"/>
      <c r="EB103" s="216"/>
      <c r="EC103" s="217"/>
      <c r="ED103" s="218"/>
      <c r="EE103" s="216"/>
      <c r="EF103" s="216"/>
      <c r="EG103" s="216"/>
      <c r="EH103" s="216"/>
      <c r="EI103" s="216"/>
      <c r="EJ103" s="216"/>
      <c r="EK103" s="216"/>
      <c r="EL103" s="216"/>
      <c r="EM103" s="216"/>
      <c r="EN103" s="216"/>
      <c r="EO103" s="216"/>
      <c r="EP103" s="216"/>
      <c r="EQ103" s="216"/>
      <c r="ER103" s="216"/>
      <c r="ES103" s="216"/>
      <c r="ET103" s="216"/>
      <c r="EU103" s="216"/>
      <c r="EV103" s="216"/>
      <c r="EW103" s="216"/>
      <c r="EX103" s="217"/>
      <c r="EY103" s="218"/>
      <c r="EZ103" s="216"/>
      <c r="FA103" s="216"/>
      <c r="FB103" s="216"/>
      <c r="FC103" s="216"/>
      <c r="FD103" s="216"/>
      <c r="FE103" s="216"/>
      <c r="FF103" s="216"/>
      <c r="FG103" s="216"/>
      <c r="FH103" s="216"/>
      <c r="FI103" s="216"/>
      <c r="FJ103" s="216"/>
      <c r="FK103" s="216"/>
      <c r="FL103" s="216"/>
      <c r="FM103" s="216"/>
      <c r="FN103" s="216"/>
      <c r="FO103" s="216"/>
      <c r="FP103" s="216"/>
      <c r="FQ103" s="216"/>
      <c r="FR103" s="216"/>
      <c r="FS103" s="216"/>
      <c r="FT103" s="216"/>
      <c r="FU103" s="216"/>
      <c r="FV103" s="216"/>
      <c r="FW103" s="216"/>
      <c r="FX103" s="216"/>
      <c r="FY103" s="216"/>
      <c r="FZ103" s="216"/>
      <c r="GA103" s="216"/>
      <c r="GB103" s="216"/>
      <c r="GC103" s="216"/>
      <c r="GD103" s="216"/>
      <c r="GE103" s="216"/>
      <c r="GF103" s="216"/>
      <c r="GG103" s="216"/>
      <c r="GH103" s="216"/>
      <c r="GI103" s="216"/>
      <c r="GJ103" s="216"/>
      <c r="GK103" s="216"/>
      <c r="GL103" s="216"/>
      <c r="GM103" s="216"/>
      <c r="GN103" s="216"/>
      <c r="GO103" s="216"/>
      <c r="GP103" s="216"/>
      <c r="GQ103" s="216"/>
      <c r="GR103" s="216"/>
      <c r="GS103" s="216"/>
      <c r="GT103" s="216"/>
      <c r="GU103" s="216"/>
      <c r="GV103" s="216"/>
      <c r="GW103" s="216"/>
      <c r="GX103" s="216"/>
      <c r="GY103" s="216"/>
      <c r="GZ103" s="216"/>
      <c r="HA103" s="216"/>
      <c r="HB103" s="216"/>
      <c r="HC103" s="216"/>
      <c r="HD103" s="216"/>
      <c r="HE103" s="216"/>
      <c r="HF103" s="216"/>
      <c r="HG103" s="216"/>
      <c r="HH103" s="216"/>
      <c r="HI103" s="216"/>
      <c r="HJ103" s="216"/>
      <c r="HK103" s="216"/>
      <c r="HL103" s="216"/>
      <c r="HM103" s="216"/>
      <c r="HN103" s="216"/>
      <c r="HO103" s="216"/>
      <c r="HP103" s="216"/>
      <c r="HQ103" s="216"/>
      <c r="HR103" s="216"/>
      <c r="HS103" s="216"/>
      <c r="HT103" s="216"/>
      <c r="HU103" s="216"/>
      <c r="HV103" s="216"/>
      <c r="HW103" s="216"/>
      <c r="HX103" s="216"/>
      <c r="HY103" s="216"/>
      <c r="HZ103" s="216"/>
      <c r="IA103" s="216"/>
      <c r="IB103" s="216"/>
      <c r="IC103" s="216"/>
      <c r="ID103" s="216"/>
      <c r="IE103" s="216"/>
      <c r="IF103" s="216"/>
      <c r="IG103" s="216"/>
      <c r="IH103" s="216"/>
      <c r="II103" s="216"/>
      <c r="IJ103" s="216"/>
      <c r="IK103" s="216"/>
      <c r="IL103" s="216"/>
      <c r="IM103" s="216"/>
      <c r="IN103" s="216"/>
      <c r="IO103" s="216"/>
      <c r="IP103" s="216"/>
      <c r="IQ103" s="216"/>
      <c r="IR103" s="216"/>
      <c r="IS103" s="216"/>
      <c r="IT103" s="216"/>
      <c r="IU103" s="216"/>
      <c r="IV103" s="216"/>
      <c r="IW103" s="216"/>
      <c r="IX103" s="216"/>
      <c r="IY103" s="216"/>
      <c r="IZ103" s="216"/>
      <c r="JA103" s="216"/>
      <c r="JB103" s="216"/>
      <c r="JC103" s="216"/>
      <c r="JD103" s="216"/>
      <c r="JE103" s="216"/>
      <c r="JF103" s="216"/>
      <c r="JG103" s="216"/>
      <c r="JH103" s="216"/>
      <c r="JI103" s="216"/>
      <c r="JJ103" s="216"/>
      <c r="JK103" s="216"/>
      <c r="JL103" s="216"/>
      <c r="JM103" s="216"/>
      <c r="JN103" s="216"/>
    </row>
    <row r="104" spans="1:274" hidden="1" outlineLevel="2" x14ac:dyDescent="0.25">
      <c r="A104" s="187" t="s">
        <v>172</v>
      </c>
      <c r="B104" s="197"/>
      <c r="C104" s="197"/>
      <c r="G104" s="20">
        <f>IF(OR(E104&lt;&gt;"NC", F104&lt;&gt;"NC"),NETWORKDAYS(E104,F104,'JOUR FERIE'!A:A),"NC")</f>
        <v>0</v>
      </c>
      <c r="H104" s="257">
        <v>0</v>
      </c>
      <c r="I104" s="20">
        <f t="shared" si="7"/>
        <v>0</v>
      </c>
      <c r="J104" s="20">
        <v>0</v>
      </c>
      <c r="K104" s="73">
        <f t="shared" ref="K104:K113" si="9">I104-J104</f>
        <v>0</v>
      </c>
      <c r="L104" s="15" t="s">
        <v>21</v>
      </c>
      <c r="M104" s="3" t="s">
        <v>168</v>
      </c>
      <c r="N104" s="9"/>
      <c r="O104" s="9"/>
      <c r="P104" s="9"/>
      <c r="Q104" s="9"/>
      <c r="R104" s="9"/>
      <c r="S104" s="9"/>
      <c r="T104" s="172"/>
      <c r="U104" s="18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172"/>
      <c r="AJ104" s="180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172"/>
      <c r="AX104" s="180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172"/>
      <c r="BL104" s="180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172"/>
      <c r="BZ104" s="180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172"/>
      <c r="CN104" s="180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172"/>
      <c r="DI104" s="180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172"/>
      <c r="ED104" s="180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172"/>
      <c r="EY104" s="180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</row>
    <row r="105" spans="1:274" hidden="1" outlineLevel="2" x14ac:dyDescent="0.25">
      <c r="A105" s="187" t="s">
        <v>173</v>
      </c>
      <c r="B105" s="197"/>
      <c r="C105" s="197"/>
      <c r="E105" s="61"/>
      <c r="G105" s="20">
        <f>IF(OR(E105&lt;&gt;"NC", F105&lt;&gt;"NC"),NETWORKDAYS(E105,F105,'JOUR FERIE'!A:A),"NC")</f>
        <v>0</v>
      </c>
      <c r="H105" s="257">
        <v>0</v>
      </c>
      <c r="I105" s="20">
        <f t="shared" si="7"/>
        <v>0</v>
      </c>
      <c r="J105" s="20">
        <v>0</v>
      </c>
      <c r="K105" s="73">
        <f t="shared" si="9"/>
        <v>0</v>
      </c>
      <c r="L105" s="15" t="s">
        <v>21</v>
      </c>
      <c r="M105" s="3" t="s">
        <v>168</v>
      </c>
    </row>
    <row r="106" spans="1:274" hidden="1" outlineLevel="2" x14ac:dyDescent="0.25">
      <c r="A106" s="187" t="s">
        <v>174</v>
      </c>
      <c r="B106" s="197"/>
      <c r="C106" s="197"/>
      <c r="G106" s="20">
        <f>IF(OR(E106&lt;&gt;"NC", F106&lt;&gt;"NC"),NETWORKDAYS(E106,F106,'JOUR FERIE'!A:A),"NC")</f>
        <v>0</v>
      </c>
      <c r="H106" s="257">
        <v>0</v>
      </c>
      <c r="I106" s="20">
        <f t="shared" si="7"/>
        <v>0</v>
      </c>
      <c r="J106" s="20">
        <v>0</v>
      </c>
      <c r="K106" s="73">
        <f t="shared" si="9"/>
        <v>0</v>
      </c>
      <c r="L106" s="15" t="s">
        <v>21</v>
      </c>
      <c r="M106" s="3" t="s">
        <v>168</v>
      </c>
    </row>
    <row r="107" spans="1:274" hidden="1" outlineLevel="2" x14ac:dyDescent="0.25">
      <c r="A107" s="187" t="s">
        <v>175</v>
      </c>
      <c r="B107" s="197"/>
      <c r="C107" s="197" t="s">
        <v>204</v>
      </c>
      <c r="D107" s="6" t="s">
        <v>147</v>
      </c>
      <c r="E107" s="75">
        <v>43832</v>
      </c>
      <c r="F107" s="61">
        <v>43836</v>
      </c>
      <c r="G107" s="20">
        <f>IF(OR(E107&lt;&gt;"NC", F107&lt;&gt;"NC"),NETWORKDAYS(E107,F107,'JOUR FERIE'!A:A),"NC")</f>
        <v>3</v>
      </c>
      <c r="H107" s="257">
        <v>2</v>
      </c>
      <c r="I107" s="20">
        <f t="shared" si="7"/>
        <v>2.8</v>
      </c>
      <c r="J107" s="20">
        <v>0</v>
      </c>
      <c r="K107" s="73">
        <f t="shared" si="9"/>
        <v>2.8</v>
      </c>
      <c r="L107" s="15" t="s">
        <v>19</v>
      </c>
      <c r="M107" s="3" t="s">
        <v>168</v>
      </c>
    </row>
    <row r="108" spans="1:274" hidden="1" outlineLevel="2" x14ac:dyDescent="0.25">
      <c r="A108" s="187" t="s">
        <v>176</v>
      </c>
      <c r="B108" s="197"/>
      <c r="C108" s="197" t="s">
        <v>204</v>
      </c>
      <c r="D108" s="6" t="s">
        <v>148</v>
      </c>
      <c r="E108" s="75">
        <v>43836</v>
      </c>
      <c r="F108" s="75">
        <v>43847</v>
      </c>
      <c r="G108" s="20">
        <f>IF(OR(E108&lt;&gt;"NC", F108&lt;&gt;"NC"),NETWORKDAYS(E108,F108,'JOUR FERIE'!A:A),"NC")</f>
        <v>10</v>
      </c>
      <c r="H108" s="257">
        <v>7</v>
      </c>
      <c r="I108" s="20">
        <f t="shared" si="7"/>
        <v>9.8000000000000007</v>
      </c>
      <c r="J108" s="20">
        <v>0</v>
      </c>
      <c r="K108" s="73">
        <f t="shared" si="9"/>
        <v>9.8000000000000007</v>
      </c>
      <c r="L108" s="15" t="s">
        <v>19</v>
      </c>
      <c r="M108" s="3" t="s">
        <v>168</v>
      </c>
    </row>
    <row r="109" spans="1:274" hidden="1" outlineLevel="2" x14ac:dyDescent="0.25">
      <c r="A109" s="187" t="s">
        <v>178</v>
      </c>
      <c r="B109" s="197"/>
      <c r="C109" s="197" t="s">
        <v>204</v>
      </c>
      <c r="D109" s="6" t="s">
        <v>147</v>
      </c>
      <c r="E109" s="75">
        <v>43836</v>
      </c>
      <c r="F109" s="75">
        <v>43837</v>
      </c>
      <c r="G109" s="20">
        <f>IF(OR(E109&lt;&gt;"NC", F109&lt;&gt;"NC"),NETWORKDAYS(E109,F109,'JOUR FERIE'!A:A),"NC")</f>
        <v>2</v>
      </c>
      <c r="H109" s="257">
        <v>1</v>
      </c>
      <c r="I109" s="20">
        <f t="shared" si="7"/>
        <v>1.4</v>
      </c>
      <c r="J109" s="20">
        <v>0</v>
      </c>
      <c r="K109" s="73">
        <f t="shared" si="9"/>
        <v>1.4</v>
      </c>
      <c r="L109" s="15" t="s">
        <v>19</v>
      </c>
      <c r="M109" s="3" t="s">
        <v>168</v>
      </c>
    </row>
    <row r="110" spans="1:274" hidden="1" outlineLevel="2" x14ac:dyDescent="0.25">
      <c r="A110" s="187" t="s">
        <v>179</v>
      </c>
      <c r="B110" s="197"/>
      <c r="C110" s="197" t="s">
        <v>204</v>
      </c>
      <c r="D110" s="6" t="s">
        <v>148</v>
      </c>
      <c r="E110" s="75">
        <v>43847</v>
      </c>
      <c r="F110" s="75">
        <v>43850</v>
      </c>
      <c r="G110" s="20">
        <f>IF(OR(E110&lt;&gt;"NC", F110&lt;&gt;"NC"),NETWORKDAYS(E110,F110,'JOUR FERIE'!A:A),"NC")</f>
        <v>2</v>
      </c>
      <c r="H110" s="257">
        <v>2</v>
      </c>
      <c r="I110" s="20">
        <f t="shared" si="7"/>
        <v>2.8</v>
      </c>
      <c r="J110" s="20">
        <v>0</v>
      </c>
      <c r="K110" s="73">
        <f t="shared" si="9"/>
        <v>2.8</v>
      </c>
      <c r="L110" s="15" t="s">
        <v>19</v>
      </c>
      <c r="M110" s="3" t="s">
        <v>168</v>
      </c>
    </row>
    <row r="111" spans="1:274" hidden="1" outlineLevel="2" x14ac:dyDescent="0.25">
      <c r="A111" s="187" t="s">
        <v>180</v>
      </c>
      <c r="B111" s="197"/>
      <c r="C111" s="197" t="s">
        <v>205</v>
      </c>
      <c r="D111" s="6" t="s">
        <v>148</v>
      </c>
      <c r="E111" s="75">
        <v>43851</v>
      </c>
      <c r="F111" s="75">
        <v>43853</v>
      </c>
      <c r="G111" s="20">
        <f>IF(OR(E111&lt;&gt;"NC", F111&lt;&gt;"NC"),NETWORKDAYS(E111,F111,'JOUR FERIE'!A:A),"NC")</f>
        <v>3</v>
      </c>
      <c r="H111" s="257">
        <v>2</v>
      </c>
      <c r="I111" s="20">
        <f t="shared" si="7"/>
        <v>2.8</v>
      </c>
      <c r="J111" s="20">
        <v>0</v>
      </c>
      <c r="K111" s="73">
        <f t="shared" si="9"/>
        <v>2.8</v>
      </c>
      <c r="L111" s="15" t="s">
        <v>19</v>
      </c>
      <c r="M111" s="3" t="s">
        <v>168</v>
      </c>
    </row>
    <row r="112" spans="1:274" hidden="1" outlineLevel="2" x14ac:dyDescent="0.25">
      <c r="A112" s="187" t="s">
        <v>181</v>
      </c>
      <c r="B112" s="197"/>
      <c r="C112" s="197" t="s">
        <v>204</v>
      </c>
      <c r="D112" s="6" t="s">
        <v>147</v>
      </c>
      <c r="E112" s="75">
        <v>43838</v>
      </c>
      <c r="F112" s="75">
        <v>43838</v>
      </c>
      <c r="G112" s="20">
        <f>IF(OR(E112&lt;&gt;"NC", F112&lt;&gt;"NC"),NETWORKDAYS(E112,F112,'JOUR FERIE'!A:A),"NC")</f>
        <v>1</v>
      </c>
      <c r="H112" s="257">
        <v>0.5</v>
      </c>
      <c r="I112" s="20">
        <f t="shared" si="7"/>
        <v>0.7</v>
      </c>
      <c r="J112" s="20">
        <v>0</v>
      </c>
      <c r="K112" s="73">
        <f t="shared" si="9"/>
        <v>0.7</v>
      </c>
      <c r="L112" s="15" t="s">
        <v>19</v>
      </c>
      <c r="M112" s="3" t="s">
        <v>168</v>
      </c>
    </row>
    <row r="113" spans="1:274" hidden="1" outlineLevel="2" x14ac:dyDescent="0.25">
      <c r="A113" s="187" t="s">
        <v>182</v>
      </c>
      <c r="B113" s="197"/>
      <c r="C113" s="197" t="s">
        <v>204</v>
      </c>
      <c r="D113" s="6" t="s">
        <v>148</v>
      </c>
      <c r="E113" s="75">
        <v>43845</v>
      </c>
      <c r="F113" s="75">
        <v>43850</v>
      </c>
      <c r="G113" s="20">
        <f>IF(OR(E113&lt;&gt;"NC", F113&lt;&gt;"NC"),NETWORKDAYS(E113,F113,'JOUR FERIE'!A:A),"NC")</f>
        <v>4</v>
      </c>
      <c r="H113" s="257">
        <v>3</v>
      </c>
      <c r="I113" s="20">
        <f t="shared" si="7"/>
        <v>4.2</v>
      </c>
      <c r="J113" s="20">
        <v>0</v>
      </c>
      <c r="K113" s="73">
        <f t="shared" si="9"/>
        <v>4.2</v>
      </c>
      <c r="L113" s="15" t="s">
        <v>19</v>
      </c>
      <c r="M113" s="3" t="s">
        <v>168</v>
      </c>
    </row>
    <row r="114" spans="1:274" s="219" customFormat="1" hidden="1" outlineLevel="1" collapsed="1" x14ac:dyDescent="0.25">
      <c r="A114" s="209" t="s">
        <v>185</v>
      </c>
      <c r="B114" s="210"/>
      <c r="C114" s="210"/>
      <c r="D114" s="211"/>
      <c r="E114" s="241">
        <f>E115</f>
        <v>43830</v>
      </c>
      <c r="F114" s="212">
        <f>F115</f>
        <v>43850</v>
      </c>
      <c r="G114" s="274">
        <f>SUM(G115:G116)</f>
        <v>29</v>
      </c>
      <c r="H114" s="274">
        <f>SUM(H115:H116)</f>
        <v>10</v>
      </c>
      <c r="I114" s="274">
        <f>SUM(I115:I116)</f>
        <v>14</v>
      </c>
      <c r="J114" s="274">
        <f>SUM(J115:J116)</f>
        <v>0</v>
      </c>
      <c r="K114" s="274">
        <f>SUM(K115:K116)</f>
        <v>14</v>
      </c>
      <c r="L114" s="214"/>
      <c r="M114" s="215"/>
      <c r="N114" s="216"/>
      <c r="O114" s="216"/>
      <c r="P114" s="216"/>
      <c r="Q114" s="216"/>
      <c r="R114" s="216"/>
      <c r="S114" s="216"/>
      <c r="T114" s="217"/>
      <c r="U114" s="218"/>
      <c r="V114" s="216"/>
      <c r="W114" s="216"/>
      <c r="X114" s="216"/>
      <c r="Y114" s="216"/>
      <c r="Z114" s="216"/>
      <c r="AA114" s="216"/>
      <c r="AB114" s="216"/>
      <c r="AC114" s="216"/>
      <c r="AD114" s="216"/>
      <c r="AE114" s="216"/>
      <c r="AF114" s="216"/>
      <c r="AG114" s="216"/>
      <c r="AH114" s="216"/>
      <c r="AI114" s="217"/>
      <c r="AJ114" s="218"/>
      <c r="AK114" s="216"/>
      <c r="AL114" s="216"/>
      <c r="AM114" s="216"/>
      <c r="AN114" s="216"/>
      <c r="AO114" s="216"/>
      <c r="AP114" s="216"/>
      <c r="AQ114" s="216"/>
      <c r="AR114" s="216"/>
      <c r="AS114" s="216"/>
      <c r="AT114" s="216"/>
      <c r="AU114" s="216"/>
      <c r="AV114" s="216"/>
      <c r="AW114" s="217"/>
      <c r="AX114" s="218"/>
      <c r="AY114" s="216"/>
      <c r="AZ114" s="216"/>
      <c r="BA114" s="216"/>
      <c r="BB114" s="216"/>
      <c r="BC114" s="216"/>
      <c r="BD114" s="216"/>
      <c r="BE114" s="216"/>
      <c r="BF114" s="216"/>
      <c r="BG114" s="216"/>
      <c r="BH114" s="216"/>
      <c r="BI114" s="216"/>
      <c r="BJ114" s="216"/>
      <c r="BK114" s="217"/>
      <c r="BL114" s="218"/>
      <c r="BM114" s="216"/>
      <c r="BN114" s="216"/>
      <c r="BO114" s="216"/>
      <c r="BP114" s="216"/>
      <c r="BQ114" s="216"/>
      <c r="BR114" s="216"/>
      <c r="BS114" s="216"/>
      <c r="BT114" s="216"/>
      <c r="BU114" s="216"/>
      <c r="BV114" s="216"/>
      <c r="BW114" s="216"/>
      <c r="BX114" s="216"/>
      <c r="BY114" s="217"/>
      <c r="BZ114" s="218"/>
      <c r="CA114" s="216"/>
      <c r="CB114" s="216"/>
      <c r="CC114" s="216"/>
      <c r="CD114" s="216"/>
      <c r="CE114" s="216"/>
      <c r="CF114" s="216"/>
      <c r="CG114" s="216"/>
      <c r="CH114" s="216"/>
      <c r="CI114" s="216"/>
      <c r="CJ114" s="216"/>
      <c r="CK114" s="216"/>
      <c r="CL114" s="216"/>
      <c r="CM114" s="217"/>
      <c r="CN114" s="218"/>
      <c r="CO114" s="216"/>
      <c r="CP114" s="216"/>
      <c r="CQ114" s="216"/>
      <c r="CR114" s="216"/>
      <c r="CS114" s="216"/>
      <c r="CT114" s="216"/>
      <c r="CU114" s="216"/>
      <c r="CV114" s="216"/>
      <c r="CW114" s="216"/>
      <c r="CX114" s="216"/>
      <c r="CY114" s="216"/>
      <c r="CZ114" s="216"/>
      <c r="DA114" s="216"/>
      <c r="DB114" s="216"/>
      <c r="DC114" s="216"/>
      <c r="DD114" s="216"/>
      <c r="DE114" s="216"/>
      <c r="DF114" s="216"/>
      <c r="DG114" s="216"/>
      <c r="DH114" s="217"/>
      <c r="DI114" s="218"/>
      <c r="DJ114" s="216"/>
      <c r="DK114" s="216"/>
      <c r="DL114" s="216"/>
      <c r="DM114" s="216"/>
      <c r="DN114" s="216"/>
      <c r="DO114" s="216"/>
      <c r="DP114" s="216"/>
      <c r="DQ114" s="216"/>
      <c r="DR114" s="216"/>
      <c r="DS114" s="216"/>
      <c r="DT114" s="216"/>
      <c r="DU114" s="216"/>
      <c r="DV114" s="216"/>
      <c r="DW114" s="216"/>
      <c r="DX114" s="216"/>
      <c r="DY114" s="216"/>
      <c r="DZ114" s="216"/>
      <c r="EA114" s="216"/>
      <c r="EB114" s="216"/>
      <c r="EC114" s="217"/>
      <c r="ED114" s="218"/>
      <c r="EE114" s="216"/>
      <c r="EF114" s="216"/>
      <c r="EG114" s="216"/>
      <c r="EH114" s="216"/>
      <c r="EI114" s="216"/>
      <c r="EJ114" s="216"/>
      <c r="EK114" s="216"/>
      <c r="EL114" s="216"/>
      <c r="EM114" s="216"/>
      <c r="EN114" s="216"/>
      <c r="EO114" s="216"/>
      <c r="EP114" s="216"/>
      <c r="EQ114" s="216"/>
      <c r="ER114" s="216"/>
      <c r="ES114" s="216"/>
      <c r="ET114" s="216"/>
      <c r="EU114" s="216"/>
      <c r="EV114" s="216"/>
      <c r="EW114" s="216"/>
      <c r="EX114" s="217"/>
      <c r="EY114" s="218"/>
      <c r="EZ114" s="216"/>
      <c r="FA114" s="216"/>
      <c r="FB114" s="216"/>
      <c r="FC114" s="216"/>
      <c r="FD114" s="216"/>
      <c r="FE114" s="216"/>
      <c r="FF114" s="216"/>
      <c r="FG114" s="216"/>
      <c r="FH114" s="216"/>
      <c r="FI114" s="216"/>
      <c r="FJ114" s="216"/>
      <c r="FK114" s="216"/>
      <c r="FL114" s="216"/>
      <c r="FM114" s="216"/>
      <c r="FN114" s="216"/>
      <c r="FO114" s="216"/>
      <c r="FP114" s="216"/>
      <c r="FQ114" s="216"/>
      <c r="FR114" s="216"/>
      <c r="FS114" s="216"/>
      <c r="FT114" s="216"/>
      <c r="FU114" s="216"/>
      <c r="FV114" s="216"/>
      <c r="FW114" s="216"/>
      <c r="FX114" s="216"/>
      <c r="FY114" s="216"/>
      <c r="FZ114" s="216"/>
      <c r="GA114" s="216"/>
      <c r="GB114" s="216"/>
      <c r="GC114" s="216"/>
      <c r="GD114" s="216"/>
      <c r="GE114" s="216"/>
      <c r="GF114" s="216"/>
      <c r="GG114" s="216"/>
      <c r="GH114" s="216"/>
      <c r="GI114" s="216"/>
      <c r="GJ114" s="216"/>
      <c r="GK114" s="216"/>
      <c r="GL114" s="216"/>
      <c r="GM114" s="216"/>
      <c r="GN114" s="216"/>
      <c r="GO114" s="216"/>
      <c r="GP114" s="216"/>
      <c r="GQ114" s="216"/>
      <c r="GR114" s="216"/>
      <c r="GS114" s="216"/>
      <c r="GT114" s="216"/>
      <c r="GU114" s="216"/>
      <c r="GV114" s="216"/>
      <c r="GW114" s="216"/>
      <c r="GX114" s="216"/>
      <c r="GY114" s="216"/>
      <c r="GZ114" s="216"/>
      <c r="HA114" s="216"/>
      <c r="HB114" s="216"/>
      <c r="HC114" s="216"/>
      <c r="HD114" s="216"/>
      <c r="HE114" s="216"/>
      <c r="HF114" s="216"/>
      <c r="HG114" s="216"/>
      <c r="HH114" s="216"/>
      <c r="HI114" s="216"/>
      <c r="HJ114" s="216"/>
      <c r="HK114" s="216"/>
      <c r="HL114" s="216"/>
      <c r="HM114" s="216"/>
      <c r="HN114" s="216"/>
      <c r="HO114" s="216"/>
      <c r="HP114" s="216"/>
      <c r="HQ114" s="216"/>
      <c r="HR114" s="216"/>
      <c r="HS114" s="216"/>
      <c r="HT114" s="216"/>
      <c r="HU114" s="216"/>
      <c r="HV114" s="216"/>
      <c r="HW114" s="216"/>
      <c r="HX114" s="216"/>
      <c r="HY114" s="216"/>
      <c r="HZ114" s="216"/>
      <c r="IA114" s="216"/>
      <c r="IB114" s="216"/>
      <c r="IC114" s="216"/>
      <c r="ID114" s="216"/>
      <c r="IE114" s="216"/>
      <c r="IF114" s="216"/>
      <c r="IG114" s="216"/>
      <c r="IH114" s="216"/>
      <c r="II114" s="216"/>
      <c r="IJ114" s="216"/>
      <c r="IK114" s="216"/>
      <c r="IL114" s="216"/>
      <c r="IM114" s="216"/>
      <c r="IN114" s="216"/>
      <c r="IO114" s="216"/>
      <c r="IP114" s="216"/>
      <c r="IQ114" s="216"/>
      <c r="IR114" s="216"/>
      <c r="IS114" s="216"/>
      <c r="IT114" s="216"/>
      <c r="IU114" s="216"/>
      <c r="IV114" s="216"/>
      <c r="IW114" s="216"/>
      <c r="IX114" s="216"/>
      <c r="IY114" s="216"/>
      <c r="IZ114" s="216"/>
      <c r="JA114" s="216"/>
      <c r="JB114" s="216"/>
      <c r="JC114" s="216"/>
      <c r="JD114" s="216"/>
      <c r="JE114" s="216"/>
      <c r="JF114" s="216"/>
      <c r="JG114" s="216"/>
      <c r="JH114" s="216"/>
      <c r="JI114" s="216"/>
      <c r="JJ114" s="216"/>
      <c r="JK114" s="216"/>
      <c r="JL114" s="216"/>
      <c r="JM114" s="216"/>
      <c r="JN114" s="216"/>
    </row>
    <row r="115" spans="1:274" hidden="1" outlineLevel="2" x14ac:dyDescent="0.25">
      <c r="A115" s="187" t="s">
        <v>185</v>
      </c>
      <c r="B115" s="197"/>
      <c r="C115" s="197" t="s">
        <v>204</v>
      </c>
      <c r="E115" s="75">
        <v>43830</v>
      </c>
      <c r="F115" s="75">
        <v>43850</v>
      </c>
      <c r="G115" s="20">
        <f>IF(OR(E115&lt;&gt;"NC", F115&lt;&gt;"NC"),NETWORKDAYS(E115,F115,'JOUR FERIE'!A:A),"NC")</f>
        <v>14</v>
      </c>
      <c r="H115" s="188">
        <v>5</v>
      </c>
      <c r="I115" s="20">
        <f t="shared" si="7"/>
        <v>7</v>
      </c>
      <c r="J115" s="20">
        <v>0</v>
      </c>
      <c r="K115" s="73">
        <f t="shared" si="8"/>
        <v>7</v>
      </c>
      <c r="L115" s="15" t="s">
        <v>19</v>
      </c>
      <c r="M115" s="3"/>
      <c r="N115" s="16"/>
      <c r="O115" s="16"/>
      <c r="P115" s="16"/>
      <c r="Q115" s="16"/>
      <c r="R115" s="16"/>
      <c r="S115" s="16"/>
      <c r="T115" s="173"/>
      <c r="U115" s="181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73"/>
      <c r="AJ115" s="181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73"/>
      <c r="AX115" s="181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73"/>
      <c r="BL115" s="181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73"/>
      <c r="BZ115" s="181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73"/>
      <c r="CN115" s="181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73"/>
      <c r="DI115" s="181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73"/>
      <c r="ED115" s="181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73"/>
      <c r="EY115" s="181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</row>
    <row r="116" spans="1:274" hidden="1" outlineLevel="2" x14ac:dyDescent="0.25">
      <c r="A116" s="187" t="s">
        <v>185</v>
      </c>
      <c r="B116" s="192"/>
      <c r="C116" s="197" t="s">
        <v>205</v>
      </c>
      <c r="E116" s="75">
        <v>43851</v>
      </c>
      <c r="F116" s="61">
        <v>43871</v>
      </c>
      <c r="G116" s="20">
        <f>IF(OR(E116&lt;&gt;"NC", F116&lt;&gt;"NC"),NETWORKDAYS(E116,F116,'JOUR FERIE'!A:A),"NC")</f>
        <v>15</v>
      </c>
      <c r="H116" s="20">
        <v>5</v>
      </c>
      <c r="I116" s="20">
        <f t="shared" si="7"/>
        <v>7</v>
      </c>
      <c r="J116" s="20">
        <v>0</v>
      </c>
      <c r="K116" s="73">
        <f t="shared" si="8"/>
        <v>7</v>
      </c>
      <c r="L116" s="15" t="s">
        <v>19</v>
      </c>
      <c r="M116" s="3"/>
      <c r="N116" s="16"/>
      <c r="O116" s="16"/>
      <c r="P116" s="16"/>
      <c r="Q116" s="16"/>
      <c r="R116" s="16"/>
      <c r="S116" s="16"/>
      <c r="T116" s="173"/>
      <c r="U116" s="181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73"/>
      <c r="AJ116" s="181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73"/>
      <c r="AX116" s="181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73"/>
      <c r="BL116" s="181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73"/>
      <c r="BZ116" s="181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73"/>
      <c r="CN116" s="181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73"/>
      <c r="DI116" s="181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73"/>
      <c r="ED116" s="181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73"/>
      <c r="EY116" s="181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</row>
    <row r="117" spans="1:274" s="251" customFormat="1" hidden="1" outlineLevel="1" collapsed="1" x14ac:dyDescent="0.25">
      <c r="A117" s="247" t="s">
        <v>102</v>
      </c>
      <c r="B117" s="248"/>
      <c r="C117" s="248"/>
      <c r="D117" s="211"/>
      <c r="E117" s="213">
        <f>MIN(E118:E122)</f>
        <v>43889</v>
      </c>
      <c r="F117" s="213">
        <f>MAX(F118:F122)</f>
        <v>43934</v>
      </c>
      <c r="G117" s="274">
        <f>SUM(G118:G122)</f>
        <v>36</v>
      </c>
      <c r="H117" s="274">
        <f>SUM(H118:H122)</f>
        <v>7.75</v>
      </c>
      <c r="I117" s="274">
        <f>SUM(I118:I122)</f>
        <v>8.5500000000000007</v>
      </c>
      <c r="J117" s="274">
        <f>SUM(J118:J122)</f>
        <v>0</v>
      </c>
      <c r="K117" s="274">
        <f>SUM(K118:K122)</f>
        <v>8.5500000000000007</v>
      </c>
      <c r="L117" s="214"/>
      <c r="M117" s="250"/>
      <c r="N117" s="158"/>
      <c r="O117" s="158"/>
      <c r="P117" s="158"/>
      <c r="Q117" s="158"/>
      <c r="R117" s="158"/>
      <c r="S117" s="158"/>
      <c r="T117" s="171"/>
      <c r="U117" s="179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71"/>
      <c r="AJ117" s="179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71"/>
      <c r="AX117" s="179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71"/>
      <c r="BL117" s="179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71"/>
      <c r="BZ117" s="179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71"/>
      <c r="CN117" s="179"/>
      <c r="CO117" s="158"/>
      <c r="CP117" s="158"/>
      <c r="CQ117" s="158"/>
      <c r="CR117" s="158"/>
      <c r="CS117" s="158"/>
      <c r="CT117" s="158"/>
      <c r="CU117" s="158"/>
      <c r="CV117" s="158"/>
      <c r="CW117" s="158"/>
      <c r="CX117" s="158"/>
      <c r="CY117" s="158"/>
      <c r="CZ117" s="158"/>
      <c r="DA117" s="158"/>
      <c r="DB117" s="158"/>
      <c r="DC117" s="158"/>
      <c r="DD117" s="158"/>
      <c r="DE117" s="158"/>
      <c r="DF117" s="158"/>
      <c r="DG117" s="158"/>
      <c r="DH117" s="171"/>
      <c r="DI117" s="179"/>
      <c r="DJ117" s="158"/>
      <c r="DK117" s="158"/>
      <c r="DL117" s="158"/>
      <c r="DM117" s="158"/>
      <c r="DN117" s="158"/>
      <c r="DO117" s="158"/>
      <c r="DP117" s="158"/>
      <c r="DQ117" s="158"/>
      <c r="DR117" s="158"/>
      <c r="DS117" s="158"/>
      <c r="DT117" s="158"/>
      <c r="DU117" s="158"/>
      <c r="DV117" s="158"/>
      <c r="DW117" s="158"/>
      <c r="DX117" s="158"/>
      <c r="DY117" s="158"/>
      <c r="DZ117" s="158"/>
      <c r="EA117" s="158"/>
      <c r="EB117" s="158"/>
      <c r="EC117" s="171"/>
      <c r="ED117" s="179"/>
      <c r="EE117" s="158"/>
      <c r="EF117" s="158"/>
      <c r="EG117" s="158"/>
      <c r="EH117" s="158"/>
      <c r="EI117" s="158"/>
      <c r="EJ117" s="158"/>
      <c r="EK117" s="158"/>
      <c r="EL117" s="158"/>
      <c r="EM117" s="158"/>
      <c r="EN117" s="158"/>
      <c r="EO117" s="158"/>
      <c r="EP117" s="158"/>
      <c r="EQ117" s="158"/>
      <c r="ER117" s="158"/>
      <c r="ES117" s="158"/>
      <c r="ET117" s="158"/>
      <c r="EU117" s="158"/>
      <c r="EV117" s="158"/>
      <c r="EW117" s="158"/>
      <c r="EX117" s="171"/>
      <c r="EY117" s="179"/>
      <c r="EZ117" s="158"/>
      <c r="FA117" s="158"/>
      <c r="FB117" s="158"/>
      <c r="FC117" s="158"/>
      <c r="FD117" s="158"/>
      <c r="FE117" s="158"/>
      <c r="FF117" s="158"/>
      <c r="FG117" s="158"/>
      <c r="FH117" s="158"/>
      <c r="FI117" s="158"/>
      <c r="FJ117" s="158"/>
      <c r="FK117" s="158"/>
      <c r="FL117" s="158"/>
      <c r="FM117" s="158"/>
      <c r="FN117" s="158"/>
      <c r="FO117" s="158"/>
      <c r="FP117" s="158"/>
      <c r="FQ117" s="158"/>
      <c r="FR117" s="158"/>
      <c r="FS117" s="158"/>
      <c r="FT117" s="158"/>
      <c r="FU117" s="158"/>
      <c r="FV117" s="158"/>
      <c r="FW117" s="158"/>
      <c r="FX117" s="158"/>
      <c r="FY117" s="158"/>
      <c r="FZ117" s="158"/>
      <c r="GA117" s="158"/>
      <c r="GB117" s="158"/>
      <c r="GC117" s="158"/>
      <c r="GD117" s="158"/>
      <c r="GE117" s="158"/>
      <c r="GF117" s="158"/>
      <c r="GG117" s="158"/>
      <c r="GH117" s="158"/>
      <c r="GI117" s="158"/>
      <c r="GJ117" s="158"/>
      <c r="GK117" s="158"/>
      <c r="GL117" s="158"/>
      <c r="GM117" s="158"/>
      <c r="GN117" s="158"/>
      <c r="GO117" s="158"/>
      <c r="GP117" s="158"/>
      <c r="GQ117" s="158"/>
      <c r="GR117" s="158"/>
      <c r="GS117" s="158"/>
      <c r="GT117" s="158"/>
      <c r="GU117" s="158"/>
      <c r="GV117" s="158"/>
      <c r="GW117" s="158"/>
      <c r="GX117" s="158"/>
      <c r="GY117" s="158"/>
      <c r="GZ117" s="158"/>
      <c r="HA117" s="158"/>
      <c r="HB117" s="158"/>
      <c r="HC117" s="158"/>
      <c r="HD117" s="158"/>
      <c r="HE117" s="158"/>
      <c r="HF117" s="158"/>
      <c r="HG117" s="158"/>
      <c r="HH117" s="158"/>
      <c r="HI117" s="158"/>
      <c r="HJ117" s="158"/>
      <c r="HK117" s="158"/>
      <c r="HL117" s="158"/>
      <c r="HM117" s="158"/>
      <c r="HN117" s="158"/>
      <c r="HO117" s="158"/>
      <c r="HP117" s="158"/>
      <c r="HQ117" s="158"/>
      <c r="HR117" s="158"/>
      <c r="HS117" s="158"/>
      <c r="HT117" s="158"/>
      <c r="HU117" s="158"/>
      <c r="HV117" s="158"/>
      <c r="HW117" s="158"/>
      <c r="HX117" s="158"/>
      <c r="HY117" s="158"/>
      <c r="HZ117" s="158"/>
      <c r="IA117" s="158"/>
      <c r="IB117" s="158"/>
      <c r="IC117" s="158"/>
      <c r="ID117" s="158"/>
      <c r="IE117" s="158"/>
      <c r="IF117" s="158"/>
      <c r="IG117" s="158"/>
      <c r="IH117" s="158"/>
      <c r="II117" s="158"/>
      <c r="IJ117" s="158"/>
      <c r="IK117" s="158"/>
      <c r="IL117" s="158"/>
      <c r="IM117" s="158"/>
      <c r="IN117" s="158"/>
      <c r="IO117" s="158"/>
      <c r="IP117" s="158"/>
      <c r="IQ117" s="158"/>
      <c r="IR117" s="158"/>
      <c r="IS117" s="158"/>
      <c r="IT117" s="158"/>
      <c r="IU117" s="158"/>
      <c r="IV117" s="158"/>
      <c r="IW117" s="158"/>
      <c r="IX117" s="158"/>
      <c r="IY117" s="158"/>
      <c r="IZ117" s="158"/>
      <c r="JA117" s="158"/>
      <c r="JB117" s="158"/>
      <c r="JC117" s="158"/>
      <c r="JD117" s="158"/>
      <c r="JE117" s="158"/>
      <c r="JF117" s="158"/>
      <c r="JG117" s="158"/>
      <c r="JH117" s="158"/>
      <c r="JI117" s="158"/>
      <c r="JJ117" s="158"/>
      <c r="JK117" s="158"/>
      <c r="JL117" s="158"/>
      <c r="JM117" s="158"/>
      <c r="JN117" s="158"/>
    </row>
    <row r="118" spans="1:274" ht="30" hidden="1" outlineLevel="2" x14ac:dyDescent="0.25">
      <c r="A118" s="193" t="s">
        <v>16</v>
      </c>
      <c r="B118" s="192" t="s">
        <v>216</v>
      </c>
      <c r="C118" s="192"/>
      <c r="D118" s="6" t="s">
        <v>150</v>
      </c>
      <c r="E118" s="26">
        <v>43889</v>
      </c>
      <c r="F118" s="26">
        <v>43889</v>
      </c>
      <c r="G118" s="20">
        <f>IF(OR(E118&lt;&gt;"NC", F118&lt;&gt;"NC"),NETWORKDAYS(E118,F118,'JOUR FERIE'!A:A),"NC")</f>
        <v>1</v>
      </c>
      <c r="H118" s="20">
        <v>0.25</v>
      </c>
      <c r="I118" s="20">
        <v>0.25</v>
      </c>
      <c r="J118" s="20">
        <v>0</v>
      </c>
      <c r="K118" s="73">
        <f>I118-J118</f>
        <v>0.25</v>
      </c>
      <c r="L118" s="15" t="s">
        <v>19</v>
      </c>
      <c r="M118" s="3"/>
      <c r="N118" s="9"/>
      <c r="O118" s="9"/>
      <c r="P118" s="9"/>
      <c r="Q118" s="9"/>
      <c r="R118" s="9"/>
      <c r="S118" s="9"/>
      <c r="T118" s="172"/>
      <c r="U118" s="18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172"/>
      <c r="AJ118" s="180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172"/>
      <c r="AX118" s="180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172"/>
      <c r="BL118" s="180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172"/>
      <c r="BZ118" s="180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172"/>
      <c r="CN118" s="180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172"/>
      <c r="DI118" s="180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172"/>
      <c r="ED118" s="180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172"/>
      <c r="EY118" s="180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</row>
    <row r="119" spans="1:274" ht="30" hidden="1" outlineLevel="2" x14ac:dyDescent="0.25">
      <c r="A119" s="193" t="s">
        <v>17</v>
      </c>
      <c r="B119" s="192" t="s">
        <v>216</v>
      </c>
      <c r="C119" s="192"/>
      <c r="D119" s="6" t="s">
        <v>149</v>
      </c>
      <c r="E119" s="26">
        <v>43889</v>
      </c>
      <c r="F119" s="26">
        <v>43889</v>
      </c>
      <c r="G119" s="20">
        <f>IF(OR(E119&lt;&gt;"NC", F119&lt;&gt;"NC"),NETWORKDAYS(E119,F119,'JOUR FERIE'!A:A),"NC")</f>
        <v>1</v>
      </c>
      <c r="H119" s="20">
        <v>0.25</v>
      </c>
      <c r="I119" s="20">
        <v>0.25</v>
      </c>
      <c r="J119" s="20">
        <v>0</v>
      </c>
      <c r="K119" s="73">
        <f>I119-J119</f>
        <v>0.25</v>
      </c>
      <c r="L119" s="15" t="s">
        <v>19</v>
      </c>
      <c r="M119" s="3"/>
    </row>
    <row r="120" spans="1:274" ht="30" hidden="1" outlineLevel="2" x14ac:dyDescent="0.25">
      <c r="A120" s="193" t="s">
        <v>18</v>
      </c>
      <c r="B120" s="192" t="s">
        <v>216</v>
      </c>
      <c r="C120" s="192"/>
      <c r="D120" s="6" t="s">
        <v>5</v>
      </c>
      <c r="E120" s="26">
        <v>43889</v>
      </c>
      <c r="F120" s="61">
        <v>43913</v>
      </c>
      <c r="G120" s="20">
        <f>IF(OR(E120&lt;&gt;"NC", F120&lt;&gt;"NC"),NETWORKDAYS(E120,F120,'JOUR FERIE'!A:A),"NC")</f>
        <v>17</v>
      </c>
      <c r="H120" s="20">
        <v>2</v>
      </c>
      <c r="I120" s="20">
        <f>H120+(H120*40%)</f>
        <v>2.8</v>
      </c>
      <c r="J120" s="20">
        <v>0</v>
      </c>
      <c r="K120" s="73">
        <f>I120-J120</f>
        <v>2.8</v>
      </c>
      <c r="L120" s="15" t="s">
        <v>19</v>
      </c>
      <c r="M120" s="3"/>
    </row>
    <row r="121" spans="1:274" hidden="1" outlineLevel="2" x14ac:dyDescent="0.25">
      <c r="A121" s="193" t="s">
        <v>43</v>
      </c>
      <c r="B121" s="192" t="s">
        <v>212</v>
      </c>
      <c r="C121" s="192"/>
      <c r="D121" s="6" t="s">
        <v>150</v>
      </c>
      <c r="E121" s="61">
        <v>43913</v>
      </c>
      <c r="F121" s="61">
        <v>43913</v>
      </c>
      <c r="G121" s="20">
        <f>IF(OR(E121&lt;&gt;"NC", F121&lt;&gt;"NC"),NETWORKDAYS(E121,F121,'JOUR FERIE'!A:A),"NC")</f>
        <v>1</v>
      </c>
      <c r="H121" s="20">
        <v>0.25</v>
      </c>
      <c r="I121" s="20">
        <v>0.25</v>
      </c>
      <c r="J121" s="20">
        <v>0</v>
      </c>
      <c r="K121" s="73">
        <f>I121-J121</f>
        <v>0.25</v>
      </c>
      <c r="L121" s="15" t="s">
        <v>19</v>
      </c>
      <c r="M121" s="3"/>
    </row>
    <row r="122" spans="1:274" hidden="1" outlineLevel="2" x14ac:dyDescent="0.25">
      <c r="A122" s="193" t="s">
        <v>44</v>
      </c>
      <c r="B122" s="192" t="s">
        <v>212</v>
      </c>
      <c r="C122" s="192"/>
      <c r="D122" s="6" t="s">
        <v>6</v>
      </c>
      <c r="E122" s="61">
        <v>43913</v>
      </c>
      <c r="F122" s="61">
        <v>43934</v>
      </c>
      <c r="G122" s="20">
        <f>IF(OR(E122&lt;&gt;"NC", F122&lt;&gt;"NC"),NETWORKDAYS(E122,F122,'JOUR FERIE'!A:A),"NC")</f>
        <v>16</v>
      </c>
      <c r="H122" s="20">
        <v>5</v>
      </c>
      <c r="I122" s="20">
        <v>5</v>
      </c>
      <c r="J122" s="20">
        <v>0</v>
      </c>
      <c r="K122" s="73">
        <f>I122-J122</f>
        <v>5</v>
      </c>
      <c r="L122" s="15" t="s">
        <v>19</v>
      </c>
      <c r="M122" s="3"/>
    </row>
    <row r="123" spans="1:274" s="31" customFormat="1" collapsed="1" x14ac:dyDescent="0.25">
      <c r="A123" s="191" t="s">
        <v>215</v>
      </c>
      <c r="B123" s="195"/>
      <c r="C123" s="195"/>
      <c r="D123" s="163"/>
      <c r="E123" s="242">
        <f>MIN(E124,E135,E150,E162,E174,E186,E198,E210,E222,E234,E246,E258,E270)</f>
        <v>43499</v>
      </c>
      <c r="F123" s="242">
        <f>MAX(F124,F135,F150,F162,F174,F186,F198,F210,F222,F234,F246,F258,F270)</f>
        <v>43998</v>
      </c>
      <c r="G123" s="54">
        <f>IF(OR(E123&lt;&gt;"NC", F123&lt;&gt;"NC"),NETWORKDAYS(E123,F123,'JOUR FERIE'!A:A),"NC")</f>
        <v>349</v>
      </c>
      <c r="H123" s="54">
        <f>SUM(H124,H135,H150,H162,H174,H186,H210,H146,H198,H222,H234,H246,H258,H270)</f>
        <v>272.75</v>
      </c>
      <c r="I123" s="54">
        <f>SUM(I124,I135,I150,I162,I174,I186,I210,I146,I198,I222,I234,I246,I258,I270)</f>
        <v>379.55</v>
      </c>
      <c r="J123" s="54">
        <f>SUM(J124,J135,J150,J162,J174,J186,J210,J146,J198,J222,J234,J246,J258,J270)</f>
        <v>0</v>
      </c>
      <c r="K123" s="54">
        <f>SUM(K124,K135,K150,K162,K174,K186,K210,K146,K198,K222,K234,K246,K258,K270)</f>
        <v>379.55</v>
      </c>
      <c r="L123" s="165" t="s">
        <v>19</v>
      </c>
      <c r="M123" s="4"/>
      <c r="N123" s="43"/>
      <c r="O123" s="43"/>
      <c r="P123" s="43"/>
      <c r="Q123" s="43"/>
      <c r="R123" s="43"/>
      <c r="S123" s="43"/>
      <c r="T123" s="176"/>
      <c r="U123" s="185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176"/>
      <c r="AJ123" s="185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176"/>
      <c r="AX123" s="185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176"/>
      <c r="BL123" s="185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176"/>
      <c r="BZ123" s="185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176"/>
      <c r="CN123" s="185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176"/>
      <c r="DI123" s="185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176"/>
      <c r="ED123" s="185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176"/>
      <c r="EY123" s="185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  <c r="HX123" s="43"/>
      <c r="HY123" s="43"/>
      <c r="HZ123" s="43"/>
      <c r="IA123" s="43"/>
      <c r="IB123" s="43"/>
      <c r="IC123" s="43"/>
      <c r="ID123" s="43"/>
      <c r="IE123" s="43"/>
      <c r="IF123" s="43"/>
      <c r="IG123" s="43"/>
      <c r="IH123" s="43"/>
      <c r="II123" s="43"/>
      <c r="IJ123" s="43"/>
      <c r="IK123" s="43"/>
      <c r="IL123" s="43"/>
      <c r="IM123" s="43"/>
      <c r="IN123" s="43"/>
      <c r="IO123" s="43"/>
      <c r="IP123" s="43"/>
      <c r="IQ123" s="43"/>
      <c r="IR123" s="43"/>
      <c r="IS123" s="43"/>
      <c r="IT123" s="43"/>
      <c r="IU123" s="43"/>
      <c r="IV123" s="43"/>
      <c r="IW123" s="43"/>
      <c r="IX123" s="43"/>
      <c r="IY123" s="43"/>
      <c r="IZ123" s="43"/>
      <c r="JA123" s="43"/>
      <c r="JB123" s="43"/>
      <c r="JC123" s="43"/>
      <c r="JD123" s="43"/>
      <c r="JE123" s="43"/>
      <c r="JF123" s="43"/>
      <c r="JG123" s="43"/>
      <c r="JH123" s="43"/>
      <c r="JI123" s="43"/>
      <c r="JJ123" s="43"/>
      <c r="JK123" s="43"/>
      <c r="JL123" s="43"/>
      <c r="JM123" s="43"/>
      <c r="JN123" s="43"/>
    </row>
    <row r="124" spans="1:274" s="219" customFormat="1" ht="45" hidden="1" outlineLevel="1" x14ac:dyDescent="0.25">
      <c r="A124" s="288" t="s">
        <v>129</v>
      </c>
      <c r="B124" s="210"/>
      <c r="C124" s="210"/>
      <c r="D124" s="211"/>
      <c r="E124" s="241">
        <f>MIN(E125:E134)</f>
        <v>43499</v>
      </c>
      <c r="F124" s="212">
        <f>MAX(F125:F134)</f>
        <v>43955</v>
      </c>
      <c r="G124" s="274">
        <f>IF(OR(E124&lt;&gt;"NC", F124&lt;&gt;"NC"),NETWORKDAYS(E124,F124,'JOUR FERIE'!A:A),"NC")</f>
        <v>321</v>
      </c>
      <c r="H124" s="274">
        <f>SUM(H125:H134)</f>
        <v>101</v>
      </c>
      <c r="I124" s="274">
        <f>SUM(I125:I134)</f>
        <v>141.4</v>
      </c>
      <c r="J124" s="274">
        <f>SUM(J125:J134)</f>
        <v>0</v>
      </c>
      <c r="K124" s="274">
        <f>SUM(K125:K134)</f>
        <v>141.4</v>
      </c>
      <c r="L124" s="214"/>
      <c r="M124" s="215"/>
      <c r="N124" s="216"/>
      <c r="O124" s="216"/>
      <c r="P124" s="216"/>
      <c r="Q124" s="216"/>
      <c r="R124" s="216"/>
      <c r="S124" s="216"/>
      <c r="T124" s="217"/>
      <c r="U124" s="218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  <c r="AG124" s="216"/>
      <c r="AH124" s="216"/>
      <c r="AI124" s="217"/>
      <c r="AJ124" s="218"/>
      <c r="AK124" s="216"/>
      <c r="AL124" s="216"/>
      <c r="AM124" s="216"/>
      <c r="AN124" s="216"/>
      <c r="AO124" s="216"/>
      <c r="AP124" s="216"/>
      <c r="AQ124" s="216"/>
      <c r="AR124" s="216"/>
      <c r="AS124" s="216"/>
      <c r="AT124" s="216"/>
      <c r="AU124" s="216"/>
      <c r="AV124" s="216"/>
      <c r="AW124" s="217"/>
      <c r="AX124" s="218"/>
      <c r="AY124" s="216"/>
      <c r="AZ124" s="216"/>
      <c r="BA124" s="216"/>
      <c r="BB124" s="216"/>
      <c r="BC124" s="216"/>
      <c r="BD124" s="216"/>
      <c r="BE124" s="216"/>
      <c r="BF124" s="216"/>
      <c r="BG124" s="216"/>
      <c r="BH124" s="216"/>
      <c r="BI124" s="216"/>
      <c r="BJ124" s="216"/>
      <c r="BK124" s="217"/>
      <c r="BL124" s="218"/>
      <c r="BM124" s="216"/>
      <c r="BN124" s="216"/>
      <c r="BO124" s="216"/>
      <c r="BP124" s="216"/>
      <c r="BQ124" s="216"/>
      <c r="BR124" s="216"/>
      <c r="BS124" s="216"/>
      <c r="BT124" s="216"/>
      <c r="BU124" s="216"/>
      <c r="BV124" s="216"/>
      <c r="BW124" s="216"/>
      <c r="BX124" s="216"/>
      <c r="BY124" s="217"/>
      <c r="BZ124" s="218"/>
      <c r="CA124" s="216"/>
      <c r="CB124" s="216"/>
      <c r="CC124" s="216"/>
      <c r="CD124" s="216"/>
      <c r="CE124" s="216"/>
      <c r="CF124" s="216"/>
      <c r="CG124" s="216"/>
      <c r="CH124" s="216"/>
      <c r="CI124" s="216"/>
      <c r="CJ124" s="216"/>
      <c r="CK124" s="216"/>
      <c r="CL124" s="216"/>
      <c r="CM124" s="217"/>
      <c r="CN124" s="218"/>
      <c r="CO124" s="216"/>
      <c r="CP124" s="216"/>
      <c r="CQ124" s="216"/>
      <c r="CR124" s="216"/>
      <c r="CS124" s="216"/>
      <c r="CT124" s="216"/>
      <c r="CU124" s="216"/>
      <c r="CV124" s="216"/>
      <c r="CW124" s="216"/>
      <c r="CX124" s="216"/>
      <c r="CY124" s="216"/>
      <c r="CZ124" s="216"/>
      <c r="DA124" s="216"/>
      <c r="DB124" s="216"/>
      <c r="DC124" s="216"/>
      <c r="DD124" s="216"/>
      <c r="DE124" s="216"/>
      <c r="DF124" s="216"/>
      <c r="DG124" s="216"/>
      <c r="DH124" s="217"/>
      <c r="DI124" s="218"/>
      <c r="DJ124" s="216"/>
      <c r="DK124" s="216"/>
      <c r="DL124" s="216"/>
      <c r="DM124" s="216"/>
      <c r="DN124" s="216"/>
      <c r="DO124" s="216"/>
      <c r="DP124" s="216"/>
      <c r="DQ124" s="216"/>
      <c r="DR124" s="216"/>
      <c r="DS124" s="216"/>
      <c r="DT124" s="216"/>
      <c r="DU124" s="216"/>
      <c r="DV124" s="216"/>
      <c r="DW124" s="216"/>
      <c r="DX124" s="216"/>
      <c r="DY124" s="216"/>
      <c r="DZ124" s="216"/>
      <c r="EA124" s="216"/>
      <c r="EB124" s="216"/>
      <c r="EC124" s="217"/>
      <c r="ED124" s="218"/>
      <c r="EE124" s="216"/>
      <c r="EF124" s="216"/>
      <c r="EG124" s="216"/>
      <c r="EH124" s="216"/>
      <c r="EI124" s="216"/>
      <c r="EJ124" s="216"/>
      <c r="EK124" s="216"/>
      <c r="EL124" s="216"/>
      <c r="EM124" s="216"/>
      <c r="EN124" s="216"/>
      <c r="EO124" s="216"/>
      <c r="EP124" s="216"/>
      <c r="EQ124" s="216"/>
      <c r="ER124" s="216"/>
      <c r="ES124" s="216"/>
      <c r="ET124" s="216"/>
      <c r="EU124" s="216"/>
      <c r="EV124" s="216"/>
      <c r="EW124" s="216"/>
      <c r="EX124" s="217"/>
      <c r="EY124" s="218"/>
      <c r="EZ124" s="216"/>
      <c r="FA124" s="216"/>
      <c r="FB124" s="216"/>
      <c r="FC124" s="216"/>
      <c r="FD124" s="216"/>
      <c r="FE124" s="216"/>
      <c r="FF124" s="216"/>
      <c r="FG124" s="216"/>
      <c r="FH124" s="216"/>
      <c r="FI124" s="216"/>
      <c r="FJ124" s="216"/>
      <c r="FK124" s="216"/>
      <c r="FL124" s="216"/>
      <c r="FM124" s="216"/>
      <c r="FN124" s="216"/>
      <c r="FO124" s="216"/>
      <c r="FP124" s="216"/>
      <c r="FQ124" s="216"/>
      <c r="FR124" s="216"/>
      <c r="FS124" s="216"/>
      <c r="FT124" s="216"/>
      <c r="FU124" s="216"/>
      <c r="FV124" s="216"/>
      <c r="FW124" s="216"/>
      <c r="FX124" s="216"/>
      <c r="FY124" s="216"/>
      <c r="FZ124" s="216"/>
      <c r="GA124" s="216"/>
      <c r="GB124" s="216"/>
      <c r="GC124" s="216"/>
      <c r="GD124" s="216"/>
      <c r="GE124" s="216"/>
      <c r="GF124" s="216"/>
      <c r="GG124" s="216"/>
      <c r="GH124" s="216"/>
      <c r="GI124" s="216"/>
      <c r="GJ124" s="216"/>
      <c r="GK124" s="216"/>
      <c r="GL124" s="216"/>
      <c r="GM124" s="216"/>
      <c r="GN124" s="216"/>
      <c r="GO124" s="216"/>
      <c r="GP124" s="216"/>
      <c r="GQ124" s="216"/>
      <c r="GR124" s="216"/>
      <c r="GS124" s="216"/>
      <c r="GT124" s="216"/>
      <c r="GU124" s="216"/>
      <c r="GV124" s="216"/>
      <c r="GW124" s="216"/>
      <c r="GX124" s="216"/>
      <c r="GY124" s="216"/>
      <c r="GZ124" s="216"/>
      <c r="HA124" s="216"/>
      <c r="HB124" s="216"/>
      <c r="HC124" s="216"/>
      <c r="HD124" s="216"/>
      <c r="HE124" s="216"/>
      <c r="HF124" s="216"/>
      <c r="HG124" s="216"/>
      <c r="HH124" s="216"/>
      <c r="HI124" s="216"/>
      <c r="HJ124" s="216"/>
      <c r="HK124" s="216"/>
      <c r="HL124" s="216"/>
      <c r="HM124" s="216"/>
      <c r="HN124" s="216"/>
      <c r="HO124" s="216"/>
      <c r="HP124" s="216"/>
      <c r="HQ124" s="216"/>
      <c r="HR124" s="216"/>
      <c r="HS124" s="216"/>
      <c r="HT124" s="216"/>
      <c r="HU124" s="216"/>
      <c r="HV124" s="216"/>
      <c r="HW124" s="216"/>
      <c r="HX124" s="216"/>
      <c r="HY124" s="216"/>
      <c r="HZ124" s="216"/>
      <c r="IA124" s="216"/>
      <c r="IB124" s="216"/>
      <c r="IC124" s="216"/>
      <c r="ID124" s="216"/>
      <c r="IE124" s="216"/>
      <c r="IF124" s="216"/>
      <c r="IG124" s="216"/>
      <c r="IH124" s="216"/>
      <c r="II124" s="216"/>
      <c r="IJ124" s="216"/>
      <c r="IK124" s="216"/>
      <c r="IL124" s="216"/>
      <c r="IM124" s="216"/>
      <c r="IN124" s="216"/>
      <c r="IO124" s="216"/>
      <c r="IP124" s="216"/>
      <c r="IQ124" s="216"/>
      <c r="IR124" s="216"/>
      <c r="IS124" s="216"/>
      <c r="IT124" s="216"/>
      <c r="IU124" s="216"/>
      <c r="IV124" s="216"/>
      <c r="IW124" s="216"/>
      <c r="IX124" s="216"/>
      <c r="IY124" s="216"/>
      <c r="IZ124" s="216"/>
      <c r="JA124" s="216"/>
      <c r="JB124" s="216"/>
      <c r="JC124" s="216"/>
      <c r="JD124" s="216"/>
      <c r="JE124" s="216"/>
      <c r="JF124" s="216"/>
      <c r="JG124" s="216"/>
      <c r="JH124" s="216"/>
      <c r="JI124" s="216"/>
      <c r="JJ124" s="216"/>
      <c r="JK124" s="216"/>
      <c r="JL124" s="216"/>
      <c r="JM124" s="216"/>
      <c r="JN124" s="216"/>
    </row>
    <row r="125" spans="1:274" hidden="1" outlineLevel="2" x14ac:dyDescent="0.25">
      <c r="A125" s="187" t="s">
        <v>172</v>
      </c>
      <c r="B125" s="197"/>
      <c r="C125" s="197" t="s">
        <v>205</v>
      </c>
      <c r="D125" s="6" t="s">
        <v>147</v>
      </c>
      <c r="E125" s="75">
        <v>43851</v>
      </c>
      <c r="F125" s="61">
        <v>43853</v>
      </c>
      <c r="G125" s="20">
        <f>IF(OR(E125&lt;&gt;"NC", F125&lt;&gt;"NC"),NETWORKDAYS(E125,F125,'JOUR FERIE'!A:A),"NC")</f>
        <v>3</v>
      </c>
      <c r="H125" s="188">
        <v>1</v>
      </c>
      <c r="I125" s="20">
        <f t="shared" ref="I125:I134" si="10">H125+(H125*40%)</f>
        <v>1.4</v>
      </c>
      <c r="J125" s="20">
        <v>0</v>
      </c>
      <c r="K125" s="73">
        <f t="shared" ref="K125:K134" si="11">I125-J125</f>
        <v>1.4</v>
      </c>
      <c r="L125" s="15" t="s">
        <v>19</v>
      </c>
      <c r="M125" s="3" t="s">
        <v>168</v>
      </c>
      <c r="N125" s="9"/>
      <c r="O125" s="9"/>
      <c r="P125" s="9"/>
      <c r="Q125" s="9"/>
      <c r="R125" s="9"/>
      <c r="S125" s="9"/>
      <c r="T125" s="172"/>
      <c r="U125" s="18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72"/>
      <c r="AJ125" s="180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172"/>
      <c r="AX125" s="180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172"/>
      <c r="BL125" s="180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172"/>
      <c r="BZ125" s="180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172"/>
      <c r="CN125" s="180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172"/>
      <c r="DI125" s="180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172"/>
      <c r="ED125" s="180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172"/>
      <c r="EY125" s="180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</row>
    <row r="126" spans="1:274" hidden="1" outlineLevel="2" x14ac:dyDescent="0.25">
      <c r="A126" s="187" t="s">
        <v>173</v>
      </c>
      <c r="B126" s="197"/>
      <c r="C126" s="197" t="s">
        <v>205</v>
      </c>
      <c r="D126" s="6" t="s">
        <v>147</v>
      </c>
      <c r="E126" s="61">
        <v>43854</v>
      </c>
      <c r="F126" s="61">
        <v>43857</v>
      </c>
      <c r="G126" s="20">
        <f>IF(OR(E126&lt;&gt;"NC", F126&lt;&gt;"NC"),NETWORKDAYS(E126,F126,'JOUR FERIE'!A:A),"NC")</f>
        <v>2</v>
      </c>
      <c r="H126" s="188">
        <v>4</v>
      </c>
      <c r="I126" s="20">
        <f t="shared" si="10"/>
        <v>5.6</v>
      </c>
      <c r="J126" s="20">
        <v>0</v>
      </c>
      <c r="K126" s="73">
        <f t="shared" si="11"/>
        <v>5.6</v>
      </c>
      <c r="L126" s="15" t="s">
        <v>19</v>
      </c>
      <c r="M126" s="3" t="s">
        <v>168</v>
      </c>
    </row>
    <row r="127" spans="1:274" hidden="1" outlineLevel="2" x14ac:dyDescent="0.25">
      <c r="A127" s="187" t="s">
        <v>174</v>
      </c>
      <c r="B127" s="197"/>
      <c r="C127" s="197" t="s">
        <v>205</v>
      </c>
      <c r="D127" s="6" t="s">
        <v>151</v>
      </c>
      <c r="E127" s="75">
        <v>43857</v>
      </c>
      <c r="F127" s="61">
        <v>43857</v>
      </c>
      <c r="G127" s="20">
        <f>IF(OR(E127&lt;&gt;"NC", F127&lt;&gt;"NC"),NETWORKDAYS(E127,F127,'JOUR FERIE'!A:A),"NC")</f>
        <v>1</v>
      </c>
      <c r="H127" s="188">
        <v>1</v>
      </c>
      <c r="I127" s="20">
        <f t="shared" si="10"/>
        <v>1.4</v>
      </c>
      <c r="J127" s="20">
        <v>0</v>
      </c>
      <c r="K127" s="73">
        <f t="shared" si="11"/>
        <v>1.4</v>
      </c>
      <c r="L127" s="15" t="s">
        <v>19</v>
      </c>
      <c r="M127" s="3" t="s">
        <v>168</v>
      </c>
    </row>
    <row r="128" spans="1:274" hidden="1" outlineLevel="2" x14ac:dyDescent="0.25">
      <c r="A128" s="187" t="s">
        <v>175</v>
      </c>
      <c r="B128" s="197"/>
      <c r="C128" s="197" t="s">
        <v>205</v>
      </c>
      <c r="D128" s="6" t="s">
        <v>148</v>
      </c>
      <c r="E128" s="75">
        <v>43858</v>
      </c>
      <c r="F128" s="61">
        <v>43871</v>
      </c>
      <c r="G128" s="20">
        <f>IF(OR(E128&lt;&gt;"NC", F128&lt;&gt;"NC"),NETWORKDAYS(E128,F128,'JOUR FERIE'!A:A),"NC")</f>
        <v>10</v>
      </c>
      <c r="H128" s="188">
        <v>15</v>
      </c>
      <c r="I128" s="20">
        <f t="shared" si="10"/>
        <v>21</v>
      </c>
      <c r="J128" s="20">
        <v>0</v>
      </c>
      <c r="K128" s="73">
        <f t="shared" si="11"/>
        <v>21</v>
      </c>
      <c r="L128" s="15" t="s">
        <v>19</v>
      </c>
      <c r="M128" s="3" t="s">
        <v>168</v>
      </c>
    </row>
    <row r="129" spans="1:274" hidden="1" outlineLevel="2" x14ac:dyDescent="0.25">
      <c r="A129" s="187" t="s">
        <v>176</v>
      </c>
      <c r="B129" s="197"/>
      <c r="C129" s="197" t="s">
        <v>205</v>
      </c>
      <c r="D129" s="6" t="s">
        <v>147</v>
      </c>
      <c r="E129" s="75">
        <v>43499</v>
      </c>
      <c r="F129" s="75">
        <v>43547</v>
      </c>
      <c r="G129" s="20">
        <f>IF(OR(E129&lt;&gt;"NC", F129&lt;&gt;"NC"),NETWORKDAYS(E129,F129,'JOUR FERIE'!A:A),"NC")</f>
        <v>35</v>
      </c>
      <c r="H129" s="188">
        <v>35</v>
      </c>
      <c r="I129" s="20">
        <f t="shared" si="10"/>
        <v>49</v>
      </c>
      <c r="J129" s="20">
        <v>0</v>
      </c>
      <c r="K129" s="73">
        <f t="shared" si="11"/>
        <v>49</v>
      </c>
      <c r="L129" s="15" t="s">
        <v>19</v>
      </c>
      <c r="M129" s="3" t="s">
        <v>168</v>
      </c>
    </row>
    <row r="130" spans="1:274" hidden="1" outlineLevel="2" x14ac:dyDescent="0.25">
      <c r="A130" s="187" t="s">
        <v>178</v>
      </c>
      <c r="B130" s="197"/>
      <c r="C130" s="197" t="s">
        <v>206</v>
      </c>
      <c r="D130" s="6" t="s">
        <v>147</v>
      </c>
      <c r="E130" s="75">
        <v>43872</v>
      </c>
      <c r="F130" s="75">
        <v>43880</v>
      </c>
      <c r="G130" s="20">
        <f>IF(OR(E130&lt;&gt;"NC", F130&lt;&gt;"NC"),NETWORKDAYS(E130,F130,'JOUR FERIE'!A:A),"NC")</f>
        <v>7</v>
      </c>
      <c r="H130" s="188">
        <v>5</v>
      </c>
      <c r="I130" s="20">
        <f t="shared" si="10"/>
        <v>7</v>
      </c>
      <c r="J130" s="20">
        <v>0</v>
      </c>
      <c r="K130" s="73">
        <f t="shared" si="11"/>
        <v>7</v>
      </c>
      <c r="L130" s="15" t="s">
        <v>19</v>
      </c>
      <c r="M130" s="3" t="s">
        <v>168</v>
      </c>
    </row>
    <row r="131" spans="1:274" hidden="1" outlineLevel="2" x14ac:dyDescent="0.25">
      <c r="A131" s="187" t="s">
        <v>179</v>
      </c>
      <c r="B131" s="197"/>
      <c r="C131" s="197" t="s">
        <v>205</v>
      </c>
      <c r="D131" s="6" t="s">
        <v>148</v>
      </c>
      <c r="E131" s="75">
        <v>43861</v>
      </c>
      <c r="F131" s="75">
        <v>43922</v>
      </c>
      <c r="G131" s="20">
        <f>IF(OR(E131&lt;&gt;"NC", F131&lt;&gt;"NC"),NETWORKDAYS(E131,F131,'JOUR FERIE'!A:A),"NC")</f>
        <v>44</v>
      </c>
      <c r="H131" s="188">
        <v>10</v>
      </c>
      <c r="I131" s="20">
        <f t="shared" si="10"/>
        <v>14</v>
      </c>
      <c r="J131" s="20">
        <v>0</v>
      </c>
      <c r="K131" s="73">
        <f t="shared" si="11"/>
        <v>14</v>
      </c>
      <c r="L131" s="15" t="s">
        <v>19</v>
      </c>
      <c r="M131" s="3" t="s">
        <v>168</v>
      </c>
    </row>
    <row r="132" spans="1:274" hidden="1" outlineLevel="2" x14ac:dyDescent="0.25">
      <c r="A132" s="187" t="s">
        <v>180</v>
      </c>
      <c r="B132" s="197"/>
      <c r="C132" s="197" t="s">
        <v>209</v>
      </c>
      <c r="D132" s="6" t="s">
        <v>148</v>
      </c>
      <c r="E132" s="75">
        <v>43914</v>
      </c>
      <c r="F132" s="75">
        <v>43937</v>
      </c>
      <c r="G132" s="20">
        <f>IF(OR(E132&lt;&gt;"NC", F132&lt;&gt;"NC"),NETWORKDAYS(E132,F132,'JOUR FERIE'!A:A),"NC")</f>
        <v>18</v>
      </c>
      <c r="H132" s="188">
        <v>15</v>
      </c>
      <c r="I132" s="20">
        <f t="shared" si="10"/>
        <v>21</v>
      </c>
      <c r="J132" s="20">
        <v>0</v>
      </c>
      <c r="K132" s="73">
        <f t="shared" si="11"/>
        <v>21</v>
      </c>
      <c r="L132" s="15" t="s">
        <v>19</v>
      </c>
      <c r="M132" s="3" t="s">
        <v>168</v>
      </c>
    </row>
    <row r="133" spans="1:274" hidden="1" outlineLevel="2" x14ac:dyDescent="0.25">
      <c r="A133" s="187" t="s">
        <v>181</v>
      </c>
      <c r="B133" s="197"/>
      <c r="C133" s="197" t="s">
        <v>206</v>
      </c>
      <c r="D133" s="6" t="s">
        <v>147</v>
      </c>
      <c r="E133" s="75">
        <v>43881</v>
      </c>
      <c r="F133" s="75">
        <v>43889</v>
      </c>
      <c r="G133" s="20">
        <f>IF(OR(E133&lt;&gt;"NC", F133&lt;&gt;"NC"),NETWORKDAYS(E133,F133,'JOUR FERIE'!A:A),"NC")</f>
        <v>7</v>
      </c>
      <c r="H133" s="188">
        <v>5</v>
      </c>
      <c r="I133" s="20">
        <f t="shared" si="10"/>
        <v>7</v>
      </c>
      <c r="J133" s="20">
        <v>0</v>
      </c>
      <c r="K133" s="73">
        <f t="shared" si="11"/>
        <v>7</v>
      </c>
      <c r="L133" s="15" t="s">
        <v>19</v>
      </c>
      <c r="M133" s="3" t="s">
        <v>168</v>
      </c>
    </row>
    <row r="134" spans="1:274" hidden="1" outlineLevel="2" x14ac:dyDescent="0.25">
      <c r="A134" s="187" t="s">
        <v>182</v>
      </c>
      <c r="B134" s="197"/>
      <c r="C134" s="197" t="s">
        <v>208</v>
      </c>
      <c r="D134" s="6" t="s">
        <v>155</v>
      </c>
      <c r="E134" s="75">
        <v>43914</v>
      </c>
      <c r="F134" s="75">
        <v>43955</v>
      </c>
      <c r="G134" s="20">
        <f>IF(OR(E134&lt;&gt;"NC", F134&lt;&gt;"NC"),NETWORKDAYS(E134,F134,'JOUR FERIE'!A:A),"NC")</f>
        <v>29</v>
      </c>
      <c r="H134" s="188">
        <v>10</v>
      </c>
      <c r="I134" s="20">
        <f t="shared" si="10"/>
        <v>14</v>
      </c>
      <c r="J134" s="20">
        <v>0</v>
      </c>
      <c r="K134" s="73">
        <f t="shared" si="11"/>
        <v>14</v>
      </c>
      <c r="L134" s="15" t="s">
        <v>19</v>
      </c>
      <c r="M134" s="3" t="s">
        <v>168</v>
      </c>
    </row>
    <row r="135" spans="1:274" s="219" customFormat="1" ht="40.9" hidden="1" customHeight="1" outlineLevel="1" collapsed="1" x14ac:dyDescent="0.25">
      <c r="A135" s="288" t="s">
        <v>131</v>
      </c>
      <c r="B135" s="210"/>
      <c r="C135" s="210"/>
      <c r="D135" s="211"/>
      <c r="E135" s="241">
        <f>MIN(E136:E145)</f>
        <v>43885</v>
      </c>
      <c r="F135" s="212">
        <f>MAX(F136:F145)</f>
        <v>43903</v>
      </c>
      <c r="G135" s="274">
        <f>IF(OR(E135&lt;&gt;"NC", F135&lt;&gt;"NC"),NETWORKDAYS(E135,F135,'JOUR FERIE'!A:A),"NC")</f>
        <v>15</v>
      </c>
      <c r="H135" s="274">
        <f>SUM(H136:H145)</f>
        <v>17.5</v>
      </c>
      <c r="I135" s="274">
        <f>SUM(I136:I145)</f>
        <v>24.5</v>
      </c>
      <c r="J135" s="274">
        <f>SUM(J136:J145)</f>
        <v>0</v>
      </c>
      <c r="K135" s="274">
        <f>SUM(K136:K145)</f>
        <v>24.5</v>
      </c>
      <c r="L135" s="214"/>
      <c r="M135" s="215"/>
      <c r="N135" s="216"/>
      <c r="O135" s="216"/>
      <c r="P135" s="216"/>
      <c r="Q135" s="216"/>
      <c r="R135" s="216"/>
      <c r="S135" s="216"/>
      <c r="T135" s="217"/>
      <c r="U135" s="218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216"/>
      <c r="AG135" s="216"/>
      <c r="AH135" s="216"/>
      <c r="AI135" s="217"/>
      <c r="AJ135" s="218"/>
      <c r="AK135" s="216"/>
      <c r="AL135" s="216"/>
      <c r="AM135" s="216"/>
      <c r="AN135" s="216"/>
      <c r="AO135" s="216"/>
      <c r="AP135" s="216"/>
      <c r="AQ135" s="216"/>
      <c r="AR135" s="216"/>
      <c r="AS135" s="216"/>
      <c r="AT135" s="216"/>
      <c r="AU135" s="216"/>
      <c r="AV135" s="216"/>
      <c r="AW135" s="217"/>
      <c r="AX135" s="218"/>
      <c r="AY135" s="216"/>
      <c r="AZ135" s="216"/>
      <c r="BA135" s="216"/>
      <c r="BB135" s="216"/>
      <c r="BC135" s="216"/>
      <c r="BD135" s="216"/>
      <c r="BE135" s="216"/>
      <c r="BF135" s="216"/>
      <c r="BG135" s="216"/>
      <c r="BH135" s="216"/>
      <c r="BI135" s="216"/>
      <c r="BJ135" s="216"/>
      <c r="BK135" s="217"/>
      <c r="BL135" s="218"/>
      <c r="BM135" s="216"/>
      <c r="BN135" s="216"/>
      <c r="BO135" s="216"/>
      <c r="BP135" s="216"/>
      <c r="BQ135" s="216"/>
      <c r="BR135" s="216"/>
      <c r="BS135" s="216"/>
      <c r="BT135" s="216"/>
      <c r="BU135" s="216"/>
      <c r="BV135" s="216"/>
      <c r="BW135" s="216"/>
      <c r="BX135" s="216"/>
      <c r="BY135" s="217"/>
      <c r="BZ135" s="218"/>
      <c r="CA135" s="216"/>
      <c r="CB135" s="216"/>
      <c r="CC135" s="216"/>
      <c r="CD135" s="216"/>
      <c r="CE135" s="216"/>
      <c r="CF135" s="216"/>
      <c r="CG135" s="216"/>
      <c r="CH135" s="216"/>
      <c r="CI135" s="216"/>
      <c r="CJ135" s="216"/>
      <c r="CK135" s="216"/>
      <c r="CL135" s="216"/>
      <c r="CM135" s="217"/>
      <c r="CN135" s="218"/>
      <c r="CO135" s="216"/>
      <c r="CP135" s="216"/>
      <c r="CQ135" s="216"/>
      <c r="CR135" s="216"/>
      <c r="CS135" s="216"/>
      <c r="CT135" s="216"/>
      <c r="CU135" s="216"/>
      <c r="CV135" s="216"/>
      <c r="CW135" s="216"/>
      <c r="CX135" s="216"/>
      <c r="CY135" s="216"/>
      <c r="CZ135" s="216"/>
      <c r="DA135" s="216"/>
      <c r="DB135" s="216"/>
      <c r="DC135" s="216"/>
      <c r="DD135" s="216"/>
      <c r="DE135" s="216"/>
      <c r="DF135" s="216"/>
      <c r="DG135" s="216"/>
      <c r="DH135" s="217"/>
      <c r="DI135" s="218"/>
      <c r="DJ135" s="216"/>
      <c r="DK135" s="216"/>
      <c r="DL135" s="216"/>
      <c r="DM135" s="216"/>
      <c r="DN135" s="216"/>
      <c r="DO135" s="216"/>
      <c r="DP135" s="216"/>
      <c r="DQ135" s="216"/>
      <c r="DR135" s="216"/>
      <c r="DS135" s="216"/>
      <c r="DT135" s="216"/>
      <c r="DU135" s="216"/>
      <c r="DV135" s="216"/>
      <c r="DW135" s="216"/>
      <c r="DX135" s="216"/>
      <c r="DY135" s="216"/>
      <c r="DZ135" s="216"/>
      <c r="EA135" s="216"/>
      <c r="EB135" s="216"/>
      <c r="EC135" s="217"/>
      <c r="ED135" s="218"/>
      <c r="EE135" s="216"/>
      <c r="EF135" s="216"/>
      <c r="EG135" s="216"/>
      <c r="EH135" s="216"/>
      <c r="EI135" s="216"/>
      <c r="EJ135" s="216"/>
      <c r="EK135" s="216"/>
      <c r="EL135" s="216"/>
      <c r="EM135" s="216"/>
      <c r="EN135" s="216"/>
      <c r="EO135" s="216"/>
      <c r="EP135" s="216"/>
      <c r="EQ135" s="216"/>
      <c r="ER135" s="216"/>
      <c r="ES135" s="216"/>
      <c r="ET135" s="216"/>
      <c r="EU135" s="216"/>
      <c r="EV135" s="216"/>
      <c r="EW135" s="216"/>
      <c r="EX135" s="217"/>
      <c r="EY135" s="218"/>
      <c r="EZ135" s="216"/>
      <c r="FA135" s="216"/>
      <c r="FB135" s="216"/>
      <c r="FC135" s="216"/>
      <c r="FD135" s="216"/>
      <c r="FE135" s="216"/>
      <c r="FF135" s="216"/>
      <c r="FG135" s="216"/>
      <c r="FH135" s="216"/>
      <c r="FI135" s="216"/>
      <c r="FJ135" s="216"/>
      <c r="FK135" s="216"/>
      <c r="FL135" s="216"/>
      <c r="FM135" s="216"/>
      <c r="FN135" s="216"/>
      <c r="FO135" s="216"/>
      <c r="FP135" s="216"/>
      <c r="FQ135" s="216"/>
      <c r="FR135" s="216"/>
      <c r="FS135" s="216"/>
      <c r="FT135" s="216"/>
      <c r="FU135" s="216"/>
      <c r="FV135" s="216"/>
      <c r="FW135" s="216"/>
      <c r="FX135" s="216"/>
      <c r="FY135" s="216"/>
      <c r="FZ135" s="216"/>
      <c r="GA135" s="216"/>
      <c r="GB135" s="216"/>
      <c r="GC135" s="216"/>
      <c r="GD135" s="216"/>
      <c r="GE135" s="216"/>
      <c r="GF135" s="216"/>
      <c r="GG135" s="216"/>
      <c r="GH135" s="216"/>
      <c r="GI135" s="216"/>
      <c r="GJ135" s="216"/>
      <c r="GK135" s="216"/>
      <c r="GL135" s="216"/>
      <c r="GM135" s="216"/>
      <c r="GN135" s="216"/>
      <c r="GO135" s="216"/>
      <c r="GP135" s="216"/>
      <c r="GQ135" s="216"/>
      <c r="GR135" s="216"/>
      <c r="GS135" s="216"/>
      <c r="GT135" s="216"/>
      <c r="GU135" s="216"/>
      <c r="GV135" s="216"/>
      <c r="GW135" s="216"/>
      <c r="GX135" s="216"/>
      <c r="GY135" s="216"/>
      <c r="GZ135" s="216"/>
      <c r="HA135" s="216"/>
      <c r="HB135" s="216"/>
      <c r="HC135" s="216"/>
      <c r="HD135" s="216"/>
      <c r="HE135" s="216"/>
      <c r="HF135" s="216"/>
      <c r="HG135" s="216"/>
      <c r="HH135" s="216"/>
      <c r="HI135" s="216"/>
      <c r="HJ135" s="216"/>
      <c r="HK135" s="216"/>
      <c r="HL135" s="216"/>
      <c r="HM135" s="216"/>
      <c r="HN135" s="216"/>
      <c r="HO135" s="216"/>
      <c r="HP135" s="216"/>
      <c r="HQ135" s="216"/>
      <c r="HR135" s="216"/>
      <c r="HS135" s="216"/>
      <c r="HT135" s="216"/>
      <c r="HU135" s="216"/>
      <c r="HV135" s="216"/>
      <c r="HW135" s="216"/>
      <c r="HX135" s="216"/>
      <c r="HY135" s="216"/>
      <c r="HZ135" s="216"/>
      <c r="IA135" s="216"/>
      <c r="IB135" s="216"/>
      <c r="IC135" s="216"/>
      <c r="ID135" s="216"/>
      <c r="IE135" s="216"/>
      <c r="IF135" s="216"/>
      <c r="IG135" s="216"/>
      <c r="IH135" s="216"/>
      <c r="II135" s="216"/>
      <c r="IJ135" s="216"/>
      <c r="IK135" s="216"/>
      <c r="IL135" s="216"/>
      <c r="IM135" s="216"/>
      <c r="IN135" s="216"/>
      <c r="IO135" s="216"/>
      <c r="IP135" s="216"/>
      <c r="IQ135" s="216"/>
      <c r="IR135" s="216"/>
      <c r="IS135" s="216"/>
      <c r="IT135" s="216"/>
      <c r="IU135" s="216"/>
      <c r="IV135" s="216"/>
      <c r="IW135" s="216"/>
      <c r="IX135" s="216"/>
      <c r="IY135" s="216"/>
      <c r="IZ135" s="216"/>
      <c r="JA135" s="216"/>
      <c r="JB135" s="216"/>
      <c r="JC135" s="216"/>
      <c r="JD135" s="216"/>
      <c r="JE135" s="216"/>
      <c r="JF135" s="216"/>
      <c r="JG135" s="216"/>
      <c r="JH135" s="216"/>
      <c r="JI135" s="216"/>
      <c r="JJ135" s="216"/>
      <c r="JK135" s="216"/>
      <c r="JL135" s="216"/>
      <c r="JM135" s="216"/>
      <c r="JN135" s="216"/>
    </row>
    <row r="136" spans="1:274" hidden="1" outlineLevel="2" x14ac:dyDescent="0.25">
      <c r="A136" s="187" t="s">
        <v>172</v>
      </c>
      <c r="B136" s="197"/>
      <c r="C136" s="197"/>
      <c r="G136" s="20">
        <f>IF(OR(E136&lt;&gt;"NC", F136&lt;&gt;"NC"),NETWORKDAYS(E136,F136,'JOUR FERIE'!A:A),"NC")</f>
        <v>0</v>
      </c>
      <c r="H136" s="188">
        <v>0</v>
      </c>
      <c r="I136" s="20">
        <f t="shared" ref="I136:I199" si="12">H136+(H136*40%)</f>
        <v>0</v>
      </c>
      <c r="J136" s="20">
        <v>0</v>
      </c>
      <c r="K136" s="73">
        <f t="shared" ref="K136:K145" si="13">I136-J136</f>
        <v>0</v>
      </c>
      <c r="L136" s="15" t="s">
        <v>21</v>
      </c>
      <c r="M136" s="3" t="s">
        <v>168</v>
      </c>
      <c r="N136" s="9"/>
      <c r="O136" s="9"/>
      <c r="P136" s="9"/>
      <c r="Q136" s="9"/>
      <c r="R136" s="9"/>
      <c r="S136" s="9"/>
      <c r="T136" s="172"/>
      <c r="U136" s="18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172"/>
      <c r="AJ136" s="180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172"/>
      <c r="AX136" s="180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172"/>
      <c r="BL136" s="180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172"/>
      <c r="BZ136" s="180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172"/>
      <c r="CN136" s="180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172"/>
      <c r="DI136" s="180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172"/>
      <c r="ED136" s="180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172"/>
      <c r="EY136" s="180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</row>
    <row r="137" spans="1:274" hidden="1" outlineLevel="2" x14ac:dyDescent="0.25">
      <c r="A137" s="187" t="s">
        <v>173</v>
      </c>
      <c r="B137" s="197"/>
      <c r="C137" s="197" t="s">
        <v>206</v>
      </c>
      <c r="D137" s="6" t="s">
        <v>5</v>
      </c>
      <c r="E137" s="61">
        <v>43885</v>
      </c>
      <c r="F137" s="61">
        <v>43885</v>
      </c>
      <c r="G137" s="20">
        <f>IF(OR(E137&lt;&gt;"NC", F137&lt;&gt;"NC"),NETWORKDAYS(E137,F137,'JOUR FERIE'!A:A),"NC")</f>
        <v>1</v>
      </c>
      <c r="H137" s="188">
        <v>0.5</v>
      </c>
      <c r="I137" s="20">
        <f t="shared" si="12"/>
        <v>0.7</v>
      </c>
      <c r="J137" s="20">
        <v>0</v>
      </c>
      <c r="K137" s="73">
        <f t="shared" si="13"/>
        <v>0.7</v>
      </c>
      <c r="L137" s="15" t="s">
        <v>19</v>
      </c>
      <c r="M137" s="3" t="s">
        <v>168</v>
      </c>
    </row>
    <row r="138" spans="1:274" hidden="1" outlineLevel="2" x14ac:dyDescent="0.25">
      <c r="A138" s="187" t="s">
        <v>174</v>
      </c>
      <c r="B138" s="197"/>
      <c r="C138" s="197"/>
      <c r="G138" s="20">
        <f>IF(OR(E138&lt;&gt;"NC", F138&lt;&gt;"NC"),NETWORKDAYS(E138,F138,'JOUR FERIE'!A:A),"NC")</f>
        <v>0</v>
      </c>
      <c r="H138" s="188">
        <v>0</v>
      </c>
      <c r="I138" s="20">
        <f t="shared" si="12"/>
        <v>0</v>
      </c>
      <c r="J138" s="20">
        <v>0</v>
      </c>
      <c r="K138" s="73">
        <f t="shared" si="13"/>
        <v>0</v>
      </c>
      <c r="L138" s="15" t="s">
        <v>21</v>
      </c>
      <c r="M138" s="3" t="s">
        <v>168</v>
      </c>
    </row>
    <row r="139" spans="1:274" hidden="1" outlineLevel="2" x14ac:dyDescent="0.25">
      <c r="A139" s="187" t="s">
        <v>175</v>
      </c>
      <c r="B139" s="197"/>
      <c r="C139" s="197" t="s">
        <v>206</v>
      </c>
      <c r="D139" s="6" t="s">
        <v>147</v>
      </c>
      <c r="E139" s="61">
        <v>43885</v>
      </c>
      <c r="F139" s="61">
        <v>43889</v>
      </c>
      <c r="G139" s="20">
        <f>IF(OR(E139&lt;&gt;"NC", F139&lt;&gt;"NC"),NETWORKDAYS(E139,F139,'JOUR FERIE'!A:A),"NC")</f>
        <v>5</v>
      </c>
      <c r="H139" s="188">
        <v>9.25</v>
      </c>
      <c r="I139" s="20">
        <f t="shared" si="12"/>
        <v>12.95</v>
      </c>
      <c r="J139" s="20">
        <v>0</v>
      </c>
      <c r="K139" s="73">
        <f t="shared" si="13"/>
        <v>12.95</v>
      </c>
      <c r="L139" s="15" t="s">
        <v>19</v>
      </c>
      <c r="M139" s="3" t="s">
        <v>168</v>
      </c>
    </row>
    <row r="140" spans="1:274" hidden="1" outlineLevel="2" x14ac:dyDescent="0.25">
      <c r="A140" s="187" t="s">
        <v>176</v>
      </c>
      <c r="B140" s="197"/>
      <c r="C140" s="197" t="s">
        <v>206</v>
      </c>
      <c r="D140" s="6" t="s">
        <v>148</v>
      </c>
      <c r="E140" s="75">
        <v>43893</v>
      </c>
      <c r="F140" s="75">
        <v>43893</v>
      </c>
      <c r="G140" s="20">
        <f>IF(OR(E140&lt;&gt;"NC", F140&lt;&gt;"NC"),NETWORKDAYS(E140,F140,'JOUR FERIE'!A:A),"NC")</f>
        <v>1</v>
      </c>
      <c r="H140" s="188">
        <v>0.25</v>
      </c>
      <c r="I140" s="20">
        <f t="shared" si="12"/>
        <v>0.35</v>
      </c>
      <c r="J140" s="20">
        <v>0</v>
      </c>
      <c r="K140" s="73">
        <f t="shared" si="13"/>
        <v>0.35</v>
      </c>
      <c r="L140" s="15" t="s">
        <v>19</v>
      </c>
      <c r="M140" s="3" t="s">
        <v>168</v>
      </c>
    </row>
    <row r="141" spans="1:274" hidden="1" outlineLevel="2" x14ac:dyDescent="0.25">
      <c r="A141" s="187" t="s">
        <v>178</v>
      </c>
      <c r="B141" s="197"/>
      <c r="C141" s="197" t="s">
        <v>207</v>
      </c>
      <c r="D141" s="6" t="s">
        <v>147</v>
      </c>
      <c r="E141" s="75">
        <v>43892</v>
      </c>
      <c r="F141" s="75">
        <v>43895</v>
      </c>
      <c r="G141" s="20">
        <f>IF(OR(E141&lt;&gt;"NC", F141&lt;&gt;"NC"),NETWORKDAYS(E141,F141,'JOUR FERIE'!A:A),"NC")</f>
        <v>4</v>
      </c>
      <c r="H141" s="188">
        <v>3</v>
      </c>
      <c r="I141" s="20">
        <f t="shared" si="12"/>
        <v>4.2</v>
      </c>
      <c r="J141" s="20">
        <v>0</v>
      </c>
      <c r="K141" s="73">
        <f t="shared" si="13"/>
        <v>4.2</v>
      </c>
      <c r="L141" s="15" t="s">
        <v>19</v>
      </c>
      <c r="M141" s="3" t="s">
        <v>168</v>
      </c>
    </row>
    <row r="142" spans="1:274" hidden="1" outlineLevel="2" x14ac:dyDescent="0.25">
      <c r="A142" s="187" t="s">
        <v>179</v>
      </c>
      <c r="B142" s="197"/>
      <c r="C142" s="197"/>
      <c r="F142" s="75"/>
      <c r="G142" s="20">
        <f>IF(OR(E142&lt;&gt;"NC", F142&lt;&gt;"NC"),NETWORKDAYS(E142,F142,'JOUR FERIE'!A:A),"NC")</f>
        <v>0</v>
      </c>
      <c r="H142" s="188">
        <v>0</v>
      </c>
      <c r="I142" s="20">
        <f t="shared" si="12"/>
        <v>0</v>
      </c>
      <c r="J142" s="20">
        <v>0</v>
      </c>
      <c r="K142" s="73">
        <f t="shared" si="13"/>
        <v>0</v>
      </c>
      <c r="L142" s="15" t="s">
        <v>21</v>
      </c>
      <c r="M142" s="3" t="s">
        <v>168</v>
      </c>
    </row>
    <row r="143" spans="1:274" hidden="1" outlineLevel="2" x14ac:dyDescent="0.25">
      <c r="A143" s="187" t="s">
        <v>180</v>
      </c>
      <c r="B143" s="197"/>
      <c r="C143" s="197" t="s">
        <v>207</v>
      </c>
      <c r="D143" s="6" t="s">
        <v>147</v>
      </c>
      <c r="E143" s="75">
        <v>43896</v>
      </c>
      <c r="F143" s="75">
        <v>43903</v>
      </c>
      <c r="G143" s="20">
        <f>IF(OR(E143&lt;&gt;"NC", F143&lt;&gt;"NC"),NETWORKDAYS(E143,F143,'JOUR FERIE'!A:A),"NC")</f>
        <v>6</v>
      </c>
      <c r="H143" s="188">
        <v>4</v>
      </c>
      <c r="I143" s="20">
        <f t="shared" si="12"/>
        <v>5.6</v>
      </c>
      <c r="J143" s="20">
        <v>0</v>
      </c>
      <c r="K143" s="73">
        <f t="shared" si="13"/>
        <v>5.6</v>
      </c>
      <c r="L143" s="15" t="s">
        <v>19</v>
      </c>
      <c r="M143" s="3" t="s">
        <v>168</v>
      </c>
    </row>
    <row r="144" spans="1:274" hidden="1" outlineLevel="2" x14ac:dyDescent="0.25">
      <c r="A144" s="187" t="s">
        <v>181</v>
      </c>
      <c r="B144" s="197"/>
      <c r="C144" s="197" t="s">
        <v>207</v>
      </c>
      <c r="D144" s="6" t="s">
        <v>147</v>
      </c>
      <c r="E144" s="75">
        <v>43896</v>
      </c>
      <c r="F144" s="75">
        <v>43896</v>
      </c>
      <c r="G144" s="20">
        <f>IF(OR(E144&lt;&gt;"NC", F144&lt;&gt;"NC"),NETWORKDAYS(E144,F144,'JOUR FERIE'!A:A),"NC")</f>
        <v>1</v>
      </c>
      <c r="H144" s="188">
        <v>0.25</v>
      </c>
      <c r="I144" s="20">
        <f t="shared" si="12"/>
        <v>0.35</v>
      </c>
      <c r="J144" s="20">
        <v>0</v>
      </c>
      <c r="K144" s="73">
        <f t="shared" si="13"/>
        <v>0.35</v>
      </c>
      <c r="L144" s="15" t="s">
        <v>19</v>
      </c>
      <c r="M144" s="3" t="s">
        <v>168</v>
      </c>
    </row>
    <row r="145" spans="1:274" hidden="1" outlineLevel="2" x14ac:dyDescent="0.25">
      <c r="A145" s="187" t="s">
        <v>182</v>
      </c>
      <c r="B145" s="197"/>
      <c r="C145" s="197" t="s">
        <v>207</v>
      </c>
      <c r="D145" s="6" t="s">
        <v>155</v>
      </c>
      <c r="E145" s="75">
        <v>43895</v>
      </c>
      <c r="F145" s="75">
        <v>43895</v>
      </c>
      <c r="G145" s="20">
        <f>IF(OR(E145&lt;&gt;"NC", F145&lt;&gt;"NC"),NETWORKDAYS(E145,F145,'JOUR FERIE'!A:A),"NC")</f>
        <v>1</v>
      </c>
      <c r="H145" s="188">
        <v>0.25</v>
      </c>
      <c r="I145" s="20">
        <f t="shared" si="12"/>
        <v>0.35</v>
      </c>
      <c r="J145" s="20">
        <v>0</v>
      </c>
      <c r="K145" s="73">
        <f t="shared" si="13"/>
        <v>0.35</v>
      </c>
      <c r="L145" s="15" t="s">
        <v>19</v>
      </c>
      <c r="M145" s="3" t="s">
        <v>168</v>
      </c>
    </row>
    <row r="146" spans="1:274" s="219" customFormat="1" hidden="1" outlineLevel="1" collapsed="1" x14ac:dyDescent="0.25">
      <c r="A146" s="209" t="s">
        <v>185</v>
      </c>
      <c r="B146" s="210"/>
      <c r="C146" s="210"/>
      <c r="D146" s="211"/>
      <c r="E146" s="241">
        <f>MIN(E147:E149)</f>
        <v>43893</v>
      </c>
      <c r="F146" s="212">
        <f>MAX(F147:F149)</f>
        <v>43955</v>
      </c>
      <c r="G146" s="274">
        <f>IF(OR(E146&lt;&gt;"NC", F146&lt;&gt;"NC"),NETWORKDAYS(E146,F146,'JOUR FERIE'!A:A),"NC")</f>
        <v>44</v>
      </c>
      <c r="H146" s="274">
        <f>SUM(H147:H149)</f>
        <v>20</v>
      </c>
      <c r="I146" s="274">
        <f>SUM(I147:I149)</f>
        <v>28</v>
      </c>
      <c r="J146" s="274">
        <f>SUM(J147:J149)</f>
        <v>0</v>
      </c>
      <c r="K146" s="274">
        <f>SUM(K147:K149)</f>
        <v>28</v>
      </c>
      <c r="L146" s="214"/>
      <c r="M146" s="215"/>
      <c r="N146" s="216"/>
      <c r="O146" s="216"/>
      <c r="P146" s="216"/>
      <c r="Q146" s="216"/>
      <c r="R146" s="216"/>
      <c r="S146" s="216"/>
      <c r="T146" s="217"/>
      <c r="U146" s="218"/>
      <c r="V146" s="216"/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216"/>
      <c r="AG146" s="216"/>
      <c r="AH146" s="216"/>
      <c r="AI146" s="217"/>
      <c r="AJ146" s="218"/>
      <c r="AK146" s="216"/>
      <c r="AL146" s="216"/>
      <c r="AM146" s="216"/>
      <c r="AN146" s="216"/>
      <c r="AO146" s="216"/>
      <c r="AP146" s="216"/>
      <c r="AQ146" s="216"/>
      <c r="AR146" s="216"/>
      <c r="AS146" s="216"/>
      <c r="AT146" s="216"/>
      <c r="AU146" s="216"/>
      <c r="AV146" s="216"/>
      <c r="AW146" s="217"/>
      <c r="AX146" s="218"/>
      <c r="AY146" s="216"/>
      <c r="AZ146" s="216"/>
      <c r="BA146" s="216"/>
      <c r="BB146" s="216"/>
      <c r="BC146" s="216"/>
      <c r="BD146" s="216"/>
      <c r="BE146" s="216"/>
      <c r="BF146" s="216"/>
      <c r="BG146" s="216"/>
      <c r="BH146" s="216"/>
      <c r="BI146" s="216"/>
      <c r="BJ146" s="216"/>
      <c r="BK146" s="217"/>
      <c r="BL146" s="218"/>
      <c r="BM146" s="216"/>
      <c r="BN146" s="216"/>
      <c r="BO146" s="216"/>
      <c r="BP146" s="216"/>
      <c r="BQ146" s="216"/>
      <c r="BR146" s="216"/>
      <c r="BS146" s="216"/>
      <c r="BT146" s="216"/>
      <c r="BU146" s="216"/>
      <c r="BV146" s="216"/>
      <c r="BW146" s="216"/>
      <c r="BX146" s="216"/>
      <c r="BY146" s="217"/>
      <c r="BZ146" s="218"/>
      <c r="CA146" s="216"/>
      <c r="CB146" s="216"/>
      <c r="CC146" s="216"/>
      <c r="CD146" s="216"/>
      <c r="CE146" s="216"/>
      <c r="CF146" s="216"/>
      <c r="CG146" s="216"/>
      <c r="CH146" s="216"/>
      <c r="CI146" s="216"/>
      <c r="CJ146" s="216"/>
      <c r="CK146" s="216"/>
      <c r="CL146" s="216"/>
      <c r="CM146" s="217"/>
      <c r="CN146" s="218"/>
      <c r="CO146" s="216"/>
      <c r="CP146" s="216"/>
      <c r="CQ146" s="216"/>
      <c r="CR146" s="216"/>
      <c r="CS146" s="216"/>
      <c r="CT146" s="216"/>
      <c r="CU146" s="216"/>
      <c r="CV146" s="216"/>
      <c r="CW146" s="216"/>
      <c r="CX146" s="216"/>
      <c r="CY146" s="216"/>
      <c r="CZ146" s="216"/>
      <c r="DA146" s="216"/>
      <c r="DB146" s="216"/>
      <c r="DC146" s="216"/>
      <c r="DD146" s="216"/>
      <c r="DE146" s="216"/>
      <c r="DF146" s="216"/>
      <c r="DG146" s="216"/>
      <c r="DH146" s="217"/>
      <c r="DI146" s="218"/>
      <c r="DJ146" s="216"/>
      <c r="DK146" s="216"/>
      <c r="DL146" s="216"/>
      <c r="DM146" s="216"/>
      <c r="DN146" s="216"/>
      <c r="DO146" s="216"/>
      <c r="DP146" s="216"/>
      <c r="DQ146" s="216"/>
      <c r="DR146" s="216"/>
      <c r="DS146" s="216"/>
      <c r="DT146" s="216"/>
      <c r="DU146" s="216"/>
      <c r="DV146" s="216"/>
      <c r="DW146" s="216"/>
      <c r="DX146" s="216"/>
      <c r="DY146" s="216"/>
      <c r="DZ146" s="216"/>
      <c r="EA146" s="216"/>
      <c r="EB146" s="216"/>
      <c r="EC146" s="217"/>
      <c r="ED146" s="218"/>
      <c r="EE146" s="216"/>
      <c r="EF146" s="216"/>
      <c r="EG146" s="216"/>
      <c r="EH146" s="216"/>
      <c r="EI146" s="216"/>
      <c r="EJ146" s="216"/>
      <c r="EK146" s="216"/>
      <c r="EL146" s="216"/>
      <c r="EM146" s="216"/>
      <c r="EN146" s="216"/>
      <c r="EO146" s="216"/>
      <c r="EP146" s="216"/>
      <c r="EQ146" s="216"/>
      <c r="ER146" s="216"/>
      <c r="ES146" s="216"/>
      <c r="ET146" s="216"/>
      <c r="EU146" s="216"/>
      <c r="EV146" s="216"/>
      <c r="EW146" s="216"/>
      <c r="EX146" s="217"/>
      <c r="EY146" s="218"/>
      <c r="EZ146" s="216"/>
      <c r="FA146" s="216"/>
      <c r="FB146" s="216"/>
      <c r="FC146" s="216"/>
      <c r="FD146" s="216"/>
      <c r="FE146" s="216"/>
      <c r="FF146" s="216"/>
      <c r="FG146" s="216"/>
      <c r="FH146" s="216"/>
      <c r="FI146" s="216"/>
      <c r="FJ146" s="216"/>
      <c r="FK146" s="216"/>
      <c r="FL146" s="216"/>
      <c r="FM146" s="216"/>
      <c r="FN146" s="216"/>
      <c r="FO146" s="216"/>
      <c r="FP146" s="216"/>
      <c r="FQ146" s="216"/>
      <c r="FR146" s="216"/>
      <c r="FS146" s="216"/>
      <c r="FT146" s="216"/>
      <c r="FU146" s="216"/>
      <c r="FV146" s="216"/>
      <c r="FW146" s="216"/>
      <c r="FX146" s="216"/>
      <c r="FY146" s="216"/>
      <c r="FZ146" s="216"/>
      <c r="GA146" s="216"/>
      <c r="GB146" s="216"/>
      <c r="GC146" s="216"/>
      <c r="GD146" s="216"/>
      <c r="GE146" s="216"/>
      <c r="GF146" s="216"/>
      <c r="GG146" s="216"/>
      <c r="GH146" s="216"/>
      <c r="GI146" s="216"/>
      <c r="GJ146" s="216"/>
      <c r="GK146" s="216"/>
      <c r="GL146" s="216"/>
      <c r="GM146" s="216"/>
      <c r="GN146" s="216"/>
      <c r="GO146" s="216"/>
      <c r="GP146" s="216"/>
      <c r="GQ146" s="216"/>
      <c r="GR146" s="216"/>
      <c r="GS146" s="216"/>
      <c r="GT146" s="216"/>
      <c r="GU146" s="216"/>
      <c r="GV146" s="216"/>
      <c r="GW146" s="216"/>
      <c r="GX146" s="216"/>
      <c r="GY146" s="216"/>
      <c r="GZ146" s="216"/>
      <c r="HA146" s="216"/>
      <c r="HB146" s="216"/>
      <c r="HC146" s="216"/>
      <c r="HD146" s="216"/>
      <c r="HE146" s="216"/>
      <c r="HF146" s="216"/>
      <c r="HG146" s="216"/>
      <c r="HH146" s="216"/>
      <c r="HI146" s="216"/>
      <c r="HJ146" s="216"/>
      <c r="HK146" s="216"/>
      <c r="HL146" s="216"/>
      <c r="HM146" s="216"/>
      <c r="HN146" s="216"/>
      <c r="HO146" s="216"/>
      <c r="HP146" s="216"/>
      <c r="HQ146" s="216"/>
      <c r="HR146" s="216"/>
      <c r="HS146" s="216"/>
      <c r="HT146" s="216"/>
      <c r="HU146" s="216"/>
      <c r="HV146" s="216"/>
      <c r="HW146" s="216"/>
      <c r="HX146" s="216"/>
      <c r="HY146" s="216"/>
      <c r="HZ146" s="216"/>
      <c r="IA146" s="216"/>
      <c r="IB146" s="216"/>
      <c r="IC146" s="216"/>
      <c r="ID146" s="216"/>
      <c r="IE146" s="216"/>
      <c r="IF146" s="216"/>
      <c r="IG146" s="216"/>
      <c r="IH146" s="216"/>
      <c r="II146" s="216"/>
      <c r="IJ146" s="216"/>
      <c r="IK146" s="216"/>
      <c r="IL146" s="216"/>
      <c r="IM146" s="216"/>
      <c r="IN146" s="216"/>
      <c r="IO146" s="216"/>
      <c r="IP146" s="216"/>
      <c r="IQ146" s="216"/>
      <c r="IR146" s="216"/>
      <c r="IS146" s="216"/>
      <c r="IT146" s="216"/>
      <c r="IU146" s="216"/>
      <c r="IV146" s="216"/>
      <c r="IW146" s="216"/>
      <c r="IX146" s="216"/>
      <c r="IY146" s="216"/>
      <c r="IZ146" s="216"/>
      <c r="JA146" s="216"/>
      <c r="JB146" s="216"/>
      <c r="JC146" s="216"/>
      <c r="JD146" s="216"/>
      <c r="JE146" s="216"/>
      <c r="JF146" s="216"/>
      <c r="JG146" s="216"/>
      <c r="JH146" s="216"/>
      <c r="JI146" s="216"/>
      <c r="JJ146" s="216"/>
      <c r="JK146" s="216"/>
      <c r="JL146" s="216"/>
      <c r="JM146" s="216"/>
      <c r="JN146" s="216"/>
    </row>
    <row r="147" spans="1:274" hidden="1" outlineLevel="2" x14ac:dyDescent="0.25">
      <c r="A147" s="187" t="s">
        <v>185</v>
      </c>
      <c r="B147" s="197"/>
      <c r="C147" s="197" t="s">
        <v>207</v>
      </c>
      <c r="E147" s="75">
        <v>43893</v>
      </c>
      <c r="F147" s="75">
        <v>43913</v>
      </c>
      <c r="G147" s="20">
        <f>IF(OR(E147&lt;&gt;"NC", F147&lt;&gt;"NC"),NETWORKDAYS(E147,F147,'JOUR FERIE'!A:A),"NC")</f>
        <v>15</v>
      </c>
      <c r="H147" s="188">
        <v>5</v>
      </c>
      <c r="I147" s="20">
        <f>H147+(H147*40%)</f>
        <v>7</v>
      </c>
      <c r="J147" s="20">
        <v>0</v>
      </c>
      <c r="K147" s="73">
        <f>I147-J147</f>
        <v>7</v>
      </c>
      <c r="L147" s="15" t="s">
        <v>19</v>
      </c>
      <c r="M147" s="3"/>
      <c r="N147" s="16"/>
      <c r="O147" s="16"/>
      <c r="P147" s="16"/>
      <c r="Q147" s="16"/>
      <c r="R147" s="16"/>
      <c r="S147" s="16"/>
      <c r="T147" s="173"/>
      <c r="U147" s="181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73"/>
      <c r="AJ147" s="181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73"/>
      <c r="AX147" s="181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73"/>
      <c r="BL147" s="181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73"/>
      <c r="BZ147" s="181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73"/>
      <c r="CN147" s="181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73"/>
      <c r="DI147" s="181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73"/>
      <c r="ED147" s="181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73"/>
      <c r="EY147" s="181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</row>
    <row r="148" spans="1:274" hidden="1" outlineLevel="2" x14ac:dyDescent="0.25">
      <c r="A148" s="187" t="s">
        <v>185</v>
      </c>
      <c r="B148" s="197"/>
      <c r="C148" s="197" t="s">
        <v>208</v>
      </c>
      <c r="E148" s="75">
        <v>43914</v>
      </c>
      <c r="F148" s="75">
        <v>43934</v>
      </c>
      <c r="G148" s="20">
        <f>IF(OR(E148&lt;&gt;"NC", F148&lt;&gt;"NC"),NETWORKDAYS(E148,F148,'JOUR FERIE'!A:A),"NC")</f>
        <v>15</v>
      </c>
      <c r="H148" s="188">
        <v>5</v>
      </c>
      <c r="I148" s="20">
        <f>H148+(H148*40%)</f>
        <v>7</v>
      </c>
      <c r="J148" s="20">
        <v>0</v>
      </c>
      <c r="K148" s="73">
        <f>I148-J148</f>
        <v>7</v>
      </c>
      <c r="L148" s="15" t="s">
        <v>19</v>
      </c>
      <c r="M148" s="3"/>
      <c r="N148" s="6"/>
      <c r="O148" s="6"/>
      <c r="P148" s="6"/>
      <c r="Q148" s="6"/>
      <c r="R148" s="6"/>
      <c r="S148" s="6"/>
      <c r="T148" s="109"/>
      <c r="U148" s="183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109"/>
      <c r="AJ148" s="183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109"/>
      <c r="AX148" s="183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109"/>
      <c r="BL148" s="183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109"/>
      <c r="BZ148" s="183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109"/>
      <c r="CN148" s="183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109"/>
      <c r="DI148" s="183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109"/>
      <c r="ED148" s="183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109"/>
      <c r="EY148" s="183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</row>
    <row r="149" spans="1:274" hidden="1" outlineLevel="2" x14ac:dyDescent="0.25">
      <c r="A149" s="187" t="s">
        <v>185</v>
      </c>
      <c r="B149" s="197"/>
      <c r="C149" s="197" t="s">
        <v>209</v>
      </c>
      <c r="E149" s="75">
        <v>43935</v>
      </c>
      <c r="F149" s="75">
        <v>43955</v>
      </c>
      <c r="G149" s="20">
        <f>IF(OR(E149&lt;&gt;"NC", F149&lt;&gt;"NC"),NETWORKDAYS(E149,F149,'JOUR FERIE'!A:A),"NC")</f>
        <v>14</v>
      </c>
      <c r="H149" s="188">
        <v>10</v>
      </c>
      <c r="I149" s="20">
        <f>H149+(H149*40%)</f>
        <v>14</v>
      </c>
      <c r="J149" s="20">
        <v>0</v>
      </c>
      <c r="K149" s="73">
        <f>I149-J149</f>
        <v>14</v>
      </c>
      <c r="L149" s="15" t="s">
        <v>19</v>
      </c>
      <c r="M149" s="3"/>
      <c r="N149" s="6"/>
      <c r="O149" s="6"/>
      <c r="P149" s="6"/>
      <c r="Q149" s="6"/>
      <c r="R149" s="6"/>
      <c r="S149" s="6"/>
      <c r="T149" s="109"/>
      <c r="U149" s="183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109"/>
      <c r="AJ149" s="183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109"/>
      <c r="AX149" s="183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109"/>
      <c r="BL149" s="183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109"/>
      <c r="BZ149" s="183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109"/>
      <c r="CN149" s="183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109"/>
      <c r="DI149" s="183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109"/>
      <c r="ED149" s="183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109"/>
      <c r="EY149" s="183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</row>
    <row r="150" spans="1:274" s="219" customFormat="1" ht="60" hidden="1" outlineLevel="1" x14ac:dyDescent="0.25">
      <c r="A150" s="288" t="s">
        <v>63</v>
      </c>
      <c r="B150" s="210"/>
      <c r="C150" s="210"/>
      <c r="D150" s="211"/>
      <c r="E150" s="241">
        <f>MIN(E152:E161)</f>
        <v>43906</v>
      </c>
      <c r="F150" s="212">
        <f>MAX(F152:F161)</f>
        <v>43913</v>
      </c>
      <c r="G150" s="274">
        <f>IF(OR(E150&lt;&gt;"NC", F150&lt;&gt;"NC"),NETWORKDAYS(E150,F150,'JOUR FERIE'!A:A),"NC")</f>
        <v>6</v>
      </c>
      <c r="H150" s="274">
        <f>SUM(H151:H161)</f>
        <v>4.25</v>
      </c>
      <c r="I150" s="274">
        <f>SUM(I151:I161)</f>
        <v>5.9499999999999993</v>
      </c>
      <c r="J150" s="274">
        <f>SUM(J151:J161)</f>
        <v>0</v>
      </c>
      <c r="K150" s="274">
        <f>SUM(K151:K161)</f>
        <v>5.9499999999999993</v>
      </c>
      <c r="L150" s="214"/>
      <c r="M150" s="215"/>
      <c r="N150" s="216"/>
      <c r="O150" s="216"/>
      <c r="P150" s="216"/>
      <c r="Q150" s="216"/>
      <c r="R150" s="216"/>
      <c r="S150" s="216"/>
      <c r="T150" s="217"/>
      <c r="U150" s="218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7"/>
      <c r="AJ150" s="218"/>
      <c r="AK150" s="216"/>
      <c r="AL150" s="216"/>
      <c r="AM150" s="216"/>
      <c r="AN150" s="216"/>
      <c r="AO150" s="216"/>
      <c r="AP150" s="216"/>
      <c r="AQ150" s="216"/>
      <c r="AR150" s="216"/>
      <c r="AS150" s="216"/>
      <c r="AT150" s="216"/>
      <c r="AU150" s="216"/>
      <c r="AV150" s="216"/>
      <c r="AW150" s="217"/>
      <c r="AX150" s="218"/>
      <c r="AY150" s="216"/>
      <c r="AZ150" s="216"/>
      <c r="BA150" s="216"/>
      <c r="BB150" s="216"/>
      <c r="BC150" s="216"/>
      <c r="BD150" s="216"/>
      <c r="BE150" s="216"/>
      <c r="BF150" s="216"/>
      <c r="BG150" s="216"/>
      <c r="BH150" s="216"/>
      <c r="BI150" s="216"/>
      <c r="BJ150" s="216"/>
      <c r="BK150" s="217"/>
      <c r="BL150" s="218"/>
      <c r="BM150" s="216"/>
      <c r="BN150" s="216"/>
      <c r="BO150" s="216"/>
      <c r="BP150" s="216"/>
      <c r="BQ150" s="216"/>
      <c r="BR150" s="216"/>
      <c r="BS150" s="216"/>
      <c r="BT150" s="216"/>
      <c r="BU150" s="216"/>
      <c r="BV150" s="216"/>
      <c r="BW150" s="216"/>
      <c r="BX150" s="216"/>
      <c r="BY150" s="217"/>
      <c r="BZ150" s="218"/>
      <c r="CA150" s="216"/>
      <c r="CB150" s="216"/>
      <c r="CC150" s="216"/>
      <c r="CD150" s="216"/>
      <c r="CE150" s="216"/>
      <c r="CF150" s="216"/>
      <c r="CG150" s="216"/>
      <c r="CH150" s="216"/>
      <c r="CI150" s="216"/>
      <c r="CJ150" s="216"/>
      <c r="CK150" s="216"/>
      <c r="CL150" s="216"/>
      <c r="CM150" s="217"/>
      <c r="CN150" s="218"/>
      <c r="CO150" s="216"/>
      <c r="CP150" s="216"/>
      <c r="CQ150" s="216"/>
      <c r="CR150" s="216"/>
      <c r="CS150" s="216"/>
      <c r="CT150" s="216"/>
      <c r="CU150" s="216"/>
      <c r="CV150" s="216"/>
      <c r="CW150" s="216"/>
      <c r="CX150" s="216"/>
      <c r="CY150" s="216"/>
      <c r="CZ150" s="216"/>
      <c r="DA150" s="216"/>
      <c r="DB150" s="216"/>
      <c r="DC150" s="216"/>
      <c r="DD150" s="216"/>
      <c r="DE150" s="216"/>
      <c r="DF150" s="216"/>
      <c r="DG150" s="216"/>
      <c r="DH150" s="217"/>
      <c r="DI150" s="218"/>
      <c r="DJ150" s="216"/>
      <c r="DK150" s="216"/>
      <c r="DL150" s="216"/>
      <c r="DM150" s="216"/>
      <c r="DN150" s="216"/>
      <c r="DO150" s="216"/>
      <c r="DP150" s="216"/>
      <c r="DQ150" s="216"/>
      <c r="DR150" s="216"/>
      <c r="DS150" s="216"/>
      <c r="DT150" s="216"/>
      <c r="DU150" s="216"/>
      <c r="DV150" s="216"/>
      <c r="DW150" s="216"/>
      <c r="DX150" s="216"/>
      <c r="DY150" s="216"/>
      <c r="DZ150" s="216"/>
      <c r="EA150" s="216"/>
      <c r="EB150" s="216"/>
      <c r="EC150" s="217"/>
      <c r="ED150" s="218"/>
      <c r="EE150" s="216"/>
      <c r="EF150" s="216"/>
      <c r="EG150" s="216"/>
      <c r="EH150" s="216"/>
      <c r="EI150" s="216"/>
      <c r="EJ150" s="216"/>
      <c r="EK150" s="216"/>
      <c r="EL150" s="216"/>
      <c r="EM150" s="216"/>
      <c r="EN150" s="216"/>
      <c r="EO150" s="216"/>
      <c r="EP150" s="216"/>
      <c r="EQ150" s="216"/>
      <c r="ER150" s="216"/>
      <c r="ES150" s="216"/>
      <c r="ET150" s="216"/>
      <c r="EU150" s="216"/>
      <c r="EV150" s="216"/>
      <c r="EW150" s="216"/>
      <c r="EX150" s="217"/>
      <c r="EY150" s="218"/>
      <c r="EZ150" s="216"/>
      <c r="FA150" s="216"/>
      <c r="FB150" s="216"/>
      <c r="FC150" s="216"/>
      <c r="FD150" s="216"/>
      <c r="FE150" s="216"/>
      <c r="FF150" s="216"/>
      <c r="FG150" s="216"/>
      <c r="FH150" s="216"/>
      <c r="FI150" s="216"/>
      <c r="FJ150" s="216"/>
      <c r="FK150" s="216"/>
      <c r="FL150" s="216"/>
      <c r="FM150" s="216"/>
      <c r="FN150" s="216"/>
      <c r="FO150" s="216"/>
      <c r="FP150" s="216"/>
      <c r="FQ150" s="216"/>
      <c r="FR150" s="216"/>
      <c r="FS150" s="216"/>
      <c r="FT150" s="216"/>
      <c r="FU150" s="216"/>
      <c r="FV150" s="216"/>
      <c r="FW150" s="216"/>
      <c r="FX150" s="216"/>
      <c r="FY150" s="216"/>
      <c r="FZ150" s="216"/>
      <c r="GA150" s="216"/>
      <c r="GB150" s="216"/>
      <c r="GC150" s="216"/>
      <c r="GD150" s="216"/>
      <c r="GE150" s="216"/>
      <c r="GF150" s="216"/>
      <c r="GG150" s="216"/>
      <c r="GH150" s="216"/>
      <c r="GI150" s="216"/>
      <c r="GJ150" s="216"/>
      <c r="GK150" s="216"/>
      <c r="GL150" s="216"/>
      <c r="GM150" s="216"/>
      <c r="GN150" s="216"/>
      <c r="GO150" s="216"/>
      <c r="GP150" s="216"/>
      <c r="GQ150" s="216"/>
      <c r="GR150" s="216"/>
      <c r="GS150" s="216"/>
      <c r="GT150" s="216"/>
      <c r="GU150" s="216"/>
      <c r="GV150" s="216"/>
      <c r="GW150" s="216"/>
      <c r="GX150" s="216"/>
      <c r="GY150" s="216"/>
      <c r="GZ150" s="216"/>
      <c r="HA150" s="216"/>
      <c r="HB150" s="216"/>
      <c r="HC150" s="216"/>
      <c r="HD150" s="216"/>
      <c r="HE150" s="216"/>
      <c r="HF150" s="216"/>
      <c r="HG150" s="216"/>
      <c r="HH150" s="216"/>
      <c r="HI150" s="216"/>
      <c r="HJ150" s="216"/>
      <c r="HK150" s="216"/>
      <c r="HL150" s="216"/>
      <c r="HM150" s="216"/>
      <c r="HN150" s="216"/>
      <c r="HO150" s="216"/>
      <c r="HP150" s="216"/>
      <c r="HQ150" s="216"/>
      <c r="HR150" s="216"/>
      <c r="HS150" s="216"/>
      <c r="HT150" s="216"/>
      <c r="HU150" s="216"/>
      <c r="HV150" s="216"/>
      <c r="HW150" s="216"/>
      <c r="HX150" s="216"/>
      <c r="HY150" s="216"/>
      <c r="HZ150" s="216"/>
      <c r="IA150" s="216"/>
      <c r="IB150" s="216"/>
      <c r="IC150" s="216"/>
      <c r="ID150" s="216"/>
      <c r="IE150" s="216"/>
      <c r="IF150" s="216"/>
      <c r="IG150" s="216"/>
      <c r="IH150" s="216"/>
      <c r="II150" s="216"/>
      <c r="IJ150" s="216"/>
      <c r="IK150" s="216"/>
      <c r="IL150" s="216"/>
      <c r="IM150" s="216"/>
      <c r="IN150" s="216"/>
      <c r="IO150" s="216"/>
      <c r="IP150" s="216"/>
      <c r="IQ150" s="216"/>
      <c r="IR150" s="216"/>
      <c r="IS150" s="216"/>
      <c r="IT150" s="216"/>
      <c r="IU150" s="216"/>
      <c r="IV150" s="216"/>
      <c r="IW150" s="216"/>
      <c r="IX150" s="216"/>
      <c r="IY150" s="216"/>
      <c r="IZ150" s="216"/>
      <c r="JA150" s="216"/>
      <c r="JB150" s="216"/>
      <c r="JC150" s="216"/>
      <c r="JD150" s="216"/>
      <c r="JE150" s="216"/>
      <c r="JF150" s="216"/>
      <c r="JG150" s="216"/>
      <c r="JH150" s="216"/>
      <c r="JI150" s="216"/>
      <c r="JJ150" s="216"/>
      <c r="JK150" s="216"/>
      <c r="JL150" s="216"/>
      <c r="JM150" s="216"/>
      <c r="JN150" s="216"/>
    </row>
    <row r="151" spans="1:274" hidden="1" outlineLevel="2" x14ac:dyDescent="0.25">
      <c r="A151" s="187" t="s">
        <v>172</v>
      </c>
      <c r="B151" s="197"/>
      <c r="C151" s="197"/>
      <c r="G151" s="20">
        <f>IF(OR(E151&lt;&gt;"NC", F151&lt;&gt;"NC"),NETWORKDAYS(E151,F151,'JOUR FERIE'!A:A),"NC")</f>
        <v>0</v>
      </c>
      <c r="H151" s="188">
        <v>0</v>
      </c>
      <c r="I151" s="20">
        <f t="shared" si="12"/>
        <v>0</v>
      </c>
      <c r="J151" s="20">
        <v>0</v>
      </c>
      <c r="K151" s="73">
        <f t="shared" ref="K151:K161" si="14">I151-J151</f>
        <v>0</v>
      </c>
      <c r="L151" s="15" t="s">
        <v>21</v>
      </c>
      <c r="M151" s="3" t="s">
        <v>168</v>
      </c>
      <c r="N151" s="9"/>
      <c r="O151" s="9"/>
      <c r="P151" s="9"/>
      <c r="Q151" s="9"/>
      <c r="R151" s="9"/>
      <c r="S151" s="9"/>
      <c r="T151" s="172"/>
      <c r="U151" s="18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172"/>
      <c r="AJ151" s="180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172"/>
      <c r="AX151" s="180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172"/>
      <c r="BL151" s="180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172"/>
      <c r="BZ151" s="180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172"/>
      <c r="CN151" s="180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172"/>
      <c r="DI151" s="180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172"/>
      <c r="ED151" s="180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172"/>
      <c r="EY151" s="180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</row>
    <row r="152" spans="1:274" hidden="1" outlineLevel="2" x14ac:dyDescent="0.25">
      <c r="A152" s="187" t="s">
        <v>173</v>
      </c>
      <c r="B152" s="197"/>
      <c r="C152" s="197"/>
      <c r="E152" s="61"/>
      <c r="G152" s="20">
        <f>IF(OR(E152&lt;&gt;"NC", F152&lt;&gt;"NC"),NETWORKDAYS(E152,F152,'JOUR FERIE'!A:A),"NC")</f>
        <v>0</v>
      </c>
      <c r="H152" s="188">
        <v>0</v>
      </c>
      <c r="I152" s="20">
        <f t="shared" si="12"/>
        <v>0</v>
      </c>
      <c r="J152" s="20">
        <v>0</v>
      </c>
      <c r="K152" s="73">
        <f t="shared" si="14"/>
        <v>0</v>
      </c>
      <c r="L152" s="15" t="s">
        <v>21</v>
      </c>
      <c r="M152" s="3" t="s">
        <v>168</v>
      </c>
    </row>
    <row r="153" spans="1:274" hidden="1" outlineLevel="2" x14ac:dyDescent="0.25">
      <c r="A153" s="187" t="s">
        <v>174</v>
      </c>
      <c r="B153" s="197"/>
      <c r="C153" s="197"/>
      <c r="G153" s="20">
        <f>IF(OR(E153&lt;&gt;"NC", F153&lt;&gt;"NC"),NETWORKDAYS(E153,F153,'JOUR FERIE'!A:A),"NC")</f>
        <v>0</v>
      </c>
      <c r="H153" s="188">
        <v>0</v>
      </c>
      <c r="I153" s="20">
        <f t="shared" si="12"/>
        <v>0</v>
      </c>
      <c r="J153" s="20">
        <v>0</v>
      </c>
      <c r="K153" s="73">
        <f t="shared" si="14"/>
        <v>0</v>
      </c>
      <c r="L153" s="15" t="s">
        <v>21</v>
      </c>
      <c r="M153" s="3" t="s">
        <v>168</v>
      </c>
    </row>
    <row r="154" spans="1:274" hidden="1" outlineLevel="2" x14ac:dyDescent="0.25">
      <c r="A154" s="187" t="s">
        <v>175</v>
      </c>
      <c r="B154" s="197"/>
      <c r="C154" s="197" t="s">
        <v>207</v>
      </c>
      <c r="D154" s="6" t="s">
        <v>147</v>
      </c>
      <c r="E154" s="61">
        <v>43906</v>
      </c>
      <c r="F154" s="61">
        <v>43908</v>
      </c>
      <c r="G154" s="20">
        <f>IF(OR(E154&lt;&gt;"NC", F154&lt;&gt;"NC"),NETWORKDAYS(E154,F154,'JOUR FERIE'!A:A),"NC")</f>
        <v>3</v>
      </c>
      <c r="H154" s="188">
        <v>2</v>
      </c>
      <c r="I154" s="20">
        <f t="shared" si="12"/>
        <v>2.8</v>
      </c>
      <c r="J154" s="20">
        <v>0</v>
      </c>
      <c r="K154" s="73">
        <f t="shared" si="14"/>
        <v>2.8</v>
      </c>
      <c r="L154" s="15" t="s">
        <v>19</v>
      </c>
      <c r="M154" s="3" t="s">
        <v>168</v>
      </c>
    </row>
    <row r="155" spans="1:274" hidden="1" outlineLevel="2" x14ac:dyDescent="0.25">
      <c r="A155" s="187" t="s">
        <v>176</v>
      </c>
      <c r="B155" s="197"/>
      <c r="C155" s="197" t="s">
        <v>207</v>
      </c>
      <c r="D155" s="6" t="s">
        <v>148</v>
      </c>
      <c r="E155" s="61">
        <v>43908</v>
      </c>
      <c r="F155" s="61">
        <v>43908</v>
      </c>
      <c r="G155" s="20">
        <f>IF(OR(E155&lt;&gt;"NC", F155&lt;&gt;"NC"),NETWORKDAYS(E155,F155,'JOUR FERIE'!A:A),"NC")</f>
        <v>1</v>
      </c>
      <c r="H155" s="188">
        <v>0.25</v>
      </c>
      <c r="I155" s="20">
        <f t="shared" si="12"/>
        <v>0.35</v>
      </c>
      <c r="J155" s="20">
        <v>0</v>
      </c>
      <c r="K155" s="73">
        <f t="shared" si="14"/>
        <v>0.35</v>
      </c>
      <c r="L155" s="15" t="s">
        <v>19</v>
      </c>
      <c r="M155" s="3" t="s">
        <v>168</v>
      </c>
    </row>
    <row r="156" spans="1:274" hidden="1" outlineLevel="2" x14ac:dyDescent="0.25">
      <c r="A156" s="187" t="s">
        <v>177</v>
      </c>
      <c r="B156" s="197"/>
      <c r="C156" s="197" t="s">
        <v>207</v>
      </c>
      <c r="D156" s="6" t="s">
        <v>147</v>
      </c>
      <c r="E156" s="75">
        <v>43909</v>
      </c>
      <c r="F156" s="75">
        <v>43909</v>
      </c>
      <c r="G156" s="20">
        <f>IF(OR(E156&lt;&gt;"NC", F156&lt;&gt;"NC"),NETWORKDAYS(E156,F156,'JOUR FERIE'!A:A),"NC")</f>
        <v>1</v>
      </c>
      <c r="H156" s="188">
        <v>0.25</v>
      </c>
      <c r="I156" s="20">
        <f t="shared" si="12"/>
        <v>0.35</v>
      </c>
      <c r="J156" s="20">
        <v>0</v>
      </c>
      <c r="K156" s="73">
        <f t="shared" si="14"/>
        <v>0.35</v>
      </c>
      <c r="L156" s="15" t="s">
        <v>19</v>
      </c>
      <c r="M156" s="3"/>
    </row>
    <row r="157" spans="1:274" hidden="1" outlineLevel="2" x14ac:dyDescent="0.25">
      <c r="A157" s="187" t="s">
        <v>178</v>
      </c>
      <c r="B157" s="197"/>
      <c r="C157" s="197" t="s">
        <v>207</v>
      </c>
      <c r="D157" s="6" t="s">
        <v>147</v>
      </c>
      <c r="E157" s="75">
        <v>43909</v>
      </c>
      <c r="F157" s="75">
        <v>43909</v>
      </c>
      <c r="G157" s="20">
        <f>IF(OR(E157&lt;&gt;"NC", F157&lt;&gt;"NC"),NETWORKDAYS(E157,F157,'JOUR FERIE'!A:A),"NC")</f>
        <v>1</v>
      </c>
      <c r="H157" s="188">
        <v>0.25</v>
      </c>
      <c r="I157" s="20">
        <f t="shared" si="12"/>
        <v>0.35</v>
      </c>
      <c r="J157" s="20">
        <v>0</v>
      </c>
      <c r="K157" s="73">
        <f t="shared" si="14"/>
        <v>0.35</v>
      </c>
      <c r="L157" s="15" t="s">
        <v>19</v>
      </c>
      <c r="M157" s="3" t="s">
        <v>168</v>
      </c>
    </row>
    <row r="158" spans="1:274" hidden="1" outlineLevel="2" x14ac:dyDescent="0.25">
      <c r="A158" s="187" t="s">
        <v>179</v>
      </c>
      <c r="B158" s="197"/>
      <c r="C158" s="197" t="s">
        <v>207</v>
      </c>
      <c r="F158" s="75"/>
      <c r="G158" s="20">
        <f>IF(OR(E158&lt;&gt;"NC", F158&lt;&gt;"NC"),NETWORKDAYS(E158,F158,'JOUR FERIE'!A:A),"NC")</f>
        <v>0</v>
      </c>
      <c r="H158" s="188">
        <v>0</v>
      </c>
      <c r="I158" s="20">
        <f t="shared" si="12"/>
        <v>0</v>
      </c>
      <c r="J158" s="20">
        <v>0</v>
      </c>
      <c r="K158" s="73">
        <f t="shared" si="14"/>
        <v>0</v>
      </c>
      <c r="L158" s="15" t="s">
        <v>21</v>
      </c>
      <c r="M158" s="3" t="s">
        <v>168</v>
      </c>
    </row>
    <row r="159" spans="1:274" hidden="1" outlineLevel="2" x14ac:dyDescent="0.25">
      <c r="A159" s="187" t="s">
        <v>180</v>
      </c>
      <c r="B159" s="197"/>
      <c r="C159" s="197" t="s">
        <v>207</v>
      </c>
      <c r="D159" s="6" t="s">
        <v>147</v>
      </c>
      <c r="E159" s="75">
        <v>43910</v>
      </c>
      <c r="F159" s="75">
        <v>43913</v>
      </c>
      <c r="G159" s="20">
        <f>IF(OR(E159&lt;&gt;"NC", F159&lt;&gt;"NC"),NETWORKDAYS(E159,F159,'JOUR FERIE'!A:A),"NC")</f>
        <v>2</v>
      </c>
      <c r="H159" s="188">
        <v>1</v>
      </c>
      <c r="I159" s="20">
        <f t="shared" si="12"/>
        <v>1.4</v>
      </c>
      <c r="J159" s="20">
        <v>0</v>
      </c>
      <c r="K159" s="73">
        <f t="shared" si="14"/>
        <v>1.4</v>
      </c>
      <c r="L159" s="15" t="s">
        <v>19</v>
      </c>
      <c r="M159" s="3" t="s">
        <v>168</v>
      </c>
    </row>
    <row r="160" spans="1:274" hidden="1" outlineLevel="2" x14ac:dyDescent="0.25">
      <c r="A160" s="187" t="s">
        <v>181</v>
      </c>
      <c r="B160" s="197"/>
      <c r="C160" s="197" t="s">
        <v>207</v>
      </c>
      <c r="D160" s="6" t="s">
        <v>147</v>
      </c>
      <c r="E160" s="75">
        <v>43909</v>
      </c>
      <c r="F160" s="75">
        <v>43909</v>
      </c>
      <c r="G160" s="20">
        <f>IF(OR(E160&lt;&gt;"NC", F160&lt;&gt;"NC"),NETWORKDAYS(E160,F160,'JOUR FERIE'!A:A),"NC")</f>
        <v>1</v>
      </c>
      <c r="H160" s="188">
        <v>0.25</v>
      </c>
      <c r="I160" s="20">
        <f t="shared" si="12"/>
        <v>0.35</v>
      </c>
      <c r="J160" s="20">
        <v>0</v>
      </c>
      <c r="K160" s="73">
        <f t="shared" si="14"/>
        <v>0.35</v>
      </c>
      <c r="L160" s="15" t="s">
        <v>19</v>
      </c>
      <c r="M160" s="3" t="s">
        <v>168</v>
      </c>
    </row>
    <row r="161" spans="1:274" hidden="1" outlineLevel="2" x14ac:dyDescent="0.25">
      <c r="A161" s="187" t="s">
        <v>182</v>
      </c>
      <c r="B161" s="197"/>
      <c r="C161" s="197" t="s">
        <v>207</v>
      </c>
      <c r="D161" s="6" t="s">
        <v>147</v>
      </c>
      <c r="E161" s="75">
        <v>43909</v>
      </c>
      <c r="F161" s="75">
        <v>43909</v>
      </c>
      <c r="G161" s="20">
        <f>IF(OR(E161&lt;&gt;"NC", F161&lt;&gt;"NC"),NETWORKDAYS(E161,F161,'JOUR FERIE'!A:A),"NC")</f>
        <v>1</v>
      </c>
      <c r="H161" s="188">
        <v>0.25</v>
      </c>
      <c r="I161" s="20">
        <f t="shared" si="12"/>
        <v>0.35</v>
      </c>
      <c r="J161" s="20">
        <v>0</v>
      </c>
      <c r="K161" s="73">
        <f t="shared" si="14"/>
        <v>0.35</v>
      </c>
      <c r="L161" s="15" t="s">
        <v>19</v>
      </c>
      <c r="M161" s="3" t="s">
        <v>168</v>
      </c>
    </row>
    <row r="162" spans="1:274" s="219" customFormat="1" ht="90" hidden="1" outlineLevel="1" collapsed="1" x14ac:dyDescent="0.25">
      <c r="A162" s="260" t="s">
        <v>122</v>
      </c>
      <c r="B162" s="210"/>
      <c r="C162" s="210"/>
      <c r="D162" s="211"/>
      <c r="E162" s="241">
        <f>MIN(E163:E173)</f>
        <v>43920</v>
      </c>
      <c r="F162" s="212">
        <f>MAX(F163:F173)</f>
        <v>43937</v>
      </c>
      <c r="G162" s="274">
        <f>IF(OR(E162&lt;&gt;"NC", F162&lt;&gt;"NC"),NETWORKDAYS(E162,F162,'JOUR FERIE'!A:A),"NC")</f>
        <v>14</v>
      </c>
      <c r="H162" s="274">
        <f>SUM(H163:H173)</f>
        <v>9</v>
      </c>
      <c r="I162" s="274">
        <f>SUM(I163:I173)</f>
        <v>12.599999999999998</v>
      </c>
      <c r="J162" s="274">
        <f>SUM(J163:J173)</f>
        <v>0</v>
      </c>
      <c r="K162" s="274">
        <f>SUM(K163:K173)</f>
        <v>12.599999999999998</v>
      </c>
      <c r="L162" s="214"/>
      <c r="M162" s="215"/>
      <c r="N162" s="216"/>
      <c r="O162" s="216"/>
      <c r="P162" s="216"/>
      <c r="Q162" s="216"/>
      <c r="R162" s="216"/>
      <c r="S162" s="216"/>
      <c r="T162" s="217"/>
      <c r="U162" s="218"/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  <c r="AG162" s="216"/>
      <c r="AH162" s="216"/>
      <c r="AI162" s="217"/>
      <c r="AJ162" s="218"/>
      <c r="AK162" s="216"/>
      <c r="AL162" s="216"/>
      <c r="AM162" s="216"/>
      <c r="AN162" s="216"/>
      <c r="AO162" s="216"/>
      <c r="AP162" s="216"/>
      <c r="AQ162" s="216"/>
      <c r="AR162" s="216"/>
      <c r="AS162" s="216"/>
      <c r="AT162" s="216"/>
      <c r="AU162" s="216"/>
      <c r="AV162" s="216"/>
      <c r="AW162" s="217"/>
      <c r="AX162" s="218"/>
      <c r="AY162" s="216"/>
      <c r="AZ162" s="216"/>
      <c r="BA162" s="216"/>
      <c r="BB162" s="216"/>
      <c r="BC162" s="216"/>
      <c r="BD162" s="216"/>
      <c r="BE162" s="216"/>
      <c r="BF162" s="216"/>
      <c r="BG162" s="216"/>
      <c r="BH162" s="216"/>
      <c r="BI162" s="216"/>
      <c r="BJ162" s="216"/>
      <c r="BK162" s="217"/>
      <c r="BL162" s="218"/>
      <c r="BM162" s="216"/>
      <c r="BN162" s="216"/>
      <c r="BO162" s="216"/>
      <c r="BP162" s="216"/>
      <c r="BQ162" s="216"/>
      <c r="BR162" s="216"/>
      <c r="BS162" s="216"/>
      <c r="BT162" s="216"/>
      <c r="BU162" s="216"/>
      <c r="BV162" s="216"/>
      <c r="BW162" s="216"/>
      <c r="BX162" s="216"/>
      <c r="BY162" s="217"/>
      <c r="BZ162" s="218"/>
      <c r="CA162" s="216"/>
      <c r="CB162" s="216"/>
      <c r="CC162" s="216"/>
      <c r="CD162" s="216"/>
      <c r="CE162" s="216"/>
      <c r="CF162" s="216"/>
      <c r="CG162" s="216"/>
      <c r="CH162" s="216"/>
      <c r="CI162" s="216"/>
      <c r="CJ162" s="216"/>
      <c r="CK162" s="216"/>
      <c r="CL162" s="216"/>
      <c r="CM162" s="217"/>
      <c r="CN162" s="218"/>
      <c r="CO162" s="216"/>
      <c r="CP162" s="216"/>
      <c r="CQ162" s="216"/>
      <c r="CR162" s="216"/>
      <c r="CS162" s="216"/>
      <c r="CT162" s="216"/>
      <c r="CU162" s="216"/>
      <c r="CV162" s="216"/>
      <c r="CW162" s="216"/>
      <c r="CX162" s="216"/>
      <c r="CY162" s="216"/>
      <c r="CZ162" s="216"/>
      <c r="DA162" s="216"/>
      <c r="DB162" s="216"/>
      <c r="DC162" s="216"/>
      <c r="DD162" s="216"/>
      <c r="DE162" s="216"/>
      <c r="DF162" s="216"/>
      <c r="DG162" s="216"/>
      <c r="DH162" s="217"/>
      <c r="DI162" s="218"/>
      <c r="DJ162" s="216"/>
      <c r="DK162" s="216"/>
      <c r="DL162" s="216"/>
      <c r="DM162" s="216"/>
      <c r="DN162" s="216"/>
      <c r="DO162" s="216"/>
      <c r="DP162" s="216"/>
      <c r="DQ162" s="216"/>
      <c r="DR162" s="216"/>
      <c r="DS162" s="216"/>
      <c r="DT162" s="216"/>
      <c r="DU162" s="216"/>
      <c r="DV162" s="216"/>
      <c r="DW162" s="216"/>
      <c r="DX162" s="216"/>
      <c r="DY162" s="216"/>
      <c r="DZ162" s="216"/>
      <c r="EA162" s="216"/>
      <c r="EB162" s="216"/>
      <c r="EC162" s="217"/>
      <c r="ED162" s="218"/>
      <c r="EE162" s="216"/>
      <c r="EF162" s="216"/>
      <c r="EG162" s="216"/>
      <c r="EH162" s="216"/>
      <c r="EI162" s="216"/>
      <c r="EJ162" s="216"/>
      <c r="EK162" s="216"/>
      <c r="EL162" s="216"/>
      <c r="EM162" s="216"/>
      <c r="EN162" s="216"/>
      <c r="EO162" s="216"/>
      <c r="EP162" s="216"/>
      <c r="EQ162" s="216"/>
      <c r="ER162" s="216"/>
      <c r="ES162" s="216"/>
      <c r="ET162" s="216"/>
      <c r="EU162" s="216"/>
      <c r="EV162" s="216"/>
      <c r="EW162" s="216"/>
      <c r="EX162" s="217"/>
      <c r="EY162" s="218"/>
      <c r="EZ162" s="216"/>
      <c r="FA162" s="216"/>
      <c r="FB162" s="216"/>
      <c r="FC162" s="216"/>
      <c r="FD162" s="216"/>
      <c r="FE162" s="216"/>
      <c r="FF162" s="216"/>
      <c r="FG162" s="216"/>
      <c r="FH162" s="216"/>
      <c r="FI162" s="216"/>
      <c r="FJ162" s="216"/>
      <c r="FK162" s="216"/>
      <c r="FL162" s="216"/>
      <c r="FM162" s="216"/>
      <c r="FN162" s="216"/>
      <c r="FO162" s="216"/>
      <c r="FP162" s="216"/>
      <c r="FQ162" s="216"/>
      <c r="FR162" s="216"/>
      <c r="FS162" s="216"/>
      <c r="FT162" s="216"/>
      <c r="FU162" s="216"/>
      <c r="FV162" s="216"/>
      <c r="FW162" s="216"/>
      <c r="FX162" s="216"/>
      <c r="FY162" s="216"/>
      <c r="FZ162" s="216"/>
      <c r="GA162" s="216"/>
      <c r="GB162" s="216"/>
      <c r="GC162" s="216"/>
      <c r="GD162" s="216"/>
      <c r="GE162" s="216"/>
      <c r="GF162" s="216"/>
      <c r="GG162" s="216"/>
      <c r="GH162" s="216"/>
      <c r="GI162" s="216"/>
      <c r="GJ162" s="216"/>
      <c r="GK162" s="216"/>
      <c r="GL162" s="216"/>
      <c r="GM162" s="216"/>
      <c r="GN162" s="216"/>
      <c r="GO162" s="216"/>
      <c r="GP162" s="216"/>
      <c r="GQ162" s="216"/>
      <c r="GR162" s="216"/>
      <c r="GS162" s="216"/>
      <c r="GT162" s="216"/>
      <c r="GU162" s="216"/>
      <c r="GV162" s="216"/>
      <c r="GW162" s="216"/>
      <c r="GX162" s="216"/>
      <c r="GY162" s="216"/>
      <c r="GZ162" s="216"/>
      <c r="HA162" s="216"/>
      <c r="HB162" s="216"/>
      <c r="HC162" s="216"/>
      <c r="HD162" s="216"/>
      <c r="HE162" s="216"/>
      <c r="HF162" s="216"/>
      <c r="HG162" s="216"/>
      <c r="HH162" s="216"/>
      <c r="HI162" s="216"/>
      <c r="HJ162" s="216"/>
      <c r="HK162" s="216"/>
      <c r="HL162" s="216"/>
      <c r="HM162" s="216"/>
      <c r="HN162" s="216"/>
      <c r="HO162" s="216"/>
      <c r="HP162" s="216"/>
      <c r="HQ162" s="216"/>
      <c r="HR162" s="216"/>
      <c r="HS162" s="216"/>
      <c r="HT162" s="216"/>
      <c r="HU162" s="216"/>
      <c r="HV162" s="216"/>
      <c r="HW162" s="216"/>
      <c r="HX162" s="216"/>
      <c r="HY162" s="216"/>
      <c r="HZ162" s="216"/>
      <c r="IA162" s="216"/>
      <c r="IB162" s="216"/>
      <c r="IC162" s="216"/>
      <c r="ID162" s="216"/>
      <c r="IE162" s="216"/>
      <c r="IF162" s="216"/>
      <c r="IG162" s="216"/>
      <c r="IH162" s="216"/>
      <c r="II162" s="216"/>
      <c r="IJ162" s="216"/>
      <c r="IK162" s="216"/>
      <c r="IL162" s="216"/>
      <c r="IM162" s="216"/>
      <c r="IN162" s="216"/>
      <c r="IO162" s="216"/>
      <c r="IP162" s="216"/>
      <c r="IQ162" s="216"/>
      <c r="IR162" s="216"/>
      <c r="IS162" s="216"/>
      <c r="IT162" s="216"/>
      <c r="IU162" s="216"/>
      <c r="IV162" s="216"/>
      <c r="IW162" s="216"/>
      <c r="IX162" s="216"/>
      <c r="IY162" s="216"/>
      <c r="IZ162" s="216"/>
      <c r="JA162" s="216"/>
      <c r="JB162" s="216"/>
      <c r="JC162" s="216"/>
      <c r="JD162" s="216"/>
      <c r="JE162" s="216"/>
      <c r="JF162" s="216"/>
      <c r="JG162" s="216"/>
      <c r="JH162" s="216"/>
      <c r="JI162" s="216"/>
      <c r="JJ162" s="216"/>
      <c r="JK162" s="216"/>
      <c r="JL162" s="216"/>
      <c r="JM162" s="216"/>
      <c r="JN162" s="216"/>
    </row>
    <row r="163" spans="1:274" hidden="1" outlineLevel="2" x14ac:dyDescent="0.25">
      <c r="A163" s="187" t="s">
        <v>172</v>
      </c>
      <c r="B163" s="197"/>
      <c r="C163" s="197" t="s">
        <v>208</v>
      </c>
      <c r="D163" s="6" t="s">
        <v>147</v>
      </c>
      <c r="E163" s="75">
        <v>43920</v>
      </c>
      <c r="F163" s="75">
        <v>43920</v>
      </c>
      <c r="G163" s="20">
        <f>IF(OR(E163&lt;&gt;"NC", F163&lt;&gt;"NC"),NETWORKDAYS(E163,F163,'JOUR FERIE'!A:A),"NC")</f>
        <v>1</v>
      </c>
      <c r="H163" s="188">
        <v>0.5</v>
      </c>
      <c r="I163" s="20">
        <f t="shared" si="12"/>
        <v>0.7</v>
      </c>
      <c r="J163" s="20">
        <v>0</v>
      </c>
      <c r="K163" s="73">
        <f t="shared" ref="K163:K173" si="15">I163-J163</f>
        <v>0.7</v>
      </c>
      <c r="L163" s="15" t="s">
        <v>19</v>
      </c>
      <c r="M163" s="3" t="s">
        <v>168</v>
      </c>
      <c r="N163" s="9"/>
      <c r="O163" s="9"/>
      <c r="P163" s="9"/>
      <c r="Q163" s="9"/>
      <c r="R163" s="9"/>
      <c r="S163" s="9"/>
      <c r="T163" s="172"/>
      <c r="U163" s="18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172"/>
      <c r="AJ163" s="180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172"/>
      <c r="AX163" s="180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172"/>
      <c r="BL163" s="180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172"/>
      <c r="BZ163" s="180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172"/>
      <c r="CN163" s="180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172"/>
      <c r="DI163" s="180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172"/>
      <c r="ED163" s="180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172"/>
      <c r="EY163" s="180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</row>
    <row r="164" spans="1:274" hidden="1" outlineLevel="2" x14ac:dyDescent="0.25">
      <c r="A164" s="187" t="s">
        <v>173</v>
      </c>
      <c r="B164" s="197"/>
      <c r="C164" s="197" t="s">
        <v>208</v>
      </c>
      <c r="D164" s="6" t="s">
        <v>147</v>
      </c>
      <c r="E164" s="75">
        <v>43920</v>
      </c>
      <c r="F164" s="61">
        <v>43921</v>
      </c>
      <c r="G164" s="20">
        <f>IF(OR(E164&lt;&gt;"NC", F164&lt;&gt;"NC"),NETWORKDAYS(E164,F164,'JOUR FERIE'!A:A),"NC")</f>
        <v>2</v>
      </c>
      <c r="H164" s="188">
        <v>0.5</v>
      </c>
      <c r="I164" s="20">
        <f t="shared" si="12"/>
        <v>0.7</v>
      </c>
      <c r="J164" s="20">
        <v>0</v>
      </c>
      <c r="K164" s="73">
        <f t="shared" si="15"/>
        <v>0.7</v>
      </c>
      <c r="L164" s="15" t="s">
        <v>19</v>
      </c>
      <c r="M164" s="3" t="s">
        <v>168</v>
      </c>
    </row>
    <row r="165" spans="1:274" hidden="1" outlineLevel="2" x14ac:dyDescent="0.25">
      <c r="A165" s="187" t="s">
        <v>174</v>
      </c>
      <c r="B165" s="197"/>
      <c r="C165" s="197"/>
      <c r="G165" s="20">
        <f>IF(OR(E165&lt;&gt;"NC", F165&lt;&gt;"NC"),NETWORKDAYS(E165,F165,'JOUR FERIE'!A:A),"NC")</f>
        <v>0</v>
      </c>
      <c r="H165" s="188">
        <v>0</v>
      </c>
      <c r="I165" s="20">
        <f t="shared" si="12"/>
        <v>0</v>
      </c>
      <c r="J165" s="20">
        <v>0</v>
      </c>
      <c r="K165" s="73">
        <f t="shared" si="15"/>
        <v>0</v>
      </c>
      <c r="L165" s="15" t="s">
        <v>21</v>
      </c>
      <c r="M165" s="3" t="s">
        <v>168</v>
      </c>
    </row>
    <row r="166" spans="1:274" hidden="1" outlineLevel="2" x14ac:dyDescent="0.25">
      <c r="A166" s="187" t="s">
        <v>175</v>
      </c>
      <c r="B166" s="197"/>
      <c r="C166" s="197" t="s">
        <v>208</v>
      </c>
      <c r="D166" s="6" t="s">
        <v>147</v>
      </c>
      <c r="E166" s="61">
        <v>43922</v>
      </c>
      <c r="F166" s="61">
        <v>43928</v>
      </c>
      <c r="G166" s="20">
        <f>IF(OR(E166&lt;&gt;"NC", F166&lt;&gt;"NC"),NETWORKDAYS(E166,F166,'JOUR FERIE'!A:A),"NC")</f>
        <v>5</v>
      </c>
      <c r="H166" s="188">
        <v>3</v>
      </c>
      <c r="I166" s="20">
        <f t="shared" si="12"/>
        <v>4.2</v>
      </c>
      <c r="J166" s="20">
        <v>0</v>
      </c>
      <c r="K166" s="73">
        <f t="shared" si="15"/>
        <v>4.2</v>
      </c>
      <c r="L166" s="15" t="s">
        <v>19</v>
      </c>
      <c r="M166" s="3" t="s">
        <v>168</v>
      </c>
    </row>
    <row r="167" spans="1:274" hidden="1" outlineLevel="2" x14ac:dyDescent="0.25">
      <c r="A167" s="187" t="s">
        <v>176</v>
      </c>
      <c r="B167" s="197"/>
      <c r="C167" s="197"/>
      <c r="E167" s="61"/>
      <c r="G167" s="20">
        <f>IF(OR(E167&lt;&gt;"NC", F167&lt;&gt;"NC"),NETWORKDAYS(E167,F167,'JOUR FERIE'!A:A),"NC")</f>
        <v>0</v>
      </c>
      <c r="H167" s="188">
        <v>0</v>
      </c>
      <c r="I167" s="20">
        <f t="shared" si="12"/>
        <v>0</v>
      </c>
      <c r="J167" s="20">
        <v>0</v>
      </c>
      <c r="K167" s="73">
        <f t="shared" si="15"/>
        <v>0</v>
      </c>
      <c r="L167" s="15" t="s">
        <v>21</v>
      </c>
      <c r="M167" s="3" t="s">
        <v>168</v>
      </c>
    </row>
    <row r="168" spans="1:274" hidden="1" outlineLevel="2" x14ac:dyDescent="0.25">
      <c r="A168" s="187" t="s">
        <v>177</v>
      </c>
      <c r="B168" s="197"/>
      <c r="C168" s="197"/>
      <c r="F168" s="75"/>
      <c r="G168" s="20">
        <f>IF(OR(E168&lt;&gt;"NC", F168&lt;&gt;"NC"),NETWORKDAYS(E168,F168,'JOUR FERIE'!A:A),"NC")</f>
        <v>0</v>
      </c>
      <c r="H168" s="188">
        <v>0</v>
      </c>
      <c r="I168" s="20">
        <f t="shared" si="12"/>
        <v>0</v>
      </c>
      <c r="J168" s="20">
        <v>0</v>
      </c>
      <c r="K168" s="73">
        <f t="shared" si="15"/>
        <v>0</v>
      </c>
      <c r="L168" s="15" t="s">
        <v>21</v>
      </c>
      <c r="M168" s="3"/>
    </row>
    <row r="169" spans="1:274" hidden="1" outlineLevel="2" x14ac:dyDescent="0.25">
      <c r="A169" s="187" t="s">
        <v>178</v>
      </c>
      <c r="B169" s="197"/>
      <c r="C169" s="197" t="s">
        <v>208</v>
      </c>
      <c r="D169" s="6" t="s">
        <v>147</v>
      </c>
      <c r="E169" s="61">
        <v>43928</v>
      </c>
      <c r="F169" s="75">
        <v>43930</v>
      </c>
      <c r="G169" s="20">
        <f>IF(OR(E169&lt;&gt;"NC", F169&lt;&gt;"NC"),NETWORKDAYS(E169,F169,'JOUR FERIE'!A:A),"NC")</f>
        <v>3</v>
      </c>
      <c r="H169" s="188">
        <v>2</v>
      </c>
      <c r="I169" s="20">
        <f t="shared" si="12"/>
        <v>2.8</v>
      </c>
      <c r="J169" s="20">
        <v>0</v>
      </c>
      <c r="K169" s="73">
        <f t="shared" si="15"/>
        <v>2.8</v>
      </c>
      <c r="L169" s="15" t="s">
        <v>19</v>
      </c>
      <c r="M169" s="3" t="s">
        <v>168</v>
      </c>
    </row>
    <row r="170" spans="1:274" hidden="1" outlineLevel="2" x14ac:dyDescent="0.25">
      <c r="A170" s="187" t="s">
        <v>179</v>
      </c>
      <c r="B170" s="197"/>
      <c r="C170" s="197"/>
      <c r="E170" s="61"/>
      <c r="G170" s="20">
        <f>IF(OR(E170&lt;&gt;"NC", F170&lt;&gt;"NC"),NETWORKDAYS(E170,F170,'JOUR FERIE'!A:A),"NC")</f>
        <v>0</v>
      </c>
      <c r="H170" s="188">
        <v>0</v>
      </c>
      <c r="I170" s="20">
        <f t="shared" si="12"/>
        <v>0</v>
      </c>
      <c r="J170" s="20">
        <v>0</v>
      </c>
      <c r="K170" s="73">
        <f t="shared" si="15"/>
        <v>0</v>
      </c>
      <c r="L170" s="15" t="s">
        <v>21</v>
      </c>
      <c r="M170" s="3" t="s">
        <v>168</v>
      </c>
    </row>
    <row r="171" spans="1:274" hidden="1" outlineLevel="2" x14ac:dyDescent="0.25">
      <c r="A171" s="187" t="s">
        <v>180</v>
      </c>
      <c r="B171" s="197"/>
      <c r="C171" s="197" t="s">
        <v>209</v>
      </c>
      <c r="D171" s="6" t="s">
        <v>147</v>
      </c>
      <c r="E171" s="75">
        <v>43936</v>
      </c>
      <c r="F171" s="75">
        <v>43937</v>
      </c>
      <c r="G171" s="20">
        <f>IF(OR(E171&lt;&gt;"NC", F171&lt;&gt;"NC"),NETWORKDAYS(E171,F171,'JOUR FERIE'!A:A),"NC")</f>
        <v>2</v>
      </c>
      <c r="H171" s="188">
        <v>1</v>
      </c>
      <c r="I171" s="20">
        <f t="shared" si="12"/>
        <v>1.4</v>
      </c>
      <c r="J171" s="20">
        <v>0</v>
      </c>
      <c r="K171" s="73">
        <f t="shared" si="15"/>
        <v>1.4</v>
      </c>
      <c r="L171" s="15" t="s">
        <v>19</v>
      </c>
      <c r="M171" s="3" t="s">
        <v>168</v>
      </c>
    </row>
    <row r="172" spans="1:274" hidden="1" outlineLevel="2" x14ac:dyDescent="0.25">
      <c r="A172" s="187" t="s">
        <v>181</v>
      </c>
      <c r="B172" s="197"/>
      <c r="C172" s="197" t="s">
        <v>208</v>
      </c>
      <c r="D172" s="6" t="s">
        <v>147</v>
      </c>
      <c r="E172" s="75">
        <v>43931</v>
      </c>
      <c r="F172" s="75">
        <v>43935</v>
      </c>
      <c r="G172" s="20">
        <f>IF(OR(E172&lt;&gt;"NC", F172&lt;&gt;"NC"),NETWORKDAYS(E172,F172,'JOUR FERIE'!A:A),"NC")</f>
        <v>3</v>
      </c>
      <c r="H172" s="188">
        <v>2</v>
      </c>
      <c r="I172" s="20">
        <f t="shared" si="12"/>
        <v>2.8</v>
      </c>
      <c r="J172" s="20">
        <v>0</v>
      </c>
      <c r="K172" s="73">
        <f t="shared" si="15"/>
        <v>2.8</v>
      </c>
      <c r="L172" s="15" t="s">
        <v>19</v>
      </c>
      <c r="M172" s="3" t="s">
        <v>168</v>
      </c>
    </row>
    <row r="173" spans="1:274" hidden="1" outlineLevel="2" x14ac:dyDescent="0.25">
      <c r="A173" s="187" t="s">
        <v>182</v>
      </c>
      <c r="B173" s="197"/>
      <c r="C173" s="197"/>
      <c r="F173" s="75"/>
      <c r="G173" s="20">
        <f>IF(OR(E173&lt;&gt;"NC", F173&lt;&gt;"NC"),NETWORKDAYS(E173,F173,'JOUR FERIE'!A:A),"NC")</f>
        <v>0</v>
      </c>
      <c r="H173" s="188">
        <v>0</v>
      </c>
      <c r="I173" s="20">
        <f t="shared" si="12"/>
        <v>0</v>
      </c>
      <c r="J173" s="20">
        <v>0</v>
      </c>
      <c r="K173" s="73">
        <f t="shared" si="15"/>
        <v>0</v>
      </c>
      <c r="L173" s="15" t="s">
        <v>21</v>
      </c>
      <c r="M173" s="3" t="s">
        <v>168</v>
      </c>
    </row>
    <row r="174" spans="1:274" s="219" customFormat="1" ht="30" hidden="1" outlineLevel="1" collapsed="1" x14ac:dyDescent="0.25">
      <c r="A174" s="288" t="s">
        <v>128</v>
      </c>
      <c r="B174" s="210"/>
      <c r="C174" s="210"/>
      <c r="D174" s="211"/>
      <c r="E174" s="241">
        <f>MIN(E175:E185)</f>
        <v>43914</v>
      </c>
      <c r="F174" s="212">
        <f>MAX(F175:F185)</f>
        <v>43950</v>
      </c>
      <c r="G174" s="274">
        <f>IF(OR(E174&lt;&gt;"NC", F174&lt;&gt;"NC"),NETWORKDAYS(E174,F174,'JOUR FERIE'!A:A),"NC")</f>
        <v>27</v>
      </c>
      <c r="H174" s="274">
        <f>SUM(H175:H185)</f>
        <v>20.25</v>
      </c>
      <c r="I174" s="274">
        <f>SUM(I175:I185)</f>
        <v>28.349999999999998</v>
      </c>
      <c r="J174" s="274">
        <f>SUM(J175:J185)</f>
        <v>0</v>
      </c>
      <c r="K174" s="274">
        <f>SUM(K175:K185)</f>
        <v>28.349999999999998</v>
      </c>
      <c r="L174" s="214"/>
      <c r="M174" s="215"/>
      <c r="N174" s="216"/>
      <c r="O174" s="216"/>
      <c r="P174" s="216"/>
      <c r="Q174" s="216"/>
      <c r="R174" s="216"/>
      <c r="S174" s="216"/>
      <c r="T174" s="217"/>
      <c r="U174" s="218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7"/>
      <c r="AJ174" s="218"/>
      <c r="AK174" s="216"/>
      <c r="AL174" s="216"/>
      <c r="AM174" s="216"/>
      <c r="AN174" s="216"/>
      <c r="AO174" s="216"/>
      <c r="AP174" s="216"/>
      <c r="AQ174" s="216"/>
      <c r="AR174" s="216"/>
      <c r="AS174" s="216"/>
      <c r="AT174" s="216"/>
      <c r="AU174" s="216"/>
      <c r="AV174" s="216"/>
      <c r="AW174" s="217"/>
      <c r="AX174" s="218"/>
      <c r="AY174" s="216"/>
      <c r="AZ174" s="216"/>
      <c r="BA174" s="216"/>
      <c r="BB174" s="216"/>
      <c r="BC174" s="216"/>
      <c r="BD174" s="216"/>
      <c r="BE174" s="216"/>
      <c r="BF174" s="216"/>
      <c r="BG174" s="216"/>
      <c r="BH174" s="216"/>
      <c r="BI174" s="216"/>
      <c r="BJ174" s="216"/>
      <c r="BK174" s="217"/>
      <c r="BL174" s="218"/>
      <c r="BM174" s="216"/>
      <c r="BN174" s="216"/>
      <c r="BO174" s="216"/>
      <c r="BP174" s="216"/>
      <c r="BQ174" s="216"/>
      <c r="BR174" s="216"/>
      <c r="BS174" s="216"/>
      <c r="BT174" s="216"/>
      <c r="BU174" s="216"/>
      <c r="BV174" s="216"/>
      <c r="BW174" s="216"/>
      <c r="BX174" s="216"/>
      <c r="BY174" s="217"/>
      <c r="BZ174" s="218"/>
      <c r="CA174" s="216"/>
      <c r="CB174" s="216"/>
      <c r="CC174" s="216"/>
      <c r="CD174" s="216"/>
      <c r="CE174" s="216"/>
      <c r="CF174" s="216"/>
      <c r="CG174" s="216"/>
      <c r="CH174" s="216"/>
      <c r="CI174" s="216"/>
      <c r="CJ174" s="216"/>
      <c r="CK174" s="216"/>
      <c r="CL174" s="216"/>
      <c r="CM174" s="217"/>
      <c r="CN174" s="218"/>
      <c r="CO174" s="216"/>
      <c r="CP174" s="216"/>
      <c r="CQ174" s="216"/>
      <c r="CR174" s="216"/>
      <c r="CS174" s="216"/>
      <c r="CT174" s="216"/>
      <c r="CU174" s="216"/>
      <c r="CV174" s="216"/>
      <c r="CW174" s="216"/>
      <c r="CX174" s="216"/>
      <c r="CY174" s="216"/>
      <c r="CZ174" s="216"/>
      <c r="DA174" s="216"/>
      <c r="DB174" s="216"/>
      <c r="DC174" s="216"/>
      <c r="DD174" s="216"/>
      <c r="DE174" s="216"/>
      <c r="DF174" s="216"/>
      <c r="DG174" s="216"/>
      <c r="DH174" s="217"/>
      <c r="DI174" s="218"/>
      <c r="DJ174" s="216"/>
      <c r="DK174" s="216"/>
      <c r="DL174" s="216"/>
      <c r="DM174" s="216"/>
      <c r="DN174" s="216"/>
      <c r="DO174" s="216"/>
      <c r="DP174" s="216"/>
      <c r="DQ174" s="216"/>
      <c r="DR174" s="216"/>
      <c r="DS174" s="216"/>
      <c r="DT174" s="216"/>
      <c r="DU174" s="216"/>
      <c r="DV174" s="216"/>
      <c r="DW174" s="216"/>
      <c r="DX174" s="216"/>
      <c r="DY174" s="216"/>
      <c r="DZ174" s="216"/>
      <c r="EA174" s="216"/>
      <c r="EB174" s="216"/>
      <c r="EC174" s="217"/>
      <c r="ED174" s="218"/>
      <c r="EE174" s="216"/>
      <c r="EF174" s="216"/>
      <c r="EG174" s="216"/>
      <c r="EH174" s="216"/>
      <c r="EI174" s="216"/>
      <c r="EJ174" s="216"/>
      <c r="EK174" s="216"/>
      <c r="EL174" s="216"/>
      <c r="EM174" s="216"/>
      <c r="EN174" s="216"/>
      <c r="EO174" s="216"/>
      <c r="EP174" s="216"/>
      <c r="EQ174" s="216"/>
      <c r="ER174" s="216"/>
      <c r="ES174" s="216"/>
      <c r="ET174" s="216"/>
      <c r="EU174" s="216"/>
      <c r="EV174" s="216"/>
      <c r="EW174" s="216"/>
      <c r="EX174" s="217"/>
      <c r="EY174" s="218"/>
      <c r="EZ174" s="216"/>
      <c r="FA174" s="216"/>
      <c r="FB174" s="216"/>
      <c r="FC174" s="216"/>
      <c r="FD174" s="216"/>
      <c r="FE174" s="216"/>
      <c r="FF174" s="216"/>
      <c r="FG174" s="216"/>
      <c r="FH174" s="216"/>
      <c r="FI174" s="216"/>
      <c r="FJ174" s="216"/>
      <c r="FK174" s="216"/>
      <c r="FL174" s="216"/>
      <c r="FM174" s="216"/>
      <c r="FN174" s="216"/>
      <c r="FO174" s="216"/>
      <c r="FP174" s="216"/>
      <c r="FQ174" s="216"/>
      <c r="FR174" s="216"/>
      <c r="FS174" s="216"/>
      <c r="FT174" s="216"/>
      <c r="FU174" s="216"/>
      <c r="FV174" s="216"/>
      <c r="FW174" s="216"/>
      <c r="FX174" s="216"/>
      <c r="FY174" s="216"/>
      <c r="FZ174" s="216"/>
      <c r="GA174" s="216"/>
      <c r="GB174" s="216"/>
      <c r="GC174" s="216"/>
      <c r="GD174" s="216"/>
      <c r="GE174" s="216"/>
      <c r="GF174" s="216"/>
      <c r="GG174" s="216"/>
      <c r="GH174" s="216"/>
      <c r="GI174" s="216"/>
      <c r="GJ174" s="216"/>
      <c r="GK174" s="216"/>
      <c r="GL174" s="216"/>
      <c r="GM174" s="216"/>
      <c r="GN174" s="216"/>
      <c r="GO174" s="216"/>
      <c r="GP174" s="216"/>
      <c r="GQ174" s="216"/>
      <c r="GR174" s="216"/>
      <c r="GS174" s="216"/>
      <c r="GT174" s="216"/>
      <c r="GU174" s="216"/>
      <c r="GV174" s="216"/>
      <c r="GW174" s="216"/>
      <c r="GX174" s="216"/>
      <c r="GY174" s="216"/>
      <c r="GZ174" s="216"/>
      <c r="HA174" s="216"/>
      <c r="HB174" s="216"/>
      <c r="HC174" s="216"/>
      <c r="HD174" s="216"/>
      <c r="HE174" s="216"/>
      <c r="HF174" s="216"/>
      <c r="HG174" s="216"/>
      <c r="HH174" s="216"/>
      <c r="HI174" s="216"/>
      <c r="HJ174" s="216"/>
      <c r="HK174" s="216"/>
      <c r="HL174" s="216"/>
      <c r="HM174" s="216"/>
      <c r="HN174" s="216"/>
      <c r="HO174" s="216"/>
      <c r="HP174" s="216"/>
      <c r="HQ174" s="216"/>
      <c r="HR174" s="216"/>
      <c r="HS174" s="216"/>
      <c r="HT174" s="216"/>
      <c r="HU174" s="216"/>
      <c r="HV174" s="216"/>
      <c r="HW174" s="216"/>
      <c r="HX174" s="216"/>
      <c r="HY174" s="216"/>
      <c r="HZ174" s="216"/>
      <c r="IA174" s="216"/>
      <c r="IB174" s="216"/>
      <c r="IC174" s="216"/>
      <c r="ID174" s="216"/>
      <c r="IE174" s="216"/>
      <c r="IF174" s="216"/>
      <c r="IG174" s="216"/>
      <c r="IH174" s="216"/>
      <c r="II174" s="216"/>
      <c r="IJ174" s="216"/>
      <c r="IK174" s="216"/>
      <c r="IL174" s="216"/>
      <c r="IM174" s="216"/>
      <c r="IN174" s="216"/>
      <c r="IO174" s="216"/>
      <c r="IP174" s="216"/>
      <c r="IQ174" s="216"/>
      <c r="IR174" s="216"/>
      <c r="IS174" s="216"/>
      <c r="IT174" s="216"/>
      <c r="IU174" s="216"/>
      <c r="IV174" s="216"/>
      <c r="IW174" s="216"/>
      <c r="IX174" s="216"/>
      <c r="IY174" s="216"/>
      <c r="IZ174" s="216"/>
      <c r="JA174" s="216"/>
      <c r="JB174" s="216"/>
      <c r="JC174" s="216"/>
      <c r="JD174" s="216"/>
      <c r="JE174" s="216"/>
      <c r="JF174" s="216"/>
      <c r="JG174" s="216"/>
      <c r="JH174" s="216"/>
      <c r="JI174" s="216"/>
      <c r="JJ174" s="216"/>
      <c r="JK174" s="216"/>
      <c r="JL174" s="216"/>
      <c r="JM174" s="216"/>
      <c r="JN174" s="216"/>
    </row>
    <row r="175" spans="1:274" hidden="1" outlineLevel="2" x14ac:dyDescent="0.25">
      <c r="A175" s="187" t="s">
        <v>172</v>
      </c>
      <c r="B175" s="197"/>
      <c r="C175" s="197"/>
      <c r="G175" s="20">
        <f>IF(OR(E175&lt;&gt;"NC", F175&lt;&gt;"NC"),NETWORKDAYS(E175,F175,'JOUR FERIE'!A:A),"NC")</f>
        <v>0</v>
      </c>
      <c r="H175" s="188">
        <v>0</v>
      </c>
      <c r="I175" s="20">
        <f t="shared" si="12"/>
        <v>0</v>
      </c>
      <c r="J175" s="20">
        <v>0</v>
      </c>
      <c r="K175" s="73">
        <f t="shared" ref="K175:K185" si="16">I175-J175</f>
        <v>0</v>
      </c>
      <c r="L175" s="15" t="s">
        <v>21</v>
      </c>
      <c r="M175" s="3" t="s">
        <v>168</v>
      </c>
      <c r="N175" s="9"/>
      <c r="O175" s="9"/>
      <c r="P175" s="9"/>
      <c r="Q175" s="9"/>
      <c r="R175" s="9"/>
      <c r="S175" s="9"/>
      <c r="T175" s="172"/>
      <c r="U175" s="18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172"/>
      <c r="AJ175" s="180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172"/>
      <c r="AX175" s="180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172"/>
      <c r="BL175" s="180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172"/>
      <c r="BZ175" s="180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172"/>
      <c r="CN175" s="180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172"/>
      <c r="DI175" s="180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172"/>
      <c r="ED175" s="180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172"/>
      <c r="EY175" s="180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</row>
    <row r="176" spans="1:274" hidden="1" outlineLevel="2" x14ac:dyDescent="0.25">
      <c r="A176" s="187" t="s">
        <v>173</v>
      </c>
      <c r="B176" s="197"/>
      <c r="C176" s="197" t="s">
        <v>208</v>
      </c>
      <c r="D176" s="6" t="s">
        <v>147</v>
      </c>
      <c r="E176" s="61">
        <v>43914</v>
      </c>
      <c r="F176" s="61">
        <v>43922</v>
      </c>
      <c r="G176" s="20">
        <f>IF(OR(E176&lt;&gt;"NC", F176&lt;&gt;"NC"),NETWORKDAYS(E176,F176,'JOUR FERIE'!A:A),"NC")</f>
        <v>7</v>
      </c>
      <c r="H176" s="188">
        <v>5</v>
      </c>
      <c r="I176" s="20">
        <f t="shared" si="12"/>
        <v>7</v>
      </c>
      <c r="J176" s="20">
        <v>0</v>
      </c>
      <c r="K176" s="73">
        <f t="shared" si="16"/>
        <v>7</v>
      </c>
      <c r="L176" s="15" t="s">
        <v>19</v>
      </c>
      <c r="M176" s="3" t="s">
        <v>168</v>
      </c>
    </row>
    <row r="177" spans="1:274" hidden="1" outlineLevel="2" x14ac:dyDescent="0.25">
      <c r="A177" s="187" t="s">
        <v>174</v>
      </c>
      <c r="B177" s="197"/>
      <c r="C177" s="197"/>
      <c r="G177" s="20">
        <f>IF(OR(E177&lt;&gt;"NC", F177&lt;&gt;"NC"),NETWORKDAYS(E177,F177,'JOUR FERIE'!A:A),"NC")</f>
        <v>0</v>
      </c>
      <c r="H177" s="188">
        <v>0</v>
      </c>
      <c r="I177" s="20">
        <f t="shared" si="12"/>
        <v>0</v>
      </c>
      <c r="J177" s="20">
        <v>0</v>
      </c>
      <c r="K177" s="73">
        <f t="shared" si="16"/>
        <v>0</v>
      </c>
      <c r="L177" s="15" t="s">
        <v>21</v>
      </c>
      <c r="M177" s="3" t="s">
        <v>168</v>
      </c>
    </row>
    <row r="178" spans="1:274" hidden="1" outlineLevel="2" x14ac:dyDescent="0.25">
      <c r="A178" s="187" t="s">
        <v>175</v>
      </c>
      <c r="B178" s="197"/>
      <c r="C178" s="197" t="s">
        <v>208</v>
      </c>
      <c r="D178" s="6" t="s">
        <v>147</v>
      </c>
      <c r="E178" s="61">
        <v>43923</v>
      </c>
      <c r="F178" s="61">
        <v>43942</v>
      </c>
      <c r="G178" s="20">
        <f>IF(OR(E178&lt;&gt;"NC", F178&lt;&gt;"NC"),NETWORKDAYS(E178,F178,'JOUR FERIE'!A:A),"NC")</f>
        <v>14</v>
      </c>
      <c r="H178" s="188">
        <v>10</v>
      </c>
      <c r="I178" s="20">
        <f t="shared" si="12"/>
        <v>14</v>
      </c>
      <c r="J178" s="20">
        <v>0</v>
      </c>
      <c r="K178" s="73">
        <f t="shared" si="16"/>
        <v>14</v>
      </c>
      <c r="L178" s="15" t="s">
        <v>19</v>
      </c>
      <c r="M178" s="3" t="s">
        <v>168</v>
      </c>
    </row>
    <row r="179" spans="1:274" hidden="1" outlineLevel="2" x14ac:dyDescent="0.25">
      <c r="A179" s="187" t="s">
        <v>176</v>
      </c>
      <c r="B179" s="197"/>
      <c r="C179" s="197" t="s">
        <v>209</v>
      </c>
      <c r="D179" s="6" t="s">
        <v>148</v>
      </c>
      <c r="E179" s="61">
        <v>43935</v>
      </c>
      <c r="F179" s="61">
        <v>43935</v>
      </c>
      <c r="G179" s="20">
        <f>IF(OR(E179&lt;&gt;"NC", F179&lt;&gt;"NC"),NETWORKDAYS(E179,F179,'JOUR FERIE'!A:A),"NC")</f>
        <v>1</v>
      </c>
      <c r="H179" s="188">
        <v>0.5</v>
      </c>
      <c r="I179" s="20">
        <f t="shared" si="12"/>
        <v>0.7</v>
      </c>
      <c r="J179" s="20">
        <v>0</v>
      </c>
      <c r="K179" s="73">
        <f t="shared" si="16"/>
        <v>0.7</v>
      </c>
      <c r="L179" s="15" t="s">
        <v>19</v>
      </c>
      <c r="M179" s="3" t="s">
        <v>168</v>
      </c>
    </row>
    <row r="180" spans="1:274" hidden="1" outlineLevel="2" x14ac:dyDescent="0.25">
      <c r="A180" s="187" t="s">
        <v>177</v>
      </c>
      <c r="B180" s="197"/>
      <c r="C180" s="197" t="s">
        <v>209</v>
      </c>
      <c r="D180" s="6" t="s">
        <v>147</v>
      </c>
      <c r="E180" s="75">
        <v>43943</v>
      </c>
      <c r="F180" s="75">
        <v>43944</v>
      </c>
      <c r="G180" s="20">
        <f>IF(OR(E180&lt;&gt;"NC", F180&lt;&gt;"NC"),NETWORKDAYS(E180,F180,'JOUR FERIE'!A:A),"NC")</f>
        <v>2</v>
      </c>
      <c r="H180" s="188">
        <v>1</v>
      </c>
      <c r="I180" s="20">
        <f t="shared" si="12"/>
        <v>1.4</v>
      </c>
      <c r="J180" s="20">
        <v>0</v>
      </c>
      <c r="K180" s="73">
        <f t="shared" si="16"/>
        <v>1.4</v>
      </c>
      <c r="L180" s="15" t="s">
        <v>19</v>
      </c>
      <c r="M180" s="3"/>
    </row>
    <row r="181" spans="1:274" hidden="1" outlineLevel="2" x14ac:dyDescent="0.25">
      <c r="A181" s="187" t="s">
        <v>178</v>
      </c>
      <c r="B181" s="197"/>
      <c r="C181" s="197" t="s">
        <v>209</v>
      </c>
      <c r="D181" s="6" t="s">
        <v>147</v>
      </c>
      <c r="E181" s="75">
        <v>43943</v>
      </c>
      <c r="F181" s="75">
        <v>43943</v>
      </c>
      <c r="G181" s="20">
        <f>IF(OR(E181&lt;&gt;"NC", F181&lt;&gt;"NC"),NETWORKDAYS(E181,F181,'JOUR FERIE'!A:A),"NC")</f>
        <v>1</v>
      </c>
      <c r="H181" s="188">
        <v>0.5</v>
      </c>
      <c r="I181" s="20">
        <f t="shared" si="12"/>
        <v>0.7</v>
      </c>
      <c r="J181" s="20">
        <v>0</v>
      </c>
      <c r="K181" s="73">
        <f t="shared" si="16"/>
        <v>0.7</v>
      </c>
      <c r="L181" s="15" t="s">
        <v>19</v>
      </c>
      <c r="M181" s="3" t="s">
        <v>168</v>
      </c>
    </row>
    <row r="182" spans="1:274" hidden="1" outlineLevel="2" x14ac:dyDescent="0.25">
      <c r="A182" s="187" t="s">
        <v>179</v>
      </c>
      <c r="B182" s="197"/>
      <c r="C182" s="197" t="s">
        <v>209</v>
      </c>
      <c r="D182" s="6" t="s">
        <v>148</v>
      </c>
      <c r="E182" s="61">
        <v>43935</v>
      </c>
      <c r="F182" s="61">
        <v>43935</v>
      </c>
      <c r="G182" s="20">
        <f>IF(OR(E182&lt;&gt;"NC", F182&lt;&gt;"NC"),NETWORKDAYS(E182,F182,'JOUR FERIE'!A:A),"NC")</f>
        <v>1</v>
      </c>
      <c r="H182" s="188">
        <v>0.25</v>
      </c>
      <c r="I182" s="20">
        <f t="shared" si="12"/>
        <v>0.35</v>
      </c>
      <c r="J182" s="20">
        <v>0</v>
      </c>
      <c r="K182" s="73">
        <f t="shared" si="16"/>
        <v>0.35</v>
      </c>
      <c r="L182" s="15" t="s">
        <v>19</v>
      </c>
      <c r="M182" s="3" t="s">
        <v>168</v>
      </c>
    </row>
    <row r="183" spans="1:274" hidden="1" outlineLevel="2" x14ac:dyDescent="0.25">
      <c r="A183" s="187" t="s">
        <v>180</v>
      </c>
      <c r="B183" s="197"/>
      <c r="C183" s="197" t="s">
        <v>209</v>
      </c>
      <c r="D183" s="6" t="s">
        <v>147</v>
      </c>
      <c r="E183" s="75">
        <v>43948</v>
      </c>
      <c r="F183" s="75">
        <v>43950</v>
      </c>
      <c r="G183" s="20">
        <f>IF(OR(E183&lt;&gt;"NC", F183&lt;&gt;"NC"),NETWORKDAYS(E183,F183,'JOUR FERIE'!A:A),"NC")</f>
        <v>3</v>
      </c>
      <c r="H183" s="188">
        <v>2</v>
      </c>
      <c r="I183" s="20">
        <f t="shared" si="12"/>
        <v>2.8</v>
      </c>
      <c r="J183" s="20">
        <v>0</v>
      </c>
      <c r="K183" s="73">
        <f t="shared" si="16"/>
        <v>2.8</v>
      </c>
      <c r="L183" s="15" t="s">
        <v>19</v>
      </c>
      <c r="M183" s="3" t="s">
        <v>168</v>
      </c>
    </row>
    <row r="184" spans="1:274" hidden="1" outlineLevel="2" x14ac:dyDescent="0.25">
      <c r="A184" s="187" t="s">
        <v>181</v>
      </c>
      <c r="B184" s="197"/>
      <c r="C184" s="197" t="s">
        <v>209</v>
      </c>
      <c r="D184" s="6" t="s">
        <v>147</v>
      </c>
      <c r="E184" s="75">
        <v>43945</v>
      </c>
      <c r="F184" s="75">
        <v>43945</v>
      </c>
      <c r="G184" s="20">
        <f>IF(OR(E184&lt;&gt;"NC", F184&lt;&gt;"NC"),NETWORKDAYS(E184,F184,'JOUR FERIE'!A:A),"NC")</f>
        <v>1</v>
      </c>
      <c r="H184" s="188">
        <v>0.5</v>
      </c>
      <c r="I184" s="20">
        <f t="shared" si="12"/>
        <v>0.7</v>
      </c>
      <c r="J184" s="20">
        <v>0</v>
      </c>
      <c r="K184" s="73">
        <f t="shared" si="16"/>
        <v>0.7</v>
      </c>
      <c r="L184" s="15" t="s">
        <v>19</v>
      </c>
      <c r="M184" s="3" t="s">
        <v>168</v>
      </c>
    </row>
    <row r="185" spans="1:274" hidden="1" outlineLevel="2" x14ac:dyDescent="0.25">
      <c r="A185" s="187" t="s">
        <v>182</v>
      </c>
      <c r="B185" s="197"/>
      <c r="C185" s="197" t="s">
        <v>209</v>
      </c>
      <c r="D185" s="6" t="s">
        <v>147</v>
      </c>
      <c r="E185" s="75">
        <v>43945</v>
      </c>
      <c r="F185" s="75">
        <v>43945</v>
      </c>
      <c r="G185" s="20">
        <f>IF(OR(E185&lt;&gt;"NC", F185&lt;&gt;"NC"),NETWORKDAYS(E185,F185,'JOUR FERIE'!A:A),"NC")</f>
        <v>1</v>
      </c>
      <c r="H185" s="188">
        <v>0.5</v>
      </c>
      <c r="I185" s="20">
        <f t="shared" si="12"/>
        <v>0.7</v>
      </c>
      <c r="J185" s="20">
        <v>0</v>
      </c>
      <c r="K185" s="73">
        <f t="shared" si="16"/>
        <v>0.7</v>
      </c>
      <c r="L185" s="15" t="s">
        <v>19</v>
      </c>
      <c r="M185" s="3" t="s">
        <v>168</v>
      </c>
    </row>
    <row r="186" spans="1:274" s="219" customFormat="1" hidden="1" outlineLevel="1" collapsed="1" x14ac:dyDescent="0.25">
      <c r="A186" s="287" t="s">
        <v>59</v>
      </c>
      <c r="B186" s="210"/>
      <c r="C186" s="210"/>
      <c r="D186" s="211"/>
      <c r="E186" s="241">
        <f>MIN(E187:E197)</f>
        <v>43921</v>
      </c>
      <c r="F186" s="212">
        <f>MAX(F187:F197)</f>
        <v>43934</v>
      </c>
      <c r="G186" s="274">
        <f>IF(OR(E186&lt;&gt;"NC", F186&lt;&gt;"NC"),NETWORKDAYS(E186,F186,'JOUR FERIE'!A:A),"NC")</f>
        <v>10</v>
      </c>
      <c r="H186" s="274">
        <f>SUM(H187:H197)</f>
        <v>7</v>
      </c>
      <c r="I186" s="274">
        <f>SUM(I187:I197)</f>
        <v>9.7999999999999989</v>
      </c>
      <c r="J186" s="274">
        <f>SUM(J187:J197)</f>
        <v>0</v>
      </c>
      <c r="K186" s="274">
        <f>SUM(K187:K197)</f>
        <v>9.7999999999999989</v>
      </c>
      <c r="L186" s="214"/>
      <c r="M186" s="215"/>
      <c r="N186" s="216"/>
      <c r="O186" s="216"/>
      <c r="P186" s="216"/>
      <c r="Q186" s="216"/>
      <c r="R186" s="216"/>
      <c r="S186" s="216"/>
      <c r="T186" s="217"/>
      <c r="U186" s="218"/>
      <c r="V186" s="216"/>
      <c r="W186" s="216"/>
      <c r="X186" s="216"/>
      <c r="Y186" s="216"/>
      <c r="Z186" s="216"/>
      <c r="AA186" s="216"/>
      <c r="AB186" s="216"/>
      <c r="AC186" s="216"/>
      <c r="AD186" s="216"/>
      <c r="AE186" s="216"/>
      <c r="AF186" s="216"/>
      <c r="AG186" s="216"/>
      <c r="AH186" s="216"/>
      <c r="AI186" s="217"/>
      <c r="AJ186" s="218"/>
      <c r="AK186" s="216"/>
      <c r="AL186" s="216"/>
      <c r="AM186" s="216"/>
      <c r="AN186" s="216"/>
      <c r="AO186" s="216"/>
      <c r="AP186" s="216"/>
      <c r="AQ186" s="216"/>
      <c r="AR186" s="216"/>
      <c r="AS186" s="216"/>
      <c r="AT186" s="216"/>
      <c r="AU186" s="216"/>
      <c r="AV186" s="216"/>
      <c r="AW186" s="217"/>
      <c r="AX186" s="218"/>
      <c r="AY186" s="216"/>
      <c r="AZ186" s="216"/>
      <c r="BA186" s="216"/>
      <c r="BB186" s="216"/>
      <c r="BC186" s="216"/>
      <c r="BD186" s="216"/>
      <c r="BE186" s="216"/>
      <c r="BF186" s="216"/>
      <c r="BG186" s="216"/>
      <c r="BH186" s="216"/>
      <c r="BI186" s="216"/>
      <c r="BJ186" s="216"/>
      <c r="BK186" s="217"/>
      <c r="BL186" s="218"/>
      <c r="BM186" s="216"/>
      <c r="BN186" s="216"/>
      <c r="BO186" s="216"/>
      <c r="BP186" s="216"/>
      <c r="BQ186" s="216"/>
      <c r="BR186" s="216"/>
      <c r="BS186" s="216"/>
      <c r="BT186" s="216"/>
      <c r="BU186" s="216"/>
      <c r="BV186" s="216"/>
      <c r="BW186" s="216"/>
      <c r="BX186" s="216"/>
      <c r="BY186" s="217"/>
      <c r="BZ186" s="218"/>
      <c r="CA186" s="216"/>
      <c r="CB186" s="216"/>
      <c r="CC186" s="216"/>
      <c r="CD186" s="216"/>
      <c r="CE186" s="216"/>
      <c r="CF186" s="216"/>
      <c r="CG186" s="216"/>
      <c r="CH186" s="216"/>
      <c r="CI186" s="216"/>
      <c r="CJ186" s="216"/>
      <c r="CK186" s="216"/>
      <c r="CL186" s="216"/>
      <c r="CM186" s="217"/>
      <c r="CN186" s="218"/>
      <c r="CO186" s="216"/>
      <c r="CP186" s="216"/>
      <c r="CQ186" s="216"/>
      <c r="CR186" s="216"/>
      <c r="CS186" s="216"/>
      <c r="CT186" s="216"/>
      <c r="CU186" s="216"/>
      <c r="CV186" s="216"/>
      <c r="CW186" s="216"/>
      <c r="CX186" s="216"/>
      <c r="CY186" s="216"/>
      <c r="CZ186" s="216"/>
      <c r="DA186" s="216"/>
      <c r="DB186" s="216"/>
      <c r="DC186" s="216"/>
      <c r="DD186" s="216"/>
      <c r="DE186" s="216"/>
      <c r="DF186" s="216"/>
      <c r="DG186" s="216"/>
      <c r="DH186" s="217"/>
      <c r="DI186" s="218"/>
      <c r="DJ186" s="216"/>
      <c r="DK186" s="216"/>
      <c r="DL186" s="216"/>
      <c r="DM186" s="216"/>
      <c r="DN186" s="216"/>
      <c r="DO186" s="216"/>
      <c r="DP186" s="216"/>
      <c r="DQ186" s="216"/>
      <c r="DR186" s="216"/>
      <c r="DS186" s="216"/>
      <c r="DT186" s="216"/>
      <c r="DU186" s="216"/>
      <c r="DV186" s="216"/>
      <c r="DW186" s="216"/>
      <c r="DX186" s="216"/>
      <c r="DY186" s="216"/>
      <c r="DZ186" s="216"/>
      <c r="EA186" s="216"/>
      <c r="EB186" s="216"/>
      <c r="EC186" s="217"/>
      <c r="ED186" s="218"/>
      <c r="EE186" s="216"/>
      <c r="EF186" s="216"/>
      <c r="EG186" s="216"/>
      <c r="EH186" s="216"/>
      <c r="EI186" s="216"/>
      <c r="EJ186" s="216"/>
      <c r="EK186" s="216"/>
      <c r="EL186" s="216"/>
      <c r="EM186" s="216"/>
      <c r="EN186" s="216"/>
      <c r="EO186" s="216"/>
      <c r="EP186" s="216"/>
      <c r="EQ186" s="216"/>
      <c r="ER186" s="216"/>
      <c r="ES186" s="216"/>
      <c r="ET186" s="216"/>
      <c r="EU186" s="216"/>
      <c r="EV186" s="216"/>
      <c r="EW186" s="216"/>
      <c r="EX186" s="217"/>
      <c r="EY186" s="218"/>
      <c r="EZ186" s="216"/>
      <c r="FA186" s="216"/>
      <c r="FB186" s="216"/>
      <c r="FC186" s="216"/>
      <c r="FD186" s="216"/>
      <c r="FE186" s="216"/>
      <c r="FF186" s="216"/>
      <c r="FG186" s="216"/>
      <c r="FH186" s="216"/>
      <c r="FI186" s="216"/>
      <c r="FJ186" s="216"/>
      <c r="FK186" s="216"/>
      <c r="FL186" s="216"/>
      <c r="FM186" s="216"/>
      <c r="FN186" s="216"/>
      <c r="FO186" s="216"/>
      <c r="FP186" s="216"/>
      <c r="FQ186" s="216"/>
      <c r="FR186" s="216"/>
      <c r="FS186" s="216"/>
      <c r="FT186" s="216"/>
      <c r="FU186" s="216"/>
      <c r="FV186" s="216"/>
      <c r="FW186" s="216"/>
      <c r="FX186" s="216"/>
      <c r="FY186" s="216"/>
      <c r="FZ186" s="216"/>
      <c r="GA186" s="216"/>
      <c r="GB186" s="216"/>
      <c r="GC186" s="216"/>
      <c r="GD186" s="216"/>
      <c r="GE186" s="216"/>
      <c r="GF186" s="216"/>
      <c r="GG186" s="216"/>
      <c r="GH186" s="216"/>
      <c r="GI186" s="216"/>
      <c r="GJ186" s="216"/>
      <c r="GK186" s="216"/>
      <c r="GL186" s="216"/>
      <c r="GM186" s="216"/>
      <c r="GN186" s="216"/>
      <c r="GO186" s="216"/>
      <c r="GP186" s="216"/>
      <c r="GQ186" s="216"/>
      <c r="GR186" s="216"/>
      <c r="GS186" s="216"/>
      <c r="GT186" s="216"/>
      <c r="GU186" s="216"/>
      <c r="GV186" s="216"/>
      <c r="GW186" s="216"/>
      <c r="GX186" s="216"/>
      <c r="GY186" s="216"/>
      <c r="GZ186" s="216"/>
      <c r="HA186" s="216"/>
      <c r="HB186" s="216"/>
      <c r="HC186" s="216"/>
      <c r="HD186" s="216"/>
      <c r="HE186" s="216"/>
      <c r="HF186" s="216"/>
      <c r="HG186" s="216"/>
      <c r="HH186" s="216"/>
      <c r="HI186" s="216"/>
      <c r="HJ186" s="216"/>
      <c r="HK186" s="216"/>
      <c r="HL186" s="216"/>
      <c r="HM186" s="216"/>
      <c r="HN186" s="216"/>
      <c r="HO186" s="216"/>
      <c r="HP186" s="216"/>
      <c r="HQ186" s="216"/>
      <c r="HR186" s="216"/>
      <c r="HS186" s="216"/>
      <c r="HT186" s="216"/>
      <c r="HU186" s="216"/>
      <c r="HV186" s="216"/>
      <c r="HW186" s="216"/>
      <c r="HX186" s="216"/>
      <c r="HY186" s="216"/>
      <c r="HZ186" s="216"/>
      <c r="IA186" s="216"/>
      <c r="IB186" s="216"/>
      <c r="IC186" s="216"/>
      <c r="ID186" s="216"/>
      <c r="IE186" s="216"/>
      <c r="IF186" s="216"/>
      <c r="IG186" s="216"/>
      <c r="IH186" s="216"/>
      <c r="II186" s="216"/>
      <c r="IJ186" s="216"/>
      <c r="IK186" s="216"/>
      <c r="IL186" s="216"/>
      <c r="IM186" s="216"/>
      <c r="IN186" s="216"/>
      <c r="IO186" s="216"/>
      <c r="IP186" s="216"/>
      <c r="IQ186" s="216"/>
      <c r="IR186" s="216"/>
      <c r="IS186" s="216"/>
      <c r="IT186" s="216"/>
      <c r="IU186" s="216"/>
      <c r="IV186" s="216"/>
      <c r="IW186" s="216"/>
      <c r="IX186" s="216"/>
      <c r="IY186" s="216"/>
      <c r="IZ186" s="216"/>
      <c r="JA186" s="216"/>
      <c r="JB186" s="216"/>
      <c r="JC186" s="216"/>
      <c r="JD186" s="216"/>
      <c r="JE186" s="216"/>
      <c r="JF186" s="216"/>
      <c r="JG186" s="216"/>
      <c r="JH186" s="216"/>
      <c r="JI186" s="216"/>
      <c r="JJ186" s="216"/>
      <c r="JK186" s="216"/>
      <c r="JL186" s="216"/>
      <c r="JM186" s="216"/>
      <c r="JN186" s="216"/>
    </row>
    <row r="187" spans="1:274" hidden="1" outlineLevel="2" x14ac:dyDescent="0.25">
      <c r="A187" s="187" t="s">
        <v>172</v>
      </c>
      <c r="B187" s="197"/>
      <c r="C187" s="197"/>
      <c r="G187" s="20">
        <f>IF(OR(E187&lt;&gt;"NC", F187&lt;&gt;"NC"),NETWORKDAYS(E187,F187,'JOUR FERIE'!A:A),"NC")</f>
        <v>0</v>
      </c>
      <c r="H187" s="188">
        <v>0</v>
      </c>
      <c r="I187" s="20">
        <f t="shared" si="12"/>
        <v>0</v>
      </c>
      <c r="J187" s="20">
        <v>0</v>
      </c>
      <c r="K187" s="73">
        <f t="shared" ref="K187:K197" si="17">I187-J187</f>
        <v>0</v>
      </c>
      <c r="L187" s="15" t="s">
        <v>21</v>
      </c>
      <c r="M187" s="3" t="s">
        <v>168</v>
      </c>
      <c r="N187" s="9"/>
      <c r="O187" s="9"/>
      <c r="P187" s="9"/>
      <c r="Q187" s="9"/>
      <c r="R187" s="9"/>
      <c r="S187" s="9"/>
      <c r="T187" s="172"/>
      <c r="U187" s="18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172"/>
      <c r="AJ187" s="180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172"/>
      <c r="AX187" s="180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172"/>
      <c r="BL187" s="180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172"/>
      <c r="BZ187" s="180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172"/>
      <c r="CN187" s="180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172"/>
      <c r="DI187" s="180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172"/>
      <c r="ED187" s="180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172"/>
      <c r="EY187" s="180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</row>
    <row r="188" spans="1:274" hidden="1" outlineLevel="2" x14ac:dyDescent="0.25">
      <c r="A188" s="187" t="s">
        <v>173</v>
      </c>
      <c r="B188" s="197"/>
      <c r="C188" s="197"/>
      <c r="E188" s="61"/>
      <c r="G188" s="20">
        <f>IF(OR(E188&lt;&gt;"NC", F188&lt;&gt;"NC"),NETWORKDAYS(E188,F188,'JOUR FERIE'!A:A),"NC")</f>
        <v>0</v>
      </c>
      <c r="H188" s="188">
        <v>0</v>
      </c>
      <c r="I188" s="20">
        <f t="shared" si="12"/>
        <v>0</v>
      </c>
      <c r="J188" s="20">
        <v>0</v>
      </c>
      <c r="K188" s="73">
        <f t="shared" si="17"/>
        <v>0</v>
      </c>
      <c r="L188" s="15" t="s">
        <v>21</v>
      </c>
      <c r="M188" s="3" t="s">
        <v>168</v>
      </c>
    </row>
    <row r="189" spans="1:274" hidden="1" outlineLevel="2" x14ac:dyDescent="0.25">
      <c r="A189" s="187" t="s">
        <v>174</v>
      </c>
      <c r="B189" s="197"/>
      <c r="C189" s="197"/>
      <c r="G189" s="20">
        <f>IF(OR(E189&lt;&gt;"NC", F189&lt;&gt;"NC"),NETWORKDAYS(E189,F189,'JOUR FERIE'!A:A),"NC")</f>
        <v>0</v>
      </c>
      <c r="H189" s="188">
        <v>0</v>
      </c>
      <c r="I189" s="20">
        <f t="shared" si="12"/>
        <v>0</v>
      </c>
      <c r="J189" s="20">
        <v>0</v>
      </c>
      <c r="K189" s="73">
        <f t="shared" si="17"/>
        <v>0</v>
      </c>
      <c r="L189" s="15" t="s">
        <v>21</v>
      </c>
      <c r="M189" s="3" t="s">
        <v>168</v>
      </c>
    </row>
    <row r="190" spans="1:274" hidden="1" outlineLevel="2" x14ac:dyDescent="0.25">
      <c r="A190" s="187" t="s">
        <v>175</v>
      </c>
      <c r="B190" s="197"/>
      <c r="C190" s="197" t="s">
        <v>208</v>
      </c>
      <c r="D190" s="6" t="s">
        <v>5</v>
      </c>
      <c r="E190" s="61">
        <v>43921</v>
      </c>
      <c r="F190" s="61">
        <v>43924</v>
      </c>
      <c r="G190" s="20">
        <f>IF(OR(E190&lt;&gt;"NC", F190&lt;&gt;"NC"),NETWORKDAYS(E190,F190,'JOUR FERIE'!A:A),"NC")</f>
        <v>4</v>
      </c>
      <c r="H190" s="188">
        <v>3</v>
      </c>
      <c r="I190" s="20">
        <f t="shared" si="12"/>
        <v>4.2</v>
      </c>
      <c r="J190" s="20">
        <v>0</v>
      </c>
      <c r="K190" s="73">
        <f t="shared" si="17"/>
        <v>4.2</v>
      </c>
      <c r="L190" s="15" t="s">
        <v>19</v>
      </c>
      <c r="M190" s="3" t="s">
        <v>168</v>
      </c>
    </row>
    <row r="191" spans="1:274" hidden="1" outlineLevel="2" x14ac:dyDescent="0.25">
      <c r="A191" s="187" t="s">
        <v>176</v>
      </c>
      <c r="B191" s="197"/>
      <c r="C191" s="197"/>
      <c r="E191" s="61"/>
      <c r="G191" s="20">
        <f>IF(OR(E191&lt;&gt;"NC", F191&lt;&gt;"NC"),NETWORKDAYS(E191,F191,'JOUR FERIE'!A:A),"NC")</f>
        <v>0</v>
      </c>
      <c r="H191" s="188">
        <v>0</v>
      </c>
      <c r="I191" s="20">
        <f t="shared" si="12"/>
        <v>0</v>
      </c>
      <c r="J191" s="20">
        <v>0</v>
      </c>
      <c r="K191" s="73">
        <f t="shared" si="17"/>
        <v>0</v>
      </c>
      <c r="L191" s="15" t="s">
        <v>21</v>
      </c>
      <c r="M191" s="3" t="s">
        <v>168</v>
      </c>
    </row>
    <row r="192" spans="1:274" hidden="1" outlineLevel="2" x14ac:dyDescent="0.25">
      <c r="A192" s="187" t="s">
        <v>177</v>
      </c>
      <c r="B192" s="197"/>
      <c r="C192" s="197" t="s">
        <v>208</v>
      </c>
      <c r="D192" s="6" t="s">
        <v>5</v>
      </c>
      <c r="E192" s="75">
        <v>43927</v>
      </c>
      <c r="F192" s="75">
        <v>43928</v>
      </c>
      <c r="G192" s="20">
        <f>IF(OR(E192&lt;&gt;"NC", F192&lt;&gt;"NC"),NETWORKDAYS(E192,F192,'JOUR FERIE'!A:A),"NC")</f>
        <v>2</v>
      </c>
      <c r="H192" s="188">
        <v>1</v>
      </c>
      <c r="I192" s="20">
        <f t="shared" si="12"/>
        <v>1.4</v>
      </c>
      <c r="J192" s="20">
        <v>0</v>
      </c>
      <c r="K192" s="73">
        <f t="shared" si="17"/>
        <v>1.4</v>
      </c>
      <c r="L192" s="15" t="s">
        <v>19</v>
      </c>
      <c r="M192" s="3"/>
    </row>
    <row r="193" spans="1:274" hidden="1" outlineLevel="2" x14ac:dyDescent="0.25">
      <c r="A193" s="187" t="s">
        <v>178</v>
      </c>
      <c r="B193" s="197"/>
      <c r="C193" s="197" t="s">
        <v>208</v>
      </c>
      <c r="D193" s="6" t="s">
        <v>5</v>
      </c>
      <c r="E193" s="75">
        <v>43928</v>
      </c>
      <c r="F193" s="75">
        <v>43928</v>
      </c>
      <c r="G193" s="20">
        <f>IF(OR(E193&lt;&gt;"NC", F193&lt;&gt;"NC"),NETWORKDAYS(E193,F193,'JOUR FERIE'!A:A),"NC")</f>
        <v>1</v>
      </c>
      <c r="H193" s="188">
        <v>0.5</v>
      </c>
      <c r="I193" s="20">
        <f t="shared" si="12"/>
        <v>0.7</v>
      </c>
      <c r="J193" s="20">
        <v>0</v>
      </c>
      <c r="K193" s="73">
        <f t="shared" si="17"/>
        <v>0.7</v>
      </c>
      <c r="L193" s="15" t="s">
        <v>19</v>
      </c>
      <c r="M193" s="3" t="s">
        <v>168</v>
      </c>
    </row>
    <row r="194" spans="1:274" hidden="1" outlineLevel="2" x14ac:dyDescent="0.25">
      <c r="A194" s="187" t="s">
        <v>179</v>
      </c>
      <c r="B194" s="197"/>
      <c r="C194" s="197"/>
      <c r="E194" s="61"/>
      <c r="G194" s="20">
        <f>IF(OR(E194&lt;&gt;"NC", F194&lt;&gt;"NC"),NETWORKDAYS(E194,F194,'JOUR FERIE'!A:A),"NC")</f>
        <v>0</v>
      </c>
      <c r="H194" s="188">
        <v>0</v>
      </c>
      <c r="I194" s="20">
        <f t="shared" si="12"/>
        <v>0</v>
      </c>
      <c r="J194" s="20">
        <v>0</v>
      </c>
      <c r="K194" s="73">
        <f t="shared" si="17"/>
        <v>0</v>
      </c>
      <c r="L194" s="15" t="s">
        <v>21</v>
      </c>
      <c r="M194" s="3" t="s">
        <v>168</v>
      </c>
    </row>
    <row r="195" spans="1:274" hidden="1" outlineLevel="2" x14ac:dyDescent="0.25">
      <c r="A195" s="187" t="s">
        <v>180</v>
      </c>
      <c r="B195" s="197"/>
      <c r="C195" s="197" t="s">
        <v>208</v>
      </c>
      <c r="D195" s="6" t="s">
        <v>5</v>
      </c>
      <c r="E195" s="75">
        <v>43929</v>
      </c>
      <c r="F195" s="75">
        <v>43934</v>
      </c>
      <c r="G195" s="20">
        <f>IF(OR(E195&lt;&gt;"NC", F195&lt;&gt;"NC"),NETWORKDAYS(E195,F195,'JOUR FERIE'!A:A),"NC")</f>
        <v>4</v>
      </c>
      <c r="H195" s="188">
        <v>2</v>
      </c>
      <c r="I195" s="20">
        <f t="shared" si="12"/>
        <v>2.8</v>
      </c>
      <c r="J195" s="20">
        <v>0</v>
      </c>
      <c r="K195" s="73">
        <f t="shared" si="17"/>
        <v>2.8</v>
      </c>
      <c r="L195" s="15" t="s">
        <v>19</v>
      </c>
      <c r="M195" s="3" t="s">
        <v>168</v>
      </c>
    </row>
    <row r="196" spans="1:274" hidden="1" outlineLevel="2" x14ac:dyDescent="0.25">
      <c r="A196" s="187" t="s">
        <v>181</v>
      </c>
      <c r="B196" s="197"/>
      <c r="C196" s="197" t="s">
        <v>208</v>
      </c>
      <c r="D196" s="6" t="s">
        <v>5</v>
      </c>
      <c r="E196" s="75">
        <v>43929</v>
      </c>
      <c r="F196" s="75">
        <v>43929</v>
      </c>
      <c r="G196" s="20">
        <f>IF(OR(E196&lt;&gt;"NC", F196&lt;&gt;"NC"),NETWORKDAYS(E196,F196,'JOUR FERIE'!A:A),"NC")</f>
        <v>1</v>
      </c>
      <c r="H196" s="188">
        <v>0.5</v>
      </c>
      <c r="I196" s="20">
        <f t="shared" si="12"/>
        <v>0.7</v>
      </c>
      <c r="J196" s="20">
        <v>0</v>
      </c>
      <c r="K196" s="73">
        <f t="shared" si="17"/>
        <v>0.7</v>
      </c>
      <c r="L196" s="15" t="s">
        <v>19</v>
      </c>
      <c r="M196" s="3" t="s">
        <v>168</v>
      </c>
    </row>
    <row r="197" spans="1:274" hidden="1" outlineLevel="2" x14ac:dyDescent="0.25">
      <c r="A197" s="187" t="s">
        <v>182</v>
      </c>
      <c r="B197" s="197"/>
      <c r="C197" s="197"/>
      <c r="F197" s="75"/>
      <c r="G197" s="20">
        <f>IF(OR(E197&lt;&gt;"NC", F197&lt;&gt;"NC"),NETWORKDAYS(E197,F197,'JOUR FERIE'!A:A),"NC")</f>
        <v>0</v>
      </c>
      <c r="H197" s="188">
        <v>0</v>
      </c>
      <c r="I197" s="20">
        <f t="shared" si="12"/>
        <v>0</v>
      </c>
      <c r="J197" s="20">
        <v>0</v>
      </c>
      <c r="K197" s="73">
        <f t="shared" si="17"/>
        <v>0</v>
      </c>
      <c r="L197" s="15" t="s">
        <v>21</v>
      </c>
      <c r="M197" s="3" t="s">
        <v>168</v>
      </c>
    </row>
    <row r="198" spans="1:274" s="219" customFormat="1" hidden="1" outlineLevel="1" collapsed="1" x14ac:dyDescent="0.25">
      <c r="A198" s="287" t="s">
        <v>133</v>
      </c>
      <c r="B198" s="210"/>
      <c r="C198" s="210"/>
      <c r="D198" s="211"/>
      <c r="E198" s="241">
        <f>MIN(E199:E209)</f>
        <v>43914</v>
      </c>
      <c r="F198" s="212">
        <f>MAX(F199:F209)</f>
        <v>43942</v>
      </c>
      <c r="G198" s="274">
        <f>IF(OR(E198&lt;&gt;"NC", F198&lt;&gt;"NC"),NETWORKDAYS(E198,F198,'JOUR FERIE'!A:A),"NC")</f>
        <v>21</v>
      </c>
      <c r="H198" s="274">
        <f>SUM(H199:H209)</f>
        <v>11</v>
      </c>
      <c r="I198" s="274">
        <f>SUM(I199:I209)</f>
        <v>15.399999999999999</v>
      </c>
      <c r="J198" s="274">
        <f>SUM(J199:J209)</f>
        <v>0</v>
      </c>
      <c r="K198" s="274">
        <f>SUM(K199:K209)</f>
        <v>15.399999999999999</v>
      </c>
      <c r="L198" s="214"/>
      <c r="M198" s="215"/>
      <c r="N198" s="216"/>
      <c r="O198" s="216"/>
      <c r="P198" s="216"/>
      <c r="Q198" s="216"/>
      <c r="R198" s="216"/>
      <c r="S198" s="216"/>
      <c r="T198" s="217"/>
      <c r="U198" s="218"/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7"/>
      <c r="AJ198" s="218"/>
      <c r="AK198" s="216"/>
      <c r="AL198" s="216"/>
      <c r="AM198" s="216"/>
      <c r="AN198" s="216"/>
      <c r="AO198" s="216"/>
      <c r="AP198" s="216"/>
      <c r="AQ198" s="216"/>
      <c r="AR198" s="216"/>
      <c r="AS198" s="216"/>
      <c r="AT198" s="216"/>
      <c r="AU198" s="216"/>
      <c r="AV198" s="216"/>
      <c r="AW198" s="217"/>
      <c r="AX198" s="218"/>
      <c r="AY198" s="216"/>
      <c r="AZ198" s="216"/>
      <c r="BA198" s="216"/>
      <c r="BB198" s="216"/>
      <c r="BC198" s="216"/>
      <c r="BD198" s="216"/>
      <c r="BE198" s="216"/>
      <c r="BF198" s="216"/>
      <c r="BG198" s="216"/>
      <c r="BH198" s="216"/>
      <c r="BI198" s="216"/>
      <c r="BJ198" s="216"/>
      <c r="BK198" s="217"/>
      <c r="BL198" s="218"/>
      <c r="BM198" s="216"/>
      <c r="BN198" s="216"/>
      <c r="BO198" s="216"/>
      <c r="BP198" s="216"/>
      <c r="BQ198" s="216"/>
      <c r="BR198" s="216"/>
      <c r="BS198" s="216"/>
      <c r="BT198" s="216"/>
      <c r="BU198" s="216"/>
      <c r="BV198" s="216"/>
      <c r="BW198" s="216"/>
      <c r="BX198" s="216"/>
      <c r="BY198" s="217"/>
      <c r="BZ198" s="218"/>
      <c r="CA198" s="216"/>
      <c r="CB198" s="216"/>
      <c r="CC198" s="216"/>
      <c r="CD198" s="216"/>
      <c r="CE198" s="216"/>
      <c r="CF198" s="216"/>
      <c r="CG198" s="216"/>
      <c r="CH198" s="216"/>
      <c r="CI198" s="216"/>
      <c r="CJ198" s="216"/>
      <c r="CK198" s="216"/>
      <c r="CL198" s="216"/>
      <c r="CM198" s="217"/>
      <c r="CN198" s="218"/>
      <c r="CO198" s="216"/>
      <c r="CP198" s="216"/>
      <c r="CQ198" s="216"/>
      <c r="CR198" s="216"/>
      <c r="CS198" s="216"/>
      <c r="CT198" s="216"/>
      <c r="CU198" s="216"/>
      <c r="CV198" s="216"/>
      <c r="CW198" s="216"/>
      <c r="CX198" s="216"/>
      <c r="CY198" s="216"/>
      <c r="CZ198" s="216"/>
      <c r="DA198" s="216"/>
      <c r="DB198" s="216"/>
      <c r="DC198" s="216"/>
      <c r="DD198" s="216"/>
      <c r="DE198" s="216"/>
      <c r="DF198" s="216"/>
      <c r="DG198" s="216"/>
      <c r="DH198" s="217"/>
      <c r="DI198" s="218"/>
      <c r="DJ198" s="216"/>
      <c r="DK198" s="216"/>
      <c r="DL198" s="216"/>
      <c r="DM198" s="216"/>
      <c r="DN198" s="216"/>
      <c r="DO198" s="216"/>
      <c r="DP198" s="216"/>
      <c r="DQ198" s="216"/>
      <c r="DR198" s="216"/>
      <c r="DS198" s="216"/>
      <c r="DT198" s="216"/>
      <c r="DU198" s="216"/>
      <c r="DV198" s="216"/>
      <c r="DW198" s="216"/>
      <c r="DX198" s="216"/>
      <c r="DY198" s="216"/>
      <c r="DZ198" s="216"/>
      <c r="EA198" s="216"/>
      <c r="EB198" s="216"/>
      <c r="EC198" s="217"/>
      <c r="ED198" s="218"/>
      <c r="EE198" s="216"/>
      <c r="EF198" s="216"/>
      <c r="EG198" s="216"/>
      <c r="EH198" s="216"/>
      <c r="EI198" s="216"/>
      <c r="EJ198" s="216"/>
      <c r="EK198" s="216"/>
      <c r="EL198" s="216"/>
      <c r="EM198" s="216"/>
      <c r="EN198" s="216"/>
      <c r="EO198" s="216"/>
      <c r="EP198" s="216"/>
      <c r="EQ198" s="216"/>
      <c r="ER198" s="216"/>
      <c r="ES198" s="216"/>
      <c r="ET198" s="216"/>
      <c r="EU198" s="216"/>
      <c r="EV198" s="216"/>
      <c r="EW198" s="216"/>
      <c r="EX198" s="217"/>
      <c r="EY198" s="218"/>
      <c r="EZ198" s="216"/>
      <c r="FA198" s="216"/>
      <c r="FB198" s="216"/>
      <c r="FC198" s="216"/>
      <c r="FD198" s="216"/>
      <c r="FE198" s="216"/>
      <c r="FF198" s="216"/>
      <c r="FG198" s="216"/>
      <c r="FH198" s="216"/>
      <c r="FI198" s="216"/>
      <c r="FJ198" s="216"/>
      <c r="FK198" s="216"/>
      <c r="FL198" s="216"/>
      <c r="FM198" s="216"/>
      <c r="FN198" s="216"/>
      <c r="FO198" s="216"/>
      <c r="FP198" s="216"/>
      <c r="FQ198" s="216"/>
      <c r="FR198" s="216"/>
      <c r="FS198" s="216"/>
      <c r="FT198" s="216"/>
      <c r="FU198" s="216"/>
      <c r="FV198" s="216"/>
      <c r="FW198" s="216"/>
      <c r="FX198" s="216"/>
      <c r="FY198" s="216"/>
      <c r="FZ198" s="216"/>
      <c r="GA198" s="216"/>
      <c r="GB198" s="216"/>
      <c r="GC198" s="216"/>
      <c r="GD198" s="216"/>
      <c r="GE198" s="216"/>
      <c r="GF198" s="216"/>
      <c r="GG198" s="216"/>
      <c r="GH198" s="216"/>
      <c r="GI198" s="216"/>
      <c r="GJ198" s="216"/>
      <c r="GK198" s="216"/>
      <c r="GL198" s="216"/>
      <c r="GM198" s="216"/>
      <c r="GN198" s="216"/>
      <c r="GO198" s="216"/>
      <c r="GP198" s="216"/>
      <c r="GQ198" s="216"/>
      <c r="GR198" s="216"/>
      <c r="GS198" s="216"/>
      <c r="GT198" s="216"/>
      <c r="GU198" s="216"/>
      <c r="GV198" s="216"/>
      <c r="GW198" s="216"/>
      <c r="GX198" s="216"/>
      <c r="GY198" s="216"/>
      <c r="GZ198" s="216"/>
      <c r="HA198" s="216"/>
      <c r="HB198" s="216"/>
      <c r="HC198" s="216"/>
      <c r="HD198" s="216"/>
      <c r="HE198" s="216"/>
      <c r="HF198" s="216"/>
      <c r="HG198" s="216"/>
      <c r="HH198" s="216"/>
      <c r="HI198" s="216"/>
      <c r="HJ198" s="216"/>
      <c r="HK198" s="216"/>
      <c r="HL198" s="216"/>
      <c r="HM198" s="216"/>
      <c r="HN198" s="216"/>
      <c r="HO198" s="216"/>
      <c r="HP198" s="216"/>
      <c r="HQ198" s="216"/>
      <c r="HR198" s="216"/>
      <c r="HS198" s="216"/>
      <c r="HT198" s="216"/>
      <c r="HU198" s="216"/>
      <c r="HV198" s="216"/>
      <c r="HW198" s="216"/>
      <c r="HX198" s="216"/>
      <c r="HY198" s="216"/>
      <c r="HZ198" s="216"/>
      <c r="IA198" s="216"/>
      <c r="IB198" s="216"/>
      <c r="IC198" s="216"/>
      <c r="ID198" s="216"/>
      <c r="IE198" s="216"/>
      <c r="IF198" s="216"/>
      <c r="IG198" s="216"/>
      <c r="IH198" s="216"/>
      <c r="II198" s="216"/>
      <c r="IJ198" s="216"/>
      <c r="IK198" s="216"/>
      <c r="IL198" s="216"/>
      <c r="IM198" s="216"/>
      <c r="IN198" s="216"/>
      <c r="IO198" s="216"/>
      <c r="IP198" s="216"/>
      <c r="IQ198" s="216"/>
      <c r="IR198" s="216"/>
      <c r="IS198" s="216"/>
      <c r="IT198" s="216"/>
      <c r="IU198" s="216"/>
      <c r="IV198" s="216"/>
      <c r="IW198" s="216"/>
      <c r="IX198" s="216"/>
      <c r="IY198" s="216"/>
      <c r="IZ198" s="216"/>
      <c r="JA198" s="216"/>
      <c r="JB198" s="216"/>
      <c r="JC198" s="216"/>
      <c r="JD198" s="216"/>
      <c r="JE198" s="216"/>
      <c r="JF198" s="216"/>
      <c r="JG198" s="216"/>
      <c r="JH198" s="216"/>
      <c r="JI198" s="216"/>
      <c r="JJ198" s="216"/>
      <c r="JK198" s="216"/>
      <c r="JL198" s="216"/>
      <c r="JM198" s="216"/>
      <c r="JN198" s="216"/>
    </row>
    <row r="199" spans="1:274" hidden="1" outlineLevel="2" x14ac:dyDescent="0.25">
      <c r="A199" s="187" t="s">
        <v>172</v>
      </c>
      <c r="B199" s="197"/>
      <c r="C199" s="197" t="s">
        <v>208</v>
      </c>
      <c r="D199" s="6" t="s">
        <v>147</v>
      </c>
      <c r="E199" s="75">
        <v>43914</v>
      </c>
      <c r="F199" s="61">
        <v>43916</v>
      </c>
      <c r="G199" s="20">
        <f>IF(OR(E199&lt;&gt;"NC", F199&lt;&gt;"NC"),NETWORKDAYS(E199,F199,'JOUR FERIE'!A:A),"NC")</f>
        <v>3</v>
      </c>
      <c r="H199" s="188">
        <v>2</v>
      </c>
      <c r="I199" s="20">
        <f t="shared" si="12"/>
        <v>2.8</v>
      </c>
      <c r="J199" s="20">
        <v>0</v>
      </c>
      <c r="K199" s="73">
        <f t="shared" ref="K199:K209" si="18">I199-J199</f>
        <v>2.8</v>
      </c>
      <c r="L199" s="15" t="s">
        <v>19</v>
      </c>
      <c r="M199" s="3" t="s">
        <v>168</v>
      </c>
      <c r="N199" s="9"/>
      <c r="O199" s="9"/>
      <c r="P199" s="9"/>
      <c r="Q199" s="9"/>
      <c r="R199" s="9"/>
      <c r="S199" s="9"/>
      <c r="T199" s="172"/>
      <c r="U199" s="18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172"/>
      <c r="AJ199" s="180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172"/>
      <c r="AX199" s="180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172"/>
      <c r="BL199" s="180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172"/>
      <c r="BZ199" s="180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172"/>
      <c r="CN199" s="180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172"/>
      <c r="DI199" s="180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172"/>
      <c r="ED199" s="180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172"/>
      <c r="EY199" s="180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</row>
    <row r="200" spans="1:274" hidden="1" outlineLevel="2" x14ac:dyDescent="0.25">
      <c r="A200" s="187" t="s">
        <v>173</v>
      </c>
      <c r="B200" s="197"/>
      <c r="C200" s="197" t="s">
        <v>208</v>
      </c>
      <c r="D200" s="6" t="s">
        <v>147</v>
      </c>
      <c r="E200" s="61">
        <v>43917</v>
      </c>
      <c r="F200" s="61">
        <v>43920</v>
      </c>
      <c r="G200" s="20">
        <f>IF(OR(E200&lt;&gt;"NC", F200&lt;&gt;"NC"),NETWORKDAYS(E200,F200,'JOUR FERIE'!A:A),"NC")</f>
        <v>2</v>
      </c>
      <c r="H200" s="188">
        <v>1</v>
      </c>
      <c r="I200" s="20">
        <f t="shared" ref="I200:I209" si="19">H200+(H200*40%)</f>
        <v>1.4</v>
      </c>
      <c r="J200" s="20">
        <v>0</v>
      </c>
      <c r="K200" s="73">
        <f t="shared" si="18"/>
        <v>1.4</v>
      </c>
      <c r="L200" s="15" t="s">
        <v>19</v>
      </c>
      <c r="M200" s="3" t="s">
        <v>168</v>
      </c>
    </row>
    <row r="201" spans="1:274" hidden="1" outlineLevel="2" x14ac:dyDescent="0.25">
      <c r="A201" s="187" t="s">
        <v>174</v>
      </c>
      <c r="B201" s="197"/>
      <c r="C201" s="197"/>
      <c r="G201" s="20">
        <f>IF(OR(E201&lt;&gt;"NC", F201&lt;&gt;"NC"),NETWORKDAYS(E201,F201,'JOUR FERIE'!A:A),"NC")</f>
        <v>0</v>
      </c>
      <c r="H201" s="188">
        <v>0</v>
      </c>
      <c r="I201" s="20">
        <f t="shared" si="19"/>
        <v>0</v>
      </c>
      <c r="J201" s="20">
        <v>0</v>
      </c>
      <c r="K201" s="73">
        <f t="shared" si="18"/>
        <v>0</v>
      </c>
      <c r="L201" s="15" t="s">
        <v>21</v>
      </c>
      <c r="M201" s="3" t="s">
        <v>168</v>
      </c>
    </row>
    <row r="202" spans="1:274" hidden="1" outlineLevel="2" x14ac:dyDescent="0.25">
      <c r="A202" s="187" t="s">
        <v>175</v>
      </c>
      <c r="B202" s="197"/>
      <c r="C202" s="197" t="s">
        <v>208</v>
      </c>
      <c r="D202" s="6" t="s">
        <v>147</v>
      </c>
      <c r="E202" s="61">
        <v>43921</v>
      </c>
      <c r="F202" s="61">
        <v>43928</v>
      </c>
      <c r="G202" s="20">
        <f>IF(OR(E202&lt;&gt;"NC", F202&lt;&gt;"NC"),NETWORKDAYS(E202,F202,'JOUR FERIE'!A:A),"NC")</f>
        <v>6</v>
      </c>
      <c r="H202" s="188">
        <v>4</v>
      </c>
      <c r="I202" s="20">
        <f t="shared" si="19"/>
        <v>5.6</v>
      </c>
      <c r="J202" s="20">
        <v>0</v>
      </c>
      <c r="K202" s="73">
        <f t="shared" si="18"/>
        <v>5.6</v>
      </c>
      <c r="L202" s="15" t="s">
        <v>19</v>
      </c>
      <c r="M202" s="3" t="s">
        <v>168</v>
      </c>
    </row>
    <row r="203" spans="1:274" hidden="1" outlineLevel="2" x14ac:dyDescent="0.25">
      <c r="A203" s="187" t="s">
        <v>176</v>
      </c>
      <c r="B203" s="197"/>
      <c r="C203" s="197" t="s">
        <v>209</v>
      </c>
      <c r="D203" s="6" t="s">
        <v>148</v>
      </c>
      <c r="E203" s="61">
        <v>43938</v>
      </c>
      <c r="F203" s="61">
        <v>43939</v>
      </c>
      <c r="G203" s="20">
        <f>IF(OR(E203&lt;&gt;"NC", F203&lt;&gt;"NC"),NETWORKDAYS(E203,F203,'JOUR FERIE'!A:A),"NC")</f>
        <v>1</v>
      </c>
      <c r="H203" s="188">
        <v>1</v>
      </c>
      <c r="I203" s="20">
        <f t="shared" si="19"/>
        <v>1.4</v>
      </c>
      <c r="J203" s="20">
        <v>0</v>
      </c>
      <c r="K203" s="73">
        <f t="shared" si="18"/>
        <v>1.4</v>
      </c>
      <c r="L203" s="15" t="s">
        <v>19</v>
      </c>
      <c r="M203" s="3" t="s">
        <v>168</v>
      </c>
    </row>
    <row r="204" spans="1:274" hidden="1" outlineLevel="2" x14ac:dyDescent="0.25">
      <c r="A204" s="187" t="s">
        <v>177</v>
      </c>
      <c r="B204" s="197"/>
      <c r="C204" s="197"/>
      <c r="F204" s="75"/>
      <c r="G204" s="20">
        <f>IF(OR(E204&lt;&gt;"NC", F204&lt;&gt;"NC"),NETWORKDAYS(E204,F204,'JOUR FERIE'!A:A),"NC")</f>
        <v>0</v>
      </c>
      <c r="H204" s="188">
        <v>0</v>
      </c>
      <c r="I204" s="20">
        <f t="shared" si="19"/>
        <v>0</v>
      </c>
      <c r="J204" s="20">
        <v>0</v>
      </c>
      <c r="K204" s="73">
        <f t="shared" si="18"/>
        <v>0</v>
      </c>
      <c r="L204" s="15" t="s">
        <v>21</v>
      </c>
      <c r="M204" s="3"/>
    </row>
    <row r="205" spans="1:274" hidden="1" outlineLevel="2" x14ac:dyDescent="0.25">
      <c r="A205" s="187" t="s">
        <v>178</v>
      </c>
      <c r="B205" s="197"/>
      <c r="C205" s="197" t="s">
        <v>208</v>
      </c>
      <c r="D205" s="6" t="s">
        <v>147</v>
      </c>
      <c r="E205" s="75">
        <v>43929</v>
      </c>
      <c r="F205" s="75">
        <v>43930</v>
      </c>
      <c r="G205" s="20">
        <f>IF(OR(E205&lt;&gt;"NC", F205&lt;&gt;"NC"),NETWORKDAYS(E205,F205,'JOUR FERIE'!A:A),"NC")</f>
        <v>2</v>
      </c>
      <c r="H205" s="188">
        <v>1</v>
      </c>
      <c r="I205" s="20">
        <f t="shared" si="19"/>
        <v>1.4</v>
      </c>
      <c r="J205" s="20">
        <v>0</v>
      </c>
      <c r="K205" s="73">
        <f t="shared" si="18"/>
        <v>1.4</v>
      </c>
      <c r="L205" s="15" t="s">
        <v>19</v>
      </c>
      <c r="M205" s="3" t="s">
        <v>168</v>
      </c>
    </row>
    <row r="206" spans="1:274" hidden="1" outlineLevel="2" x14ac:dyDescent="0.25">
      <c r="A206" s="187" t="s">
        <v>179</v>
      </c>
      <c r="B206" s="197"/>
      <c r="C206" s="197" t="s">
        <v>209</v>
      </c>
      <c r="D206" s="6" t="s">
        <v>148</v>
      </c>
      <c r="E206" s="61">
        <v>43940</v>
      </c>
      <c r="F206" s="61">
        <v>43940</v>
      </c>
      <c r="G206" s="20">
        <f>IF(OR(E206&lt;&gt;"NC", F206&lt;&gt;"NC"),NETWORKDAYS(E206,F206,'JOUR FERIE'!A:A),"NC")</f>
        <v>0</v>
      </c>
      <c r="H206" s="188">
        <v>0.5</v>
      </c>
      <c r="I206" s="20">
        <f t="shared" si="19"/>
        <v>0.7</v>
      </c>
      <c r="J206" s="20">
        <v>0</v>
      </c>
      <c r="K206" s="73">
        <f t="shared" si="18"/>
        <v>0.7</v>
      </c>
      <c r="L206" s="15" t="s">
        <v>19</v>
      </c>
      <c r="M206" s="3" t="s">
        <v>168</v>
      </c>
    </row>
    <row r="207" spans="1:274" hidden="1" outlineLevel="2" x14ac:dyDescent="0.25">
      <c r="A207" s="187" t="s">
        <v>180</v>
      </c>
      <c r="B207" s="197"/>
      <c r="C207" s="197" t="s">
        <v>209</v>
      </c>
      <c r="D207" s="6" t="s">
        <v>147</v>
      </c>
      <c r="E207" s="61">
        <v>43941</v>
      </c>
      <c r="F207" s="75">
        <v>43942</v>
      </c>
      <c r="G207" s="20">
        <f>IF(OR(E207&lt;&gt;"NC", F207&lt;&gt;"NC"),NETWORKDAYS(E207,F207,'JOUR FERIE'!A:A),"NC")</f>
        <v>2</v>
      </c>
      <c r="H207" s="188">
        <v>1</v>
      </c>
      <c r="I207" s="20">
        <f t="shared" si="19"/>
        <v>1.4</v>
      </c>
      <c r="J207" s="20">
        <v>0</v>
      </c>
      <c r="K207" s="73">
        <f t="shared" si="18"/>
        <v>1.4</v>
      </c>
      <c r="L207" s="15" t="s">
        <v>19</v>
      </c>
      <c r="M207" s="3" t="s">
        <v>168</v>
      </c>
    </row>
    <row r="208" spans="1:274" hidden="1" outlineLevel="2" x14ac:dyDescent="0.25">
      <c r="A208" s="187" t="s">
        <v>181</v>
      </c>
      <c r="B208" s="197"/>
      <c r="C208" s="197" t="s">
        <v>208</v>
      </c>
      <c r="D208" s="6" t="s">
        <v>147</v>
      </c>
      <c r="E208" s="75">
        <v>43930</v>
      </c>
      <c r="F208" s="75">
        <v>43930</v>
      </c>
      <c r="G208" s="20">
        <f>IF(OR(E208&lt;&gt;"NC", F208&lt;&gt;"NC"),NETWORKDAYS(E208,F208,'JOUR FERIE'!A:A),"NC")</f>
        <v>1</v>
      </c>
      <c r="H208" s="188">
        <v>0.25</v>
      </c>
      <c r="I208" s="20">
        <f t="shared" si="19"/>
        <v>0.35</v>
      </c>
      <c r="J208" s="20">
        <v>0</v>
      </c>
      <c r="K208" s="73">
        <f t="shared" si="18"/>
        <v>0.35</v>
      </c>
      <c r="L208" s="15" t="s">
        <v>19</v>
      </c>
      <c r="M208" s="3" t="s">
        <v>168</v>
      </c>
    </row>
    <row r="209" spans="1:274" hidden="1" outlineLevel="2" x14ac:dyDescent="0.25">
      <c r="A209" s="187" t="s">
        <v>182</v>
      </c>
      <c r="B209" s="197"/>
      <c r="C209" s="197" t="s">
        <v>208</v>
      </c>
      <c r="D209" s="6" t="s">
        <v>147</v>
      </c>
      <c r="E209" s="75">
        <v>43930</v>
      </c>
      <c r="F209" s="75">
        <v>43930</v>
      </c>
      <c r="G209" s="20">
        <f>IF(OR(E209&lt;&gt;"NC", F209&lt;&gt;"NC"),NETWORKDAYS(E209,F209,'JOUR FERIE'!A:A),"NC")</f>
        <v>1</v>
      </c>
      <c r="H209" s="188">
        <v>0.25</v>
      </c>
      <c r="I209" s="20">
        <f t="shared" si="19"/>
        <v>0.35</v>
      </c>
      <c r="J209" s="20">
        <v>0</v>
      </c>
      <c r="K209" s="73">
        <f t="shared" si="18"/>
        <v>0.35</v>
      </c>
      <c r="L209" s="15" t="s">
        <v>19</v>
      </c>
      <c r="M209" s="3" t="s">
        <v>168</v>
      </c>
    </row>
    <row r="210" spans="1:274" s="219" customFormat="1" ht="30" hidden="1" outlineLevel="1" collapsed="1" x14ac:dyDescent="0.25">
      <c r="A210" s="288" t="s">
        <v>130</v>
      </c>
      <c r="B210" s="210"/>
      <c r="C210" s="210"/>
      <c r="D210" s="211"/>
      <c r="E210" s="241">
        <f>MIN(E211:E221)</f>
        <v>43924</v>
      </c>
      <c r="F210" s="212">
        <f>MAX(F212:F221)</f>
        <v>43934</v>
      </c>
      <c r="G210" s="274">
        <f>IF(OR(E210&lt;&gt;"NC", F210&lt;&gt;"NC"),NETWORKDAYS(E210,F210,'JOUR FERIE'!A:A),"NC")</f>
        <v>7</v>
      </c>
      <c r="H210" s="274">
        <f>SUM(H211:H221)</f>
        <v>4</v>
      </c>
      <c r="I210" s="274">
        <f>SUM(I211:I221)</f>
        <v>5.6</v>
      </c>
      <c r="J210" s="274">
        <f>SUM(J211:J221)</f>
        <v>0</v>
      </c>
      <c r="K210" s="274">
        <f>SUM(K211:K221)</f>
        <v>5.6</v>
      </c>
      <c r="L210" s="214"/>
      <c r="M210" s="215"/>
      <c r="N210" s="216"/>
      <c r="O210" s="216"/>
      <c r="P210" s="216"/>
      <c r="Q210" s="216"/>
      <c r="R210" s="216"/>
      <c r="S210" s="216"/>
      <c r="T210" s="217"/>
      <c r="U210" s="218"/>
      <c r="V210" s="216"/>
      <c r="W210" s="216"/>
      <c r="X210" s="216"/>
      <c r="Y210" s="216"/>
      <c r="Z210" s="216"/>
      <c r="AA210" s="216"/>
      <c r="AB210" s="216"/>
      <c r="AC210" s="216"/>
      <c r="AD210" s="216"/>
      <c r="AE210" s="216"/>
      <c r="AF210" s="216"/>
      <c r="AG210" s="216"/>
      <c r="AH210" s="216"/>
      <c r="AI210" s="217"/>
      <c r="AJ210" s="218"/>
      <c r="AK210" s="216"/>
      <c r="AL210" s="216"/>
      <c r="AM210" s="216"/>
      <c r="AN210" s="216"/>
      <c r="AO210" s="216"/>
      <c r="AP210" s="216"/>
      <c r="AQ210" s="216"/>
      <c r="AR210" s="216"/>
      <c r="AS210" s="216"/>
      <c r="AT210" s="216"/>
      <c r="AU210" s="216"/>
      <c r="AV210" s="216"/>
      <c r="AW210" s="217"/>
      <c r="AX210" s="218"/>
      <c r="AY210" s="216"/>
      <c r="AZ210" s="216"/>
      <c r="BA210" s="216"/>
      <c r="BB210" s="216"/>
      <c r="BC210" s="216"/>
      <c r="BD210" s="216"/>
      <c r="BE210" s="216"/>
      <c r="BF210" s="216"/>
      <c r="BG210" s="216"/>
      <c r="BH210" s="216"/>
      <c r="BI210" s="216"/>
      <c r="BJ210" s="216"/>
      <c r="BK210" s="217"/>
      <c r="BL210" s="218"/>
      <c r="BM210" s="216"/>
      <c r="BN210" s="216"/>
      <c r="BO210" s="216"/>
      <c r="BP210" s="216"/>
      <c r="BQ210" s="216"/>
      <c r="BR210" s="216"/>
      <c r="BS210" s="216"/>
      <c r="BT210" s="216"/>
      <c r="BU210" s="216"/>
      <c r="BV210" s="216"/>
      <c r="BW210" s="216"/>
      <c r="BX210" s="216"/>
      <c r="BY210" s="217"/>
      <c r="BZ210" s="218"/>
      <c r="CA210" s="216"/>
      <c r="CB210" s="216"/>
      <c r="CC210" s="216"/>
      <c r="CD210" s="216"/>
      <c r="CE210" s="216"/>
      <c r="CF210" s="216"/>
      <c r="CG210" s="216"/>
      <c r="CH210" s="216"/>
      <c r="CI210" s="216"/>
      <c r="CJ210" s="216"/>
      <c r="CK210" s="216"/>
      <c r="CL210" s="216"/>
      <c r="CM210" s="217"/>
      <c r="CN210" s="218"/>
      <c r="CO210" s="216"/>
      <c r="CP210" s="216"/>
      <c r="CQ210" s="216"/>
      <c r="CR210" s="216"/>
      <c r="CS210" s="216"/>
      <c r="CT210" s="216"/>
      <c r="CU210" s="216"/>
      <c r="CV210" s="216"/>
      <c r="CW210" s="216"/>
      <c r="CX210" s="216"/>
      <c r="CY210" s="216"/>
      <c r="CZ210" s="216"/>
      <c r="DA210" s="216"/>
      <c r="DB210" s="216"/>
      <c r="DC210" s="216"/>
      <c r="DD210" s="216"/>
      <c r="DE210" s="216"/>
      <c r="DF210" s="216"/>
      <c r="DG210" s="216"/>
      <c r="DH210" s="217"/>
      <c r="DI210" s="218"/>
      <c r="DJ210" s="216"/>
      <c r="DK210" s="216"/>
      <c r="DL210" s="216"/>
      <c r="DM210" s="216"/>
      <c r="DN210" s="216"/>
      <c r="DO210" s="216"/>
      <c r="DP210" s="216"/>
      <c r="DQ210" s="216"/>
      <c r="DR210" s="216"/>
      <c r="DS210" s="216"/>
      <c r="DT210" s="216"/>
      <c r="DU210" s="216"/>
      <c r="DV210" s="216"/>
      <c r="DW210" s="216"/>
      <c r="DX210" s="216"/>
      <c r="DY210" s="216"/>
      <c r="DZ210" s="216"/>
      <c r="EA210" s="216"/>
      <c r="EB210" s="216"/>
      <c r="EC210" s="217"/>
      <c r="ED210" s="218"/>
      <c r="EE210" s="216"/>
      <c r="EF210" s="216"/>
      <c r="EG210" s="216"/>
      <c r="EH210" s="216"/>
      <c r="EI210" s="216"/>
      <c r="EJ210" s="216"/>
      <c r="EK210" s="216"/>
      <c r="EL210" s="216"/>
      <c r="EM210" s="216"/>
      <c r="EN210" s="216"/>
      <c r="EO210" s="216"/>
      <c r="EP210" s="216"/>
      <c r="EQ210" s="216"/>
      <c r="ER210" s="216"/>
      <c r="ES210" s="216"/>
      <c r="ET210" s="216"/>
      <c r="EU210" s="216"/>
      <c r="EV210" s="216"/>
      <c r="EW210" s="216"/>
      <c r="EX210" s="217"/>
      <c r="EY210" s="218"/>
      <c r="EZ210" s="216"/>
      <c r="FA210" s="216"/>
      <c r="FB210" s="216"/>
      <c r="FC210" s="216"/>
      <c r="FD210" s="216"/>
      <c r="FE210" s="216"/>
      <c r="FF210" s="216"/>
      <c r="FG210" s="216"/>
      <c r="FH210" s="216"/>
      <c r="FI210" s="216"/>
      <c r="FJ210" s="216"/>
      <c r="FK210" s="216"/>
      <c r="FL210" s="216"/>
      <c r="FM210" s="216"/>
      <c r="FN210" s="216"/>
      <c r="FO210" s="216"/>
      <c r="FP210" s="216"/>
      <c r="FQ210" s="216"/>
      <c r="FR210" s="216"/>
      <c r="FS210" s="216"/>
      <c r="FT210" s="216"/>
      <c r="FU210" s="216"/>
      <c r="FV210" s="216"/>
      <c r="FW210" s="216"/>
      <c r="FX210" s="216"/>
      <c r="FY210" s="216"/>
      <c r="FZ210" s="216"/>
      <c r="GA210" s="216"/>
      <c r="GB210" s="216"/>
      <c r="GC210" s="216"/>
      <c r="GD210" s="216"/>
      <c r="GE210" s="216"/>
      <c r="GF210" s="216"/>
      <c r="GG210" s="216"/>
      <c r="GH210" s="216"/>
      <c r="GI210" s="216"/>
      <c r="GJ210" s="216"/>
      <c r="GK210" s="216"/>
      <c r="GL210" s="216"/>
      <c r="GM210" s="216"/>
      <c r="GN210" s="216"/>
      <c r="GO210" s="216"/>
      <c r="GP210" s="216"/>
      <c r="GQ210" s="216"/>
      <c r="GR210" s="216"/>
      <c r="GS210" s="216"/>
      <c r="GT210" s="216"/>
      <c r="GU210" s="216"/>
      <c r="GV210" s="216"/>
      <c r="GW210" s="216"/>
      <c r="GX210" s="216"/>
      <c r="GY210" s="216"/>
      <c r="GZ210" s="216"/>
      <c r="HA210" s="216"/>
      <c r="HB210" s="216"/>
      <c r="HC210" s="216"/>
      <c r="HD210" s="216"/>
      <c r="HE210" s="216"/>
      <c r="HF210" s="216"/>
      <c r="HG210" s="216"/>
      <c r="HH210" s="216"/>
      <c r="HI210" s="216"/>
      <c r="HJ210" s="216"/>
      <c r="HK210" s="216"/>
      <c r="HL210" s="216"/>
      <c r="HM210" s="216"/>
      <c r="HN210" s="216"/>
      <c r="HO210" s="216"/>
      <c r="HP210" s="216"/>
      <c r="HQ210" s="216"/>
      <c r="HR210" s="216"/>
      <c r="HS210" s="216"/>
      <c r="HT210" s="216"/>
      <c r="HU210" s="216"/>
      <c r="HV210" s="216"/>
      <c r="HW210" s="216"/>
      <c r="HX210" s="216"/>
      <c r="HY210" s="216"/>
      <c r="HZ210" s="216"/>
      <c r="IA210" s="216"/>
      <c r="IB210" s="216"/>
      <c r="IC210" s="216"/>
      <c r="ID210" s="216"/>
      <c r="IE210" s="216"/>
      <c r="IF210" s="216"/>
      <c r="IG210" s="216"/>
      <c r="IH210" s="216"/>
      <c r="II210" s="216"/>
      <c r="IJ210" s="216"/>
      <c r="IK210" s="216"/>
      <c r="IL210" s="216"/>
      <c r="IM210" s="216"/>
      <c r="IN210" s="216"/>
      <c r="IO210" s="216"/>
      <c r="IP210" s="216"/>
      <c r="IQ210" s="216"/>
      <c r="IR210" s="216"/>
      <c r="IS210" s="216"/>
      <c r="IT210" s="216"/>
      <c r="IU210" s="216"/>
      <c r="IV210" s="216"/>
      <c r="IW210" s="216"/>
      <c r="IX210" s="216"/>
      <c r="IY210" s="216"/>
      <c r="IZ210" s="216"/>
      <c r="JA210" s="216"/>
      <c r="JB210" s="216"/>
      <c r="JC210" s="216"/>
      <c r="JD210" s="216"/>
      <c r="JE210" s="216"/>
      <c r="JF210" s="216"/>
      <c r="JG210" s="216"/>
      <c r="JH210" s="216"/>
      <c r="JI210" s="216"/>
      <c r="JJ210" s="216"/>
      <c r="JK210" s="216"/>
      <c r="JL210" s="216"/>
      <c r="JM210" s="216"/>
      <c r="JN210" s="216"/>
    </row>
    <row r="211" spans="1:274" hidden="1" outlineLevel="2" x14ac:dyDescent="0.25">
      <c r="A211" s="187" t="s">
        <v>172</v>
      </c>
      <c r="B211" s="197"/>
      <c r="C211" s="197"/>
      <c r="F211" s="75"/>
      <c r="G211" s="20">
        <f>IF(OR(E211&lt;&gt;"NC", F211&lt;&gt;"NC"),NETWORKDAYS(E211,F211,'JOUR FERIE'!A:A),"NC")</f>
        <v>0</v>
      </c>
      <c r="H211" s="257">
        <v>0</v>
      </c>
      <c r="I211" s="20">
        <f t="shared" ref="I211:I233" si="20">H211+(H211*40%)</f>
        <v>0</v>
      </c>
      <c r="J211" s="20">
        <v>0</v>
      </c>
      <c r="K211" s="73">
        <f t="shared" ref="K211:K221" si="21">I211-J211</f>
        <v>0</v>
      </c>
      <c r="L211" s="15" t="s">
        <v>21</v>
      </c>
      <c r="M211" s="3" t="s">
        <v>168</v>
      </c>
      <c r="N211" s="9"/>
      <c r="O211" s="9"/>
      <c r="P211" s="9"/>
      <c r="Q211" s="9"/>
      <c r="R211" s="9"/>
      <c r="S211" s="9"/>
      <c r="T211" s="172"/>
      <c r="U211" s="18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172"/>
      <c r="AJ211" s="180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172"/>
      <c r="AX211" s="180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172"/>
      <c r="BL211" s="180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172"/>
      <c r="BZ211" s="180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172"/>
      <c r="CN211" s="180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172"/>
      <c r="DI211" s="180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172"/>
      <c r="ED211" s="180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172"/>
      <c r="EY211" s="180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</row>
    <row r="212" spans="1:274" hidden="1" outlineLevel="2" x14ac:dyDescent="0.25">
      <c r="A212" s="187" t="s">
        <v>173</v>
      </c>
      <c r="B212" s="197"/>
      <c r="C212" s="197"/>
      <c r="G212" s="20">
        <f>IF(OR(E212&lt;&gt;"NC", F212&lt;&gt;"NC"),NETWORKDAYS(E212,F212,'JOUR FERIE'!A:A),"NC")</f>
        <v>0</v>
      </c>
      <c r="H212" s="257">
        <v>0</v>
      </c>
      <c r="I212" s="20">
        <f t="shared" si="20"/>
        <v>0</v>
      </c>
      <c r="J212" s="20">
        <v>0</v>
      </c>
      <c r="K212" s="73">
        <f t="shared" si="21"/>
        <v>0</v>
      </c>
      <c r="L212" s="15" t="s">
        <v>21</v>
      </c>
      <c r="M212" s="3" t="s">
        <v>168</v>
      </c>
    </row>
    <row r="213" spans="1:274" hidden="1" outlineLevel="2" x14ac:dyDescent="0.25">
      <c r="A213" s="187" t="s">
        <v>174</v>
      </c>
      <c r="B213" s="197"/>
      <c r="C213" s="197"/>
      <c r="G213" s="20">
        <f>IF(OR(E213&lt;&gt;"NC", F213&lt;&gt;"NC"),NETWORKDAYS(E213,F213,'JOUR FERIE'!A:A),"NC")</f>
        <v>0</v>
      </c>
      <c r="H213" s="257">
        <v>0</v>
      </c>
      <c r="I213" s="20">
        <f t="shared" si="20"/>
        <v>0</v>
      </c>
      <c r="J213" s="20">
        <v>0</v>
      </c>
      <c r="K213" s="73">
        <f t="shared" si="21"/>
        <v>0</v>
      </c>
      <c r="L213" s="15" t="s">
        <v>21</v>
      </c>
      <c r="M213" s="3" t="s">
        <v>168</v>
      </c>
    </row>
    <row r="214" spans="1:274" hidden="1" outlineLevel="2" x14ac:dyDescent="0.25">
      <c r="A214" s="187" t="s">
        <v>175</v>
      </c>
      <c r="B214" s="197"/>
      <c r="C214" s="197" t="s">
        <v>208</v>
      </c>
      <c r="D214" s="6" t="s">
        <v>147</v>
      </c>
      <c r="E214" s="61">
        <v>43924</v>
      </c>
      <c r="F214" s="61">
        <v>43927</v>
      </c>
      <c r="G214" s="20">
        <f>IF(OR(E214&lt;&gt;"NC", F214&lt;&gt;"NC"),NETWORKDAYS(E214,F214,'JOUR FERIE'!A:A),"NC")</f>
        <v>2</v>
      </c>
      <c r="H214" s="257">
        <v>1</v>
      </c>
      <c r="I214" s="20">
        <f t="shared" si="20"/>
        <v>1.4</v>
      </c>
      <c r="J214" s="20">
        <v>0</v>
      </c>
      <c r="K214" s="73">
        <f t="shared" si="21"/>
        <v>1.4</v>
      </c>
      <c r="L214" s="15" t="s">
        <v>19</v>
      </c>
      <c r="M214" s="3" t="s">
        <v>168</v>
      </c>
    </row>
    <row r="215" spans="1:274" hidden="1" outlineLevel="2" x14ac:dyDescent="0.25">
      <c r="A215" s="187" t="s">
        <v>176</v>
      </c>
      <c r="B215" s="197"/>
      <c r="C215" s="197"/>
      <c r="E215" s="61"/>
      <c r="G215" s="20">
        <f>IF(OR(E215&lt;&gt;"NC", F215&lt;&gt;"NC"),NETWORKDAYS(E215,F215,'JOUR FERIE'!A:A),"NC")</f>
        <v>0</v>
      </c>
      <c r="H215" s="257">
        <v>0</v>
      </c>
      <c r="I215" s="20">
        <f t="shared" si="20"/>
        <v>0</v>
      </c>
      <c r="J215" s="20">
        <v>0</v>
      </c>
      <c r="K215" s="73">
        <f t="shared" si="21"/>
        <v>0</v>
      </c>
      <c r="L215" s="15" t="s">
        <v>21</v>
      </c>
      <c r="M215" s="3" t="s">
        <v>168</v>
      </c>
    </row>
    <row r="216" spans="1:274" hidden="1" outlineLevel="2" x14ac:dyDescent="0.25">
      <c r="A216" s="187" t="s">
        <v>177</v>
      </c>
      <c r="B216" s="197"/>
      <c r="C216" s="197"/>
      <c r="F216" s="75"/>
      <c r="G216" s="20">
        <f>IF(OR(E216&lt;&gt;"NC", F216&lt;&gt;"NC"),NETWORKDAYS(E216,F216,'JOUR FERIE'!A:A),"NC")</f>
        <v>0</v>
      </c>
      <c r="H216" s="257">
        <v>0</v>
      </c>
      <c r="I216" s="20">
        <f t="shared" si="20"/>
        <v>0</v>
      </c>
      <c r="J216" s="20">
        <v>0</v>
      </c>
      <c r="K216" s="73">
        <f t="shared" si="21"/>
        <v>0</v>
      </c>
      <c r="L216" s="15" t="s">
        <v>21</v>
      </c>
      <c r="M216" s="3"/>
    </row>
    <row r="217" spans="1:274" hidden="1" outlineLevel="2" x14ac:dyDescent="0.25">
      <c r="A217" s="187" t="s">
        <v>178</v>
      </c>
      <c r="B217" s="197"/>
      <c r="C217" s="197" t="s">
        <v>208</v>
      </c>
      <c r="D217" s="6" t="s">
        <v>147</v>
      </c>
      <c r="E217" s="61">
        <v>43928</v>
      </c>
      <c r="F217" s="75">
        <v>43931</v>
      </c>
      <c r="G217" s="20">
        <f>IF(OR(E217&lt;&gt;"NC", F217&lt;&gt;"NC"),NETWORKDAYS(E217,F217,'JOUR FERIE'!A:A),"NC")</f>
        <v>4</v>
      </c>
      <c r="H217" s="257">
        <v>2</v>
      </c>
      <c r="I217" s="20">
        <f t="shared" si="20"/>
        <v>2.8</v>
      </c>
      <c r="J217" s="20">
        <v>0</v>
      </c>
      <c r="K217" s="73">
        <f t="shared" si="21"/>
        <v>2.8</v>
      </c>
      <c r="L217" s="15" t="s">
        <v>19</v>
      </c>
      <c r="M217" s="3" t="s">
        <v>168</v>
      </c>
    </row>
    <row r="218" spans="1:274" hidden="1" outlineLevel="2" x14ac:dyDescent="0.25">
      <c r="A218" s="187" t="s">
        <v>179</v>
      </c>
      <c r="B218" s="197"/>
      <c r="C218" s="197"/>
      <c r="E218" s="61"/>
      <c r="G218" s="20">
        <f>IF(OR(E218&lt;&gt;"NC", F218&lt;&gt;"NC"),NETWORKDAYS(E218,F218,'JOUR FERIE'!A:A),"NC")</f>
        <v>0</v>
      </c>
      <c r="H218" s="257">
        <v>0</v>
      </c>
      <c r="I218" s="20">
        <f t="shared" si="20"/>
        <v>0</v>
      </c>
      <c r="J218" s="20">
        <v>0</v>
      </c>
      <c r="K218" s="73">
        <f t="shared" si="21"/>
        <v>0</v>
      </c>
      <c r="L218" s="15" t="s">
        <v>21</v>
      </c>
      <c r="M218" s="3" t="s">
        <v>168</v>
      </c>
    </row>
    <row r="219" spans="1:274" hidden="1" outlineLevel="2" x14ac:dyDescent="0.25">
      <c r="A219" s="187" t="s">
        <v>180</v>
      </c>
      <c r="B219" s="197"/>
      <c r="C219" s="197" t="s">
        <v>208</v>
      </c>
      <c r="D219" s="6" t="s">
        <v>147</v>
      </c>
      <c r="E219" s="75">
        <v>43931</v>
      </c>
      <c r="F219" s="75">
        <v>43934</v>
      </c>
      <c r="G219" s="20">
        <f>IF(OR(E219&lt;&gt;"NC", F219&lt;&gt;"NC"),NETWORKDAYS(E219,F219,'JOUR FERIE'!A:A),"NC")</f>
        <v>2</v>
      </c>
      <c r="H219" s="257">
        <v>1</v>
      </c>
      <c r="I219" s="20">
        <f t="shared" si="20"/>
        <v>1.4</v>
      </c>
      <c r="J219" s="20">
        <v>0</v>
      </c>
      <c r="K219" s="73">
        <f t="shared" si="21"/>
        <v>1.4</v>
      </c>
      <c r="L219" s="15" t="s">
        <v>19</v>
      </c>
      <c r="M219" s="3" t="s">
        <v>168</v>
      </c>
    </row>
    <row r="220" spans="1:274" hidden="1" outlineLevel="2" x14ac:dyDescent="0.25">
      <c r="A220" s="187" t="s">
        <v>181</v>
      </c>
      <c r="B220" s="197"/>
      <c r="C220" s="197"/>
      <c r="F220" s="75"/>
      <c r="G220" s="20">
        <f>IF(OR(E220&lt;&gt;"NC", F220&lt;&gt;"NC"),NETWORKDAYS(E220,F220,'JOUR FERIE'!A:A),"NC")</f>
        <v>0</v>
      </c>
      <c r="H220" s="257">
        <v>0</v>
      </c>
      <c r="I220" s="20">
        <f t="shared" si="20"/>
        <v>0</v>
      </c>
      <c r="J220" s="20">
        <v>0</v>
      </c>
      <c r="K220" s="73">
        <f t="shared" si="21"/>
        <v>0</v>
      </c>
      <c r="L220" s="15" t="s">
        <v>21</v>
      </c>
      <c r="M220" s="3" t="s">
        <v>168</v>
      </c>
    </row>
    <row r="221" spans="1:274" hidden="1" outlineLevel="2" x14ac:dyDescent="0.25">
      <c r="A221" s="187" t="s">
        <v>182</v>
      </c>
      <c r="B221" s="197"/>
      <c r="C221" s="197"/>
      <c r="F221" s="75"/>
      <c r="G221" s="20">
        <f>IF(OR(E221&lt;&gt;"NC", F221&lt;&gt;"NC"),NETWORKDAYS(E221,F221,'JOUR FERIE'!A:A),"NC")</f>
        <v>0</v>
      </c>
      <c r="H221" s="257">
        <v>0</v>
      </c>
      <c r="I221" s="20">
        <f t="shared" si="20"/>
        <v>0</v>
      </c>
      <c r="J221" s="20">
        <v>0</v>
      </c>
      <c r="K221" s="73">
        <f t="shared" si="21"/>
        <v>0</v>
      </c>
      <c r="L221" s="15" t="s">
        <v>21</v>
      </c>
      <c r="M221" s="3" t="s">
        <v>168</v>
      </c>
    </row>
    <row r="222" spans="1:274" s="219" customFormat="1" ht="45" hidden="1" outlineLevel="1" collapsed="1" x14ac:dyDescent="0.25">
      <c r="A222" s="288" t="s">
        <v>60</v>
      </c>
      <c r="B222" s="210"/>
      <c r="C222" s="210"/>
      <c r="D222" s="211"/>
      <c r="E222" s="241">
        <f>MIN(E223:E233)</f>
        <v>43935</v>
      </c>
      <c r="F222" s="212">
        <f>MAX(F224:F233)</f>
        <v>43962</v>
      </c>
      <c r="G222" s="274">
        <f>IF(OR(E222&lt;&gt;"NC", F222&lt;&gt;"NC"),NETWORKDAYS(E222,F222,'JOUR FERIE'!A:A),"NC")</f>
        <v>18</v>
      </c>
      <c r="H222" s="274">
        <f>SUM(H223:H233)</f>
        <v>19</v>
      </c>
      <c r="I222" s="274">
        <f>SUM(I223:I233)</f>
        <v>26.599999999999998</v>
      </c>
      <c r="J222" s="274">
        <f>SUM(J223:J233)</f>
        <v>0</v>
      </c>
      <c r="K222" s="274">
        <f>SUM(K223:K233)</f>
        <v>26.599999999999998</v>
      </c>
      <c r="L222" s="214"/>
      <c r="M222" s="215"/>
      <c r="N222" s="216"/>
      <c r="O222" s="216"/>
      <c r="P222" s="216"/>
      <c r="Q222" s="216"/>
      <c r="R222" s="216"/>
      <c r="S222" s="216"/>
      <c r="T222" s="217"/>
      <c r="U222" s="218"/>
      <c r="V222" s="216"/>
      <c r="W222" s="216"/>
      <c r="X222" s="216"/>
      <c r="Y222" s="216"/>
      <c r="Z222" s="216"/>
      <c r="AA222" s="216"/>
      <c r="AB222" s="216"/>
      <c r="AC222" s="216"/>
      <c r="AD222" s="216"/>
      <c r="AE222" s="216"/>
      <c r="AF222" s="216"/>
      <c r="AG222" s="216"/>
      <c r="AH222" s="216"/>
      <c r="AI222" s="217"/>
      <c r="AJ222" s="218"/>
      <c r="AK222" s="216"/>
      <c r="AL222" s="216"/>
      <c r="AM222" s="216"/>
      <c r="AN222" s="216"/>
      <c r="AO222" s="216"/>
      <c r="AP222" s="216"/>
      <c r="AQ222" s="216"/>
      <c r="AR222" s="216"/>
      <c r="AS222" s="216"/>
      <c r="AT222" s="216"/>
      <c r="AU222" s="216"/>
      <c r="AV222" s="216"/>
      <c r="AW222" s="217"/>
      <c r="AX222" s="218"/>
      <c r="AY222" s="216"/>
      <c r="AZ222" s="216"/>
      <c r="BA222" s="216"/>
      <c r="BB222" s="216"/>
      <c r="BC222" s="216"/>
      <c r="BD222" s="216"/>
      <c r="BE222" s="216"/>
      <c r="BF222" s="216"/>
      <c r="BG222" s="216"/>
      <c r="BH222" s="216"/>
      <c r="BI222" s="216"/>
      <c r="BJ222" s="216"/>
      <c r="BK222" s="217"/>
      <c r="BL222" s="218"/>
      <c r="BM222" s="216"/>
      <c r="BN222" s="216"/>
      <c r="BO222" s="216"/>
      <c r="BP222" s="216"/>
      <c r="BQ222" s="216"/>
      <c r="BR222" s="216"/>
      <c r="BS222" s="216"/>
      <c r="BT222" s="216"/>
      <c r="BU222" s="216"/>
      <c r="BV222" s="216"/>
      <c r="BW222" s="216"/>
      <c r="BX222" s="216"/>
      <c r="BY222" s="217"/>
      <c r="BZ222" s="218"/>
      <c r="CA222" s="216"/>
      <c r="CB222" s="216"/>
      <c r="CC222" s="216"/>
      <c r="CD222" s="216"/>
      <c r="CE222" s="216"/>
      <c r="CF222" s="216"/>
      <c r="CG222" s="216"/>
      <c r="CH222" s="216"/>
      <c r="CI222" s="216"/>
      <c r="CJ222" s="216"/>
      <c r="CK222" s="216"/>
      <c r="CL222" s="216"/>
      <c r="CM222" s="217"/>
      <c r="CN222" s="218"/>
      <c r="CO222" s="216"/>
      <c r="CP222" s="216"/>
      <c r="CQ222" s="216"/>
      <c r="CR222" s="216"/>
      <c r="CS222" s="216"/>
      <c r="CT222" s="216"/>
      <c r="CU222" s="216"/>
      <c r="CV222" s="216"/>
      <c r="CW222" s="216"/>
      <c r="CX222" s="216"/>
      <c r="CY222" s="216"/>
      <c r="CZ222" s="216"/>
      <c r="DA222" s="216"/>
      <c r="DB222" s="216"/>
      <c r="DC222" s="216"/>
      <c r="DD222" s="216"/>
      <c r="DE222" s="216"/>
      <c r="DF222" s="216"/>
      <c r="DG222" s="216"/>
      <c r="DH222" s="217"/>
      <c r="DI222" s="218"/>
      <c r="DJ222" s="216"/>
      <c r="DK222" s="216"/>
      <c r="DL222" s="216"/>
      <c r="DM222" s="216"/>
      <c r="DN222" s="216"/>
      <c r="DO222" s="216"/>
      <c r="DP222" s="216"/>
      <c r="DQ222" s="216"/>
      <c r="DR222" s="216"/>
      <c r="DS222" s="216"/>
      <c r="DT222" s="216"/>
      <c r="DU222" s="216"/>
      <c r="DV222" s="216"/>
      <c r="DW222" s="216"/>
      <c r="DX222" s="216"/>
      <c r="DY222" s="216"/>
      <c r="DZ222" s="216"/>
      <c r="EA222" s="216"/>
      <c r="EB222" s="216"/>
      <c r="EC222" s="217"/>
      <c r="ED222" s="218"/>
      <c r="EE222" s="216"/>
      <c r="EF222" s="216"/>
      <c r="EG222" s="216"/>
      <c r="EH222" s="216"/>
      <c r="EI222" s="216"/>
      <c r="EJ222" s="216"/>
      <c r="EK222" s="216"/>
      <c r="EL222" s="216"/>
      <c r="EM222" s="216"/>
      <c r="EN222" s="216"/>
      <c r="EO222" s="216"/>
      <c r="EP222" s="216"/>
      <c r="EQ222" s="216"/>
      <c r="ER222" s="216"/>
      <c r="ES222" s="216"/>
      <c r="ET222" s="216"/>
      <c r="EU222" s="216"/>
      <c r="EV222" s="216"/>
      <c r="EW222" s="216"/>
      <c r="EX222" s="217"/>
      <c r="EY222" s="218"/>
      <c r="EZ222" s="216"/>
      <c r="FA222" s="216"/>
      <c r="FB222" s="216"/>
      <c r="FC222" s="216"/>
      <c r="FD222" s="216"/>
      <c r="FE222" s="216"/>
      <c r="FF222" s="216"/>
      <c r="FG222" s="216"/>
      <c r="FH222" s="216"/>
      <c r="FI222" s="216"/>
      <c r="FJ222" s="216"/>
      <c r="FK222" s="216"/>
      <c r="FL222" s="216"/>
      <c r="FM222" s="216"/>
      <c r="FN222" s="216"/>
      <c r="FO222" s="216"/>
      <c r="FP222" s="216"/>
      <c r="FQ222" s="216"/>
      <c r="FR222" s="216"/>
      <c r="FS222" s="216"/>
      <c r="FT222" s="216"/>
      <c r="FU222" s="216"/>
      <c r="FV222" s="216"/>
      <c r="FW222" s="216"/>
      <c r="FX222" s="216"/>
      <c r="FY222" s="216"/>
      <c r="FZ222" s="216"/>
      <c r="GA222" s="216"/>
      <c r="GB222" s="216"/>
      <c r="GC222" s="216"/>
      <c r="GD222" s="216"/>
      <c r="GE222" s="216"/>
      <c r="GF222" s="216"/>
      <c r="GG222" s="216"/>
      <c r="GH222" s="216"/>
      <c r="GI222" s="216"/>
      <c r="GJ222" s="216"/>
      <c r="GK222" s="216"/>
      <c r="GL222" s="216"/>
      <c r="GM222" s="216"/>
      <c r="GN222" s="216"/>
      <c r="GO222" s="216"/>
      <c r="GP222" s="216"/>
      <c r="GQ222" s="216"/>
      <c r="GR222" s="216"/>
      <c r="GS222" s="216"/>
      <c r="GT222" s="216"/>
      <c r="GU222" s="216"/>
      <c r="GV222" s="216"/>
      <c r="GW222" s="216"/>
      <c r="GX222" s="216"/>
      <c r="GY222" s="216"/>
      <c r="GZ222" s="216"/>
      <c r="HA222" s="216"/>
      <c r="HB222" s="216"/>
      <c r="HC222" s="216"/>
      <c r="HD222" s="216"/>
      <c r="HE222" s="216"/>
      <c r="HF222" s="216"/>
      <c r="HG222" s="216"/>
      <c r="HH222" s="216"/>
      <c r="HI222" s="216"/>
      <c r="HJ222" s="216"/>
      <c r="HK222" s="216"/>
      <c r="HL222" s="216"/>
      <c r="HM222" s="216"/>
      <c r="HN222" s="216"/>
      <c r="HO222" s="216"/>
      <c r="HP222" s="216"/>
      <c r="HQ222" s="216"/>
      <c r="HR222" s="216"/>
      <c r="HS222" s="216"/>
      <c r="HT222" s="216"/>
      <c r="HU222" s="216"/>
      <c r="HV222" s="216"/>
      <c r="HW222" s="216"/>
      <c r="HX222" s="216"/>
      <c r="HY222" s="216"/>
      <c r="HZ222" s="216"/>
      <c r="IA222" s="216"/>
      <c r="IB222" s="216"/>
      <c r="IC222" s="216"/>
      <c r="ID222" s="216"/>
      <c r="IE222" s="216"/>
      <c r="IF222" s="216"/>
      <c r="IG222" s="216"/>
      <c r="IH222" s="216"/>
      <c r="II222" s="216"/>
      <c r="IJ222" s="216"/>
      <c r="IK222" s="216"/>
      <c r="IL222" s="216"/>
      <c r="IM222" s="216"/>
      <c r="IN222" s="216"/>
      <c r="IO222" s="216"/>
      <c r="IP222" s="216"/>
      <c r="IQ222" s="216"/>
      <c r="IR222" s="216"/>
      <c r="IS222" s="216"/>
      <c r="IT222" s="216"/>
      <c r="IU222" s="216"/>
      <c r="IV222" s="216"/>
      <c r="IW222" s="216"/>
      <c r="IX222" s="216"/>
      <c r="IY222" s="216"/>
      <c r="IZ222" s="216"/>
      <c r="JA222" s="216"/>
      <c r="JB222" s="216"/>
      <c r="JC222" s="216"/>
      <c r="JD222" s="216"/>
      <c r="JE222" s="216"/>
      <c r="JF222" s="216"/>
      <c r="JG222" s="216"/>
      <c r="JH222" s="216"/>
      <c r="JI222" s="216"/>
      <c r="JJ222" s="216"/>
      <c r="JK222" s="216"/>
      <c r="JL222" s="216"/>
      <c r="JM222" s="216"/>
      <c r="JN222" s="216"/>
    </row>
    <row r="223" spans="1:274" hidden="1" outlineLevel="2" x14ac:dyDescent="0.25">
      <c r="A223" s="187" t="s">
        <v>172</v>
      </c>
      <c r="B223" s="197"/>
      <c r="C223" s="197" t="s">
        <v>209</v>
      </c>
      <c r="D223" s="6" t="s">
        <v>147</v>
      </c>
      <c r="E223" s="75">
        <v>43935</v>
      </c>
      <c r="F223" s="75">
        <v>43937</v>
      </c>
      <c r="G223" s="20">
        <f>IF(OR(E223&lt;&gt;"NC", F223&lt;&gt;"NC"),NETWORKDAYS(E223,F223,'JOUR FERIE'!A:A),"NC")</f>
        <v>3</v>
      </c>
      <c r="H223" s="257">
        <v>2</v>
      </c>
      <c r="I223" s="20">
        <f t="shared" si="20"/>
        <v>2.8</v>
      </c>
      <c r="J223" s="20">
        <v>0</v>
      </c>
      <c r="K223" s="73">
        <f t="shared" ref="K223:K233" si="22">I223-J223</f>
        <v>2.8</v>
      </c>
      <c r="L223" s="15" t="s">
        <v>19</v>
      </c>
      <c r="M223" s="3" t="s">
        <v>168</v>
      </c>
      <c r="N223" s="9"/>
      <c r="O223" s="9"/>
      <c r="P223" s="9"/>
      <c r="Q223" s="9"/>
      <c r="R223" s="9"/>
      <c r="S223" s="9"/>
      <c r="T223" s="172"/>
      <c r="U223" s="18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172"/>
      <c r="AJ223" s="180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172"/>
      <c r="AX223" s="180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172"/>
      <c r="BL223" s="180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172"/>
      <c r="BZ223" s="180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172"/>
      <c r="CN223" s="180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172"/>
      <c r="DI223" s="180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172"/>
      <c r="ED223" s="180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172"/>
      <c r="EY223" s="180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  <c r="JF223" s="9"/>
      <c r="JG223" s="9"/>
      <c r="JH223" s="9"/>
      <c r="JI223" s="9"/>
      <c r="JJ223" s="9"/>
      <c r="JK223" s="9"/>
      <c r="JL223" s="9"/>
      <c r="JM223" s="9"/>
      <c r="JN223" s="9"/>
    </row>
    <row r="224" spans="1:274" hidden="1" outlineLevel="2" x14ac:dyDescent="0.25">
      <c r="A224" s="187" t="s">
        <v>173</v>
      </c>
      <c r="B224" s="197"/>
      <c r="C224" s="197" t="s">
        <v>209</v>
      </c>
      <c r="D224" s="6" t="s">
        <v>147</v>
      </c>
      <c r="E224" s="61">
        <v>43937</v>
      </c>
      <c r="F224" s="61">
        <v>43938</v>
      </c>
      <c r="G224" s="20">
        <f>IF(OR(E224&lt;&gt;"NC", F224&lt;&gt;"NC"),NETWORKDAYS(E224,F224,'JOUR FERIE'!A:A),"NC")</f>
        <v>2</v>
      </c>
      <c r="H224" s="257">
        <v>1</v>
      </c>
      <c r="I224" s="20">
        <f t="shared" si="20"/>
        <v>1.4</v>
      </c>
      <c r="J224" s="20">
        <v>0</v>
      </c>
      <c r="K224" s="73">
        <f t="shared" si="22"/>
        <v>1.4</v>
      </c>
      <c r="L224" s="15" t="s">
        <v>19</v>
      </c>
      <c r="M224" s="3" t="s">
        <v>168</v>
      </c>
    </row>
    <row r="225" spans="1:274" hidden="1" outlineLevel="2" x14ac:dyDescent="0.25">
      <c r="A225" s="187" t="s">
        <v>174</v>
      </c>
      <c r="B225" s="197"/>
      <c r="C225" s="197"/>
      <c r="G225" s="20">
        <f>IF(OR(E225&lt;&gt;"NC", F225&lt;&gt;"NC"),NETWORKDAYS(E225,F225,'JOUR FERIE'!A:A),"NC")</f>
        <v>0</v>
      </c>
      <c r="H225" s="257">
        <v>0</v>
      </c>
      <c r="I225" s="20">
        <f t="shared" si="20"/>
        <v>0</v>
      </c>
      <c r="J225" s="20">
        <v>0</v>
      </c>
      <c r="K225" s="73">
        <f t="shared" si="22"/>
        <v>0</v>
      </c>
      <c r="L225" s="15" t="s">
        <v>21</v>
      </c>
      <c r="M225" s="3" t="s">
        <v>168</v>
      </c>
    </row>
    <row r="226" spans="1:274" hidden="1" outlineLevel="2" x14ac:dyDescent="0.25">
      <c r="A226" s="187" t="s">
        <v>175</v>
      </c>
      <c r="B226" s="197"/>
      <c r="C226" s="197" t="s">
        <v>209</v>
      </c>
      <c r="D226" s="6" t="s">
        <v>147</v>
      </c>
      <c r="E226" s="61">
        <v>43941</v>
      </c>
      <c r="F226" s="61">
        <v>43949</v>
      </c>
      <c r="G226" s="20">
        <f>IF(OR(E226&lt;&gt;"NC", F226&lt;&gt;"NC"),NETWORKDAYS(E226,F226,'JOUR FERIE'!A:A),"NC")</f>
        <v>7</v>
      </c>
      <c r="H226" s="257">
        <v>5</v>
      </c>
      <c r="I226" s="20">
        <f t="shared" si="20"/>
        <v>7</v>
      </c>
      <c r="J226" s="20">
        <v>0</v>
      </c>
      <c r="K226" s="73">
        <f t="shared" si="22"/>
        <v>7</v>
      </c>
      <c r="L226" s="15" t="s">
        <v>19</v>
      </c>
      <c r="M226" s="3" t="s">
        <v>168</v>
      </c>
    </row>
    <row r="227" spans="1:274" hidden="1" outlineLevel="2" x14ac:dyDescent="0.25">
      <c r="A227" s="187" t="s">
        <v>176</v>
      </c>
      <c r="B227" s="197"/>
      <c r="C227" s="197" t="s">
        <v>209</v>
      </c>
      <c r="D227" s="6" t="s">
        <v>148</v>
      </c>
      <c r="E227" s="61">
        <v>43941</v>
      </c>
      <c r="F227" s="61">
        <v>43949</v>
      </c>
      <c r="G227" s="20">
        <f>IF(OR(E227&lt;&gt;"NC", F227&lt;&gt;"NC"),NETWORKDAYS(E227,F227,'JOUR FERIE'!A:A),"NC")</f>
        <v>7</v>
      </c>
      <c r="H227" s="257">
        <v>3</v>
      </c>
      <c r="I227" s="20">
        <f t="shared" si="20"/>
        <v>4.2</v>
      </c>
      <c r="J227" s="20">
        <v>0</v>
      </c>
      <c r="K227" s="73">
        <f t="shared" si="22"/>
        <v>4.2</v>
      </c>
      <c r="L227" s="15" t="s">
        <v>19</v>
      </c>
      <c r="M227" s="3" t="s">
        <v>168</v>
      </c>
    </row>
    <row r="228" spans="1:274" hidden="1" outlineLevel="2" x14ac:dyDescent="0.25">
      <c r="A228" s="187" t="s">
        <v>177</v>
      </c>
      <c r="B228" s="197"/>
      <c r="C228" s="197" t="s">
        <v>209</v>
      </c>
      <c r="D228" s="6" t="s">
        <v>147</v>
      </c>
      <c r="E228" s="61">
        <v>43949</v>
      </c>
      <c r="F228" s="75">
        <v>43951</v>
      </c>
      <c r="G228" s="20">
        <f>IF(OR(E228&lt;&gt;"NC", F228&lt;&gt;"NC"),NETWORKDAYS(E228,F228,'JOUR FERIE'!A:A),"NC")</f>
        <v>3</v>
      </c>
      <c r="H228" s="257">
        <v>2</v>
      </c>
      <c r="I228" s="20">
        <f t="shared" si="20"/>
        <v>2.8</v>
      </c>
      <c r="J228" s="20">
        <v>0</v>
      </c>
      <c r="K228" s="73">
        <f t="shared" si="22"/>
        <v>2.8</v>
      </c>
      <c r="L228" s="15" t="s">
        <v>19</v>
      </c>
      <c r="M228" s="3"/>
    </row>
    <row r="229" spans="1:274" hidden="1" outlineLevel="2" x14ac:dyDescent="0.25">
      <c r="A229" s="187" t="s">
        <v>178</v>
      </c>
      <c r="B229" s="197"/>
      <c r="C229" s="197" t="s">
        <v>210</v>
      </c>
      <c r="D229" s="6" t="s">
        <v>147</v>
      </c>
      <c r="E229" s="61">
        <v>43956</v>
      </c>
      <c r="F229" s="75">
        <v>43957</v>
      </c>
      <c r="G229" s="20">
        <f>IF(OR(E229&lt;&gt;"NC", F229&lt;&gt;"NC"),NETWORKDAYS(E229,F229,'JOUR FERIE'!A:A),"NC")</f>
        <v>2</v>
      </c>
      <c r="H229" s="257">
        <v>1</v>
      </c>
      <c r="I229" s="20">
        <f t="shared" si="20"/>
        <v>1.4</v>
      </c>
      <c r="J229" s="20">
        <v>0</v>
      </c>
      <c r="K229" s="73">
        <f t="shared" si="22"/>
        <v>1.4</v>
      </c>
      <c r="L229" s="15" t="s">
        <v>19</v>
      </c>
      <c r="M229" s="3" t="s">
        <v>168</v>
      </c>
    </row>
    <row r="230" spans="1:274" hidden="1" outlineLevel="2" x14ac:dyDescent="0.25">
      <c r="A230" s="187" t="s">
        <v>179</v>
      </c>
      <c r="B230" s="197"/>
      <c r="C230" s="197" t="s">
        <v>210</v>
      </c>
      <c r="D230" s="6" t="s">
        <v>148</v>
      </c>
      <c r="E230" s="61">
        <v>43956</v>
      </c>
      <c r="F230" s="61">
        <v>43958</v>
      </c>
      <c r="G230" s="20">
        <f>IF(OR(E230&lt;&gt;"NC", F230&lt;&gt;"NC"),NETWORKDAYS(E230,F230,'JOUR FERIE'!A:A),"NC")</f>
        <v>3</v>
      </c>
      <c r="H230" s="257">
        <v>2</v>
      </c>
      <c r="I230" s="20">
        <f t="shared" si="20"/>
        <v>2.8</v>
      </c>
      <c r="J230" s="20">
        <v>0</v>
      </c>
      <c r="K230" s="73">
        <f t="shared" si="22"/>
        <v>2.8</v>
      </c>
      <c r="L230" s="15" t="s">
        <v>19</v>
      </c>
      <c r="M230" s="3" t="s">
        <v>168</v>
      </c>
    </row>
    <row r="231" spans="1:274" hidden="1" outlineLevel="2" x14ac:dyDescent="0.25">
      <c r="A231" s="187" t="s">
        <v>180</v>
      </c>
      <c r="B231" s="197"/>
      <c r="C231" s="197" t="s">
        <v>210</v>
      </c>
      <c r="D231" s="6" t="s">
        <v>147</v>
      </c>
      <c r="E231" s="75">
        <v>43957</v>
      </c>
      <c r="F231" s="75">
        <v>43958</v>
      </c>
      <c r="G231" s="20">
        <f>IF(OR(E231&lt;&gt;"NC", F231&lt;&gt;"NC"),NETWORKDAYS(E231,F231,'JOUR FERIE'!A:A),"NC")</f>
        <v>2</v>
      </c>
      <c r="H231" s="257">
        <v>1</v>
      </c>
      <c r="I231" s="20">
        <f t="shared" si="20"/>
        <v>1.4</v>
      </c>
      <c r="J231" s="20">
        <v>0</v>
      </c>
      <c r="K231" s="73">
        <f t="shared" si="22"/>
        <v>1.4</v>
      </c>
      <c r="L231" s="15" t="s">
        <v>19</v>
      </c>
      <c r="M231" s="3" t="s">
        <v>168</v>
      </c>
    </row>
    <row r="232" spans="1:274" hidden="1" outlineLevel="2" x14ac:dyDescent="0.25">
      <c r="A232" s="187" t="s">
        <v>181</v>
      </c>
      <c r="B232" s="197"/>
      <c r="C232" s="197" t="s">
        <v>210</v>
      </c>
      <c r="D232" s="6" t="s">
        <v>147</v>
      </c>
      <c r="E232" s="75">
        <v>43958</v>
      </c>
      <c r="F232" s="75">
        <v>43962</v>
      </c>
      <c r="G232" s="20">
        <f>IF(OR(E232&lt;&gt;"NC", F232&lt;&gt;"NC"),NETWORKDAYS(E232,F232,'JOUR FERIE'!A:A),"NC")</f>
        <v>2</v>
      </c>
      <c r="H232" s="257">
        <v>2</v>
      </c>
      <c r="I232" s="20">
        <f t="shared" si="20"/>
        <v>2.8</v>
      </c>
      <c r="J232" s="20">
        <v>0</v>
      </c>
      <c r="K232" s="73">
        <f t="shared" si="22"/>
        <v>2.8</v>
      </c>
      <c r="L232" s="15" t="s">
        <v>19</v>
      </c>
      <c r="M232" s="3" t="s">
        <v>168</v>
      </c>
    </row>
    <row r="233" spans="1:274" hidden="1" outlineLevel="2" x14ac:dyDescent="0.25">
      <c r="A233" s="187" t="s">
        <v>182</v>
      </c>
      <c r="B233" s="197"/>
      <c r="C233" s="197"/>
      <c r="F233" s="75"/>
      <c r="G233" s="20">
        <f>IF(OR(E233&lt;&gt;"NC", F233&lt;&gt;"NC"),NETWORKDAYS(E233,F233,'JOUR FERIE'!A:A),"NC")</f>
        <v>0</v>
      </c>
      <c r="H233" s="257">
        <v>0</v>
      </c>
      <c r="I233" s="20">
        <f t="shared" si="20"/>
        <v>0</v>
      </c>
      <c r="J233" s="20">
        <v>0</v>
      </c>
      <c r="K233" s="73">
        <f t="shared" si="22"/>
        <v>0</v>
      </c>
      <c r="L233" s="15" t="s">
        <v>21</v>
      </c>
      <c r="M233" s="3" t="s">
        <v>168</v>
      </c>
    </row>
    <row r="234" spans="1:274" s="219" customFormat="1" ht="30" hidden="1" outlineLevel="1" collapsed="1" x14ac:dyDescent="0.25">
      <c r="A234" s="288" t="s">
        <v>126</v>
      </c>
      <c r="B234" s="210"/>
      <c r="C234" s="210"/>
      <c r="D234" s="211"/>
      <c r="E234" s="241">
        <f>MIN(E235:E245)</f>
        <v>43914</v>
      </c>
      <c r="F234" s="212">
        <f>MAX(F236:F245)</f>
        <v>43942</v>
      </c>
      <c r="G234" s="274">
        <f>IF(OR(E234&lt;&gt;"NC", F234&lt;&gt;"NC"),NETWORKDAYS(E234,F234,'JOUR FERIE'!A:A),"NC")</f>
        <v>21</v>
      </c>
      <c r="H234" s="274">
        <f>SUM(H235:H245)</f>
        <v>8</v>
      </c>
      <c r="I234" s="274">
        <f>SUM(I235:I245)</f>
        <v>11.199999999999998</v>
      </c>
      <c r="J234" s="274">
        <f>SUM(J235:J245)</f>
        <v>0</v>
      </c>
      <c r="K234" s="274">
        <f>SUM(K235:K245)</f>
        <v>11.199999999999998</v>
      </c>
      <c r="L234" s="214"/>
      <c r="M234" s="215"/>
      <c r="N234" s="216"/>
      <c r="O234" s="216"/>
      <c r="P234" s="216"/>
      <c r="Q234" s="216"/>
      <c r="R234" s="216"/>
      <c r="S234" s="216"/>
      <c r="T234" s="217"/>
      <c r="U234" s="218"/>
      <c r="V234" s="216"/>
      <c r="W234" s="216"/>
      <c r="X234" s="216"/>
      <c r="Y234" s="216"/>
      <c r="Z234" s="216"/>
      <c r="AA234" s="216"/>
      <c r="AB234" s="216"/>
      <c r="AC234" s="216"/>
      <c r="AD234" s="216"/>
      <c r="AE234" s="216"/>
      <c r="AF234" s="216"/>
      <c r="AG234" s="216"/>
      <c r="AH234" s="216"/>
      <c r="AI234" s="217"/>
      <c r="AJ234" s="218"/>
      <c r="AK234" s="216"/>
      <c r="AL234" s="216"/>
      <c r="AM234" s="216"/>
      <c r="AN234" s="216"/>
      <c r="AO234" s="216"/>
      <c r="AP234" s="216"/>
      <c r="AQ234" s="216"/>
      <c r="AR234" s="216"/>
      <c r="AS234" s="216"/>
      <c r="AT234" s="216"/>
      <c r="AU234" s="216"/>
      <c r="AV234" s="216"/>
      <c r="AW234" s="217"/>
      <c r="AX234" s="218"/>
      <c r="AY234" s="216"/>
      <c r="AZ234" s="216"/>
      <c r="BA234" s="216"/>
      <c r="BB234" s="216"/>
      <c r="BC234" s="216"/>
      <c r="BD234" s="216"/>
      <c r="BE234" s="216"/>
      <c r="BF234" s="216"/>
      <c r="BG234" s="216"/>
      <c r="BH234" s="216"/>
      <c r="BI234" s="216"/>
      <c r="BJ234" s="216"/>
      <c r="BK234" s="217"/>
      <c r="BL234" s="218"/>
      <c r="BM234" s="216"/>
      <c r="BN234" s="216"/>
      <c r="BO234" s="216"/>
      <c r="BP234" s="216"/>
      <c r="BQ234" s="216"/>
      <c r="BR234" s="216"/>
      <c r="BS234" s="216"/>
      <c r="BT234" s="216"/>
      <c r="BU234" s="216"/>
      <c r="BV234" s="216"/>
      <c r="BW234" s="216"/>
      <c r="BX234" s="216"/>
      <c r="BY234" s="217"/>
      <c r="BZ234" s="218"/>
      <c r="CA234" s="216"/>
      <c r="CB234" s="216"/>
      <c r="CC234" s="216"/>
      <c r="CD234" s="216"/>
      <c r="CE234" s="216"/>
      <c r="CF234" s="216"/>
      <c r="CG234" s="216"/>
      <c r="CH234" s="216"/>
      <c r="CI234" s="216"/>
      <c r="CJ234" s="216"/>
      <c r="CK234" s="216"/>
      <c r="CL234" s="216"/>
      <c r="CM234" s="217"/>
      <c r="CN234" s="218"/>
      <c r="CO234" s="216"/>
      <c r="CP234" s="216"/>
      <c r="CQ234" s="216"/>
      <c r="CR234" s="216"/>
      <c r="CS234" s="216"/>
      <c r="CT234" s="216"/>
      <c r="CU234" s="216"/>
      <c r="CV234" s="216"/>
      <c r="CW234" s="216"/>
      <c r="CX234" s="216"/>
      <c r="CY234" s="216"/>
      <c r="CZ234" s="216"/>
      <c r="DA234" s="216"/>
      <c r="DB234" s="216"/>
      <c r="DC234" s="216"/>
      <c r="DD234" s="216"/>
      <c r="DE234" s="216"/>
      <c r="DF234" s="216"/>
      <c r="DG234" s="216"/>
      <c r="DH234" s="217"/>
      <c r="DI234" s="218"/>
      <c r="DJ234" s="216"/>
      <c r="DK234" s="216"/>
      <c r="DL234" s="216"/>
      <c r="DM234" s="216"/>
      <c r="DN234" s="216"/>
      <c r="DO234" s="216"/>
      <c r="DP234" s="216"/>
      <c r="DQ234" s="216"/>
      <c r="DR234" s="216"/>
      <c r="DS234" s="216"/>
      <c r="DT234" s="216"/>
      <c r="DU234" s="216"/>
      <c r="DV234" s="216"/>
      <c r="DW234" s="216"/>
      <c r="DX234" s="216"/>
      <c r="DY234" s="216"/>
      <c r="DZ234" s="216"/>
      <c r="EA234" s="216"/>
      <c r="EB234" s="216"/>
      <c r="EC234" s="217"/>
      <c r="ED234" s="218"/>
      <c r="EE234" s="216"/>
      <c r="EF234" s="216"/>
      <c r="EG234" s="216"/>
      <c r="EH234" s="216"/>
      <c r="EI234" s="216"/>
      <c r="EJ234" s="216"/>
      <c r="EK234" s="216"/>
      <c r="EL234" s="216"/>
      <c r="EM234" s="216"/>
      <c r="EN234" s="216"/>
      <c r="EO234" s="216"/>
      <c r="EP234" s="216"/>
      <c r="EQ234" s="216"/>
      <c r="ER234" s="216"/>
      <c r="ES234" s="216"/>
      <c r="ET234" s="216"/>
      <c r="EU234" s="216"/>
      <c r="EV234" s="216"/>
      <c r="EW234" s="216"/>
      <c r="EX234" s="217"/>
      <c r="EY234" s="218"/>
      <c r="EZ234" s="216"/>
      <c r="FA234" s="216"/>
      <c r="FB234" s="216"/>
      <c r="FC234" s="216"/>
      <c r="FD234" s="216"/>
      <c r="FE234" s="216"/>
      <c r="FF234" s="216"/>
      <c r="FG234" s="216"/>
      <c r="FH234" s="216"/>
      <c r="FI234" s="216"/>
      <c r="FJ234" s="216"/>
      <c r="FK234" s="216"/>
      <c r="FL234" s="216"/>
      <c r="FM234" s="216"/>
      <c r="FN234" s="216"/>
      <c r="FO234" s="216"/>
      <c r="FP234" s="216"/>
      <c r="FQ234" s="216"/>
      <c r="FR234" s="216"/>
      <c r="FS234" s="216"/>
      <c r="FT234" s="216"/>
      <c r="FU234" s="216"/>
      <c r="FV234" s="216"/>
      <c r="FW234" s="216"/>
      <c r="FX234" s="216"/>
      <c r="FY234" s="216"/>
      <c r="FZ234" s="216"/>
      <c r="GA234" s="216"/>
      <c r="GB234" s="216"/>
      <c r="GC234" s="216"/>
      <c r="GD234" s="216"/>
      <c r="GE234" s="216"/>
      <c r="GF234" s="216"/>
      <c r="GG234" s="216"/>
      <c r="GH234" s="216"/>
      <c r="GI234" s="216"/>
      <c r="GJ234" s="216"/>
      <c r="GK234" s="216"/>
      <c r="GL234" s="216"/>
      <c r="GM234" s="216"/>
      <c r="GN234" s="216"/>
      <c r="GO234" s="216"/>
      <c r="GP234" s="216"/>
      <c r="GQ234" s="216"/>
      <c r="GR234" s="216"/>
      <c r="GS234" s="216"/>
      <c r="GT234" s="216"/>
      <c r="GU234" s="216"/>
      <c r="GV234" s="216"/>
      <c r="GW234" s="216"/>
      <c r="GX234" s="216"/>
      <c r="GY234" s="216"/>
      <c r="GZ234" s="216"/>
      <c r="HA234" s="216"/>
      <c r="HB234" s="216"/>
      <c r="HC234" s="216"/>
      <c r="HD234" s="216"/>
      <c r="HE234" s="216"/>
      <c r="HF234" s="216"/>
      <c r="HG234" s="216"/>
      <c r="HH234" s="216"/>
      <c r="HI234" s="216"/>
      <c r="HJ234" s="216"/>
      <c r="HK234" s="216"/>
      <c r="HL234" s="216"/>
      <c r="HM234" s="216"/>
      <c r="HN234" s="216"/>
      <c r="HO234" s="216"/>
      <c r="HP234" s="216"/>
      <c r="HQ234" s="216"/>
      <c r="HR234" s="216"/>
      <c r="HS234" s="216"/>
      <c r="HT234" s="216"/>
      <c r="HU234" s="216"/>
      <c r="HV234" s="216"/>
      <c r="HW234" s="216"/>
      <c r="HX234" s="216"/>
      <c r="HY234" s="216"/>
      <c r="HZ234" s="216"/>
      <c r="IA234" s="216"/>
      <c r="IB234" s="216"/>
      <c r="IC234" s="216"/>
      <c r="ID234" s="216"/>
      <c r="IE234" s="216"/>
      <c r="IF234" s="216"/>
      <c r="IG234" s="216"/>
      <c r="IH234" s="216"/>
      <c r="II234" s="216"/>
      <c r="IJ234" s="216"/>
      <c r="IK234" s="216"/>
      <c r="IL234" s="216"/>
      <c r="IM234" s="216"/>
      <c r="IN234" s="216"/>
      <c r="IO234" s="216"/>
      <c r="IP234" s="216"/>
      <c r="IQ234" s="216"/>
      <c r="IR234" s="216"/>
      <c r="IS234" s="216"/>
      <c r="IT234" s="216"/>
      <c r="IU234" s="216"/>
      <c r="IV234" s="216"/>
      <c r="IW234" s="216"/>
      <c r="IX234" s="216"/>
      <c r="IY234" s="216"/>
      <c r="IZ234" s="216"/>
      <c r="JA234" s="216"/>
      <c r="JB234" s="216"/>
      <c r="JC234" s="216"/>
      <c r="JD234" s="216"/>
      <c r="JE234" s="216"/>
      <c r="JF234" s="216"/>
      <c r="JG234" s="216"/>
      <c r="JH234" s="216"/>
      <c r="JI234" s="216"/>
      <c r="JJ234" s="216"/>
      <c r="JK234" s="216"/>
      <c r="JL234" s="216"/>
      <c r="JM234" s="216"/>
      <c r="JN234" s="216"/>
    </row>
    <row r="235" spans="1:274" hidden="1" outlineLevel="2" x14ac:dyDescent="0.25">
      <c r="A235" s="187" t="s">
        <v>172</v>
      </c>
      <c r="B235" s="197"/>
      <c r="C235" s="197"/>
      <c r="F235" s="75"/>
      <c r="G235" s="20">
        <f>IF(OR(E235&lt;&gt;"NC", F235&lt;&gt;"NC"),NETWORKDAYS(E235,F235,'JOUR FERIE'!A:A),"NC")</f>
        <v>0</v>
      </c>
      <c r="H235" s="188">
        <v>0</v>
      </c>
      <c r="I235" s="20">
        <f t="shared" ref="I235:I245" si="23">H235+(H235*40%)</f>
        <v>0</v>
      </c>
      <c r="J235" s="20">
        <v>0</v>
      </c>
      <c r="K235" s="73">
        <f t="shared" ref="K235:K245" si="24">I235-J235</f>
        <v>0</v>
      </c>
      <c r="L235" s="15" t="s">
        <v>21</v>
      </c>
      <c r="M235" s="3" t="s">
        <v>168</v>
      </c>
      <c r="N235" s="9"/>
      <c r="O235" s="9"/>
      <c r="P235" s="9"/>
      <c r="Q235" s="9"/>
      <c r="R235" s="9"/>
      <c r="S235" s="9"/>
      <c r="T235" s="172"/>
      <c r="U235" s="18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172"/>
      <c r="AJ235" s="180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172"/>
      <c r="AX235" s="180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172"/>
      <c r="BL235" s="180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172"/>
      <c r="BZ235" s="180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172"/>
      <c r="CN235" s="180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172"/>
      <c r="DI235" s="180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172"/>
      <c r="ED235" s="180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172"/>
      <c r="EY235" s="180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</row>
    <row r="236" spans="1:274" hidden="1" outlineLevel="2" x14ac:dyDescent="0.25">
      <c r="A236" s="187" t="s">
        <v>173</v>
      </c>
      <c r="B236" s="197"/>
      <c r="C236" s="197" t="s">
        <v>209</v>
      </c>
      <c r="D236" s="6" t="s">
        <v>147</v>
      </c>
      <c r="E236" s="75">
        <v>43935</v>
      </c>
      <c r="F236" s="75">
        <v>43935</v>
      </c>
      <c r="G236" s="20">
        <f>IF(OR(E236&lt;&gt;"NC", F236&lt;&gt;"NC"),NETWORKDAYS(E236,F236,'JOUR FERIE'!A:A),"NC")</f>
        <v>1</v>
      </c>
      <c r="H236" s="188">
        <v>0.5</v>
      </c>
      <c r="I236" s="20">
        <f t="shared" si="23"/>
        <v>0.7</v>
      </c>
      <c r="J236" s="20">
        <v>0</v>
      </c>
      <c r="K236" s="73">
        <f t="shared" si="24"/>
        <v>0.7</v>
      </c>
      <c r="L236" s="15" t="s">
        <v>19</v>
      </c>
      <c r="M236" s="3" t="s">
        <v>168</v>
      </c>
    </row>
    <row r="237" spans="1:274" hidden="1" outlineLevel="2" x14ac:dyDescent="0.25">
      <c r="A237" s="187" t="s">
        <v>174</v>
      </c>
      <c r="B237" s="197"/>
      <c r="C237" s="197" t="s">
        <v>200</v>
      </c>
      <c r="D237" s="6" t="s">
        <v>146</v>
      </c>
      <c r="E237" s="75">
        <v>43914</v>
      </c>
      <c r="F237" s="61">
        <v>43915</v>
      </c>
      <c r="G237" s="20">
        <f>IF(OR(E237&lt;&gt;"NC", F237&lt;&gt;"NC"),NETWORKDAYS(E237,F237,'JOUR FERIE'!A:A),"NC")</f>
        <v>2</v>
      </c>
      <c r="H237" s="188">
        <v>1</v>
      </c>
      <c r="I237" s="20">
        <f t="shared" si="23"/>
        <v>1.4</v>
      </c>
      <c r="J237" s="20">
        <v>0</v>
      </c>
      <c r="K237" s="73">
        <f t="shared" si="24"/>
        <v>1.4</v>
      </c>
      <c r="L237" s="15" t="s">
        <v>19</v>
      </c>
      <c r="M237" s="3" t="s">
        <v>168</v>
      </c>
    </row>
    <row r="238" spans="1:274" hidden="1" outlineLevel="2" x14ac:dyDescent="0.25">
      <c r="A238" s="187" t="s">
        <v>175</v>
      </c>
      <c r="B238" s="197"/>
      <c r="C238" s="197" t="s">
        <v>209</v>
      </c>
      <c r="D238" s="6" t="s">
        <v>147</v>
      </c>
      <c r="E238" s="75">
        <v>43935</v>
      </c>
      <c r="F238" s="61">
        <v>43937</v>
      </c>
      <c r="G238" s="20">
        <f>IF(OR(E238&lt;&gt;"NC", F238&lt;&gt;"NC"),NETWORKDAYS(E238,F238,'JOUR FERIE'!A:A),"NC")</f>
        <v>3</v>
      </c>
      <c r="H238" s="188">
        <v>2</v>
      </c>
      <c r="I238" s="20">
        <f t="shared" si="23"/>
        <v>2.8</v>
      </c>
      <c r="J238" s="20">
        <v>0</v>
      </c>
      <c r="K238" s="73">
        <f t="shared" si="24"/>
        <v>2.8</v>
      </c>
      <c r="L238" s="15" t="s">
        <v>19</v>
      </c>
      <c r="M238" s="3" t="s">
        <v>168</v>
      </c>
    </row>
    <row r="239" spans="1:274" hidden="1" outlineLevel="2" x14ac:dyDescent="0.25">
      <c r="A239" s="187" t="s">
        <v>176</v>
      </c>
      <c r="B239" s="197"/>
      <c r="C239" s="197" t="s">
        <v>209</v>
      </c>
      <c r="D239" s="6" t="s">
        <v>148</v>
      </c>
      <c r="E239" s="75">
        <v>43935</v>
      </c>
      <c r="F239" s="61">
        <v>43937</v>
      </c>
      <c r="G239" s="20">
        <f>IF(OR(E239&lt;&gt;"NC", F239&lt;&gt;"NC"),NETWORKDAYS(E239,F239,'JOUR FERIE'!A:A),"NC")</f>
        <v>3</v>
      </c>
      <c r="H239" s="188">
        <v>2</v>
      </c>
      <c r="I239" s="20">
        <f t="shared" si="23"/>
        <v>2.8</v>
      </c>
      <c r="J239" s="20">
        <v>0</v>
      </c>
      <c r="K239" s="73">
        <f t="shared" si="24"/>
        <v>2.8</v>
      </c>
      <c r="L239" s="15" t="s">
        <v>19</v>
      </c>
      <c r="M239" s="3" t="s">
        <v>168</v>
      </c>
    </row>
    <row r="240" spans="1:274" hidden="1" outlineLevel="2" x14ac:dyDescent="0.25">
      <c r="A240" s="187" t="s">
        <v>177</v>
      </c>
      <c r="B240" s="197"/>
      <c r="C240" s="197"/>
      <c r="F240" s="75"/>
      <c r="G240" s="20">
        <f>IF(OR(E240&lt;&gt;"NC", F240&lt;&gt;"NC"),NETWORKDAYS(E240,F240,'JOUR FERIE'!A:A),"NC")</f>
        <v>0</v>
      </c>
      <c r="H240" s="188">
        <v>0</v>
      </c>
      <c r="I240" s="20">
        <f t="shared" si="23"/>
        <v>0</v>
      </c>
      <c r="J240" s="20">
        <v>0</v>
      </c>
      <c r="K240" s="73">
        <f t="shared" si="24"/>
        <v>0</v>
      </c>
      <c r="L240" s="15" t="s">
        <v>21</v>
      </c>
      <c r="M240" s="3"/>
    </row>
    <row r="241" spans="1:274" hidden="1" outlineLevel="2" x14ac:dyDescent="0.25">
      <c r="A241" s="187" t="s">
        <v>178</v>
      </c>
      <c r="B241" s="197"/>
      <c r="C241" s="197" t="s">
        <v>209</v>
      </c>
      <c r="D241" s="6" t="s">
        <v>147</v>
      </c>
      <c r="E241" s="61">
        <v>43937</v>
      </c>
      <c r="F241" s="75">
        <v>43938</v>
      </c>
      <c r="G241" s="20">
        <f>IF(OR(E241&lt;&gt;"NC", F241&lt;&gt;"NC"),NETWORKDAYS(E241,F241,'JOUR FERIE'!A:A),"NC")</f>
        <v>2</v>
      </c>
      <c r="H241" s="188">
        <v>0.5</v>
      </c>
      <c r="I241" s="20">
        <f t="shared" si="23"/>
        <v>0.7</v>
      </c>
      <c r="J241" s="20">
        <v>0</v>
      </c>
      <c r="K241" s="73">
        <f t="shared" si="24"/>
        <v>0.7</v>
      </c>
      <c r="L241" s="15" t="s">
        <v>19</v>
      </c>
      <c r="M241" s="3" t="s">
        <v>168</v>
      </c>
    </row>
    <row r="242" spans="1:274" hidden="1" outlineLevel="2" x14ac:dyDescent="0.25">
      <c r="A242" s="187" t="s">
        <v>179</v>
      </c>
      <c r="B242" s="197"/>
      <c r="C242" s="197" t="s">
        <v>209</v>
      </c>
      <c r="D242" s="6" t="s">
        <v>148</v>
      </c>
      <c r="E242" s="61">
        <v>43937</v>
      </c>
      <c r="F242" s="61">
        <v>43941</v>
      </c>
      <c r="G242" s="20">
        <f>IF(OR(E242&lt;&gt;"NC", F242&lt;&gt;"NC"),NETWORKDAYS(E242,F242,'JOUR FERIE'!A:A),"NC")</f>
        <v>3</v>
      </c>
      <c r="H242" s="188">
        <v>1</v>
      </c>
      <c r="I242" s="20">
        <f t="shared" si="23"/>
        <v>1.4</v>
      </c>
      <c r="J242" s="20">
        <v>0</v>
      </c>
      <c r="K242" s="73">
        <f t="shared" si="24"/>
        <v>1.4</v>
      </c>
      <c r="L242" s="15" t="s">
        <v>19</v>
      </c>
      <c r="M242" s="3" t="s">
        <v>168</v>
      </c>
    </row>
    <row r="243" spans="1:274" hidden="1" outlineLevel="2" x14ac:dyDescent="0.25">
      <c r="A243" s="187" t="s">
        <v>180</v>
      </c>
      <c r="B243" s="197"/>
      <c r="C243" s="197" t="s">
        <v>209</v>
      </c>
      <c r="D243" s="6" t="s">
        <v>147</v>
      </c>
      <c r="E243" s="75">
        <v>43942</v>
      </c>
      <c r="F243" s="75">
        <v>43942</v>
      </c>
      <c r="G243" s="20">
        <f>IF(OR(E243&lt;&gt;"NC", F243&lt;&gt;"NC"),NETWORKDAYS(E243,F243,'JOUR FERIE'!A:A),"NC")</f>
        <v>1</v>
      </c>
      <c r="H243" s="188">
        <v>0.5</v>
      </c>
      <c r="I243" s="20">
        <f t="shared" si="23"/>
        <v>0.7</v>
      </c>
      <c r="J243" s="20">
        <v>0</v>
      </c>
      <c r="K243" s="73">
        <f t="shared" si="24"/>
        <v>0.7</v>
      </c>
      <c r="L243" s="15" t="s">
        <v>19</v>
      </c>
      <c r="M243" s="3" t="s">
        <v>168</v>
      </c>
    </row>
    <row r="244" spans="1:274" hidden="1" outlineLevel="2" x14ac:dyDescent="0.25">
      <c r="A244" s="187" t="s">
        <v>181</v>
      </c>
      <c r="B244" s="197"/>
      <c r="C244" s="197" t="s">
        <v>209</v>
      </c>
      <c r="D244" s="6" t="s">
        <v>147</v>
      </c>
      <c r="E244" s="75">
        <v>43942</v>
      </c>
      <c r="F244" s="75">
        <v>43942</v>
      </c>
      <c r="G244" s="20">
        <f>IF(OR(E244&lt;&gt;"NC", F244&lt;&gt;"NC"),NETWORKDAYS(E244,F244,'JOUR FERIE'!A:A),"NC")</f>
        <v>1</v>
      </c>
      <c r="H244" s="188">
        <v>0.25</v>
      </c>
      <c r="I244" s="20">
        <f t="shared" si="23"/>
        <v>0.35</v>
      </c>
      <c r="J244" s="20">
        <v>0</v>
      </c>
      <c r="K244" s="73">
        <f t="shared" si="24"/>
        <v>0.35</v>
      </c>
      <c r="L244" s="15" t="s">
        <v>19</v>
      </c>
      <c r="M244" s="3" t="s">
        <v>168</v>
      </c>
    </row>
    <row r="245" spans="1:274" hidden="1" outlineLevel="2" x14ac:dyDescent="0.25">
      <c r="A245" s="187" t="s">
        <v>182</v>
      </c>
      <c r="B245" s="197"/>
      <c r="C245" s="197" t="s">
        <v>209</v>
      </c>
      <c r="D245" s="6" t="s">
        <v>147</v>
      </c>
      <c r="E245" s="75">
        <v>43942</v>
      </c>
      <c r="F245" s="75">
        <v>43942</v>
      </c>
      <c r="G245" s="20">
        <f>IF(OR(E245&lt;&gt;"NC", F245&lt;&gt;"NC"),NETWORKDAYS(E245,F245,'JOUR FERIE'!A:A),"NC")</f>
        <v>1</v>
      </c>
      <c r="H245" s="188">
        <v>0.25</v>
      </c>
      <c r="I245" s="20">
        <f t="shared" si="23"/>
        <v>0.35</v>
      </c>
      <c r="J245" s="20">
        <v>0</v>
      </c>
      <c r="K245" s="73">
        <f t="shared" si="24"/>
        <v>0.35</v>
      </c>
      <c r="L245" s="15" t="s">
        <v>19</v>
      </c>
      <c r="M245" s="3" t="s">
        <v>168</v>
      </c>
    </row>
    <row r="246" spans="1:274" s="219" customFormat="1" ht="30" hidden="1" outlineLevel="1" collapsed="1" x14ac:dyDescent="0.25">
      <c r="A246" s="288" t="s">
        <v>127</v>
      </c>
      <c r="B246" s="210"/>
      <c r="C246" s="210"/>
      <c r="D246" s="211"/>
      <c r="E246" s="241">
        <f>MIN(E247:E257)</f>
        <v>43893</v>
      </c>
      <c r="F246" s="212">
        <f>MAX(F248:F257)</f>
        <v>43961</v>
      </c>
      <c r="G246" s="274">
        <f>IF(OR(E246&lt;&gt;"NC", F246&lt;&gt;"NC"),NETWORKDAYS(E246,F246,'JOUR FERIE'!A:A),"NC")</f>
        <v>47</v>
      </c>
      <c r="H246" s="274">
        <f>SUM(H247:H257)</f>
        <v>24</v>
      </c>
      <c r="I246" s="274">
        <f>SUM(I247:I257)</f>
        <v>33.599999999999994</v>
      </c>
      <c r="J246" s="274">
        <f>SUM(J247:J257)</f>
        <v>0</v>
      </c>
      <c r="K246" s="274">
        <f>SUM(K247:K257)</f>
        <v>33.599999999999994</v>
      </c>
      <c r="L246" s="214"/>
      <c r="M246" s="215"/>
      <c r="N246" s="216"/>
      <c r="O246" s="216"/>
      <c r="P246" s="216"/>
      <c r="Q246" s="216"/>
      <c r="R246" s="216"/>
      <c r="S246" s="216"/>
      <c r="T246" s="217"/>
      <c r="U246" s="218"/>
      <c r="V246" s="216"/>
      <c r="W246" s="216"/>
      <c r="X246" s="216"/>
      <c r="Y246" s="216"/>
      <c r="Z246" s="216"/>
      <c r="AA246" s="216"/>
      <c r="AB246" s="216"/>
      <c r="AC246" s="216"/>
      <c r="AD246" s="216"/>
      <c r="AE246" s="216"/>
      <c r="AF246" s="216"/>
      <c r="AG246" s="216"/>
      <c r="AH246" s="216"/>
      <c r="AI246" s="217"/>
      <c r="AJ246" s="218"/>
      <c r="AK246" s="216"/>
      <c r="AL246" s="216"/>
      <c r="AM246" s="216"/>
      <c r="AN246" s="216"/>
      <c r="AO246" s="216"/>
      <c r="AP246" s="216"/>
      <c r="AQ246" s="216"/>
      <c r="AR246" s="216"/>
      <c r="AS246" s="216"/>
      <c r="AT246" s="216"/>
      <c r="AU246" s="216"/>
      <c r="AV246" s="216"/>
      <c r="AW246" s="217"/>
      <c r="AX246" s="218"/>
      <c r="AY246" s="216"/>
      <c r="AZ246" s="216"/>
      <c r="BA246" s="216"/>
      <c r="BB246" s="216"/>
      <c r="BC246" s="216"/>
      <c r="BD246" s="216"/>
      <c r="BE246" s="216"/>
      <c r="BF246" s="216"/>
      <c r="BG246" s="216"/>
      <c r="BH246" s="216"/>
      <c r="BI246" s="216"/>
      <c r="BJ246" s="216"/>
      <c r="BK246" s="217"/>
      <c r="BL246" s="218"/>
      <c r="BM246" s="216"/>
      <c r="BN246" s="216"/>
      <c r="BO246" s="216"/>
      <c r="BP246" s="216"/>
      <c r="BQ246" s="216"/>
      <c r="BR246" s="216"/>
      <c r="BS246" s="216"/>
      <c r="BT246" s="216"/>
      <c r="BU246" s="216"/>
      <c r="BV246" s="216"/>
      <c r="BW246" s="216"/>
      <c r="BX246" s="216"/>
      <c r="BY246" s="217"/>
      <c r="BZ246" s="218"/>
      <c r="CA246" s="216"/>
      <c r="CB246" s="216"/>
      <c r="CC246" s="216"/>
      <c r="CD246" s="216"/>
      <c r="CE246" s="216"/>
      <c r="CF246" s="216"/>
      <c r="CG246" s="216"/>
      <c r="CH246" s="216"/>
      <c r="CI246" s="216"/>
      <c r="CJ246" s="216"/>
      <c r="CK246" s="216"/>
      <c r="CL246" s="216"/>
      <c r="CM246" s="217"/>
      <c r="CN246" s="218"/>
      <c r="CO246" s="216"/>
      <c r="CP246" s="216"/>
      <c r="CQ246" s="216"/>
      <c r="CR246" s="216"/>
      <c r="CS246" s="216"/>
      <c r="CT246" s="216"/>
      <c r="CU246" s="216"/>
      <c r="CV246" s="216"/>
      <c r="CW246" s="216"/>
      <c r="CX246" s="216"/>
      <c r="CY246" s="216"/>
      <c r="CZ246" s="216"/>
      <c r="DA246" s="216"/>
      <c r="DB246" s="216"/>
      <c r="DC246" s="216"/>
      <c r="DD246" s="216"/>
      <c r="DE246" s="216"/>
      <c r="DF246" s="216"/>
      <c r="DG246" s="216"/>
      <c r="DH246" s="217"/>
      <c r="DI246" s="218"/>
      <c r="DJ246" s="216"/>
      <c r="DK246" s="216"/>
      <c r="DL246" s="216"/>
      <c r="DM246" s="216"/>
      <c r="DN246" s="216"/>
      <c r="DO246" s="216"/>
      <c r="DP246" s="216"/>
      <c r="DQ246" s="216"/>
      <c r="DR246" s="216"/>
      <c r="DS246" s="216"/>
      <c r="DT246" s="216"/>
      <c r="DU246" s="216"/>
      <c r="DV246" s="216"/>
      <c r="DW246" s="216"/>
      <c r="DX246" s="216"/>
      <c r="DY246" s="216"/>
      <c r="DZ246" s="216"/>
      <c r="EA246" s="216"/>
      <c r="EB246" s="216"/>
      <c r="EC246" s="217"/>
      <c r="ED246" s="218"/>
      <c r="EE246" s="216"/>
      <c r="EF246" s="216"/>
      <c r="EG246" s="216"/>
      <c r="EH246" s="216"/>
      <c r="EI246" s="216"/>
      <c r="EJ246" s="216"/>
      <c r="EK246" s="216"/>
      <c r="EL246" s="216"/>
      <c r="EM246" s="216"/>
      <c r="EN246" s="216"/>
      <c r="EO246" s="216"/>
      <c r="EP246" s="216"/>
      <c r="EQ246" s="216"/>
      <c r="ER246" s="216"/>
      <c r="ES246" s="216"/>
      <c r="ET246" s="216"/>
      <c r="EU246" s="216"/>
      <c r="EV246" s="216"/>
      <c r="EW246" s="216"/>
      <c r="EX246" s="217"/>
      <c r="EY246" s="218"/>
      <c r="EZ246" s="216"/>
      <c r="FA246" s="216"/>
      <c r="FB246" s="216"/>
      <c r="FC246" s="216"/>
      <c r="FD246" s="216"/>
      <c r="FE246" s="216"/>
      <c r="FF246" s="216"/>
      <c r="FG246" s="216"/>
      <c r="FH246" s="216"/>
      <c r="FI246" s="216"/>
      <c r="FJ246" s="216"/>
      <c r="FK246" s="216"/>
      <c r="FL246" s="216"/>
      <c r="FM246" s="216"/>
      <c r="FN246" s="216"/>
      <c r="FO246" s="216"/>
      <c r="FP246" s="216"/>
      <c r="FQ246" s="216"/>
      <c r="FR246" s="216"/>
      <c r="FS246" s="216"/>
      <c r="FT246" s="216"/>
      <c r="FU246" s="216"/>
      <c r="FV246" s="216"/>
      <c r="FW246" s="216"/>
      <c r="FX246" s="216"/>
      <c r="FY246" s="216"/>
      <c r="FZ246" s="216"/>
      <c r="GA246" s="216"/>
      <c r="GB246" s="216"/>
      <c r="GC246" s="216"/>
      <c r="GD246" s="216"/>
      <c r="GE246" s="216"/>
      <c r="GF246" s="216"/>
      <c r="GG246" s="216"/>
      <c r="GH246" s="216"/>
      <c r="GI246" s="216"/>
      <c r="GJ246" s="216"/>
      <c r="GK246" s="216"/>
      <c r="GL246" s="216"/>
      <c r="GM246" s="216"/>
      <c r="GN246" s="216"/>
      <c r="GO246" s="216"/>
      <c r="GP246" s="216"/>
      <c r="GQ246" s="216"/>
      <c r="GR246" s="216"/>
      <c r="GS246" s="216"/>
      <c r="GT246" s="216"/>
      <c r="GU246" s="216"/>
      <c r="GV246" s="216"/>
      <c r="GW246" s="216"/>
      <c r="GX246" s="216"/>
      <c r="GY246" s="216"/>
      <c r="GZ246" s="216"/>
      <c r="HA246" s="216"/>
      <c r="HB246" s="216"/>
      <c r="HC246" s="216"/>
      <c r="HD246" s="216"/>
      <c r="HE246" s="216"/>
      <c r="HF246" s="216"/>
      <c r="HG246" s="216"/>
      <c r="HH246" s="216"/>
      <c r="HI246" s="216"/>
      <c r="HJ246" s="216"/>
      <c r="HK246" s="216"/>
      <c r="HL246" s="216"/>
      <c r="HM246" s="216"/>
      <c r="HN246" s="216"/>
      <c r="HO246" s="216"/>
      <c r="HP246" s="216"/>
      <c r="HQ246" s="216"/>
      <c r="HR246" s="216"/>
      <c r="HS246" s="216"/>
      <c r="HT246" s="216"/>
      <c r="HU246" s="216"/>
      <c r="HV246" s="216"/>
      <c r="HW246" s="216"/>
      <c r="HX246" s="216"/>
      <c r="HY246" s="216"/>
      <c r="HZ246" s="216"/>
      <c r="IA246" s="216"/>
      <c r="IB246" s="216"/>
      <c r="IC246" s="216"/>
      <c r="ID246" s="216"/>
      <c r="IE246" s="216"/>
      <c r="IF246" s="216"/>
      <c r="IG246" s="216"/>
      <c r="IH246" s="216"/>
      <c r="II246" s="216"/>
      <c r="IJ246" s="216"/>
      <c r="IK246" s="216"/>
      <c r="IL246" s="216"/>
      <c r="IM246" s="216"/>
      <c r="IN246" s="216"/>
      <c r="IO246" s="216"/>
      <c r="IP246" s="216"/>
      <c r="IQ246" s="216"/>
      <c r="IR246" s="216"/>
      <c r="IS246" s="216"/>
      <c r="IT246" s="216"/>
      <c r="IU246" s="216"/>
      <c r="IV246" s="216"/>
      <c r="IW246" s="216"/>
      <c r="IX246" s="216"/>
      <c r="IY246" s="216"/>
      <c r="IZ246" s="216"/>
      <c r="JA246" s="216"/>
      <c r="JB246" s="216"/>
      <c r="JC246" s="216"/>
      <c r="JD246" s="216"/>
      <c r="JE246" s="216"/>
      <c r="JF246" s="216"/>
      <c r="JG246" s="216"/>
      <c r="JH246" s="216"/>
      <c r="JI246" s="216"/>
      <c r="JJ246" s="216"/>
      <c r="JK246" s="216"/>
      <c r="JL246" s="216"/>
      <c r="JM246" s="216"/>
      <c r="JN246" s="216"/>
    </row>
    <row r="247" spans="1:274" hidden="1" outlineLevel="2" x14ac:dyDescent="0.25">
      <c r="A247" s="187" t="s">
        <v>172</v>
      </c>
      <c r="B247" s="197"/>
      <c r="C247" s="197" t="s">
        <v>208</v>
      </c>
      <c r="D247" s="6" t="s">
        <v>147</v>
      </c>
      <c r="E247" s="75">
        <v>43927</v>
      </c>
      <c r="F247" s="75">
        <v>43928</v>
      </c>
      <c r="G247" s="20">
        <f>IF(OR(E247&lt;&gt;"NC", F247&lt;&gt;"NC"),NETWORKDAYS(E247,F247,'JOUR FERIE'!A:A),"NC")</f>
        <v>2</v>
      </c>
      <c r="H247" s="188">
        <v>1</v>
      </c>
      <c r="I247" s="20">
        <f t="shared" ref="I247:I257" si="25">H247+(H247*40%)</f>
        <v>1.4</v>
      </c>
      <c r="J247" s="20">
        <v>0</v>
      </c>
      <c r="K247" s="73">
        <f t="shared" ref="K247:K257" si="26">I247-J247</f>
        <v>1.4</v>
      </c>
      <c r="L247" s="15" t="s">
        <v>19</v>
      </c>
      <c r="M247" s="3" t="s">
        <v>168</v>
      </c>
      <c r="N247" s="9"/>
      <c r="O247" s="9"/>
      <c r="P247" s="9"/>
      <c r="Q247" s="9"/>
      <c r="R247" s="9"/>
      <c r="S247" s="9"/>
      <c r="T247" s="172"/>
      <c r="U247" s="18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172"/>
      <c r="AJ247" s="180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172"/>
      <c r="AX247" s="180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172"/>
      <c r="BL247" s="180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172"/>
      <c r="BZ247" s="180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172"/>
      <c r="CN247" s="180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172"/>
      <c r="DI247" s="180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172"/>
      <c r="ED247" s="180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172"/>
      <c r="EY247" s="180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  <c r="JF247" s="9"/>
      <c r="JG247" s="9"/>
      <c r="JH247" s="9"/>
      <c r="JI247" s="9"/>
      <c r="JJ247" s="9"/>
      <c r="JK247" s="9"/>
      <c r="JL247" s="9"/>
      <c r="JM247" s="9"/>
      <c r="JN247" s="9"/>
    </row>
    <row r="248" spans="1:274" hidden="1" outlineLevel="2" x14ac:dyDescent="0.25">
      <c r="A248" s="187" t="s">
        <v>173</v>
      </c>
      <c r="B248" s="197"/>
      <c r="C248" s="197" t="s">
        <v>208</v>
      </c>
      <c r="D248" s="6" t="s">
        <v>147</v>
      </c>
      <c r="E248" s="75">
        <v>43928</v>
      </c>
      <c r="F248" s="61">
        <v>43929</v>
      </c>
      <c r="G248" s="20">
        <f>IF(OR(E248&lt;&gt;"NC", F248&lt;&gt;"NC"),NETWORKDAYS(E248,F248,'JOUR FERIE'!A:A),"NC")</f>
        <v>2</v>
      </c>
      <c r="H248" s="188">
        <v>1</v>
      </c>
      <c r="I248" s="20">
        <f t="shared" si="25"/>
        <v>1.4</v>
      </c>
      <c r="J248" s="20">
        <v>0</v>
      </c>
      <c r="K248" s="73">
        <f t="shared" si="26"/>
        <v>1.4</v>
      </c>
      <c r="L248" s="15" t="s">
        <v>19</v>
      </c>
      <c r="M248" s="3" t="s">
        <v>168</v>
      </c>
    </row>
    <row r="249" spans="1:274" hidden="1" outlineLevel="2" x14ac:dyDescent="0.25">
      <c r="A249" s="187" t="s">
        <v>174</v>
      </c>
      <c r="B249" s="197"/>
      <c r="C249" s="197" t="s">
        <v>207</v>
      </c>
      <c r="D249" s="6" t="s">
        <v>146</v>
      </c>
      <c r="E249" s="75">
        <v>43893</v>
      </c>
      <c r="F249" s="61">
        <v>43894</v>
      </c>
      <c r="G249" s="20">
        <f>IF(OR(E249&lt;&gt;"NC", F249&lt;&gt;"NC"),NETWORKDAYS(E249,F249,'JOUR FERIE'!A:A),"NC")</f>
        <v>2</v>
      </c>
      <c r="H249" s="188">
        <v>1</v>
      </c>
      <c r="I249" s="20">
        <f t="shared" si="25"/>
        <v>1.4</v>
      </c>
      <c r="J249" s="20">
        <v>0</v>
      </c>
      <c r="K249" s="73">
        <f t="shared" si="26"/>
        <v>1.4</v>
      </c>
      <c r="L249" s="15" t="s">
        <v>19</v>
      </c>
      <c r="M249" s="3" t="s">
        <v>168</v>
      </c>
    </row>
    <row r="250" spans="1:274" hidden="1" outlineLevel="2" x14ac:dyDescent="0.25">
      <c r="A250" s="187" t="s">
        <v>175</v>
      </c>
      <c r="B250" s="197"/>
      <c r="C250" s="197" t="s">
        <v>208</v>
      </c>
      <c r="D250" s="6" t="s">
        <v>147</v>
      </c>
      <c r="E250" s="61">
        <v>43930</v>
      </c>
      <c r="F250" s="61">
        <v>43938</v>
      </c>
      <c r="G250" s="20">
        <f>IF(OR(E250&lt;&gt;"NC", F250&lt;&gt;"NC"),NETWORKDAYS(E250,F250,'JOUR FERIE'!A:A),"NC")</f>
        <v>7</v>
      </c>
      <c r="H250" s="188">
        <v>5</v>
      </c>
      <c r="I250" s="20">
        <f t="shared" si="25"/>
        <v>7</v>
      </c>
      <c r="J250" s="20">
        <v>0</v>
      </c>
      <c r="K250" s="73">
        <f t="shared" si="26"/>
        <v>7</v>
      </c>
      <c r="L250" s="15" t="s">
        <v>19</v>
      </c>
      <c r="M250" s="3" t="s">
        <v>168</v>
      </c>
    </row>
    <row r="251" spans="1:274" hidden="1" outlineLevel="2" x14ac:dyDescent="0.25">
      <c r="A251" s="187" t="s">
        <v>176</v>
      </c>
      <c r="B251" s="197"/>
      <c r="C251" s="197" t="s">
        <v>209</v>
      </c>
      <c r="D251" s="6" t="s">
        <v>148</v>
      </c>
      <c r="E251" s="61">
        <v>43942</v>
      </c>
      <c r="F251" s="61">
        <v>43950</v>
      </c>
      <c r="G251" s="20">
        <f>IF(OR(E251&lt;&gt;"NC", F251&lt;&gt;"NC"),NETWORKDAYS(E251,F251,'JOUR FERIE'!A:A),"NC")</f>
        <v>7</v>
      </c>
      <c r="H251" s="188">
        <v>5</v>
      </c>
      <c r="I251" s="20">
        <f t="shared" si="25"/>
        <v>7</v>
      </c>
      <c r="J251" s="20">
        <v>0</v>
      </c>
      <c r="K251" s="73">
        <f t="shared" si="26"/>
        <v>7</v>
      </c>
      <c r="L251" s="15" t="s">
        <v>19</v>
      </c>
      <c r="M251" s="3" t="s">
        <v>168</v>
      </c>
    </row>
    <row r="252" spans="1:274" hidden="1" outlineLevel="2" x14ac:dyDescent="0.25">
      <c r="A252" s="187" t="s">
        <v>177</v>
      </c>
      <c r="B252" s="197"/>
      <c r="C252" s="197" t="s">
        <v>209</v>
      </c>
      <c r="D252" s="6" t="s">
        <v>147</v>
      </c>
      <c r="E252" s="61">
        <v>43941</v>
      </c>
      <c r="F252" s="75">
        <v>43942</v>
      </c>
      <c r="G252" s="20">
        <f>IF(OR(E252&lt;&gt;"NC", F252&lt;&gt;"NC"),NETWORKDAYS(E252,F252,'JOUR FERIE'!A:A),"NC")</f>
        <v>2</v>
      </c>
      <c r="H252" s="188">
        <v>1</v>
      </c>
      <c r="I252" s="20">
        <f t="shared" si="25"/>
        <v>1.4</v>
      </c>
      <c r="J252" s="20">
        <v>0</v>
      </c>
      <c r="K252" s="73">
        <f t="shared" si="26"/>
        <v>1.4</v>
      </c>
      <c r="L252" s="15" t="s">
        <v>19</v>
      </c>
      <c r="M252" s="3"/>
    </row>
    <row r="253" spans="1:274" hidden="1" outlineLevel="2" x14ac:dyDescent="0.25">
      <c r="A253" s="187" t="s">
        <v>178</v>
      </c>
      <c r="B253" s="197"/>
      <c r="C253" s="197" t="s">
        <v>209</v>
      </c>
      <c r="D253" s="6" t="s">
        <v>147</v>
      </c>
      <c r="E253" s="75">
        <v>43942</v>
      </c>
      <c r="F253" s="75">
        <v>43944</v>
      </c>
      <c r="G253" s="20">
        <f>IF(OR(E253&lt;&gt;"NC", F253&lt;&gt;"NC"),NETWORKDAYS(E253,F253,'JOUR FERIE'!A:A),"NC")</f>
        <v>3</v>
      </c>
      <c r="H253" s="188">
        <v>2</v>
      </c>
      <c r="I253" s="20">
        <f t="shared" si="25"/>
        <v>2.8</v>
      </c>
      <c r="J253" s="20">
        <v>0</v>
      </c>
      <c r="K253" s="73">
        <f t="shared" si="26"/>
        <v>2.8</v>
      </c>
      <c r="L253" s="15" t="s">
        <v>19</v>
      </c>
      <c r="M253" s="3" t="s">
        <v>168</v>
      </c>
    </row>
    <row r="254" spans="1:274" hidden="1" outlineLevel="2" x14ac:dyDescent="0.25">
      <c r="A254" s="187" t="s">
        <v>179</v>
      </c>
      <c r="B254" s="197"/>
      <c r="C254" s="197" t="s">
        <v>209</v>
      </c>
      <c r="D254" s="6" t="s">
        <v>148</v>
      </c>
      <c r="E254" s="61">
        <v>43945</v>
      </c>
      <c r="F254" s="61">
        <v>43949</v>
      </c>
      <c r="G254" s="20">
        <f>IF(OR(E254&lt;&gt;"NC", F254&lt;&gt;"NC"),NETWORKDAYS(E254,F254,'JOUR FERIE'!A:A),"NC")</f>
        <v>3</v>
      </c>
      <c r="H254" s="188">
        <v>2</v>
      </c>
      <c r="I254" s="20">
        <f t="shared" si="25"/>
        <v>2.8</v>
      </c>
      <c r="J254" s="20">
        <v>0</v>
      </c>
      <c r="K254" s="73">
        <f t="shared" si="26"/>
        <v>2.8</v>
      </c>
      <c r="L254" s="15" t="s">
        <v>19</v>
      </c>
      <c r="M254" s="3" t="s">
        <v>168</v>
      </c>
    </row>
    <row r="255" spans="1:274" hidden="1" outlineLevel="2" x14ac:dyDescent="0.25">
      <c r="A255" s="187" t="s">
        <v>180</v>
      </c>
      <c r="B255" s="197"/>
      <c r="C255" s="197" t="s">
        <v>209</v>
      </c>
      <c r="D255" s="6" t="s">
        <v>147</v>
      </c>
      <c r="E255" s="75">
        <v>43955</v>
      </c>
      <c r="F255" s="75">
        <v>43961</v>
      </c>
      <c r="G255" s="20">
        <f>IF(OR(E255&lt;&gt;"NC", F255&lt;&gt;"NC"),NETWORKDAYS(E255,F255,'JOUR FERIE'!A:A),"NC")</f>
        <v>4</v>
      </c>
      <c r="H255" s="188">
        <v>4</v>
      </c>
      <c r="I255" s="20">
        <f t="shared" si="25"/>
        <v>5.6</v>
      </c>
      <c r="J255" s="20">
        <v>0</v>
      </c>
      <c r="K255" s="73">
        <f t="shared" si="26"/>
        <v>5.6</v>
      </c>
      <c r="L255" s="15" t="s">
        <v>19</v>
      </c>
      <c r="M255" s="3" t="s">
        <v>168</v>
      </c>
    </row>
    <row r="256" spans="1:274" hidden="1" outlineLevel="2" x14ac:dyDescent="0.25">
      <c r="A256" s="187" t="s">
        <v>181</v>
      </c>
      <c r="B256" s="197"/>
      <c r="C256" s="197" t="s">
        <v>209</v>
      </c>
      <c r="D256" s="6" t="s">
        <v>147</v>
      </c>
      <c r="E256" s="75">
        <v>43950</v>
      </c>
      <c r="F256" s="75">
        <v>43951</v>
      </c>
      <c r="G256" s="20">
        <f>IF(OR(E256&lt;&gt;"NC", F256&lt;&gt;"NC"),NETWORKDAYS(E256,F256,'JOUR FERIE'!A:A),"NC")</f>
        <v>2</v>
      </c>
      <c r="H256" s="188">
        <v>1</v>
      </c>
      <c r="I256" s="20">
        <f t="shared" si="25"/>
        <v>1.4</v>
      </c>
      <c r="J256" s="20">
        <v>0</v>
      </c>
      <c r="K256" s="73">
        <f t="shared" si="26"/>
        <v>1.4</v>
      </c>
      <c r="L256" s="15" t="s">
        <v>19</v>
      </c>
      <c r="M256" s="3" t="s">
        <v>168</v>
      </c>
    </row>
    <row r="257" spans="1:274" hidden="1" outlineLevel="2" x14ac:dyDescent="0.25">
      <c r="A257" s="187" t="s">
        <v>182</v>
      </c>
      <c r="B257" s="197"/>
      <c r="C257" s="197" t="s">
        <v>209</v>
      </c>
      <c r="D257" s="6" t="s">
        <v>147</v>
      </c>
      <c r="E257" s="75">
        <v>43951</v>
      </c>
      <c r="F257" s="75">
        <v>43955</v>
      </c>
      <c r="G257" s="20">
        <f>IF(OR(E257&lt;&gt;"NC", F257&lt;&gt;"NC"),NETWORKDAYS(E257,F257,'JOUR FERIE'!A:A),"NC")</f>
        <v>2</v>
      </c>
      <c r="H257" s="188">
        <v>1</v>
      </c>
      <c r="I257" s="20">
        <f t="shared" si="25"/>
        <v>1.4</v>
      </c>
      <c r="J257" s="20">
        <v>0</v>
      </c>
      <c r="K257" s="73">
        <f t="shared" si="26"/>
        <v>1.4</v>
      </c>
      <c r="L257" s="15" t="s">
        <v>19</v>
      </c>
      <c r="M257" s="3" t="s">
        <v>168</v>
      </c>
    </row>
    <row r="258" spans="1:274" s="219" customFormat="1" ht="30" hidden="1" outlineLevel="1" collapsed="1" x14ac:dyDescent="0.25">
      <c r="A258" s="288" t="s">
        <v>121</v>
      </c>
      <c r="B258" s="210"/>
      <c r="C258" s="210"/>
      <c r="D258" s="211"/>
      <c r="E258" s="241">
        <f>MIN(E259:E269)</f>
        <v>43914</v>
      </c>
      <c r="F258" s="212">
        <f>MAX(F260:F269)</f>
        <v>43973</v>
      </c>
      <c r="G258" s="274">
        <f>IF(OR(E258&lt;&gt;"NC", F258&lt;&gt;"NC"),NETWORKDAYS(E258,F258,'JOUR FERIE'!A:A),"NC")</f>
        <v>41</v>
      </c>
      <c r="H258" s="274">
        <f>SUM(H259:H269)</f>
        <v>20</v>
      </c>
      <c r="I258" s="274">
        <f>SUM(I259:I269)</f>
        <v>28</v>
      </c>
      <c r="J258" s="274">
        <f>SUM(J259:J269)</f>
        <v>0</v>
      </c>
      <c r="K258" s="274">
        <f>SUM(K259:K269)</f>
        <v>28</v>
      </c>
      <c r="L258" s="214"/>
      <c r="M258" s="215"/>
      <c r="N258" s="216"/>
      <c r="O258" s="216"/>
      <c r="P258" s="216"/>
      <c r="Q258" s="216"/>
      <c r="R258" s="216"/>
      <c r="S258" s="216"/>
      <c r="T258" s="217"/>
      <c r="U258" s="218"/>
      <c r="V258" s="216"/>
      <c r="W258" s="216"/>
      <c r="X258" s="216"/>
      <c r="Y258" s="216"/>
      <c r="Z258" s="216"/>
      <c r="AA258" s="216"/>
      <c r="AB258" s="216"/>
      <c r="AC258" s="216"/>
      <c r="AD258" s="216"/>
      <c r="AE258" s="216"/>
      <c r="AF258" s="216"/>
      <c r="AG258" s="216"/>
      <c r="AH258" s="216"/>
      <c r="AI258" s="217"/>
      <c r="AJ258" s="218"/>
      <c r="AK258" s="216"/>
      <c r="AL258" s="216"/>
      <c r="AM258" s="216"/>
      <c r="AN258" s="216"/>
      <c r="AO258" s="216"/>
      <c r="AP258" s="216"/>
      <c r="AQ258" s="216"/>
      <c r="AR258" s="216"/>
      <c r="AS258" s="216"/>
      <c r="AT258" s="216"/>
      <c r="AU258" s="216"/>
      <c r="AV258" s="216"/>
      <c r="AW258" s="217"/>
      <c r="AX258" s="218"/>
      <c r="AY258" s="216"/>
      <c r="AZ258" s="216"/>
      <c r="BA258" s="216"/>
      <c r="BB258" s="216"/>
      <c r="BC258" s="216"/>
      <c r="BD258" s="216"/>
      <c r="BE258" s="216"/>
      <c r="BF258" s="216"/>
      <c r="BG258" s="216"/>
      <c r="BH258" s="216"/>
      <c r="BI258" s="216"/>
      <c r="BJ258" s="216"/>
      <c r="BK258" s="217"/>
      <c r="BL258" s="218"/>
      <c r="BM258" s="216"/>
      <c r="BN258" s="216"/>
      <c r="BO258" s="216"/>
      <c r="BP258" s="216"/>
      <c r="BQ258" s="216"/>
      <c r="BR258" s="216"/>
      <c r="BS258" s="216"/>
      <c r="BT258" s="216"/>
      <c r="BU258" s="216"/>
      <c r="BV258" s="216"/>
      <c r="BW258" s="216"/>
      <c r="BX258" s="216"/>
      <c r="BY258" s="217"/>
      <c r="BZ258" s="218"/>
      <c r="CA258" s="216"/>
      <c r="CB258" s="216"/>
      <c r="CC258" s="216"/>
      <c r="CD258" s="216"/>
      <c r="CE258" s="216"/>
      <c r="CF258" s="216"/>
      <c r="CG258" s="216"/>
      <c r="CH258" s="216"/>
      <c r="CI258" s="216"/>
      <c r="CJ258" s="216"/>
      <c r="CK258" s="216"/>
      <c r="CL258" s="216"/>
      <c r="CM258" s="217"/>
      <c r="CN258" s="218"/>
      <c r="CO258" s="216"/>
      <c r="CP258" s="216"/>
      <c r="CQ258" s="216"/>
      <c r="CR258" s="216"/>
      <c r="CS258" s="216"/>
      <c r="CT258" s="216"/>
      <c r="CU258" s="216"/>
      <c r="CV258" s="216"/>
      <c r="CW258" s="216"/>
      <c r="CX258" s="216"/>
      <c r="CY258" s="216"/>
      <c r="CZ258" s="216"/>
      <c r="DA258" s="216"/>
      <c r="DB258" s="216"/>
      <c r="DC258" s="216"/>
      <c r="DD258" s="216"/>
      <c r="DE258" s="216"/>
      <c r="DF258" s="216"/>
      <c r="DG258" s="216"/>
      <c r="DH258" s="217"/>
      <c r="DI258" s="218"/>
      <c r="DJ258" s="216"/>
      <c r="DK258" s="216"/>
      <c r="DL258" s="216"/>
      <c r="DM258" s="216"/>
      <c r="DN258" s="216"/>
      <c r="DO258" s="216"/>
      <c r="DP258" s="216"/>
      <c r="DQ258" s="216"/>
      <c r="DR258" s="216"/>
      <c r="DS258" s="216"/>
      <c r="DT258" s="216"/>
      <c r="DU258" s="216"/>
      <c r="DV258" s="216"/>
      <c r="DW258" s="216"/>
      <c r="DX258" s="216"/>
      <c r="DY258" s="216"/>
      <c r="DZ258" s="216"/>
      <c r="EA258" s="216"/>
      <c r="EB258" s="216"/>
      <c r="EC258" s="217"/>
      <c r="ED258" s="218"/>
      <c r="EE258" s="216"/>
      <c r="EF258" s="216"/>
      <c r="EG258" s="216"/>
      <c r="EH258" s="216"/>
      <c r="EI258" s="216"/>
      <c r="EJ258" s="216"/>
      <c r="EK258" s="216"/>
      <c r="EL258" s="216"/>
      <c r="EM258" s="216"/>
      <c r="EN258" s="216"/>
      <c r="EO258" s="216"/>
      <c r="EP258" s="216"/>
      <c r="EQ258" s="216"/>
      <c r="ER258" s="216"/>
      <c r="ES258" s="216"/>
      <c r="ET258" s="216"/>
      <c r="EU258" s="216"/>
      <c r="EV258" s="216"/>
      <c r="EW258" s="216"/>
      <c r="EX258" s="217"/>
      <c r="EY258" s="218"/>
      <c r="EZ258" s="216"/>
      <c r="FA258" s="216"/>
      <c r="FB258" s="216"/>
      <c r="FC258" s="216"/>
      <c r="FD258" s="216"/>
      <c r="FE258" s="216"/>
      <c r="FF258" s="216"/>
      <c r="FG258" s="216"/>
      <c r="FH258" s="216"/>
      <c r="FI258" s="216"/>
      <c r="FJ258" s="216"/>
      <c r="FK258" s="216"/>
      <c r="FL258" s="216"/>
      <c r="FM258" s="216"/>
      <c r="FN258" s="216"/>
      <c r="FO258" s="216"/>
      <c r="FP258" s="216"/>
      <c r="FQ258" s="216"/>
      <c r="FR258" s="216"/>
      <c r="FS258" s="216"/>
      <c r="FT258" s="216"/>
      <c r="FU258" s="216"/>
      <c r="FV258" s="216"/>
      <c r="FW258" s="216"/>
      <c r="FX258" s="216"/>
      <c r="FY258" s="216"/>
      <c r="FZ258" s="216"/>
      <c r="GA258" s="216"/>
      <c r="GB258" s="216"/>
      <c r="GC258" s="216"/>
      <c r="GD258" s="216"/>
      <c r="GE258" s="216"/>
      <c r="GF258" s="216"/>
      <c r="GG258" s="216"/>
      <c r="GH258" s="216"/>
      <c r="GI258" s="216"/>
      <c r="GJ258" s="216"/>
      <c r="GK258" s="216"/>
      <c r="GL258" s="216"/>
      <c r="GM258" s="216"/>
      <c r="GN258" s="216"/>
      <c r="GO258" s="216"/>
      <c r="GP258" s="216"/>
      <c r="GQ258" s="216"/>
      <c r="GR258" s="216"/>
      <c r="GS258" s="216"/>
      <c r="GT258" s="216"/>
      <c r="GU258" s="216"/>
      <c r="GV258" s="216"/>
      <c r="GW258" s="216"/>
      <c r="GX258" s="216"/>
      <c r="GY258" s="216"/>
      <c r="GZ258" s="216"/>
      <c r="HA258" s="216"/>
      <c r="HB258" s="216"/>
      <c r="HC258" s="216"/>
      <c r="HD258" s="216"/>
      <c r="HE258" s="216"/>
      <c r="HF258" s="216"/>
      <c r="HG258" s="216"/>
      <c r="HH258" s="216"/>
      <c r="HI258" s="216"/>
      <c r="HJ258" s="216"/>
      <c r="HK258" s="216"/>
      <c r="HL258" s="216"/>
      <c r="HM258" s="216"/>
      <c r="HN258" s="216"/>
      <c r="HO258" s="216"/>
      <c r="HP258" s="216"/>
      <c r="HQ258" s="216"/>
      <c r="HR258" s="216"/>
      <c r="HS258" s="216"/>
      <c r="HT258" s="216"/>
      <c r="HU258" s="216"/>
      <c r="HV258" s="216"/>
      <c r="HW258" s="216"/>
      <c r="HX258" s="216"/>
      <c r="HY258" s="216"/>
      <c r="HZ258" s="216"/>
      <c r="IA258" s="216"/>
      <c r="IB258" s="216"/>
      <c r="IC258" s="216"/>
      <c r="ID258" s="216"/>
      <c r="IE258" s="216"/>
      <c r="IF258" s="216"/>
      <c r="IG258" s="216"/>
      <c r="IH258" s="216"/>
      <c r="II258" s="216"/>
      <c r="IJ258" s="216"/>
      <c r="IK258" s="216"/>
      <c r="IL258" s="216"/>
      <c r="IM258" s="216"/>
      <c r="IN258" s="216"/>
      <c r="IO258" s="216"/>
      <c r="IP258" s="216"/>
      <c r="IQ258" s="216"/>
      <c r="IR258" s="216"/>
      <c r="IS258" s="216"/>
      <c r="IT258" s="216"/>
      <c r="IU258" s="216"/>
      <c r="IV258" s="216"/>
      <c r="IW258" s="216"/>
      <c r="IX258" s="216"/>
      <c r="IY258" s="216"/>
      <c r="IZ258" s="216"/>
      <c r="JA258" s="216"/>
      <c r="JB258" s="216"/>
      <c r="JC258" s="216"/>
      <c r="JD258" s="216"/>
      <c r="JE258" s="216"/>
      <c r="JF258" s="216"/>
      <c r="JG258" s="216"/>
      <c r="JH258" s="216"/>
      <c r="JI258" s="216"/>
      <c r="JJ258" s="216"/>
      <c r="JK258" s="216"/>
      <c r="JL258" s="216"/>
      <c r="JM258" s="216"/>
      <c r="JN258" s="216"/>
    </row>
    <row r="259" spans="1:274" hidden="1" outlineLevel="4" x14ac:dyDescent="0.25">
      <c r="A259" s="187" t="s">
        <v>172</v>
      </c>
      <c r="B259" s="197"/>
      <c r="C259" s="197" t="s">
        <v>209</v>
      </c>
      <c r="D259" s="6" t="s">
        <v>147</v>
      </c>
      <c r="E259" s="75">
        <v>43935</v>
      </c>
      <c r="F259" s="75">
        <v>43938</v>
      </c>
      <c r="G259" s="20">
        <f>IF(OR(E259&lt;&gt;"NC", F259&lt;&gt;"NC"),NETWORKDAYS(E259,F259,'JOUR FERIE'!A:A),"NC")</f>
        <v>4</v>
      </c>
      <c r="H259" s="188">
        <v>2.5</v>
      </c>
      <c r="I259" s="20">
        <f t="shared" ref="I259:I269" si="27">H259+(H259*40%)</f>
        <v>3.5</v>
      </c>
      <c r="J259" s="20">
        <v>0</v>
      </c>
      <c r="K259" s="73">
        <f t="shared" ref="K259:K269" si="28">I259-J259</f>
        <v>3.5</v>
      </c>
      <c r="L259" s="15" t="s">
        <v>19</v>
      </c>
      <c r="M259" s="3" t="s">
        <v>168</v>
      </c>
      <c r="N259" s="9"/>
      <c r="O259" s="9"/>
      <c r="P259" s="9"/>
      <c r="Q259" s="9"/>
      <c r="R259" s="9"/>
      <c r="S259" s="9"/>
      <c r="T259" s="172"/>
      <c r="U259" s="18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172"/>
      <c r="AJ259" s="180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172"/>
      <c r="AX259" s="180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172"/>
      <c r="BL259" s="180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172"/>
      <c r="BZ259" s="180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172"/>
      <c r="CN259" s="180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172"/>
      <c r="DI259" s="180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172"/>
      <c r="ED259" s="180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172"/>
      <c r="EY259" s="180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  <c r="JF259" s="9"/>
      <c r="JG259" s="9"/>
      <c r="JH259" s="9"/>
      <c r="JI259" s="9"/>
      <c r="JJ259" s="9"/>
      <c r="JK259" s="9"/>
      <c r="JL259" s="9"/>
      <c r="JM259" s="9"/>
      <c r="JN259" s="9"/>
    </row>
    <row r="260" spans="1:274" hidden="1" outlineLevel="4" x14ac:dyDescent="0.25">
      <c r="A260" s="187" t="s">
        <v>173</v>
      </c>
      <c r="B260" s="197"/>
      <c r="C260" s="197" t="s">
        <v>209</v>
      </c>
      <c r="D260" s="6" t="s">
        <v>147</v>
      </c>
      <c r="E260" s="75">
        <v>43941</v>
      </c>
      <c r="F260" s="61">
        <v>43943</v>
      </c>
      <c r="G260" s="20">
        <f>IF(OR(E260&lt;&gt;"NC", F260&lt;&gt;"NC"),NETWORKDAYS(E260,F260,'JOUR FERIE'!A:A),"NC")</f>
        <v>3</v>
      </c>
      <c r="H260" s="188">
        <v>2</v>
      </c>
      <c r="I260" s="20">
        <f t="shared" si="27"/>
        <v>2.8</v>
      </c>
      <c r="J260" s="20">
        <v>0</v>
      </c>
      <c r="K260" s="73">
        <f t="shared" si="28"/>
        <v>2.8</v>
      </c>
      <c r="L260" s="15" t="s">
        <v>19</v>
      </c>
      <c r="M260" s="3" t="s">
        <v>168</v>
      </c>
    </row>
    <row r="261" spans="1:274" hidden="1" outlineLevel="4" x14ac:dyDescent="0.25">
      <c r="A261" s="187" t="s">
        <v>174</v>
      </c>
      <c r="B261" s="197"/>
      <c r="C261" s="197" t="s">
        <v>208</v>
      </c>
      <c r="D261" s="6" t="s">
        <v>146</v>
      </c>
      <c r="E261" s="75">
        <v>43914</v>
      </c>
      <c r="F261" s="61">
        <v>43948</v>
      </c>
      <c r="G261" s="20">
        <f>IF(OR(E261&lt;&gt;"NC", F261&lt;&gt;"NC"),NETWORKDAYS(E261,F261,'JOUR FERIE'!A:A),"NC")</f>
        <v>25</v>
      </c>
      <c r="H261" s="188">
        <v>2</v>
      </c>
      <c r="I261" s="20">
        <f t="shared" si="27"/>
        <v>2.8</v>
      </c>
      <c r="J261" s="20">
        <v>0</v>
      </c>
      <c r="K261" s="73">
        <f t="shared" si="28"/>
        <v>2.8</v>
      </c>
      <c r="L261" s="15" t="s">
        <v>19</v>
      </c>
      <c r="M261" s="3" t="s">
        <v>168</v>
      </c>
    </row>
    <row r="262" spans="1:274" hidden="1" outlineLevel="4" x14ac:dyDescent="0.25">
      <c r="A262" s="187" t="s">
        <v>175</v>
      </c>
      <c r="B262" s="197"/>
      <c r="C262" s="197" t="s">
        <v>209</v>
      </c>
      <c r="D262" s="6" t="s">
        <v>147</v>
      </c>
      <c r="E262" s="61">
        <v>43944</v>
      </c>
      <c r="F262" s="61">
        <v>43950</v>
      </c>
      <c r="G262" s="20">
        <f>IF(OR(E262&lt;&gt;"NC", F262&lt;&gt;"NC"),NETWORKDAYS(E262,F262,'JOUR FERIE'!A:A),"NC")</f>
        <v>5</v>
      </c>
      <c r="H262" s="188">
        <v>3</v>
      </c>
      <c r="I262" s="20">
        <f t="shared" si="27"/>
        <v>4.2</v>
      </c>
      <c r="J262" s="20">
        <v>0</v>
      </c>
      <c r="K262" s="73">
        <f t="shared" si="28"/>
        <v>4.2</v>
      </c>
      <c r="L262" s="15" t="s">
        <v>19</v>
      </c>
      <c r="M262" s="3" t="s">
        <v>168</v>
      </c>
    </row>
    <row r="263" spans="1:274" hidden="1" outlineLevel="4" x14ac:dyDescent="0.25">
      <c r="A263" s="187" t="s">
        <v>176</v>
      </c>
      <c r="B263" s="197"/>
      <c r="C263" s="197" t="s">
        <v>210</v>
      </c>
      <c r="D263" s="6" t="s">
        <v>148</v>
      </c>
      <c r="E263" s="61">
        <v>43956</v>
      </c>
      <c r="F263" s="61">
        <v>43964</v>
      </c>
      <c r="G263" s="20">
        <f>IF(OR(E263&lt;&gt;"NC", F263&lt;&gt;"NC"),NETWORKDAYS(E263,F263,'JOUR FERIE'!A:A),"NC")</f>
        <v>6</v>
      </c>
      <c r="H263" s="188">
        <v>5</v>
      </c>
      <c r="I263" s="20">
        <f t="shared" si="27"/>
        <v>7</v>
      </c>
      <c r="J263" s="20">
        <v>0</v>
      </c>
      <c r="K263" s="73">
        <f t="shared" si="28"/>
        <v>7</v>
      </c>
      <c r="L263" s="15" t="s">
        <v>19</v>
      </c>
      <c r="M263" s="3" t="s">
        <v>168</v>
      </c>
    </row>
    <row r="264" spans="1:274" hidden="1" outlineLevel="4" x14ac:dyDescent="0.25">
      <c r="A264" s="187" t="s">
        <v>177</v>
      </c>
      <c r="B264" s="197"/>
      <c r="C264" s="197"/>
      <c r="F264" s="75"/>
      <c r="G264" s="20">
        <f>IF(OR(E264&lt;&gt;"NC", F264&lt;&gt;"NC"),NETWORKDAYS(E264,F264,'JOUR FERIE'!A:A),"NC")</f>
        <v>0</v>
      </c>
      <c r="H264" s="188">
        <v>0</v>
      </c>
      <c r="I264" s="20">
        <f t="shared" si="27"/>
        <v>0</v>
      </c>
      <c r="J264" s="20">
        <v>0</v>
      </c>
      <c r="K264" s="73">
        <f t="shared" si="28"/>
        <v>0</v>
      </c>
      <c r="L264" s="15" t="s">
        <v>21</v>
      </c>
      <c r="M264" s="3"/>
    </row>
    <row r="265" spans="1:274" hidden="1" outlineLevel="4" x14ac:dyDescent="0.25">
      <c r="A265" s="187" t="s">
        <v>178</v>
      </c>
      <c r="B265" s="197"/>
      <c r="C265" s="197" t="s">
        <v>209</v>
      </c>
      <c r="D265" s="6" t="s">
        <v>147</v>
      </c>
      <c r="E265" s="61">
        <v>43950</v>
      </c>
      <c r="F265" s="75">
        <v>43951</v>
      </c>
      <c r="G265" s="20">
        <f>IF(OR(E265&lt;&gt;"NC", F265&lt;&gt;"NC"),NETWORKDAYS(E265,F265,'JOUR FERIE'!A:A),"NC")</f>
        <v>2</v>
      </c>
      <c r="H265" s="188">
        <v>1</v>
      </c>
      <c r="I265" s="20">
        <f t="shared" si="27"/>
        <v>1.4</v>
      </c>
      <c r="J265" s="20">
        <v>0</v>
      </c>
      <c r="K265" s="73">
        <f t="shared" si="28"/>
        <v>1.4</v>
      </c>
      <c r="L265" s="15" t="s">
        <v>19</v>
      </c>
      <c r="M265" s="3" t="s">
        <v>168</v>
      </c>
    </row>
    <row r="266" spans="1:274" hidden="1" outlineLevel="4" x14ac:dyDescent="0.25">
      <c r="A266" s="187" t="s">
        <v>179</v>
      </c>
      <c r="B266" s="197"/>
      <c r="C266" s="197" t="s">
        <v>209</v>
      </c>
      <c r="D266" s="6" t="s">
        <v>148</v>
      </c>
      <c r="E266" s="61">
        <v>43965</v>
      </c>
      <c r="F266" s="61">
        <v>43969</v>
      </c>
      <c r="G266" s="20">
        <f>IF(OR(E266&lt;&gt;"NC", F266&lt;&gt;"NC"),NETWORKDAYS(E266,F266,'JOUR FERIE'!A:A),"NC")</f>
        <v>3</v>
      </c>
      <c r="H266" s="188">
        <v>2</v>
      </c>
      <c r="I266" s="20">
        <f t="shared" si="27"/>
        <v>2.8</v>
      </c>
      <c r="J266" s="20">
        <v>0</v>
      </c>
      <c r="K266" s="73">
        <f t="shared" si="28"/>
        <v>2.8</v>
      </c>
      <c r="L266" s="15" t="s">
        <v>19</v>
      </c>
      <c r="M266" s="3" t="s">
        <v>168</v>
      </c>
    </row>
    <row r="267" spans="1:274" hidden="1" outlineLevel="4" x14ac:dyDescent="0.25">
      <c r="A267" s="187" t="s">
        <v>180</v>
      </c>
      <c r="B267" s="197"/>
      <c r="C267" s="197" t="s">
        <v>210</v>
      </c>
      <c r="D267" s="6" t="s">
        <v>147</v>
      </c>
      <c r="E267" s="75">
        <v>43970</v>
      </c>
      <c r="F267" s="75">
        <v>43973</v>
      </c>
      <c r="G267" s="20">
        <f>IF(OR(E267&lt;&gt;"NC", F267&lt;&gt;"NC"),NETWORKDAYS(E267,F267,'JOUR FERIE'!A:A),"NC")</f>
        <v>3</v>
      </c>
      <c r="H267" s="188">
        <v>2</v>
      </c>
      <c r="I267" s="20">
        <f t="shared" si="27"/>
        <v>2.8</v>
      </c>
      <c r="J267" s="20">
        <v>0</v>
      </c>
      <c r="K267" s="73">
        <f t="shared" si="28"/>
        <v>2.8</v>
      </c>
      <c r="L267" s="15" t="s">
        <v>19</v>
      </c>
      <c r="M267" s="3" t="s">
        <v>168</v>
      </c>
    </row>
    <row r="268" spans="1:274" hidden="1" outlineLevel="4" x14ac:dyDescent="0.25">
      <c r="A268" s="187" t="s">
        <v>181</v>
      </c>
      <c r="B268" s="197"/>
      <c r="C268" s="197"/>
      <c r="F268" s="75"/>
      <c r="G268" s="20">
        <f>IF(OR(E268&lt;&gt;"NC", F268&lt;&gt;"NC"),NETWORKDAYS(E268,F268,'JOUR FERIE'!A:A),"NC")</f>
        <v>0</v>
      </c>
      <c r="H268" s="290">
        <v>0</v>
      </c>
      <c r="I268" s="20">
        <f t="shared" si="27"/>
        <v>0</v>
      </c>
      <c r="J268" s="20">
        <v>0</v>
      </c>
      <c r="K268" s="73">
        <f t="shared" si="28"/>
        <v>0</v>
      </c>
      <c r="L268" s="15" t="s">
        <v>21</v>
      </c>
      <c r="M268" s="3" t="s">
        <v>168</v>
      </c>
    </row>
    <row r="269" spans="1:274" hidden="1" outlineLevel="4" x14ac:dyDescent="0.25">
      <c r="A269" s="187" t="s">
        <v>182</v>
      </c>
      <c r="B269" s="197"/>
      <c r="C269" s="197" t="s">
        <v>210</v>
      </c>
      <c r="D269" s="6" t="s">
        <v>147</v>
      </c>
      <c r="E269" s="75">
        <v>43973</v>
      </c>
      <c r="F269" s="75">
        <v>43973</v>
      </c>
      <c r="G269" s="20">
        <f>IF(OR(E269&lt;&gt;"NC", F269&lt;&gt;"NC"),NETWORKDAYS(E269,F269,'JOUR FERIE'!A:A),"NC")</f>
        <v>1</v>
      </c>
      <c r="H269" s="188">
        <v>0.5</v>
      </c>
      <c r="I269" s="20">
        <f t="shared" si="27"/>
        <v>0.7</v>
      </c>
      <c r="J269" s="20">
        <v>0</v>
      </c>
      <c r="K269" s="73">
        <f t="shared" si="28"/>
        <v>0.7</v>
      </c>
      <c r="L269" s="15" t="s">
        <v>19</v>
      </c>
      <c r="M269" s="3" t="s">
        <v>168</v>
      </c>
    </row>
    <row r="270" spans="1:274" s="251" customFormat="1" hidden="1" outlineLevel="1" collapsed="1" x14ac:dyDescent="0.25">
      <c r="A270" s="289" t="s">
        <v>102</v>
      </c>
      <c r="B270" s="248"/>
      <c r="C270" s="248"/>
      <c r="D270" s="211"/>
      <c r="E270" s="213">
        <f>MIN(E271:E275)</f>
        <v>43956</v>
      </c>
      <c r="F270" s="213">
        <f>MAX(F272:F275)</f>
        <v>43998</v>
      </c>
      <c r="G270" s="274">
        <f>IF(OR(E270&lt;&gt;"NC", F270&lt;&gt;"NC"),NETWORKDAYS(E270,F270,'JOUR FERIE'!A:A),"NC")</f>
        <v>28</v>
      </c>
      <c r="H270" s="249">
        <f>SUM(H271:H275)</f>
        <v>7.75</v>
      </c>
      <c r="I270" s="249">
        <f>SUM(I271:I275)</f>
        <v>8.5500000000000007</v>
      </c>
      <c r="J270" s="249">
        <f>SUM(J271:J275)</f>
        <v>0</v>
      </c>
      <c r="K270" s="249">
        <f>SUM(K271:K275)</f>
        <v>8.5500000000000007</v>
      </c>
      <c r="L270" s="214"/>
      <c r="M270" s="250"/>
      <c r="N270" s="158"/>
      <c r="O270" s="158"/>
      <c r="P270" s="158"/>
      <c r="Q270" s="158"/>
      <c r="R270" s="158"/>
      <c r="S270" s="158"/>
      <c r="T270" s="171"/>
      <c r="U270" s="179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71"/>
      <c r="AJ270" s="179"/>
      <c r="AK270" s="158"/>
      <c r="AL270" s="158"/>
      <c r="AM270" s="158"/>
      <c r="AN270" s="158"/>
      <c r="AO270" s="158"/>
      <c r="AP270" s="158"/>
      <c r="AQ270" s="158"/>
      <c r="AR270" s="158"/>
      <c r="AS270" s="158"/>
      <c r="AT270" s="158"/>
      <c r="AU270" s="158"/>
      <c r="AV270" s="158"/>
      <c r="AW270" s="171"/>
      <c r="AX270" s="179"/>
      <c r="AY270" s="158"/>
      <c r="AZ270" s="158"/>
      <c r="BA270" s="158"/>
      <c r="BB270" s="158"/>
      <c r="BC270" s="158"/>
      <c r="BD270" s="158"/>
      <c r="BE270" s="158"/>
      <c r="BF270" s="158"/>
      <c r="BG270" s="158"/>
      <c r="BH270" s="158"/>
      <c r="BI270" s="158"/>
      <c r="BJ270" s="158"/>
      <c r="BK270" s="171"/>
      <c r="BL270" s="179"/>
      <c r="BM270" s="158"/>
      <c r="BN270" s="158"/>
      <c r="BO270" s="158"/>
      <c r="BP270" s="158"/>
      <c r="BQ270" s="158"/>
      <c r="BR270" s="158"/>
      <c r="BS270" s="158"/>
      <c r="BT270" s="158"/>
      <c r="BU270" s="158"/>
      <c r="BV270" s="158"/>
      <c r="BW270" s="158"/>
      <c r="BX270" s="158"/>
      <c r="BY270" s="171"/>
      <c r="BZ270" s="179"/>
      <c r="CA270" s="158"/>
      <c r="CB270" s="158"/>
      <c r="CC270" s="158"/>
      <c r="CD270" s="158"/>
      <c r="CE270" s="158"/>
      <c r="CF270" s="158"/>
      <c r="CG270" s="158"/>
      <c r="CH270" s="158"/>
      <c r="CI270" s="158"/>
      <c r="CJ270" s="158"/>
      <c r="CK270" s="158"/>
      <c r="CL270" s="158"/>
      <c r="CM270" s="171"/>
      <c r="CN270" s="179"/>
      <c r="CO270" s="158"/>
      <c r="CP270" s="158"/>
      <c r="CQ270" s="158"/>
      <c r="CR270" s="158"/>
      <c r="CS270" s="158"/>
      <c r="CT270" s="158"/>
      <c r="CU270" s="158"/>
      <c r="CV270" s="158"/>
      <c r="CW270" s="158"/>
      <c r="CX270" s="158"/>
      <c r="CY270" s="158"/>
      <c r="CZ270" s="158"/>
      <c r="DA270" s="158"/>
      <c r="DB270" s="158"/>
      <c r="DC270" s="158"/>
      <c r="DD270" s="158"/>
      <c r="DE270" s="158"/>
      <c r="DF270" s="158"/>
      <c r="DG270" s="158"/>
      <c r="DH270" s="171"/>
      <c r="DI270" s="179"/>
      <c r="DJ270" s="158"/>
      <c r="DK270" s="158"/>
      <c r="DL270" s="158"/>
      <c r="DM270" s="158"/>
      <c r="DN270" s="158"/>
      <c r="DO270" s="158"/>
      <c r="DP270" s="158"/>
      <c r="DQ270" s="158"/>
      <c r="DR270" s="158"/>
      <c r="DS270" s="158"/>
      <c r="DT270" s="158"/>
      <c r="DU270" s="158"/>
      <c r="DV270" s="158"/>
      <c r="DW270" s="158"/>
      <c r="DX270" s="158"/>
      <c r="DY270" s="158"/>
      <c r="DZ270" s="158"/>
      <c r="EA270" s="158"/>
      <c r="EB270" s="158"/>
      <c r="EC270" s="171"/>
      <c r="ED270" s="179"/>
      <c r="EE270" s="158"/>
      <c r="EF270" s="158"/>
      <c r="EG270" s="158"/>
      <c r="EH270" s="158"/>
      <c r="EI270" s="158"/>
      <c r="EJ270" s="158"/>
      <c r="EK270" s="158"/>
      <c r="EL270" s="158"/>
      <c r="EM270" s="158"/>
      <c r="EN270" s="158"/>
      <c r="EO270" s="158"/>
      <c r="EP270" s="158"/>
      <c r="EQ270" s="158"/>
      <c r="ER270" s="158"/>
      <c r="ES270" s="158"/>
      <c r="ET270" s="158"/>
      <c r="EU270" s="158"/>
      <c r="EV270" s="158"/>
      <c r="EW270" s="158"/>
      <c r="EX270" s="171"/>
      <c r="EY270" s="179"/>
      <c r="EZ270" s="158"/>
      <c r="FA270" s="158"/>
      <c r="FB270" s="158"/>
      <c r="FC270" s="158"/>
      <c r="FD270" s="158"/>
      <c r="FE270" s="158"/>
      <c r="FF270" s="158"/>
      <c r="FG270" s="158"/>
      <c r="FH270" s="158"/>
      <c r="FI270" s="158"/>
      <c r="FJ270" s="158"/>
      <c r="FK270" s="158"/>
      <c r="FL270" s="158"/>
      <c r="FM270" s="158"/>
      <c r="FN270" s="158"/>
      <c r="FO270" s="158"/>
      <c r="FP270" s="158"/>
      <c r="FQ270" s="158"/>
      <c r="FR270" s="158"/>
      <c r="FS270" s="158"/>
      <c r="FT270" s="158"/>
      <c r="FU270" s="158"/>
      <c r="FV270" s="158"/>
      <c r="FW270" s="158"/>
      <c r="FX270" s="158"/>
      <c r="FY270" s="158"/>
      <c r="FZ270" s="158"/>
      <c r="GA270" s="158"/>
      <c r="GB270" s="158"/>
      <c r="GC270" s="158"/>
      <c r="GD270" s="158"/>
      <c r="GE270" s="158"/>
      <c r="GF270" s="158"/>
      <c r="GG270" s="158"/>
      <c r="GH270" s="158"/>
      <c r="GI270" s="158"/>
      <c r="GJ270" s="158"/>
      <c r="GK270" s="158"/>
      <c r="GL270" s="158"/>
      <c r="GM270" s="158"/>
      <c r="GN270" s="158"/>
      <c r="GO270" s="158"/>
      <c r="GP270" s="158"/>
      <c r="GQ270" s="158"/>
      <c r="GR270" s="158"/>
      <c r="GS270" s="158"/>
      <c r="GT270" s="158"/>
      <c r="GU270" s="158"/>
      <c r="GV270" s="158"/>
      <c r="GW270" s="158"/>
      <c r="GX270" s="158"/>
      <c r="GY270" s="158"/>
      <c r="GZ270" s="158"/>
      <c r="HA270" s="158"/>
      <c r="HB270" s="158"/>
      <c r="HC270" s="158"/>
      <c r="HD270" s="158"/>
      <c r="HE270" s="158"/>
      <c r="HF270" s="158"/>
      <c r="HG270" s="158"/>
      <c r="HH270" s="158"/>
      <c r="HI270" s="158"/>
      <c r="HJ270" s="158"/>
      <c r="HK270" s="158"/>
      <c r="HL270" s="158"/>
      <c r="HM270" s="158"/>
      <c r="HN270" s="158"/>
      <c r="HO270" s="158"/>
      <c r="HP270" s="158"/>
      <c r="HQ270" s="158"/>
      <c r="HR270" s="158"/>
      <c r="HS270" s="158"/>
      <c r="HT270" s="158"/>
      <c r="HU270" s="158"/>
      <c r="HV270" s="158"/>
      <c r="HW270" s="158"/>
      <c r="HX270" s="158"/>
      <c r="HY270" s="158"/>
      <c r="HZ270" s="158"/>
      <c r="IA270" s="158"/>
      <c r="IB270" s="158"/>
      <c r="IC270" s="158"/>
      <c r="ID270" s="158"/>
      <c r="IE270" s="158"/>
      <c r="IF270" s="158"/>
      <c r="IG270" s="158"/>
      <c r="IH270" s="158"/>
      <c r="II270" s="158"/>
      <c r="IJ270" s="158"/>
      <c r="IK270" s="158"/>
      <c r="IL270" s="158"/>
      <c r="IM270" s="158"/>
      <c r="IN270" s="158"/>
      <c r="IO270" s="158"/>
      <c r="IP270" s="158"/>
      <c r="IQ270" s="158"/>
      <c r="IR270" s="158"/>
      <c r="IS270" s="158"/>
      <c r="IT270" s="158"/>
      <c r="IU270" s="158"/>
      <c r="IV270" s="158"/>
      <c r="IW270" s="158"/>
      <c r="IX270" s="158"/>
      <c r="IY270" s="158"/>
      <c r="IZ270" s="158"/>
      <c r="JA270" s="158"/>
      <c r="JB270" s="158"/>
      <c r="JC270" s="158"/>
      <c r="JD270" s="158"/>
      <c r="JE270" s="158"/>
      <c r="JF270" s="158"/>
      <c r="JG270" s="158"/>
      <c r="JH270" s="158"/>
      <c r="JI270" s="158"/>
      <c r="JJ270" s="158"/>
      <c r="JK270" s="158"/>
      <c r="JL270" s="158"/>
      <c r="JM270" s="158"/>
      <c r="JN270" s="158"/>
    </row>
    <row r="271" spans="1:274" ht="30" hidden="1" outlineLevel="2" x14ac:dyDescent="0.25">
      <c r="A271" s="193" t="s">
        <v>16</v>
      </c>
      <c r="B271" s="192" t="s">
        <v>230</v>
      </c>
      <c r="C271" s="197" t="s">
        <v>209</v>
      </c>
      <c r="D271" s="6" t="s">
        <v>150</v>
      </c>
      <c r="E271" s="26">
        <v>43956</v>
      </c>
      <c r="F271" s="26">
        <v>43956</v>
      </c>
      <c r="G271" s="20">
        <f>IF(OR(E271&lt;&gt;"NC", F271&lt;&gt;"NC"),NETWORKDAYS(E271,F271,'JOUR FERIE'!A:A),"NC")</f>
        <v>1</v>
      </c>
      <c r="H271" s="20">
        <v>0.25</v>
      </c>
      <c r="I271" s="20">
        <v>0.25</v>
      </c>
      <c r="J271" s="20">
        <v>0</v>
      </c>
      <c r="K271" s="73">
        <f>I271-J271</f>
        <v>0.25</v>
      </c>
      <c r="L271" s="15" t="s">
        <v>19</v>
      </c>
      <c r="M271" s="3"/>
      <c r="N271" s="9"/>
      <c r="O271" s="9"/>
      <c r="P271" s="9"/>
      <c r="Q271" s="9"/>
      <c r="R271" s="9"/>
      <c r="S271" s="9"/>
      <c r="T271" s="172"/>
      <c r="U271" s="18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172"/>
      <c r="AJ271" s="180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172"/>
      <c r="AX271" s="180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172"/>
      <c r="BL271" s="180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172"/>
      <c r="BZ271" s="180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172"/>
      <c r="CN271" s="180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172"/>
      <c r="DI271" s="180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172"/>
      <c r="ED271" s="180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172"/>
      <c r="EY271" s="180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  <c r="JF271" s="9"/>
      <c r="JG271" s="9"/>
      <c r="JH271" s="9"/>
      <c r="JI271" s="9"/>
      <c r="JJ271" s="9"/>
      <c r="JK271" s="9"/>
      <c r="JL271" s="9"/>
      <c r="JM271" s="9"/>
      <c r="JN271" s="9"/>
    </row>
    <row r="272" spans="1:274" ht="30" hidden="1" outlineLevel="2" x14ac:dyDescent="0.25">
      <c r="A272" s="193" t="s">
        <v>17</v>
      </c>
      <c r="B272" s="192" t="s">
        <v>230</v>
      </c>
      <c r="C272" s="197" t="s">
        <v>209</v>
      </c>
      <c r="D272" s="6" t="s">
        <v>149</v>
      </c>
      <c r="E272" s="26">
        <v>43956</v>
      </c>
      <c r="F272" s="26">
        <v>43956</v>
      </c>
      <c r="G272" s="20">
        <f>IF(OR(E272&lt;&gt;"NC", F272&lt;&gt;"NC"),NETWORKDAYS(E272,F272,'JOUR FERIE'!A:A),"NC")</f>
        <v>1</v>
      </c>
      <c r="H272" s="20">
        <v>0.25</v>
      </c>
      <c r="I272" s="20">
        <v>0.25</v>
      </c>
      <c r="J272" s="20">
        <v>0</v>
      </c>
      <c r="K272" s="73">
        <f>I272-J272</f>
        <v>0.25</v>
      </c>
      <c r="L272" s="15" t="s">
        <v>19</v>
      </c>
      <c r="M272" s="3"/>
    </row>
    <row r="273" spans="1:274" ht="30" hidden="1" outlineLevel="2" x14ac:dyDescent="0.25">
      <c r="A273" s="193" t="s">
        <v>18</v>
      </c>
      <c r="B273" s="192" t="s">
        <v>230</v>
      </c>
      <c r="C273" s="197" t="s">
        <v>209</v>
      </c>
      <c r="D273" s="6" t="s">
        <v>149</v>
      </c>
      <c r="E273" s="26">
        <v>43956</v>
      </c>
      <c r="F273" s="61">
        <v>43977</v>
      </c>
      <c r="G273" s="20">
        <f>IF(OR(E273&lt;&gt;"NC", F273&lt;&gt;"NC"),NETWORKDAYS(E273,F273,'JOUR FERIE'!A:A),"NC")</f>
        <v>14</v>
      </c>
      <c r="H273" s="20">
        <v>2</v>
      </c>
      <c r="I273" s="20">
        <f>H273+(H273*40%)</f>
        <v>2.8</v>
      </c>
      <c r="J273" s="20">
        <v>0</v>
      </c>
      <c r="K273" s="73">
        <f>I273-J273</f>
        <v>2.8</v>
      </c>
      <c r="L273" s="15" t="s">
        <v>19</v>
      </c>
      <c r="M273" s="3"/>
    </row>
    <row r="274" spans="1:274" hidden="1" outlineLevel="2" x14ac:dyDescent="0.25">
      <c r="A274" s="193" t="s">
        <v>43</v>
      </c>
      <c r="B274" s="192" t="s">
        <v>212</v>
      </c>
      <c r="C274" s="192" t="s">
        <v>210</v>
      </c>
      <c r="D274" s="6" t="s">
        <v>150</v>
      </c>
      <c r="E274" s="61">
        <v>43977</v>
      </c>
      <c r="F274" s="61">
        <v>43977</v>
      </c>
      <c r="G274" s="20">
        <f>IF(OR(E274&lt;&gt;"NC", F274&lt;&gt;"NC"),NETWORKDAYS(E274,F274,'JOUR FERIE'!A:A),"NC")</f>
        <v>1</v>
      </c>
      <c r="H274" s="20">
        <v>0.25</v>
      </c>
      <c r="I274" s="20">
        <v>0.25</v>
      </c>
      <c r="J274" s="20">
        <v>0</v>
      </c>
      <c r="K274" s="73">
        <f>I274-J274</f>
        <v>0.25</v>
      </c>
      <c r="L274" s="15" t="s">
        <v>19</v>
      </c>
      <c r="M274" s="3"/>
    </row>
    <row r="275" spans="1:274" hidden="1" outlineLevel="2" x14ac:dyDescent="0.25">
      <c r="A275" s="193" t="s">
        <v>44</v>
      </c>
      <c r="B275" s="192" t="s">
        <v>212</v>
      </c>
      <c r="C275" s="192" t="s">
        <v>210</v>
      </c>
      <c r="D275" s="6" t="s">
        <v>149</v>
      </c>
      <c r="E275" s="61">
        <v>43977</v>
      </c>
      <c r="F275" s="61">
        <v>43998</v>
      </c>
      <c r="G275" s="20">
        <f>IF(OR(E275&lt;&gt;"NC", F275&lt;&gt;"NC"),NETWORKDAYS(E275,F275,'JOUR FERIE'!A:A),"NC")</f>
        <v>15</v>
      </c>
      <c r="H275" s="20">
        <v>5</v>
      </c>
      <c r="I275" s="20">
        <v>5</v>
      </c>
      <c r="J275" s="20">
        <v>0</v>
      </c>
      <c r="K275" s="73">
        <f>I275-J275</f>
        <v>5</v>
      </c>
      <c r="L275" s="15" t="s">
        <v>19</v>
      </c>
      <c r="M275" s="3"/>
    </row>
    <row r="276" spans="1:274" s="31" customFormat="1" collapsed="1" x14ac:dyDescent="0.25">
      <c r="A276" s="191" t="s">
        <v>231</v>
      </c>
      <c r="B276" s="195"/>
      <c r="C276" s="195"/>
      <c r="D276" s="163"/>
      <c r="E276" s="242">
        <f>MIN(E277,E279)</f>
        <v>43956</v>
      </c>
      <c r="F276" s="164">
        <f>MAX(F277,F279)</f>
        <v>44019</v>
      </c>
      <c r="G276" s="54">
        <f>IF(OR(E276&lt;&gt;"NC", F276&lt;&gt;"NC"),NETWORKDAYS(E276,F276,'JOUR FERIE'!A:A),"NC")</f>
        <v>43</v>
      </c>
      <c r="H276" s="54">
        <f>SUM(H277,H279)</f>
        <v>52.75</v>
      </c>
      <c r="I276" s="54">
        <f>SUM(I277,I279)</f>
        <v>71.55</v>
      </c>
      <c r="J276" s="54">
        <f>SUM(J277,J279)</f>
        <v>0</v>
      </c>
      <c r="K276" s="54">
        <f>SUM(K277,K279)</f>
        <v>71.55</v>
      </c>
      <c r="L276" s="165" t="s">
        <v>19</v>
      </c>
      <c r="M276" s="4"/>
      <c r="N276" s="43"/>
      <c r="O276" s="43"/>
      <c r="P276" s="43"/>
      <c r="Q276" s="43"/>
      <c r="R276" s="43"/>
      <c r="S276" s="43"/>
      <c r="T276" s="176"/>
      <c r="U276" s="185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176"/>
      <c r="AJ276" s="185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176"/>
      <c r="AX276" s="185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176"/>
      <c r="BL276" s="185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176"/>
      <c r="BZ276" s="185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176"/>
      <c r="CN276" s="185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176"/>
      <c r="DI276" s="185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176"/>
      <c r="ED276" s="185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3"/>
      <c r="EU276" s="43"/>
      <c r="EV276" s="43"/>
      <c r="EW276" s="43"/>
      <c r="EX276" s="176"/>
      <c r="EY276" s="185"/>
      <c r="EZ276" s="43"/>
      <c r="FA276" s="43"/>
      <c r="FB276" s="43"/>
      <c r="FC276" s="43"/>
      <c r="FD276" s="43"/>
      <c r="FE276" s="43"/>
      <c r="FF276" s="43"/>
      <c r="FG276" s="43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43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43"/>
      <c r="HV276" s="43"/>
      <c r="HW276" s="43"/>
      <c r="HX276" s="43"/>
      <c r="HY276" s="43"/>
      <c r="HZ276" s="43"/>
      <c r="IA276" s="43"/>
      <c r="IB276" s="43"/>
      <c r="IC276" s="43"/>
      <c r="ID276" s="43"/>
      <c r="IE276" s="43"/>
      <c r="IF276" s="43"/>
      <c r="IG276" s="43"/>
      <c r="IH276" s="43"/>
      <c r="II276" s="43"/>
      <c r="IJ276" s="43"/>
      <c r="IK276" s="43"/>
      <c r="IL276" s="43"/>
      <c r="IM276" s="43"/>
      <c r="IN276" s="43"/>
      <c r="IO276" s="43"/>
      <c r="IP276" s="43"/>
      <c r="IQ276" s="43"/>
      <c r="IR276" s="43"/>
      <c r="IS276" s="43"/>
      <c r="IT276" s="43"/>
      <c r="IU276" s="43"/>
      <c r="IV276" s="43"/>
      <c r="IW276" s="43"/>
      <c r="IX276" s="43"/>
      <c r="IY276" s="43"/>
      <c r="IZ276" s="43"/>
      <c r="JA276" s="43"/>
      <c r="JB276" s="43"/>
      <c r="JC276" s="43"/>
      <c r="JD276" s="43"/>
      <c r="JE276" s="43"/>
      <c r="JF276" s="43"/>
      <c r="JG276" s="43"/>
      <c r="JH276" s="43"/>
      <c r="JI276" s="43"/>
      <c r="JJ276" s="43"/>
      <c r="JK276" s="43"/>
      <c r="JL276" s="43"/>
      <c r="JM276" s="43"/>
      <c r="JN276" s="43"/>
    </row>
    <row r="277" spans="1:274" s="251" customFormat="1" hidden="1" outlineLevel="2" x14ac:dyDescent="0.25">
      <c r="A277" s="289" t="s">
        <v>185</v>
      </c>
      <c r="B277" s="248"/>
      <c r="C277" s="248"/>
      <c r="D277" s="211"/>
      <c r="E277" s="213">
        <f>E278</f>
        <v>43956</v>
      </c>
      <c r="F277" s="213">
        <f>F278</f>
        <v>43976</v>
      </c>
      <c r="G277" s="274">
        <f>IF(OR(E277&lt;&gt;"NC", F277&lt;&gt;"NC"),NETWORKDAYS(E277,F277,'JOUR FERIE'!A:A),"NC")</f>
        <v>13</v>
      </c>
      <c r="H277" s="249">
        <f>SUM(H278)</f>
        <v>45</v>
      </c>
      <c r="I277" s="249">
        <f>SUM(I278)</f>
        <v>63</v>
      </c>
      <c r="J277" s="249">
        <f>SUM(J278)</f>
        <v>0</v>
      </c>
      <c r="K277" s="249">
        <f>SUM(K278)</f>
        <v>63</v>
      </c>
      <c r="L277" s="214"/>
      <c r="M277" s="250"/>
      <c r="N277" s="158"/>
      <c r="O277" s="158"/>
      <c r="P277" s="158"/>
      <c r="Q277" s="158"/>
      <c r="R277" s="158"/>
      <c r="S277" s="158"/>
      <c r="T277" s="171"/>
      <c r="U277" s="179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71"/>
      <c r="AJ277" s="179"/>
      <c r="AK277" s="158"/>
      <c r="AL277" s="158"/>
      <c r="AM277" s="158"/>
      <c r="AN277" s="158"/>
      <c r="AO277" s="158"/>
      <c r="AP277" s="158"/>
      <c r="AQ277" s="158"/>
      <c r="AR277" s="158"/>
      <c r="AS277" s="158"/>
      <c r="AT277" s="158"/>
      <c r="AU277" s="158"/>
      <c r="AV277" s="158"/>
      <c r="AW277" s="171"/>
      <c r="AX277" s="179"/>
      <c r="AY277" s="158"/>
      <c r="AZ277" s="158"/>
      <c r="BA277" s="158"/>
      <c r="BB277" s="158"/>
      <c r="BC277" s="158"/>
      <c r="BD277" s="158"/>
      <c r="BE277" s="158"/>
      <c r="BF277" s="158"/>
      <c r="BG277" s="158"/>
      <c r="BH277" s="158"/>
      <c r="BI277" s="158"/>
      <c r="BJ277" s="158"/>
      <c r="BK277" s="171"/>
      <c r="BL277" s="179"/>
      <c r="BM277" s="158"/>
      <c r="BN277" s="158"/>
      <c r="BO277" s="158"/>
      <c r="BP277" s="158"/>
      <c r="BQ277" s="158"/>
      <c r="BR277" s="158"/>
      <c r="BS277" s="158"/>
      <c r="BT277" s="158"/>
      <c r="BU277" s="158"/>
      <c r="BV277" s="158"/>
      <c r="BW277" s="158"/>
      <c r="BX277" s="158"/>
      <c r="BY277" s="171"/>
      <c r="BZ277" s="179"/>
      <c r="CA277" s="158"/>
      <c r="CB277" s="158"/>
      <c r="CC277" s="158"/>
      <c r="CD277" s="158"/>
      <c r="CE277" s="158"/>
      <c r="CF277" s="158"/>
      <c r="CG277" s="158"/>
      <c r="CH277" s="158"/>
      <c r="CI277" s="158"/>
      <c r="CJ277" s="158"/>
      <c r="CK277" s="158"/>
      <c r="CL277" s="158"/>
      <c r="CM277" s="171"/>
      <c r="CN277" s="179"/>
      <c r="CO277" s="158"/>
      <c r="CP277" s="158"/>
      <c r="CQ277" s="158"/>
      <c r="CR277" s="158"/>
      <c r="CS277" s="158"/>
      <c r="CT277" s="158"/>
      <c r="CU277" s="158"/>
      <c r="CV277" s="158"/>
      <c r="CW277" s="158"/>
      <c r="CX277" s="158"/>
      <c r="CY277" s="158"/>
      <c r="CZ277" s="158"/>
      <c r="DA277" s="158"/>
      <c r="DB277" s="158"/>
      <c r="DC277" s="158"/>
      <c r="DD277" s="158"/>
      <c r="DE277" s="158"/>
      <c r="DF277" s="158"/>
      <c r="DG277" s="158"/>
      <c r="DH277" s="171"/>
      <c r="DI277" s="179"/>
      <c r="DJ277" s="158"/>
      <c r="DK277" s="158"/>
      <c r="DL277" s="158"/>
      <c r="DM277" s="158"/>
      <c r="DN277" s="158"/>
      <c r="DO277" s="158"/>
      <c r="DP277" s="158"/>
      <c r="DQ277" s="158"/>
      <c r="DR277" s="158"/>
      <c r="DS277" s="158"/>
      <c r="DT277" s="158"/>
      <c r="DU277" s="158"/>
      <c r="DV277" s="158"/>
      <c r="DW277" s="158"/>
      <c r="DX277" s="158"/>
      <c r="DY277" s="158"/>
      <c r="DZ277" s="158"/>
      <c r="EA277" s="158"/>
      <c r="EB277" s="158"/>
      <c r="EC277" s="171"/>
      <c r="ED277" s="179"/>
      <c r="EE277" s="158"/>
      <c r="EF277" s="158"/>
      <c r="EG277" s="158"/>
      <c r="EH277" s="158"/>
      <c r="EI277" s="158"/>
      <c r="EJ277" s="158"/>
      <c r="EK277" s="158"/>
      <c r="EL277" s="158"/>
      <c r="EM277" s="158"/>
      <c r="EN277" s="158"/>
      <c r="EO277" s="158"/>
      <c r="EP277" s="158"/>
      <c r="EQ277" s="158"/>
      <c r="ER277" s="158"/>
      <c r="ES277" s="158"/>
      <c r="ET277" s="158"/>
      <c r="EU277" s="158"/>
      <c r="EV277" s="158"/>
      <c r="EW277" s="158"/>
      <c r="EX277" s="171"/>
      <c r="EY277" s="179"/>
      <c r="EZ277" s="158"/>
      <c r="FA277" s="158"/>
      <c r="FB277" s="158"/>
      <c r="FC277" s="158"/>
      <c r="FD277" s="158"/>
      <c r="FE277" s="158"/>
      <c r="FF277" s="158"/>
      <c r="FG277" s="158"/>
      <c r="FH277" s="158"/>
      <c r="FI277" s="158"/>
      <c r="FJ277" s="158"/>
      <c r="FK277" s="158"/>
      <c r="FL277" s="158"/>
      <c r="FM277" s="158"/>
      <c r="FN277" s="158"/>
      <c r="FO277" s="158"/>
      <c r="FP277" s="158"/>
      <c r="FQ277" s="158"/>
      <c r="FR277" s="158"/>
      <c r="FS277" s="158"/>
      <c r="FT277" s="158"/>
      <c r="FU277" s="158"/>
      <c r="FV277" s="158"/>
      <c r="FW277" s="158"/>
      <c r="FX277" s="158"/>
      <c r="FY277" s="158"/>
      <c r="FZ277" s="158"/>
      <c r="GA277" s="158"/>
      <c r="GB277" s="158"/>
      <c r="GC277" s="158"/>
      <c r="GD277" s="158"/>
      <c r="GE277" s="158"/>
      <c r="GF277" s="158"/>
      <c r="GG277" s="158"/>
      <c r="GH277" s="158"/>
      <c r="GI277" s="158"/>
      <c r="GJ277" s="158"/>
      <c r="GK277" s="158"/>
      <c r="GL277" s="158"/>
      <c r="GM277" s="158"/>
      <c r="GN277" s="158"/>
      <c r="GO277" s="158"/>
      <c r="GP277" s="158"/>
      <c r="GQ277" s="158"/>
      <c r="GR277" s="158"/>
      <c r="GS277" s="158"/>
      <c r="GT277" s="158"/>
      <c r="GU277" s="158"/>
      <c r="GV277" s="158"/>
      <c r="GW277" s="158"/>
      <c r="GX277" s="158"/>
      <c r="GY277" s="158"/>
      <c r="GZ277" s="158"/>
      <c r="HA277" s="158"/>
      <c r="HB277" s="158"/>
      <c r="HC277" s="158"/>
      <c r="HD277" s="158"/>
      <c r="HE277" s="158"/>
      <c r="HF277" s="158"/>
      <c r="HG277" s="158"/>
      <c r="HH277" s="158"/>
      <c r="HI277" s="158"/>
      <c r="HJ277" s="158"/>
      <c r="HK277" s="158"/>
      <c r="HL277" s="158"/>
      <c r="HM277" s="158"/>
      <c r="HN277" s="158"/>
      <c r="HO277" s="158"/>
      <c r="HP277" s="158"/>
      <c r="HQ277" s="158"/>
      <c r="HR277" s="158"/>
      <c r="HS277" s="158"/>
      <c r="HT277" s="158"/>
      <c r="HU277" s="158"/>
      <c r="HV277" s="158"/>
      <c r="HW277" s="158"/>
      <c r="HX277" s="158"/>
      <c r="HY277" s="158"/>
      <c r="HZ277" s="158"/>
      <c r="IA277" s="158"/>
      <c r="IB277" s="158"/>
      <c r="IC277" s="158"/>
      <c r="ID277" s="158"/>
      <c r="IE277" s="158"/>
      <c r="IF277" s="158"/>
      <c r="IG277" s="158"/>
      <c r="IH277" s="158"/>
      <c r="II277" s="158"/>
      <c r="IJ277" s="158"/>
      <c r="IK277" s="158"/>
      <c r="IL277" s="158"/>
      <c r="IM277" s="158"/>
      <c r="IN277" s="158"/>
      <c r="IO277" s="158"/>
      <c r="IP277" s="158"/>
      <c r="IQ277" s="158"/>
      <c r="IR277" s="158"/>
      <c r="IS277" s="158"/>
      <c r="IT277" s="158"/>
      <c r="IU277" s="158"/>
      <c r="IV277" s="158"/>
      <c r="IW277" s="158"/>
      <c r="IX277" s="158"/>
      <c r="IY277" s="158"/>
      <c r="IZ277" s="158"/>
      <c r="JA277" s="158"/>
      <c r="JB277" s="158"/>
      <c r="JC277" s="158"/>
      <c r="JD277" s="158"/>
      <c r="JE277" s="158"/>
      <c r="JF277" s="158"/>
      <c r="JG277" s="158"/>
      <c r="JH277" s="158"/>
      <c r="JI277" s="158"/>
      <c r="JJ277" s="158"/>
      <c r="JK277" s="158"/>
      <c r="JL277" s="158"/>
      <c r="JM277" s="158"/>
      <c r="JN277" s="158"/>
    </row>
    <row r="278" spans="1:274" hidden="1" outlineLevel="3" x14ac:dyDescent="0.25">
      <c r="A278" s="193" t="s">
        <v>185</v>
      </c>
      <c r="B278" s="192"/>
      <c r="C278" s="192" t="s">
        <v>210</v>
      </c>
      <c r="E278" s="26">
        <v>43956</v>
      </c>
      <c r="F278" s="26">
        <v>43976</v>
      </c>
      <c r="G278" s="20">
        <f>IF(OR(E278&lt;&gt;"NC", F278&lt;&gt;"NC"),NETWORKDAYS(E278,F278,'JOUR FERIE'!A:A),"NC")</f>
        <v>13</v>
      </c>
      <c r="H278" s="20">
        <v>45</v>
      </c>
      <c r="I278" s="20">
        <f>H278+(H278*40%)</f>
        <v>63</v>
      </c>
      <c r="J278" s="20">
        <v>0</v>
      </c>
      <c r="K278" s="73">
        <f>I278-J278</f>
        <v>63</v>
      </c>
      <c r="L278" s="15" t="s">
        <v>19</v>
      </c>
      <c r="M278" s="3"/>
      <c r="N278" s="9"/>
      <c r="O278" s="9"/>
      <c r="P278" s="9"/>
      <c r="Q278" s="9"/>
      <c r="R278" s="9"/>
      <c r="S278" s="9"/>
      <c r="T278" s="172"/>
      <c r="U278" s="18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172"/>
      <c r="AJ278" s="180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172"/>
      <c r="AX278" s="180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172"/>
      <c r="BL278" s="180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172"/>
      <c r="BZ278" s="180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172"/>
      <c r="CN278" s="180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172"/>
      <c r="DI278" s="180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172"/>
      <c r="ED278" s="180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172"/>
      <c r="EY278" s="180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  <c r="JF278" s="9"/>
      <c r="JG278" s="9"/>
      <c r="JH278" s="9"/>
      <c r="JI278" s="9"/>
      <c r="JJ278" s="9"/>
      <c r="JK278" s="9"/>
      <c r="JL278" s="9"/>
      <c r="JM278" s="9"/>
      <c r="JN278" s="9"/>
    </row>
    <row r="279" spans="1:274" s="251" customFormat="1" hidden="1" outlineLevel="1" collapsed="1" x14ac:dyDescent="0.25">
      <c r="A279" s="289" t="s">
        <v>102</v>
      </c>
      <c r="B279" s="248"/>
      <c r="C279" s="248"/>
      <c r="D279" s="211"/>
      <c r="E279" s="213">
        <f>MIN(E280:E284)</f>
        <v>43977</v>
      </c>
      <c r="F279" s="213">
        <f>MAX(F280:F284)</f>
        <v>44019</v>
      </c>
      <c r="G279" s="274">
        <f>IF(OR(E279&lt;&gt;"NC", F279&lt;&gt;"NC"),NETWORKDAYS(E279,F279,'JOUR FERIE'!A:A),"NC")</f>
        <v>30</v>
      </c>
      <c r="H279" s="249">
        <f>SUM(H280:H284)</f>
        <v>7.75</v>
      </c>
      <c r="I279" s="249">
        <f>SUM(I280:I284)</f>
        <v>8.5500000000000007</v>
      </c>
      <c r="J279" s="249">
        <f>SUM(J280:J284)</f>
        <v>0</v>
      </c>
      <c r="K279" s="249">
        <f>SUM(K280:K284)</f>
        <v>8.5500000000000007</v>
      </c>
      <c r="L279" s="214"/>
      <c r="M279" s="250"/>
      <c r="N279" s="158"/>
      <c r="O279" s="158"/>
      <c r="P279" s="158"/>
      <c r="Q279" s="158"/>
      <c r="R279" s="158"/>
      <c r="S279" s="158"/>
      <c r="T279" s="171"/>
      <c r="U279" s="179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71"/>
      <c r="AJ279" s="179"/>
      <c r="AK279" s="158"/>
      <c r="AL279" s="158"/>
      <c r="AM279" s="158"/>
      <c r="AN279" s="158"/>
      <c r="AO279" s="158"/>
      <c r="AP279" s="158"/>
      <c r="AQ279" s="158"/>
      <c r="AR279" s="158"/>
      <c r="AS279" s="158"/>
      <c r="AT279" s="158"/>
      <c r="AU279" s="158"/>
      <c r="AV279" s="158"/>
      <c r="AW279" s="171"/>
      <c r="AX279" s="179"/>
      <c r="AY279" s="158"/>
      <c r="AZ279" s="158"/>
      <c r="BA279" s="158"/>
      <c r="BB279" s="158"/>
      <c r="BC279" s="158"/>
      <c r="BD279" s="158"/>
      <c r="BE279" s="158"/>
      <c r="BF279" s="158"/>
      <c r="BG279" s="158"/>
      <c r="BH279" s="158"/>
      <c r="BI279" s="158"/>
      <c r="BJ279" s="158"/>
      <c r="BK279" s="171"/>
      <c r="BL279" s="179"/>
      <c r="BM279" s="158"/>
      <c r="BN279" s="158"/>
      <c r="BO279" s="158"/>
      <c r="BP279" s="158"/>
      <c r="BQ279" s="158"/>
      <c r="BR279" s="158"/>
      <c r="BS279" s="158"/>
      <c r="BT279" s="158"/>
      <c r="BU279" s="158"/>
      <c r="BV279" s="158"/>
      <c r="BW279" s="158"/>
      <c r="BX279" s="158"/>
      <c r="BY279" s="171"/>
      <c r="BZ279" s="179"/>
      <c r="CA279" s="158"/>
      <c r="CB279" s="158"/>
      <c r="CC279" s="158"/>
      <c r="CD279" s="158"/>
      <c r="CE279" s="158"/>
      <c r="CF279" s="158"/>
      <c r="CG279" s="158"/>
      <c r="CH279" s="158"/>
      <c r="CI279" s="158"/>
      <c r="CJ279" s="158"/>
      <c r="CK279" s="158"/>
      <c r="CL279" s="158"/>
      <c r="CM279" s="171"/>
      <c r="CN279" s="179"/>
      <c r="CO279" s="158"/>
      <c r="CP279" s="158"/>
      <c r="CQ279" s="158"/>
      <c r="CR279" s="158"/>
      <c r="CS279" s="158"/>
      <c r="CT279" s="158"/>
      <c r="CU279" s="158"/>
      <c r="CV279" s="158"/>
      <c r="CW279" s="158"/>
      <c r="CX279" s="158"/>
      <c r="CY279" s="158"/>
      <c r="CZ279" s="158"/>
      <c r="DA279" s="158"/>
      <c r="DB279" s="158"/>
      <c r="DC279" s="158"/>
      <c r="DD279" s="158"/>
      <c r="DE279" s="158"/>
      <c r="DF279" s="158"/>
      <c r="DG279" s="158"/>
      <c r="DH279" s="171"/>
      <c r="DI279" s="179"/>
      <c r="DJ279" s="158"/>
      <c r="DK279" s="158"/>
      <c r="DL279" s="158"/>
      <c r="DM279" s="158"/>
      <c r="DN279" s="158"/>
      <c r="DO279" s="158"/>
      <c r="DP279" s="158"/>
      <c r="DQ279" s="158"/>
      <c r="DR279" s="158"/>
      <c r="DS279" s="158"/>
      <c r="DT279" s="158"/>
      <c r="DU279" s="158"/>
      <c r="DV279" s="158"/>
      <c r="DW279" s="158"/>
      <c r="DX279" s="158"/>
      <c r="DY279" s="158"/>
      <c r="DZ279" s="158"/>
      <c r="EA279" s="158"/>
      <c r="EB279" s="158"/>
      <c r="EC279" s="171"/>
      <c r="ED279" s="179"/>
      <c r="EE279" s="158"/>
      <c r="EF279" s="158"/>
      <c r="EG279" s="158"/>
      <c r="EH279" s="158"/>
      <c r="EI279" s="158"/>
      <c r="EJ279" s="158"/>
      <c r="EK279" s="158"/>
      <c r="EL279" s="158"/>
      <c r="EM279" s="158"/>
      <c r="EN279" s="158"/>
      <c r="EO279" s="158"/>
      <c r="EP279" s="158"/>
      <c r="EQ279" s="158"/>
      <c r="ER279" s="158"/>
      <c r="ES279" s="158"/>
      <c r="ET279" s="158"/>
      <c r="EU279" s="158"/>
      <c r="EV279" s="158"/>
      <c r="EW279" s="158"/>
      <c r="EX279" s="171"/>
      <c r="EY279" s="179"/>
      <c r="EZ279" s="158"/>
      <c r="FA279" s="158"/>
      <c r="FB279" s="158"/>
      <c r="FC279" s="158"/>
      <c r="FD279" s="158"/>
      <c r="FE279" s="158"/>
      <c r="FF279" s="158"/>
      <c r="FG279" s="158"/>
      <c r="FH279" s="158"/>
      <c r="FI279" s="158"/>
      <c r="FJ279" s="158"/>
      <c r="FK279" s="158"/>
      <c r="FL279" s="158"/>
      <c r="FM279" s="158"/>
      <c r="FN279" s="158"/>
      <c r="FO279" s="158"/>
      <c r="FP279" s="158"/>
      <c r="FQ279" s="158"/>
      <c r="FR279" s="158"/>
      <c r="FS279" s="158"/>
      <c r="FT279" s="158"/>
      <c r="FU279" s="158"/>
      <c r="FV279" s="158"/>
      <c r="FW279" s="158"/>
      <c r="FX279" s="158"/>
      <c r="FY279" s="158"/>
      <c r="FZ279" s="158"/>
      <c r="GA279" s="158"/>
      <c r="GB279" s="158"/>
      <c r="GC279" s="158"/>
      <c r="GD279" s="158"/>
      <c r="GE279" s="158"/>
      <c r="GF279" s="158"/>
      <c r="GG279" s="158"/>
      <c r="GH279" s="158"/>
      <c r="GI279" s="158"/>
      <c r="GJ279" s="158"/>
      <c r="GK279" s="158"/>
      <c r="GL279" s="158"/>
      <c r="GM279" s="158"/>
      <c r="GN279" s="158"/>
      <c r="GO279" s="158"/>
      <c r="GP279" s="158"/>
      <c r="GQ279" s="158"/>
      <c r="GR279" s="158"/>
      <c r="GS279" s="158"/>
      <c r="GT279" s="158"/>
      <c r="GU279" s="158"/>
      <c r="GV279" s="158"/>
      <c r="GW279" s="158"/>
      <c r="GX279" s="158"/>
      <c r="GY279" s="158"/>
      <c r="GZ279" s="158"/>
      <c r="HA279" s="158"/>
      <c r="HB279" s="158"/>
      <c r="HC279" s="158"/>
      <c r="HD279" s="158"/>
      <c r="HE279" s="158"/>
      <c r="HF279" s="158"/>
      <c r="HG279" s="158"/>
      <c r="HH279" s="158"/>
      <c r="HI279" s="158"/>
      <c r="HJ279" s="158"/>
      <c r="HK279" s="158"/>
      <c r="HL279" s="158"/>
      <c r="HM279" s="158"/>
      <c r="HN279" s="158"/>
      <c r="HO279" s="158"/>
      <c r="HP279" s="158"/>
      <c r="HQ279" s="158"/>
      <c r="HR279" s="158"/>
      <c r="HS279" s="158"/>
      <c r="HT279" s="158"/>
      <c r="HU279" s="158"/>
      <c r="HV279" s="158"/>
      <c r="HW279" s="158"/>
      <c r="HX279" s="158"/>
      <c r="HY279" s="158"/>
      <c r="HZ279" s="158"/>
      <c r="IA279" s="158"/>
      <c r="IB279" s="158"/>
      <c r="IC279" s="158"/>
      <c r="ID279" s="158"/>
      <c r="IE279" s="158"/>
      <c r="IF279" s="158"/>
      <c r="IG279" s="158"/>
      <c r="IH279" s="158"/>
      <c r="II279" s="158"/>
      <c r="IJ279" s="158"/>
      <c r="IK279" s="158"/>
      <c r="IL279" s="158"/>
      <c r="IM279" s="158"/>
      <c r="IN279" s="158"/>
      <c r="IO279" s="158"/>
      <c r="IP279" s="158"/>
      <c r="IQ279" s="158"/>
      <c r="IR279" s="158"/>
      <c r="IS279" s="158"/>
      <c r="IT279" s="158"/>
      <c r="IU279" s="158"/>
      <c r="IV279" s="158"/>
      <c r="IW279" s="158"/>
      <c r="IX279" s="158"/>
      <c r="IY279" s="158"/>
      <c r="IZ279" s="158"/>
      <c r="JA279" s="158"/>
      <c r="JB279" s="158"/>
      <c r="JC279" s="158"/>
      <c r="JD279" s="158"/>
      <c r="JE279" s="158"/>
      <c r="JF279" s="158"/>
      <c r="JG279" s="158"/>
      <c r="JH279" s="158"/>
      <c r="JI279" s="158"/>
      <c r="JJ279" s="158"/>
      <c r="JK279" s="158"/>
      <c r="JL279" s="158"/>
      <c r="JM279" s="158"/>
      <c r="JN279" s="158"/>
    </row>
    <row r="280" spans="1:274" ht="30" hidden="1" outlineLevel="2" x14ac:dyDescent="0.25">
      <c r="A280" s="193" t="s">
        <v>16</v>
      </c>
      <c r="B280" s="192" t="s">
        <v>230</v>
      </c>
      <c r="C280" s="192" t="s">
        <v>210</v>
      </c>
      <c r="D280" s="6" t="s">
        <v>150</v>
      </c>
      <c r="E280" s="61">
        <v>43977</v>
      </c>
      <c r="F280" s="61">
        <v>43977</v>
      </c>
      <c r="G280" s="20">
        <f>IF(OR(E280&lt;&gt;"NC", F280&lt;&gt;"NC"),NETWORKDAYS(E280,F280,'JOUR FERIE'!A:A),"NC")</f>
        <v>1</v>
      </c>
      <c r="H280" s="20">
        <v>0.25</v>
      </c>
      <c r="I280" s="20">
        <v>0.25</v>
      </c>
      <c r="J280" s="20">
        <v>0</v>
      </c>
      <c r="K280" s="73">
        <f>I280-J280</f>
        <v>0.25</v>
      </c>
      <c r="L280" s="15" t="s">
        <v>19</v>
      </c>
      <c r="M280" s="3"/>
      <c r="N280" s="9"/>
      <c r="O280" s="9"/>
      <c r="P280" s="9"/>
      <c r="Q280" s="9"/>
      <c r="R280" s="9"/>
      <c r="S280" s="9"/>
      <c r="T280" s="172"/>
      <c r="U280" s="18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172"/>
      <c r="AJ280" s="180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172"/>
      <c r="AX280" s="180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172"/>
      <c r="BL280" s="180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172"/>
      <c r="BZ280" s="180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172"/>
      <c r="CN280" s="180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172"/>
      <c r="DI280" s="180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172"/>
      <c r="ED280" s="180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172"/>
      <c r="EY280" s="180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  <c r="JF280" s="9"/>
      <c r="JG280" s="9"/>
      <c r="JH280" s="9"/>
      <c r="JI280" s="9"/>
      <c r="JJ280" s="9"/>
      <c r="JK280" s="9"/>
      <c r="JL280" s="9"/>
      <c r="JM280" s="9"/>
      <c r="JN280" s="9"/>
    </row>
    <row r="281" spans="1:274" ht="30" hidden="1" outlineLevel="2" x14ac:dyDescent="0.25">
      <c r="A281" s="193" t="s">
        <v>17</v>
      </c>
      <c r="B281" s="192" t="s">
        <v>230</v>
      </c>
      <c r="C281" s="192" t="s">
        <v>210</v>
      </c>
      <c r="D281" s="6" t="s">
        <v>149</v>
      </c>
      <c r="E281" s="61">
        <v>43977</v>
      </c>
      <c r="F281" s="61">
        <v>43977</v>
      </c>
      <c r="G281" s="20">
        <f>IF(OR(E281&lt;&gt;"NC", F281&lt;&gt;"NC"),NETWORKDAYS(E281,F281,'JOUR FERIE'!A:A),"NC")</f>
        <v>1</v>
      </c>
      <c r="H281" s="20">
        <v>0.25</v>
      </c>
      <c r="I281" s="20">
        <v>0.25</v>
      </c>
      <c r="J281" s="20">
        <v>0</v>
      </c>
      <c r="K281" s="73">
        <f>I281-J281</f>
        <v>0.25</v>
      </c>
      <c r="L281" s="15" t="s">
        <v>19</v>
      </c>
      <c r="M281" s="3"/>
    </row>
    <row r="282" spans="1:274" ht="30" hidden="1" outlineLevel="2" x14ac:dyDescent="0.25">
      <c r="A282" s="193" t="s">
        <v>18</v>
      </c>
      <c r="B282" s="192" t="s">
        <v>230</v>
      </c>
      <c r="C282" s="192" t="s">
        <v>210</v>
      </c>
      <c r="D282" s="6" t="s">
        <v>149</v>
      </c>
      <c r="E282" s="61">
        <v>43977</v>
      </c>
      <c r="F282" s="61">
        <v>43998</v>
      </c>
      <c r="G282" s="20">
        <f>IF(OR(E282&lt;&gt;"NC", F282&lt;&gt;"NC"),NETWORKDAYS(E282,F282,'JOUR FERIE'!A:A),"NC")</f>
        <v>15</v>
      </c>
      <c r="H282" s="20">
        <v>2</v>
      </c>
      <c r="I282" s="20">
        <f>H282+(H282*40%)</f>
        <v>2.8</v>
      </c>
      <c r="J282" s="20">
        <v>0</v>
      </c>
      <c r="K282" s="73">
        <f>I282-J282</f>
        <v>2.8</v>
      </c>
      <c r="L282" s="15" t="s">
        <v>19</v>
      </c>
      <c r="M282" s="3"/>
    </row>
    <row r="283" spans="1:274" hidden="1" outlineLevel="2" x14ac:dyDescent="0.25">
      <c r="A283" s="193" t="s">
        <v>43</v>
      </c>
      <c r="B283" s="192" t="s">
        <v>212</v>
      </c>
      <c r="C283" s="192" t="s">
        <v>211</v>
      </c>
      <c r="D283" s="6" t="s">
        <v>150</v>
      </c>
      <c r="E283" s="61">
        <v>43998</v>
      </c>
      <c r="F283" s="61">
        <v>43998</v>
      </c>
      <c r="G283" s="20">
        <f>IF(OR(E283&lt;&gt;"NC", F283&lt;&gt;"NC"),NETWORKDAYS(E283,F283,'JOUR FERIE'!A:A),"NC")</f>
        <v>1</v>
      </c>
      <c r="H283" s="20">
        <v>0.25</v>
      </c>
      <c r="I283" s="20">
        <v>0.25</v>
      </c>
      <c r="J283" s="20">
        <v>0</v>
      </c>
      <c r="K283" s="73">
        <f>I283-J283</f>
        <v>0.25</v>
      </c>
      <c r="L283" s="15" t="s">
        <v>19</v>
      </c>
      <c r="M283" s="3"/>
    </row>
    <row r="284" spans="1:274" hidden="1" outlineLevel="2" x14ac:dyDescent="0.25">
      <c r="A284" s="193" t="s">
        <v>44</v>
      </c>
      <c r="B284" s="192" t="s">
        <v>212</v>
      </c>
      <c r="C284" s="192" t="s">
        <v>211</v>
      </c>
      <c r="D284" s="6" t="s">
        <v>149</v>
      </c>
      <c r="E284" s="61">
        <v>43998</v>
      </c>
      <c r="F284" s="61">
        <v>44019</v>
      </c>
      <c r="G284" s="20">
        <f>IF(OR(E284&lt;&gt;"NC", F284&lt;&gt;"NC"),NETWORKDAYS(E284,F284,'JOUR FERIE'!A:A),"NC")</f>
        <v>16</v>
      </c>
      <c r="H284" s="20">
        <v>5</v>
      </c>
      <c r="I284" s="20">
        <v>5</v>
      </c>
      <c r="J284" s="20">
        <v>0</v>
      </c>
      <c r="K284" s="73">
        <f>I284-J284</f>
        <v>5</v>
      </c>
      <c r="L284" s="15" t="s">
        <v>19</v>
      </c>
      <c r="M284" s="3"/>
    </row>
    <row r="285" spans="1:274" s="31" customFormat="1" collapsed="1" x14ac:dyDescent="0.25">
      <c r="A285" s="191" t="s">
        <v>235</v>
      </c>
      <c r="B285" s="195"/>
      <c r="C285" s="195"/>
      <c r="D285" s="163"/>
      <c r="E285" s="242">
        <f>MIN(E287:E288)</f>
        <v>43755</v>
      </c>
      <c r="F285" s="164">
        <f>MAX(F287:F288)</f>
        <v>44019</v>
      </c>
      <c r="G285" s="54">
        <f>IF(OR(E285&lt;&gt;"NC", F285&lt;&gt;"NC"),NETWORKDAYS(E285,F285,'JOUR FERIE'!A:A),"NC")</f>
        <v>181</v>
      </c>
      <c r="H285" s="54">
        <f>H286</f>
        <v>10</v>
      </c>
      <c r="I285" s="54">
        <f>I286</f>
        <v>10</v>
      </c>
      <c r="J285" s="54">
        <f>J286</f>
        <v>0</v>
      </c>
      <c r="K285" s="54">
        <f>K286</f>
        <v>10</v>
      </c>
      <c r="L285" s="165" t="s">
        <v>19</v>
      </c>
      <c r="M285" s="4"/>
      <c r="N285" s="43"/>
      <c r="O285" s="43"/>
      <c r="P285" s="43"/>
      <c r="Q285" s="43"/>
      <c r="R285" s="43"/>
      <c r="S285" s="43"/>
      <c r="T285" s="176"/>
      <c r="U285" s="185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176"/>
      <c r="AJ285" s="185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176"/>
      <c r="AX285" s="185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176"/>
      <c r="BL285" s="185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176"/>
      <c r="BZ285" s="185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176"/>
      <c r="CN285" s="185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176"/>
      <c r="DI285" s="185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176"/>
      <c r="ED285" s="185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3"/>
      <c r="EU285" s="43"/>
      <c r="EV285" s="43"/>
      <c r="EW285" s="43"/>
      <c r="EX285" s="176"/>
      <c r="EY285" s="185"/>
      <c r="EZ285" s="43"/>
      <c r="FA285" s="43"/>
      <c r="FB285" s="43"/>
      <c r="FC285" s="43"/>
      <c r="FD285" s="43"/>
      <c r="FE285" s="43"/>
      <c r="FF285" s="43"/>
      <c r="FG285" s="43"/>
      <c r="FH285" s="43"/>
      <c r="FI285" s="43"/>
      <c r="FJ285" s="43"/>
      <c r="FK285" s="43"/>
      <c r="FL285" s="43"/>
      <c r="FM285" s="43"/>
      <c r="FN285" s="43"/>
      <c r="FO285" s="43"/>
      <c r="FP285" s="43"/>
      <c r="FQ285" s="43"/>
      <c r="FR285" s="43"/>
      <c r="FS285" s="43"/>
      <c r="FT285" s="43"/>
      <c r="FU285" s="43"/>
      <c r="FV285" s="43"/>
      <c r="FW285" s="43"/>
      <c r="FX285" s="43"/>
      <c r="FY285" s="43"/>
      <c r="FZ285" s="43"/>
      <c r="GA285" s="43"/>
      <c r="GB285" s="43"/>
      <c r="GC285" s="43"/>
      <c r="GD285" s="43"/>
      <c r="GE285" s="43"/>
      <c r="GF285" s="43"/>
      <c r="GG285" s="43"/>
      <c r="GH285" s="43"/>
      <c r="GI285" s="43"/>
      <c r="GJ285" s="43"/>
      <c r="GK285" s="43"/>
      <c r="GL285" s="43"/>
      <c r="GM285" s="43"/>
      <c r="GN285" s="43"/>
      <c r="GO285" s="43"/>
      <c r="GP285" s="43"/>
      <c r="GQ285" s="43"/>
      <c r="GR285" s="4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43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43"/>
      <c r="HV285" s="43"/>
      <c r="HW285" s="43"/>
      <c r="HX285" s="43"/>
      <c r="HY285" s="43"/>
      <c r="HZ285" s="43"/>
      <c r="IA285" s="43"/>
      <c r="IB285" s="43"/>
      <c r="IC285" s="43"/>
      <c r="ID285" s="43"/>
      <c r="IE285" s="43"/>
      <c r="IF285" s="43"/>
      <c r="IG285" s="43"/>
      <c r="IH285" s="43"/>
      <c r="II285" s="43"/>
      <c r="IJ285" s="43"/>
      <c r="IK285" s="43"/>
      <c r="IL285" s="43"/>
      <c r="IM285" s="43"/>
      <c r="IN285" s="43"/>
      <c r="IO285" s="43"/>
      <c r="IP285" s="43"/>
      <c r="IQ285" s="43"/>
      <c r="IR285" s="43"/>
      <c r="IS285" s="43"/>
      <c r="IT285" s="43"/>
      <c r="IU285" s="43"/>
      <c r="IV285" s="43"/>
      <c r="IW285" s="43"/>
      <c r="IX285" s="43"/>
      <c r="IY285" s="43"/>
      <c r="IZ285" s="43"/>
      <c r="JA285" s="43"/>
      <c r="JB285" s="43"/>
      <c r="JC285" s="43"/>
      <c r="JD285" s="43"/>
      <c r="JE285" s="43"/>
      <c r="JF285" s="43"/>
      <c r="JG285" s="43"/>
      <c r="JH285" s="43"/>
      <c r="JI285" s="43"/>
      <c r="JJ285" s="43"/>
      <c r="JK285" s="43"/>
      <c r="JL285" s="43"/>
      <c r="JM285" s="43"/>
      <c r="JN285" s="43"/>
    </row>
    <row r="286" spans="1:274" s="251" customFormat="1" hidden="1" outlineLevel="2" x14ac:dyDescent="0.25">
      <c r="A286" s="289" t="s">
        <v>232</v>
      </c>
      <c r="B286" s="248"/>
      <c r="C286" s="248"/>
      <c r="D286" s="211"/>
      <c r="E286" s="213">
        <f>E287</f>
        <v>43755</v>
      </c>
      <c r="F286" s="213">
        <f>F287</f>
        <v>43998</v>
      </c>
      <c r="G286" s="274">
        <f>IF(OR(E286&lt;&gt;"NC", F286&lt;&gt;"NC"),NETWORKDAYS(E286,F286,'JOUR FERIE'!A:A),"NC")</f>
        <v>166</v>
      </c>
      <c r="H286" s="249">
        <f>SUM(H287)</f>
        <v>10</v>
      </c>
      <c r="I286" s="249">
        <f>SUM(I287)</f>
        <v>10</v>
      </c>
      <c r="J286" s="249">
        <f>SUM(J287)</f>
        <v>0</v>
      </c>
      <c r="K286" s="249">
        <f>SUM(K287)</f>
        <v>10</v>
      </c>
      <c r="L286" s="214"/>
      <c r="M286" s="250"/>
      <c r="N286" s="158"/>
      <c r="O286" s="158"/>
      <c r="P286" s="158"/>
      <c r="Q286" s="158"/>
      <c r="R286" s="158"/>
      <c r="S286" s="158"/>
      <c r="T286" s="171"/>
      <c r="U286" s="179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71"/>
      <c r="AJ286" s="179"/>
      <c r="AK286" s="158"/>
      <c r="AL286" s="158"/>
      <c r="AM286" s="158"/>
      <c r="AN286" s="158"/>
      <c r="AO286" s="158"/>
      <c r="AP286" s="158"/>
      <c r="AQ286" s="158"/>
      <c r="AR286" s="158"/>
      <c r="AS286" s="158"/>
      <c r="AT286" s="158"/>
      <c r="AU286" s="158"/>
      <c r="AV286" s="158"/>
      <c r="AW286" s="171"/>
      <c r="AX286" s="179"/>
      <c r="AY286" s="158"/>
      <c r="AZ286" s="158"/>
      <c r="BA286" s="158"/>
      <c r="BB286" s="158"/>
      <c r="BC286" s="158"/>
      <c r="BD286" s="158"/>
      <c r="BE286" s="158"/>
      <c r="BF286" s="158"/>
      <c r="BG286" s="158"/>
      <c r="BH286" s="158"/>
      <c r="BI286" s="158"/>
      <c r="BJ286" s="158"/>
      <c r="BK286" s="171"/>
      <c r="BL286" s="179"/>
      <c r="BM286" s="158"/>
      <c r="BN286" s="158"/>
      <c r="BO286" s="158"/>
      <c r="BP286" s="158"/>
      <c r="BQ286" s="158"/>
      <c r="BR286" s="158"/>
      <c r="BS286" s="158"/>
      <c r="BT286" s="158"/>
      <c r="BU286" s="158"/>
      <c r="BV286" s="158"/>
      <c r="BW286" s="158"/>
      <c r="BX286" s="158"/>
      <c r="BY286" s="171"/>
      <c r="BZ286" s="179"/>
      <c r="CA286" s="158"/>
      <c r="CB286" s="158"/>
      <c r="CC286" s="158"/>
      <c r="CD286" s="158"/>
      <c r="CE286" s="158"/>
      <c r="CF286" s="158"/>
      <c r="CG286" s="158"/>
      <c r="CH286" s="158"/>
      <c r="CI286" s="158"/>
      <c r="CJ286" s="158"/>
      <c r="CK286" s="158"/>
      <c r="CL286" s="158"/>
      <c r="CM286" s="171"/>
      <c r="CN286" s="179"/>
      <c r="CO286" s="158"/>
      <c r="CP286" s="158"/>
      <c r="CQ286" s="158"/>
      <c r="CR286" s="158"/>
      <c r="CS286" s="158"/>
      <c r="CT286" s="158"/>
      <c r="CU286" s="158"/>
      <c r="CV286" s="158"/>
      <c r="CW286" s="158"/>
      <c r="CX286" s="158"/>
      <c r="CY286" s="158"/>
      <c r="CZ286" s="158"/>
      <c r="DA286" s="158"/>
      <c r="DB286" s="158"/>
      <c r="DC286" s="158"/>
      <c r="DD286" s="158"/>
      <c r="DE286" s="158"/>
      <c r="DF286" s="158"/>
      <c r="DG286" s="158"/>
      <c r="DH286" s="171"/>
      <c r="DI286" s="179"/>
      <c r="DJ286" s="158"/>
      <c r="DK286" s="158"/>
      <c r="DL286" s="158"/>
      <c r="DM286" s="158"/>
      <c r="DN286" s="158"/>
      <c r="DO286" s="158"/>
      <c r="DP286" s="158"/>
      <c r="DQ286" s="158"/>
      <c r="DR286" s="158"/>
      <c r="DS286" s="158"/>
      <c r="DT286" s="158"/>
      <c r="DU286" s="158"/>
      <c r="DV286" s="158"/>
      <c r="DW286" s="158"/>
      <c r="DX286" s="158"/>
      <c r="DY286" s="158"/>
      <c r="DZ286" s="158"/>
      <c r="EA286" s="158"/>
      <c r="EB286" s="158"/>
      <c r="EC286" s="171"/>
      <c r="ED286" s="179"/>
      <c r="EE286" s="158"/>
      <c r="EF286" s="158"/>
      <c r="EG286" s="158"/>
      <c r="EH286" s="158"/>
      <c r="EI286" s="158"/>
      <c r="EJ286" s="158"/>
      <c r="EK286" s="158"/>
      <c r="EL286" s="158"/>
      <c r="EM286" s="158"/>
      <c r="EN286" s="158"/>
      <c r="EO286" s="158"/>
      <c r="EP286" s="158"/>
      <c r="EQ286" s="158"/>
      <c r="ER286" s="158"/>
      <c r="ES286" s="158"/>
      <c r="ET286" s="158"/>
      <c r="EU286" s="158"/>
      <c r="EV286" s="158"/>
      <c r="EW286" s="158"/>
      <c r="EX286" s="171"/>
      <c r="EY286" s="179"/>
      <c r="EZ286" s="158"/>
      <c r="FA286" s="158"/>
      <c r="FB286" s="158"/>
      <c r="FC286" s="158"/>
      <c r="FD286" s="158"/>
      <c r="FE286" s="158"/>
      <c r="FF286" s="158"/>
      <c r="FG286" s="158"/>
      <c r="FH286" s="158"/>
      <c r="FI286" s="158"/>
      <c r="FJ286" s="158"/>
      <c r="FK286" s="158"/>
      <c r="FL286" s="158"/>
      <c r="FM286" s="158"/>
      <c r="FN286" s="158"/>
      <c r="FO286" s="158"/>
      <c r="FP286" s="158"/>
      <c r="FQ286" s="158"/>
      <c r="FR286" s="158"/>
      <c r="FS286" s="158"/>
      <c r="FT286" s="158"/>
      <c r="FU286" s="158"/>
      <c r="FV286" s="158"/>
      <c r="FW286" s="158"/>
      <c r="FX286" s="158"/>
      <c r="FY286" s="158"/>
      <c r="FZ286" s="158"/>
      <c r="GA286" s="158"/>
      <c r="GB286" s="158"/>
      <c r="GC286" s="158"/>
      <c r="GD286" s="158"/>
      <c r="GE286" s="158"/>
      <c r="GF286" s="158"/>
      <c r="GG286" s="158"/>
      <c r="GH286" s="158"/>
      <c r="GI286" s="158"/>
      <c r="GJ286" s="158"/>
      <c r="GK286" s="158"/>
      <c r="GL286" s="158"/>
      <c r="GM286" s="158"/>
      <c r="GN286" s="158"/>
      <c r="GO286" s="158"/>
      <c r="GP286" s="158"/>
      <c r="GQ286" s="158"/>
      <c r="GR286" s="158"/>
      <c r="GS286" s="158"/>
      <c r="GT286" s="158"/>
      <c r="GU286" s="158"/>
      <c r="GV286" s="158"/>
      <c r="GW286" s="158"/>
      <c r="GX286" s="158"/>
      <c r="GY286" s="158"/>
      <c r="GZ286" s="158"/>
      <c r="HA286" s="158"/>
      <c r="HB286" s="158"/>
      <c r="HC286" s="158"/>
      <c r="HD286" s="158"/>
      <c r="HE286" s="158"/>
      <c r="HF286" s="158"/>
      <c r="HG286" s="158"/>
      <c r="HH286" s="158"/>
      <c r="HI286" s="158"/>
      <c r="HJ286" s="158"/>
      <c r="HK286" s="158"/>
      <c r="HL286" s="158"/>
      <c r="HM286" s="158"/>
      <c r="HN286" s="158"/>
      <c r="HO286" s="158"/>
      <c r="HP286" s="158"/>
      <c r="HQ286" s="158"/>
      <c r="HR286" s="158"/>
      <c r="HS286" s="158"/>
      <c r="HT286" s="158"/>
      <c r="HU286" s="158"/>
      <c r="HV286" s="158"/>
      <c r="HW286" s="158"/>
      <c r="HX286" s="158"/>
      <c r="HY286" s="158"/>
      <c r="HZ286" s="158"/>
      <c r="IA286" s="158"/>
      <c r="IB286" s="158"/>
      <c r="IC286" s="158"/>
      <c r="ID286" s="158"/>
      <c r="IE286" s="158"/>
      <c r="IF286" s="158"/>
      <c r="IG286" s="158"/>
      <c r="IH286" s="158"/>
      <c r="II286" s="158"/>
      <c r="IJ286" s="158"/>
      <c r="IK286" s="158"/>
      <c r="IL286" s="158"/>
      <c r="IM286" s="158"/>
      <c r="IN286" s="158"/>
      <c r="IO286" s="158"/>
      <c r="IP286" s="158"/>
      <c r="IQ286" s="158"/>
      <c r="IR286" s="158"/>
      <c r="IS286" s="158"/>
      <c r="IT286" s="158"/>
      <c r="IU286" s="158"/>
      <c r="IV286" s="158"/>
      <c r="IW286" s="158"/>
      <c r="IX286" s="158"/>
      <c r="IY286" s="158"/>
      <c r="IZ286" s="158"/>
      <c r="JA286" s="158"/>
      <c r="JB286" s="158"/>
      <c r="JC286" s="158"/>
      <c r="JD286" s="158"/>
      <c r="JE286" s="158"/>
      <c r="JF286" s="158"/>
      <c r="JG286" s="158"/>
      <c r="JH286" s="158"/>
      <c r="JI286" s="158"/>
      <c r="JJ286" s="158"/>
      <c r="JK286" s="158"/>
      <c r="JL286" s="158"/>
      <c r="JM286" s="158"/>
      <c r="JN286" s="158"/>
    </row>
    <row r="287" spans="1:274" hidden="1" outlineLevel="3" x14ac:dyDescent="0.25">
      <c r="A287" s="193" t="s">
        <v>233</v>
      </c>
      <c r="B287" s="192"/>
      <c r="C287" s="192"/>
      <c r="E287" s="26">
        <f>E4</f>
        <v>43755</v>
      </c>
      <c r="F287" s="26">
        <f>F275</f>
        <v>43998</v>
      </c>
      <c r="G287" s="20">
        <f>IF(OR(E287&lt;&gt;"NC", F287&lt;&gt;"NC"),NETWORKDAYS(E287,F287,'JOUR FERIE'!A:A),"NC")</f>
        <v>166</v>
      </c>
      <c r="H287" s="20">
        <v>10</v>
      </c>
      <c r="I287" s="20">
        <f>H287+(H287*0%)</f>
        <v>10</v>
      </c>
      <c r="J287" s="20">
        <v>0</v>
      </c>
      <c r="K287" s="73">
        <f>I287-J287</f>
        <v>10</v>
      </c>
      <c r="L287" s="15" t="s">
        <v>19</v>
      </c>
      <c r="M287" s="3"/>
      <c r="N287" s="9"/>
      <c r="O287" s="9"/>
      <c r="P287" s="9"/>
      <c r="Q287" s="9"/>
      <c r="R287" s="9"/>
      <c r="S287" s="9"/>
      <c r="T287" s="172"/>
      <c r="U287" s="18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172"/>
      <c r="AJ287" s="180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172"/>
      <c r="AX287" s="180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172"/>
      <c r="BL287" s="180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172"/>
      <c r="BZ287" s="180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172"/>
      <c r="CN287" s="180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172"/>
      <c r="DI287" s="180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172"/>
      <c r="ED287" s="180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172"/>
      <c r="EY287" s="180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  <c r="JF287" s="9"/>
      <c r="JG287" s="9"/>
      <c r="JH287" s="9"/>
      <c r="JI287" s="9"/>
      <c r="JJ287" s="9"/>
      <c r="JK287" s="9"/>
      <c r="JL287" s="9"/>
      <c r="JM287" s="9"/>
      <c r="JN287" s="9"/>
    </row>
    <row r="288" spans="1:274" hidden="1" outlineLevel="3" x14ac:dyDescent="0.25">
      <c r="A288" s="193" t="s">
        <v>234</v>
      </c>
      <c r="B288" s="192"/>
      <c r="C288" s="192"/>
      <c r="E288" s="26">
        <f>E5</f>
        <v>43755</v>
      </c>
      <c r="F288" s="26">
        <f>F276</f>
        <v>44019</v>
      </c>
      <c r="G288" s="20">
        <f>IF(OR(E288&lt;&gt;"NC", F288&lt;&gt;"NC"),NETWORKDAYS(E288,F288,'JOUR FERIE'!A:A),"NC")</f>
        <v>181</v>
      </c>
      <c r="H288" s="20">
        <v>10</v>
      </c>
      <c r="I288" s="20">
        <f>H288+(H288*0%)</f>
        <v>10</v>
      </c>
      <c r="J288" s="20">
        <v>0</v>
      </c>
      <c r="K288" s="73">
        <f>I288-J288</f>
        <v>10</v>
      </c>
      <c r="L288" s="15" t="s">
        <v>19</v>
      </c>
      <c r="M288" s="3"/>
      <c r="N288" s="6"/>
      <c r="O288" s="6"/>
      <c r="P288" s="6"/>
      <c r="Q288" s="6"/>
      <c r="R288" s="6"/>
      <c r="S288" s="6"/>
      <c r="T288" s="109"/>
      <c r="U288" s="183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109"/>
      <c r="AJ288" s="183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109"/>
      <c r="AX288" s="183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109"/>
      <c r="BL288" s="183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109"/>
      <c r="BZ288" s="183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109"/>
      <c r="CN288" s="183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109"/>
      <c r="DI288" s="183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109"/>
      <c r="ED288" s="183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109"/>
      <c r="EY288" s="183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  <c r="IW288" s="6"/>
      <c r="IX288" s="6"/>
      <c r="IY288" s="6"/>
      <c r="IZ288" s="6"/>
      <c r="JA288" s="6"/>
      <c r="JB288" s="6"/>
      <c r="JC288" s="6"/>
      <c r="JD288" s="6"/>
      <c r="JE288" s="6"/>
      <c r="JF288" s="6"/>
      <c r="JG288" s="6"/>
      <c r="JH288" s="6"/>
      <c r="JI288" s="6"/>
      <c r="JJ288" s="6"/>
      <c r="JK288" s="6"/>
      <c r="JL288" s="6"/>
      <c r="JM288" s="6"/>
      <c r="JN288" s="6"/>
    </row>
    <row r="289" spans="1:274" s="256" customFormat="1" collapsed="1" x14ac:dyDescent="0.25">
      <c r="A289" s="143" t="s">
        <v>65</v>
      </c>
      <c r="B289" s="195"/>
      <c r="C289" s="195"/>
      <c r="D289" s="163"/>
      <c r="E289" s="242">
        <f>E298</f>
        <v>43810</v>
      </c>
      <c r="F289" s="164">
        <f>F295</f>
        <v>43859</v>
      </c>
      <c r="G289" s="54">
        <f>IF(OR(E289&lt;&gt;"NC", F289&lt;&gt;"NC"),NETWORKDAYS(E289,F289,'JOUR FERIE'!A:A),"NC")</f>
        <v>34</v>
      </c>
      <c r="H289" s="54">
        <f>SUM(H290,H296,H299,H301,H304,H308,H310,H315,H320,H322)</f>
        <v>35</v>
      </c>
      <c r="I289" s="54">
        <f>SUM(I290,I296,I299,I301,I304,I308,I310,I315,I320,I322)</f>
        <v>48.199999999999996</v>
      </c>
      <c r="J289" s="54">
        <f>SUM(J290,J296,J299,J301,J304,J308,J310,J315,J320,J322)</f>
        <v>4</v>
      </c>
      <c r="K289" s="54">
        <f>SUM(K290,K296,K299,K301,K304,K308,K310,K315,K320,K322)</f>
        <v>44.199999999999996</v>
      </c>
      <c r="L289" s="165" t="s">
        <v>19</v>
      </c>
      <c r="M289" s="252" t="s">
        <v>169</v>
      </c>
      <c r="N289" s="253"/>
      <c r="O289" s="253"/>
      <c r="P289" s="253"/>
      <c r="Q289" s="253"/>
      <c r="R289" s="253"/>
      <c r="S289" s="253"/>
      <c r="T289" s="254"/>
      <c r="U289" s="255"/>
      <c r="V289" s="253"/>
      <c r="W289" s="253"/>
      <c r="X289" s="253"/>
      <c r="Y289" s="253"/>
      <c r="Z289" s="253"/>
      <c r="AA289" s="253"/>
      <c r="AB289" s="253"/>
      <c r="AC289" s="253"/>
      <c r="AD289" s="253"/>
      <c r="AE289" s="253"/>
      <c r="AF289" s="253"/>
      <c r="AG289" s="253"/>
      <c r="AH289" s="253"/>
      <c r="AI289" s="254"/>
      <c r="AJ289" s="255"/>
      <c r="AK289" s="253"/>
      <c r="AL289" s="253"/>
      <c r="AM289" s="253"/>
      <c r="AN289" s="253"/>
      <c r="AO289" s="253"/>
      <c r="AP289" s="253"/>
      <c r="AQ289" s="253"/>
      <c r="AR289" s="253"/>
      <c r="AS289" s="253"/>
      <c r="AT289" s="253"/>
      <c r="AU289" s="253"/>
      <c r="AV289" s="253"/>
      <c r="AW289" s="254"/>
      <c r="AX289" s="255"/>
      <c r="AY289" s="253"/>
      <c r="AZ289" s="253"/>
      <c r="BA289" s="253"/>
      <c r="BB289" s="253"/>
      <c r="BC289" s="253"/>
      <c r="BD289" s="253"/>
      <c r="BE289" s="253"/>
      <c r="BF289" s="253"/>
      <c r="BG289" s="253"/>
      <c r="BH289" s="253"/>
      <c r="BI289" s="253"/>
      <c r="BJ289" s="253"/>
      <c r="BK289" s="254"/>
      <c r="BL289" s="255"/>
      <c r="BM289" s="253"/>
      <c r="BN289" s="253"/>
      <c r="BO289" s="253"/>
      <c r="BP289" s="253"/>
      <c r="BQ289" s="253"/>
      <c r="BR289" s="253"/>
      <c r="BS289" s="253"/>
      <c r="BT289" s="253"/>
      <c r="BU289" s="253"/>
      <c r="BV289" s="253"/>
      <c r="BW289" s="253"/>
      <c r="BX289" s="253"/>
      <c r="BY289" s="254"/>
      <c r="BZ289" s="255"/>
      <c r="CA289" s="253"/>
      <c r="CB289" s="253"/>
      <c r="CC289" s="253"/>
      <c r="CD289" s="253"/>
      <c r="CE289" s="253"/>
      <c r="CF289" s="253"/>
      <c r="CG289" s="253"/>
      <c r="CH289" s="253"/>
      <c r="CI289" s="253"/>
      <c r="CJ289" s="253"/>
      <c r="CK289" s="253"/>
      <c r="CL289" s="253"/>
      <c r="CM289" s="254"/>
      <c r="CN289" s="255"/>
      <c r="CO289" s="253"/>
      <c r="CP289" s="253"/>
      <c r="CQ289" s="253"/>
      <c r="CR289" s="253"/>
      <c r="CS289" s="253"/>
      <c r="CT289" s="253"/>
      <c r="CU289" s="253"/>
      <c r="CV289" s="253"/>
      <c r="CW289" s="253"/>
      <c r="CX289" s="253"/>
      <c r="CY289" s="253"/>
      <c r="CZ289" s="253"/>
      <c r="DA289" s="253"/>
      <c r="DB289" s="253"/>
      <c r="DC289" s="253"/>
      <c r="DD289" s="253"/>
      <c r="DE289" s="253"/>
      <c r="DF289" s="253"/>
      <c r="DG289" s="253"/>
      <c r="DH289" s="254"/>
      <c r="DI289" s="255"/>
      <c r="DJ289" s="253"/>
      <c r="DK289" s="253"/>
      <c r="DL289" s="253"/>
      <c r="DM289" s="253"/>
      <c r="DN289" s="253"/>
      <c r="DO289" s="253"/>
      <c r="DP289" s="253"/>
      <c r="DQ289" s="253"/>
      <c r="DR289" s="253"/>
      <c r="DS289" s="253"/>
      <c r="DT289" s="253"/>
      <c r="DU289" s="253"/>
      <c r="DV289" s="253"/>
      <c r="DW289" s="253"/>
      <c r="DX289" s="253"/>
      <c r="DY289" s="253"/>
      <c r="DZ289" s="253"/>
      <c r="EA289" s="253"/>
      <c r="EB289" s="253"/>
      <c r="EC289" s="254"/>
      <c r="ED289" s="255"/>
      <c r="EE289" s="253"/>
      <c r="EF289" s="253"/>
      <c r="EG289" s="253"/>
      <c r="EH289" s="253"/>
      <c r="EI289" s="253"/>
      <c r="EJ289" s="253"/>
      <c r="EK289" s="253"/>
      <c r="EL289" s="253"/>
      <c r="EM289" s="253"/>
      <c r="EN289" s="253"/>
      <c r="EO289" s="253"/>
      <c r="EP289" s="253"/>
      <c r="EQ289" s="253"/>
      <c r="ER289" s="253"/>
      <c r="ES289" s="253"/>
      <c r="ET289" s="253"/>
      <c r="EU289" s="253"/>
      <c r="EV289" s="253"/>
      <c r="EW289" s="253"/>
      <c r="EX289" s="254"/>
      <c r="EY289" s="255"/>
      <c r="EZ289" s="253"/>
      <c r="FA289" s="253"/>
      <c r="FB289" s="253"/>
      <c r="FC289" s="253"/>
      <c r="FD289" s="253"/>
      <c r="FE289" s="253"/>
      <c r="FF289" s="253"/>
      <c r="FG289" s="253"/>
      <c r="FH289" s="253"/>
      <c r="FI289" s="253"/>
      <c r="FJ289" s="253"/>
      <c r="FK289" s="253"/>
      <c r="FL289" s="253"/>
      <c r="FM289" s="253"/>
      <c r="FN289" s="253"/>
      <c r="FO289" s="253"/>
      <c r="FP289" s="253"/>
      <c r="FQ289" s="253"/>
      <c r="FR289" s="253"/>
      <c r="FS289" s="253"/>
      <c r="FT289" s="253"/>
      <c r="FU289" s="253"/>
      <c r="FV289" s="253"/>
      <c r="FW289" s="253"/>
      <c r="FX289" s="253"/>
      <c r="FY289" s="253"/>
      <c r="FZ289" s="253"/>
      <c r="GA289" s="253"/>
      <c r="GB289" s="253"/>
      <c r="GC289" s="253"/>
      <c r="GD289" s="253"/>
      <c r="GE289" s="253"/>
      <c r="GF289" s="253"/>
      <c r="GG289" s="253"/>
      <c r="GH289" s="253"/>
      <c r="GI289" s="253"/>
      <c r="GJ289" s="253"/>
      <c r="GK289" s="253"/>
      <c r="GL289" s="253"/>
      <c r="GM289" s="253"/>
      <c r="GN289" s="253"/>
      <c r="GO289" s="253"/>
      <c r="GP289" s="253"/>
      <c r="GQ289" s="253"/>
      <c r="GR289" s="253"/>
      <c r="GS289" s="253"/>
      <c r="GT289" s="253"/>
      <c r="GU289" s="253"/>
      <c r="GV289" s="253"/>
      <c r="GW289" s="253"/>
      <c r="GX289" s="253"/>
      <c r="GY289" s="253"/>
      <c r="GZ289" s="253"/>
      <c r="HA289" s="253"/>
      <c r="HB289" s="253"/>
      <c r="HC289" s="253"/>
      <c r="HD289" s="253"/>
      <c r="HE289" s="253"/>
      <c r="HF289" s="253"/>
      <c r="HG289" s="253"/>
      <c r="HH289" s="253"/>
      <c r="HI289" s="253"/>
      <c r="HJ289" s="253"/>
      <c r="HK289" s="253"/>
      <c r="HL289" s="253"/>
      <c r="HM289" s="253"/>
      <c r="HN289" s="253"/>
      <c r="HO289" s="253"/>
      <c r="HP289" s="253"/>
      <c r="HQ289" s="253"/>
      <c r="HR289" s="253"/>
      <c r="HS289" s="253"/>
      <c r="HT289" s="253"/>
      <c r="HU289" s="253"/>
      <c r="HV289" s="253"/>
      <c r="HW289" s="253"/>
      <c r="HX289" s="253"/>
      <c r="HY289" s="253"/>
      <c r="HZ289" s="253"/>
      <c r="IA289" s="253"/>
      <c r="IB289" s="253"/>
      <c r="IC289" s="253"/>
      <c r="ID289" s="253"/>
      <c r="IE289" s="253"/>
      <c r="IF289" s="253"/>
      <c r="IG289" s="253"/>
      <c r="IH289" s="253"/>
      <c r="II289" s="253"/>
      <c r="IJ289" s="253"/>
      <c r="IK289" s="253"/>
      <c r="IL289" s="253"/>
      <c r="IM289" s="253"/>
      <c r="IN289" s="253"/>
      <c r="IO289" s="253"/>
      <c r="IP289" s="253"/>
      <c r="IQ289" s="253"/>
      <c r="IR289" s="253"/>
      <c r="IS289" s="253"/>
      <c r="IT289" s="253"/>
      <c r="IU289" s="253"/>
      <c r="IV289" s="253"/>
      <c r="IW289" s="253"/>
      <c r="IX289" s="253"/>
      <c r="IY289" s="253"/>
      <c r="IZ289" s="253"/>
      <c r="JA289" s="253"/>
      <c r="JB289" s="253"/>
      <c r="JC289" s="253"/>
      <c r="JD289" s="253"/>
      <c r="JE289" s="253"/>
      <c r="JF289" s="253"/>
      <c r="JG289" s="253"/>
      <c r="JH289" s="253"/>
      <c r="JI289" s="253"/>
      <c r="JJ289" s="253"/>
      <c r="JK289" s="253"/>
      <c r="JL289" s="253"/>
      <c r="JM289" s="253"/>
      <c r="JN289" s="253"/>
    </row>
    <row r="290" spans="1:274" s="145" customFormat="1" hidden="1" outlineLevel="1" x14ac:dyDescent="0.25">
      <c r="A290" s="145" t="s">
        <v>106</v>
      </c>
      <c r="B290" s="158"/>
      <c r="C290" s="158"/>
      <c r="D290" s="158"/>
      <c r="E290" s="243"/>
      <c r="F290" s="160"/>
      <c r="G290" s="275">
        <f>IF(OR(E290&lt;&gt;"NC", F290&lt;&gt;"NC"),NETWORKDAYS(E290,F290,'JOUR FERIE'!A:A),"NC")</f>
        <v>0</v>
      </c>
      <c r="H290" s="275">
        <f>SUM(H291:H295)</f>
        <v>1</v>
      </c>
      <c r="I290" s="275">
        <f>SUM(I291:I295)</f>
        <v>1.4</v>
      </c>
      <c r="J290" s="275">
        <f>SUM(J291:J295)</f>
        <v>0</v>
      </c>
      <c r="K290" s="275">
        <f>SUM(K291:K295)</f>
        <v>1.4</v>
      </c>
      <c r="L290" s="146" t="s">
        <v>19</v>
      </c>
      <c r="M290" s="157"/>
      <c r="N290" s="158"/>
      <c r="O290" s="158"/>
      <c r="P290" s="158"/>
      <c r="Q290" s="158"/>
      <c r="R290" s="158"/>
      <c r="S290" s="158"/>
      <c r="T290" s="171"/>
      <c r="U290" s="179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71"/>
      <c r="AJ290" s="179"/>
      <c r="AK290" s="158"/>
      <c r="AL290" s="158"/>
      <c r="AM290" s="158"/>
      <c r="AN290" s="158"/>
      <c r="AO290" s="158"/>
      <c r="AP290" s="158"/>
      <c r="AQ290" s="158"/>
      <c r="AR290" s="158"/>
      <c r="AS290" s="158"/>
      <c r="AT290" s="158"/>
      <c r="AU290" s="158"/>
      <c r="AV290" s="158"/>
      <c r="AW290" s="171"/>
      <c r="AX290" s="179"/>
      <c r="AY290" s="158"/>
      <c r="AZ290" s="158"/>
      <c r="BA290" s="158"/>
      <c r="BB290" s="158"/>
      <c r="BC290" s="158"/>
      <c r="BD290" s="158"/>
      <c r="BE290" s="158"/>
      <c r="BF290" s="158"/>
      <c r="BG290" s="158"/>
      <c r="BH290" s="158"/>
      <c r="BI290" s="158"/>
      <c r="BJ290" s="158"/>
      <c r="BK290" s="171"/>
      <c r="BL290" s="179"/>
      <c r="BM290" s="158"/>
      <c r="BN290" s="158"/>
      <c r="BO290" s="158"/>
      <c r="BP290" s="158"/>
      <c r="BQ290" s="158"/>
      <c r="BR290" s="158"/>
      <c r="BS290" s="158"/>
      <c r="BT290" s="158"/>
      <c r="BU290" s="158"/>
      <c r="BV290" s="158"/>
      <c r="BW290" s="158"/>
      <c r="BX290" s="158"/>
      <c r="BY290" s="171"/>
      <c r="BZ290" s="179"/>
      <c r="CA290" s="158"/>
      <c r="CB290" s="158"/>
      <c r="CC290" s="158"/>
      <c r="CD290" s="158"/>
      <c r="CE290" s="158"/>
      <c r="CF290" s="158"/>
      <c r="CG290" s="158"/>
      <c r="CH290" s="158"/>
      <c r="CI290" s="158"/>
      <c r="CJ290" s="158"/>
      <c r="CK290" s="158"/>
      <c r="CL290" s="158"/>
      <c r="CM290" s="171"/>
      <c r="CN290" s="179"/>
      <c r="CO290" s="158"/>
      <c r="CP290" s="158"/>
      <c r="CQ290" s="158"/>
      <c r="CR290" s="158"/>
      <c r="CS290" s="158"/>
      <c r="CT290" s="158"/>
      <c r="CU290" s="158"/>
      <c r="CV290" s="158"/>
      <c r="CW290" s="158"/>
      <c r="CX290" s="158"/>
      <c r="CY290" s="158"/>
      <c r="CZ290" s="158"/>
      <c r="DA290" s="158"/>
      <c r="DB290" s="158"/>
      <c r="DC290" s="158"/>
      <c r="DD290" s="158"/>
      <c r="DE290" s="158"/>
      <c r="DF290" s="158"/>
      <c r="DG290" s="158"/>
      <c r="DH290" s="171"/>
      <c r="DI290" s="179"/>
      <c r="DJ290" s="158"/>
      <c r="DK290" s="158"/>
      <c r="DL290" s="158"/>
      <c r="DM290" s="158"/>
      <c r="DN290" s="158"/>
      <c r="DO290" s="158"/>
      <c r="DP290" s="158"/>
      <c r="DQ290" s="158"/>
      <c r="DR290" s="158"/>
      <c r="DS290" s="158"/>
      <c r="DT290" s="158"/>
      <c r="DU290" s="158"/>
      <c r="DV290" s="158"/>
      <c r="DW290" s="158"/>
      <c r="DX290" s="158"/>
      <c r="DY290" s="158"/>
      <c r="DZ290" s="158"/>
      <c r="EA290" s="158"/>
      <c r="EB290" s="158"/>
      <c r="EC290" s="171"/>
      <c r="ED290" s="179"/>
      <c r="EE290" s="158"/>
      <c r="EF290" s="158"/>
      <c r="EG290" s="158"/>
      <c r="EH290" s="158"/>
      <c r="EI290" s="158"/>
      <c r="EJ290" s="158"/>
      <c r="EK290" s="158"/>
      <c r="EL290" s="158"/>
      <c r="EM290" s="158"/>
      <c r="EN290" s="158"/>
      <c r="EO290" s="158"/>
      <c r="EP290" s="158"/>
      <c r="EQ290" s="158"/>
      <c r="ER290" s="158"/>
      <c r="ES290" s="158"/>
      <c r="ET290" s="158"/>
      <c r="EU290" s="158"/>
      <c r="EV290" s="158"/>
      <c r="EW290" s="158"/>
      <c r="EX290" s="171"/>
      <c r="EY290" s="179"/>
      <c r="EZ290" s="158"/>
      <c r="FA290" s="158"/>
      <c r="FB290" s="158"/>
      <c r="FC290" s="158"/>
      <c r="FD290" s="158"/>
      <c r="FE290" s="158"/>
      <c r="FF290" s="158"/>
      <c r="FG290" s="158"/>
      <c r="FH290" s="158"/>
      <c r="FI290" s="158"/>
      <c r="FJ290" s="158"/>
      <c r="FK290" s="158"/>
      <c r="FL290" s="158"/>
      <c r="FM290" s="158"/>
      <c r="FN290" s="158"/>
      <c r="FO290" s="158"/>
      <c r="FP290" s="158"/>
      <c r="FQ290" s="158"/>
      <c r="FR290" s="158"/>
      <c r="FS290" s="158"/>
      <c r="FT290" s="158"/>
      <c r="FU290" s="158"/>
      <c r="FV290" s="158"/>
      <c r="FW290" s="158"/>
      <c r="FX290" s="158"/>
      <c r="FY290" s="158"/>
      <c r="FZ290" s="158"/>
      <c r="GA290" s="158"/>
      <c r="GB290" s="158"/>
      <c r="GC290" s="158"/>
      <c r="GD290" s="158"/>
      <c r="GE290" s="158"/>
      <c r="GF290" s="158"/>
      <c r="GG290" s="158"/>
      <c r="GH290" s="158"/>
      <c r="GI290" s="158"/>
      <c r="GJ290" s="158"/>
      <c r="GK290" s="158"/>
      <c r="GL290" s="158"/>
      <c r="GM290" s="158"/>
      <c r="GN290" s="158"/>
      <c r="GO290" s="158"/>
      <c r="GP290" s="158"/>
      <c r="GQ290" s="158"/>
      <c r="GR290" s="158"/>
      <c r="GS290" s="158"/>
      <c r="GT290" s="158"/>
      <c r="GU290" s="158"/>
      <c r="GV290" s="158"/>
      <c r="GW290" s="158"/>
      <c r="GX290" s="158"/>
      <c r="GY290" s="158"/>
      <c r="GZ290" s="158"/>
      <c r="HA290" s="158"/>
      <c r="HB290" s="158"/>
      <c r="HC290" s="158"/>
      <c r="HD290" s="158"/>
      <c r="HE290" s="158"/>
      <c r="HF290" s="158"/>
      <c r="HG290" s="158"/>
      <c r="HH290" s="158"/>
      <c r="HI290" s="158"/>
      <c r="HJ290" s="158"/>
      <c r="HK290" s="158"/>
      <c r="HL290" s="158"/>
      <c r="HM290" s="158"/>
      <c r="HN290" s="158"/>
      <c r="HO290" s="158"/>
      <c r="HP290" s="158"/>
      <c r="HQ290" s="158"/>
      <c r="HR290" s="158"/>
      <c r="HS290" s="158"/>
      <c r="HT290" s="158"/>
      <c r="HU290" s="158"/>
      <c r="HV290" s="158"/>
      <c r="HW290" s="158"/>
      <c r="HX290" s="158"/>
      <c r="HY290" s="158"/>
      <c r="HZ290" s="158"/>
      <c r="IA290" s="158"/>
      <c r="IB290" s="158"/>
      <c r="IC290" s="158"/>
      <c r="ID290" s="158"/>
      <c r="IE290" s="158"/>
      <c r="IF290" s="158"/>
      <c r="IG290" s="158"/>
      <c r="IH290" s="158"/>
      <c r="II290" s="158"/>
      <c r="IJ290" s="158"/>
      <c r="IK290" s="158"/>
      <c r="IL290" s="158"/>
      <c r="IM290" s="158"/>
      <c r="IN290" s="158"/>
      <c r="IO290" s="158"/>
      <c r="IP290" s="158"/>
      <c r="IQ290" s="158"/>
      <c r="IR290" s="158"/>
      <c r="IS290" s="158"/>
      <c r="IT290" s="158"/>
      <c r="IU290" s="158"/>
      <c r="IV290" s="158"/>
      <c r="IW290" s="158"/>
      <c r="IX290" s="158"/>
      <c r="IY290" s="158"/>
      <c r="IZ290" s="158"/>
      <c r="JA290" s="158"/>
      <c r="JB290" s="158"/>
      <c r="JC290" s="158"/>
      <c r="JD290" s="158"/>
      <c r="JE290" s="158"/>
      <c r="JF290" s="158"/>
      <c r="JG290" s="158"/>
      <c r="JH290" s="158"/>
      <c r="JI290" s="158"/>
      <c r="JJ290" s="158"/>
      <c r="JK290" s="158"/>
      <c r="JL290" s="158"/>
      <c r="JM290" s="158"/>
      <c r="JN290" s="158"/>
    </row>
    <row r="291" spans="1:274" hidden="1" outlineLevel="2" x14ac:dyDescent="0.25">
      <c r="A291" s="22" t="s">
        <v>96</v>
      </c>
      <c r="B291" s="6"/>
      <c r="C291" s="6" t="s">
        <v>211</v>
      </c>
      <c r="D291" s="75" t="s">
        <v>40</v>
      </c>
      <c r="E291" s="75" t="s">
        <v>40</v>
      </c>
      <c r="F291" s="75" t="s">
        <v>40</v>
      </c>
      <c r="G291" s="20" t="str">
        <f>IF(OR(E291&lt;&gt;"NC", F291&lt;&gt;"NC"),NETWORKDAYS(E291,F291,'JOUR FERIE'!A:A),"NC")</f>
        <v>NC</v>
      </c>
      <c r="H291" s="20">
        <v>0</v>
      </c>
      <c r="I291" s="20">
        <f>H291+(H291*40%)</f>
        <v>0</v>
      </c>
      <c r="J291" s="20">
        <v>0</v>
      </c>
      <c r="K291" s="73">
        <f>I291-J291</f>
        <v>0</v>
      </c>
      <c r="L291" s="19" t="s">
        <v>21</v>
      </c>
      <c r="M291" s="3"/>
      <c r="N291" s="9"/>
      <c r="O291" s="9"/>
      <c r="P291" s="9"/>
      <c r="Q291" s="9"/>
      <c r="R291" s="9"/>
      <c r="S291" s="9"/>
      <c r="T291" s="172"/>
      <c r="U291" s="18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172"/>
      <c r="AJ291" s="180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172"/>
      <c r="AX291" s="180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172"/>
      <c r="BL291" s="180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172"/>
      <c r="BZ291" s="180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172"/>
      <c r="CN291" s="180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172"/>
      <c r="DI291" s="180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172"/>
      <c r="ED291" s="180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172"/>
      <c r="EY291" s="180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  <c r="HM291" s="9"/>
      <c r="HN291" s="9"/>
      <c r="HO291" s="9"/>
      <c r="HP291" s="9"/>
      <c r="HQ291" s="9"/>
      <c r="HR291" s="9"/>
      <c r="HS291" s="9"/>
      <c r="HT291" s="9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9"/>
      <c r="IJ291" s="9"/>
      <c r="IK291" s="9"/>
      <c r="IL291" s="9"/>
      <c r="IM291" s="9"/>
      <c r="IN291" s="9"/>
      <c r="IO291" s="9"/>
      <c r="IP291" s="9"/>
      <c r="IQ291" s="9"/>
      <c r="IR291" s="9"/>
      <c r="IS291" s="9"/>
      <c r="IT291" s="9"/>
      <c r="IU291" s="9"/>
      <c r="IV291" s="9"/>
      <c r="IW291" s="9"/>
      <c r="IX291" s="9"/>
      <c r="IY291" s="9"/>
      <c r="IZ291" s="9"/>
      <c r="JA291" s="9"/>
      <c r="JB291" s="9"/>
      <c r="JC291" s="9"/>
      <c r="JD291" s="9"/>
      <c r="JE291" s="9"/>
      <c r="JF291" s="9"/>
      <c r="JG291" s="9"/>
      <c r="JH291" s="9"/>
      <c r="JI291" s="9"/>
      <c r="JJ291" s="9"/>
      <c r="JK291" s="9"/>
      <c r="JL291" s="9"/>
      <c r="JM291" s="9"/>
      <c r="JN291" s="9"/>
    </row>
    <row r="292" spans="1:274" hidden="1" outlineLevel="2" x14ac:dyDescent="0.25">
      <c r="A292" t="s">
        <v>67</v>
      </c>
      <c r="B292" s="6"/>
      <c r="C292" s="6" t="s">
        <v>211</v>
      </c>
      <c r="D292" s="75" t="s">
        <v>40</v>
      </c>
      <c r="E292" s="75" t="s">
        <v>40</v>
      </c>
      <c r="F292" s="75" t="s">
        <v>40</v>
      </c>
      <c r="G292" s="20" t="str">
        <f>IF(OR(E292&lt;&gt;"NC", F292&lt;&gt;"NC"),NETWORKDAYS(E292,F292,'JOUR FERIE'!A:A),"NC")</f>
        <v>NC</v>
      </c>
      <c r="H292" s="20">
        <v>0</v>
      </c>
      <c r="I292" s="20">
        <f>H292+(H292*40%)</f>
        <v>0</v>
      </c>
      <c r="J292" s="20">
        <v>0</v>
      </c>
      <c r="K292" s="73">
        <f t="shared" ref="K292:K303" si="29">I292-J292</f>
        <v>0</v>
      </c>
      <c r="L292" s="19" t="s">
        <v>21</v>
      </c>
      <c r="M292" s="3"/>
    </row>
    <row r="293" spans="1:274" hidden="1" outlineLevel="2" x14ac:dyDescent="0.25">
      <c r="A293" t="s">
        <v>68</v>
      </c>
      <c r="B293" s="6"/>
      <c r="C293" s="6" t="s">
        <v>211</v>
      </c>
      <c r="D293" s="75" t="s">
        <v>40</v>
      </c>
      <c r="E293" s="75" t="s">
        <v>40</v>
      </c>
      <c r="F293" s="75" t="s">
        <v>40</v>
      </c>
      <c r="G293" s="20" t="str">
        <f>IF(OR(E293&lt;&gt;"NC", F293&lt;&gt;"NC"),NETWORKDAYS(E293,F293,'JOUR FERIE'!A:A),"NC")</f>
        <v>NC</v>
      </c>
      <c r="H293" s="20">
        <v>0</v>
      </c>
      <c r="I293" s="20">
        <f>H293+(H293*40%)</f>
        <v>0</v>
      </c>
      <c r="J293" s="20">
        <v>0</v>
      </c>
      <c r="K293" s="73">
        <f t="shared" si="29"/>
        <v>0</v>
      </c>
      <c r="L293" s="19" t="s">
        <v>21</v>
      </c>
      <c r="M293" s="3"/>
    </row>
    <row r="294" spans="1:274" hidden="1" outlineLevel="2" x14ac:dyDescent="0.25">
      <c r="A294" t="s">
        <v>69</v>
      </c>
      <c r="B294" s="6"/>
      <c r="C294" s="6" t="s">
        <v>211</v>
      </c>
      <c r="D294" s="75" t="s">
        <v>40</v>
      </c>
      <c r="E294" s="75" t="s">
        <v>40</v>
      </c>
      <c r="F294" s="75" t="s">
        <v>40</v>
      </c>
      <c r="G294" s="20" t="str">
        <f>IF(OR(E294&lt;&gt;"NC", F294&lt;&gt;"NC"),NETWORKDAYS(E294,F294,'JOUR FERIE'!A:A),"NC")</f>
        <v>NC</v>
      </c>
      <c r="H294" s="20">
        <v>0</v>
      </c>
      <c r="I294" s="20">
        <f>H294+(H294*40%)</f>
        <v>0</v>
      </c>
      <c r="J294" s="20">
        <v>0</v>
      </c>
      <c r="K294" s="73">
        <f t="shared" si="29"/>
        <v>0</v>
      </c>
      <c r="L294" s="19" t="s">
        <v>21</v>
      </c>
      <c r="M294" s="3"/>
    </row>
    <row r="295" spans="1:274" hidden="1" outlineLevel="2" x14ac:dyDescent="0.25">
      <c r="A295" s="22" t="s">
        <v>70</v>
      </c>
      <c r="B295" s="6"/>
      <c r="C295" s="6" t="s">
        <v>204</v>
      </c>
      <c r="D295" s="6" t="s">
        <v>149</v>
      </c>
      <c r="E295" s="75">
        <v>43838</v>
      </c>
      <c r="F295" s="61">
        <v>43859</v>
      </c>
      <c r="G295" s="20">
        <f>IF(OR(E295&lt;&gt;"NC", F295&lt;&gt;"NC"),NETWORKDAYS(E295,F295,'JOUR FERIE'!A:A),"NC")</f>
        <v>16</v>
      </c>
      <c r="H295" s="20">
        <v>1</v>
      </c>
      <c r="I295" s="20">
        <f>H295+(H295*40%)</f>
        <v>1.4</v>
      </c>
      <c r="J295" s="20">
        <v>0</v>
      </c>
      <c r="K295" s="73">
        <f t="shared" si="29"/>
        <v>1.4</v>
      </c>
      <c r="L295" s="19" t="s">
        <v>19</v>
      </c>
      <c r="M295" s="3"/>
      <c r="N295" s="16"/>
      <c r="O295" s="16"/>
      <c r="P295" s="16"/>
      <c r="Q295" s="16"/>
      <c r="R295" s="16"/>
      <c r="S295" s="16"/>
      <c r="T295" s="173"/>
      <c r="U295" s="181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73"/>
      <c r="AJ295" s="181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73"/>
      <c r="AX295" s="181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73"/>
      <c r="BL295" s="181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73"/>
      <c r="BZ295" s="181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73"/>
      <c r="CN295" s="181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73"/>
      <c r="DI295" s="181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73"/>
      <c r="ED295" s="181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73"/>
      <c r="EY295" s="181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</row>
    <row r="296" spans="1:274" s="156" customFormat="1" hidden="1" outlineLevel="1" x14ac:dyDescent="0.25">
      <c r="A296" s="145" t="s">
        <v>97</v>
      </c>
      <c r="B296" s="158"/>
      <c r="C296" s="158"/>
      <c r="D296" s="155"/>
      <c r="E296" s="244"/>
      <c r="F296" s="161"/>
      <c r="G296" s="275">
        <f>IF(OR(E296&lt;&gt;"NC", F296&lt;&gt;"NC"),NETWORKDAYS(E296,F296,'JOUR FERIE'!A:A),"NC")</f>
        <v>0</v>
      </c>
      <c r="H296" s="275">
        <f>SUM(H297:H298)</f>
        <v>13</v>
      </c>
      <c r="I296" s="275">
        <f>SUM(I297:I298)</f>
        <v>18.2</v>
      </c>
      <c r="J296" s="275">
        <f>SUM(J297:J298)</f>
        <v>0</v>
      </c>
      <c r="K296" s="275">
        <f>SUM(K297:K298)</f>
        <v>18.2</v>
      </c>
      <c r="L296" s="146" t="s">
        <v>19</v>
      </c>
      <c r="M296" s="157"/>
      <c r="N296" s="155"/>
      <c r="O296" s="155"/>
      <c r="P296" s="155"/>
      <c r="Q296" s="155"/>
      <c r="R296" s="155"/>
      <c r="S296" s="155"/>
      <c r="T296" s="174"/>
      <c r="U296" s="182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74"/>
      <c r="AJ296" s="182"/>
      <c r="AK296" s="155"/>
      <c r="AL296" s="155"/>
      <c r="AM296" s="155"/>
      <c r="AN296" s="155"/>
      <c r="AO296" s="155"/>
      <c r="AP296" s="155"/>
      <c r="AQ296" s="155"/>
      <c r="AR296" s="155"/>
      <c r="AS296" s="155"/>
      <c r="AT296" s="155"/>
      <c r="AU296" s="155"/>
      <c r="AV296" s="155"/>
      <c r="AW296" s="174"/>
      <c r="AX296" s="182"/>
      <c r="AY296" s="155"/>
      <c r="AZ296" s="155"/>
      <c r="BA296" s="155"/>
      <c r="BB296" s="155"/>
      <c r="BC296" s="155"/>
      <c r="BD296" s="155"/>
      <c r="BE296" s="155"/>
      <c r="BF296" s="155"/>
      <c r="BG296" s="155"/>
      <c r="BH296" s="155"/>
      <c r="BI296" s="155"/>
      <c r="BJ296" s="155"/>
      <c r="BK296" s="174"/>
      <c r="BL296" s="182"/>
      <c r="BM296" s="155"/>
      <c r="BN296" s="155"/>
      <c r="BO296" s="155"/>
      <c r="BP296" s="155"/>
      <c r="BQ296" s="155"/>
      <c r="BR296" s="155"/>
      <c r="BS296" s="155"/>
      <c r="BT296" s="155"/>
      <c r="BU296" s="155"/>
      <c r="BV296" s="155"/>
      <c r="BW296" s="155"/>
      <c r="BX296" s="155"/>
      <c r="BY296" s="174"/>
      <c r="BZ296" s="182"/>
      <c r="CA296" s="155"/>
      <c r="CB296" s="155"/>
      <c r="CC296" s="155"/>
      <c r="CD296" s="155"/>
      <c r="CE296" s="155"/>
      <c r="CF296" s="155"/>
      <c r="CG296" s="155"/>
      <c r="CH296" s="155"/>
      <c r="CI296" s="155"/>
      <c r="CJ296" s="155"/>
      <c r="CK296" s="155"/>
      <c r="CL296" s="155"/>
      <c r="CM296" s="174"/>
      <c r="CN296" s="182"/>
      <c r="CO296" s="155"/>
      <c r="CP296" s="155"/>
      <c r="CQ296" s="155"/>
      <c r="CR296" s="155"/>
      <c r="CS296" s="155"/>
      <c r="CT296" s="155"/>
      <c r="CU296" s="155"/>
      <c r="CV296" s="155"/>
      <c r="CW296" s="155"/>
      <c r="CX296" s="155"/>
      <c r="CY296" s="155"/>
      <c r="CZ296" s="155"/>
      <c r="DA296" s="155"/>
      <c r="DB296" s="155"/>
      <c r="DC296" s="155"/>
      <c r="DD296" s="155"/>
      <c r="DE296" s="155"/>
      <c r="DF296" s="155"/>
      <c r="DG296" s="155"/>
      <c r="DH296" s="174"/>
      <c r="DI296" s="182"/>
      <c r="DJ296" s="155"/>
      <c r="DK296" s="155"/>
      <c r="DL296" s="155"/>
      <c r="DM296" s="155"/>
      <c r="DN296" s="155"/>
      <c r="DO296" s="155"/>
      <c r="DP296" s="155"/>
      <c r="DQ296" s="155"/>
      <c r="DR296" s="155"/>
      <c r="DS296" s="155"/>
      <c r="DT296" s="155"/>
      <c r="DU296" s="155"/>
      <c r="DV296" s="155"/>
      <c r="DW296" s="155"/>
      <c r="DX296" s="155"/>
      <c r="DY296" s="155"/>
      <c r="DZ296" s="155"/>
      <c r="EA296" s="155"/>
      <c r="EB296" s="155"/>
      <c r="EC296" s="174"/>
      <c r="ED296" s="182"/>
      <c r="EE296" s="155"/>
      <c r="EF296" s="155"/>
      <c r="EG296" s="155"/>
      <c r="EH296" s="155"/>
      <c r="EI296" s="155"/>
      <c r="EJ296" s="155"/>
      <c r="EK296" s="155"/>
      <c r="EL296" s="155"/>
      <c r="EM296" s="155"/>
      <c r="EN296" s="155"/>
      <c r="EO296" s="155"/>
      <c r="EP296" s="155"/>
      <c r="EQ296" s="155"/>
      <c r="ER296" s="155"/>
      <c r="ES296" s="155"/>
      <c r="ET296" s="155"/>
      <c r="EU296" s="155"/>
      <c r="EV296" s="155"/>
      <c r="EW296" s="155"/>
      <c r="EX296" s="174"/>
      <c r="EY296" s="182"/>
      <c r="EZ296" s="155"/>
      <c r="FA296" s="155"/>
      <c r="FB296" s="155"/>
      <c r="FC296" s="155"/>
      <c r="FD296" s="155"/>
      <c r="FE296" s="155"/>
      <c r="FF296" s="155"/>
      <c r="FG296" s="155"/>
      <c r="FH296" s="155"/>
      <c r="FI296" s="155"/>
      <c r="FJ296" s="155"/>
      <c r="FK296" s="155"/>
      <c r="FL296" s="155"/>
      <c r="FM296" s="155"/>
      <c r="FN296" s="155"/>
      <c r="FO296" s="155"/>
      <c r="FP296" s="155"/>
      <c r="FQ296" s="155"/>
      <c r="FR296" s="155"/>
      <c r="FS296" s="155"/>
      <c r="FT296" s="155"/>
      <c r="FU296" s="155"/>
      <c r="FV296" s="155"/>
      <c r="FW296" s="155"/>
      <c r="FX296" s="155"/>
      <c r="FY296" s="155"/>
      <c r="FZ296" s="155"/>
      <c r="GA296" s="155"/>
      <c r="GB296" s="155"/>
      <c r="GC296" s="155"/>
      <c r="GD296" s="155"/>
      <c r="GE296" s="155"/>
      <c r="GF296" s="155"/>
      <c r="GG296" s="155"/>
      <c r="GH296" s="155"/>
      <c r="GI296" s="155"/>
      <c r="GJ296" s="155"/>
      <c r="GK296" s="155"/>
      <c r="GL296" s="155"/>
      <c r="GM296" s="155"/>
      <c r="GN296" s="155"/>
      <c r="GO296" s="155"/>
      <c r="GP296" s="155"/>
      <c r="GQ296" s="155"/>
      <c r="GR296" s="155"/>
      <c r="GS296" s="155"/>
      <c r="GT296" s="155"/>
      <c r="GU296" s="155"/>
      <c r="GV296" s="155"/>
      <c r="GW296" s="155"/>
      <c r="GX296" s="155"/>
      <c r="GY296" s="155"/>
      <c r="GZ296" s="155"/>
      <c r="HA296" s="155"/>
      <c r="HB296" s="155"/>
      <c r="HC296" s="155"/>
      <c r="HD296" s="155"/>
      <c r="HE296" s="155"/>
      <c r="HF296" s="155"/>
      <c r="HG296" s="155"/>
      <c r="HH296" s="155"/>
      <c r="HI296" s="155"/>
      <c r="HJ296" s="155"/>
      <c r="HK296" s="155"/>
      <c r="HL296" s="155"/>
      <c r="HM296" s="155"/>
      <c r="HN296" s="155"/>
      <c r="HO296" s="155"/>
      <c r="HP296" s="155"/>
      <c r="HQ296" s="155"/>
      <c r="HR296" s="155"/>
      <c r="HS296" s="155"/>
      <c r="HT296" s="155"/>
      <c r="HU296" s="155"/>
      <c r="HV296" s="155"/>
      <c r="HW296" s="155"/>
      <c r="HX296" s="155"/>
      <c r="HY296" s="155"/>
      <c r="HZ296" s="155"/>
      <c r="IA296" s="155"/>
      <c r="IB296" s="155"/>
      <c r="IC296" s="155"/>
      <c r="ID296" s="155"/>
      <c r="IE296" s="155"/>
      <c r="IF296" s="155"/>
      <c r="IG296" s="155"/>
      <c r="IH296" s="155"/>
      <c r="II296" s="155"/>
      <c r="IJ296" s="155"/>
      <c r="IK296" s="155"/>
      <c r="IL296" s="155"/>
      <c r="IM296" s="155"/>
      <c r="IN296" s="155"/>
      <c r="IO296" s="155"/>
      <c r="IP296" s="155"/>
      <c r="IQ296" s="155"/>
      <c r="IR296" s="155"/>
      <c r="IS296" s="155"/>
      <c r="IT296" s="155"/>
      <c r="IU296" s="155"/>
      <c r="IV296" s="155"/>
      <c r="IW296" s="155"/>
      <c r="IX296" s="155"/>
      <c r="IY296" s="155"/>
      <c r="IZ296" s="155"/>
      <c r="JA296" s="155"/>
      <c r="JB296" s="155"/>
      <c r="JC296" s="155"/>
      <c r="JD296" s="155"/>
      <c r="JE296" s="155"/>
      <c r="JF296" s="155"/>
      <c r="JG296" s="155"/>
      <c r="JH296" s="155"/>
      <c r="JI296" s="155"/>
      <c r="JJ296" s="155"/>
      <c r="JK296" s="155"/>
      <c r="JL296" s="155"/>
      <c r="JM296" s="155"/>
      <c r="JN296" s="155"/>
    </row>
    <row r="297" spans="1:274" hidden="1" outlineLevel="2" x14ac:dyDescent="0.25">
      <c r="A297" t="s">
        <v>71</v>
      </c>
      <c r="B297" s="6"/>
      <c r="C297" s="6" t="s">
        <v>200</v>
      </c>
      <c r="D297" s="6" t="s">
        <v>149</v>
      </c>
      <c r="E297" s="75">
        <v>43781</v>
      </c>
      <c r="F297" s="61">
        <v>43785</v>
      </c>
      <c r="G297" s="20">
        <f>IF(OR(E297&lt;&gt;"NC", F297&lt;&gt;"NC"),NETWORKDAYS(E297,F297,'JOUR FERIE'!A:A),"NC")</f>
        <v>4</v>
      </c>
      <c r="H297" s="20">
        <v>3</v>
      </c>
      <c r="I297" s="20">
        <f>H297+(H297*40%)</f>
        <v>4.2</v>
      </c>
      <c r="J297" s="20">
        <v>0</v>
      </c>
      <c r="K297" s="73">
        <f t="shared" si="29"/>
        <v>4.2</v>
      </c>
      <c r="L297" s="19" t="s">
        <v>19</v>
      </c>
      <c r="M297" s="3"/>
      <c r="N297" s="9"/>
      <c r="O297" s="9"/>
      <c r="P297" s="9"/>
      <c r="Q297" s="9"/>
      <c r="R297" s="9"/>
      <c r="S297" s="9"/>
      <c r="T297" s="172"/>
      <c r="U297" s="18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172"/>
      <c r="AJ297" s="180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172"/>
      <c r="AX297" s="180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172"/>
      <c r="BL297" s="180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172"/>
      <c r="BZ297" s="180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172"/>
      <c r="CN297" s="180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172"/>
      <c r="DI297" s="180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172"/>
      <c r="ED297" s="180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172"/>
      <c r="EY297" s="180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  <c r="JF297" s="9"/>
      <c r="JG297" s="9"/>
      <c r="JH297" s="9"/>
      <c r="JI297" s="9"/>
      <c r="JJ297" s="9"/>
      <c r="JK297" s="9"/>
      <c r="JL297" s="9"/>
      <c r="JM297" s="9"/>
      <c r="JN297" s="9"/>
    </row>
    <row r="298" spans="1:274" ht="15" hidden="1" customHeight="1" outlineLevel="2" x14ac:dyDescent="0.25">
      <c r="A298" s="22" t="s">
        <v>72</v>
      </c>
      <c r="B298" s="6"/>
      <c r="C298" s="6" t="s">
        <v>201</v>
      </c>
      <c r="D298" s="6" t="s">
        <v>6</v>
      </c>
      <c r="E298" s="75">
        <v>43810</v>
      </c>
      <c r="F298" s="61">
        <v>43839</v>
      </c>
      <c r="G298" s="20">
        <f>IF(OR(E298&lt;&gt;"NC", F298&lt;&gt;"NC"),NETWORKDAYS(E298,F298,'JOUR FERIE'!A:A),"NC")</f>
        <v>20</v>
      </c>
      <c r="H298" s="20">
        <v>10</v>
      </c>
      <c r="I298" s="20">
        <f>H298+(H298*40%)</f>
        <v>14</v>
      </c>
      <c r="J298" s="20">
        <v>0</v>
      </c>
      <c r="K298" s="73">
        <f t="shared" si="29"/>
        <v>14</v>
      </c>
      <c r="L298" s="19" t="s">
        <v>19</v>
      </c>
      <c r="M298" s="3"/>
      <c r="N298" s="16"/>
      <c r="O298" s="16"/>
      <c r="P298" s="16"/>
      <c r="Q298" s="16"/>
      <c r="R298" s="16"/>
      <c r="S298" s="16"/>
      <c r="T298" s="173"/>
      <c r="U298" s="181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73"/>
      <c r="AJ298" s="181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73"/>
      <c r="AX298" s="181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73"/>
      <c r="BL298" s="181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73"/>
      <c r="BZ298" s="181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73"/>
      <c r="CN298" s="181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73"/>
      <c r="DI298" s="181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73"/>
      <c r="ED298" s="181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73"/>
      <c r="EY298" s="181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6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  <c r="HV298" s="16"/>
      <c r="HW298" s="16"/>
      <c r="HX298" s="16"/>
      <c r="HY298" s="16"/>
      <c r="HZ298" s="16"/>
      <c r="IA298" s="16"/>
      <c r="IB298" s="16"/>
      <c r="IC298" s="16"/>
      <c r="ID298" s="16"/>
      <c r="IE298" s="16"/>
      <c r="IF298" s="16"/>
      <c r="IG298" s="16"/>
      <c r="IH298" s="16"/>
      <c r="II298" s="16"/>
      <c r="IJ298" s="16"/>
      <c r="IK298" s="16"/>
      <c r="IL298" s="16"/>
      <c r="IM298" s="16"/>
      <c r="IN298" s="16"/>
      <c r="IO298" s="16"/>
      <c r="IP298" s="16"/>
      <c r="IQ298" s="16"/>
      <c r="IR298" s="16"/>
      <c r="IS298" s="16"/>
      <c r="IT298" s="16"/>
      <c r="IU298" s="16"/>
      <c r="IV298" s="16"/>
      <c r="IW298" s="16"/>
      <c r="IX298" s="16"/>
      <c r="IY298" s="16"/>
      <c r="IZ298" s="16"/>
      <c r="JA298" s="16"/>
      <c r="JB298" s="16"/>
      <c r="JC298" s="16"/>
      <c r="JD298" s="16"/>
      <c r="JE298" s="16"/>
      <c r="JF298" s="16"/>
      <c r="JG298" s="16"/>
      <c r="JH298" s="16"/>
      <c r="JI298" s="16"/>
      <c r="JJ298" s="16"/>
      <c r="JK298" s="16"/>
      <c r="JL298" s="16"/>
      <c r="JM298" s="16"/>
      <c r="JN298" s="16"/>
    </row>
    <row r="299" spans="1:274" s="156" customFormat="1" hidden="1" outlineLevel="1" x14ac:dyDescent="0.25">
      <c r="A299" s="145" t="s">
        <v>98</v>
      </c>
      <c r="B299" s="158"/>
      <c r="C299" s="158"/>
      <c r="D299" s="155"/>
      <c r="E299" s="244"/>
      <c r="F299" s="161"/>
      <c r="G299" s="275">
        <f>IF(OR(E299&lt;&gt;"NC", F299&lt;&gt;"NC"),NETWORKDAYS(E299,F299,'JOUR FERIE'!A:A),"NC")</f>
        <v>0</v>
      </c>
      <c r="H299" s="275">
        <f>SUM(H300)</f>
        <v>5</v>
      </c>
      <c r="I299" s="275">
        <f>SUM(I300)</f>
        <v>7</v>
      </c>
      <c r="J299" s="275">
        <f>SUM(J300)</f>
        <v>2</v>
      </c>
      <c r="K299" s="277">
        <f>I299-J299</f>
        <v>5</v>
      </c>
      <c r="L299" s="146"/>
      <c r="M299" s="157"/>
      <c r="N299" s="155"/>
      <c r="O299" s="155"/>
      <c r="P299" s="155"/>
      <c r="Q299" s="155"/>
      <c r="R299" s="155"/>
      <c r="S299" s="155"/>
      <c r="T299" s="174"/>
      <c r="U299" s="182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74"/>
      <c r="AJ299" s="182"/>
      <c r="AK299" s="155"/>
      <c r="AL299" s="155"/>
      <c r="AM299" s="155"/>
      <c r="AN299" s="155"/>
      <c r="AO299" s="155"/>
      <c r="AP299" s="155"/>
      <c r="AQ299" s="155"/>
      <c r="AR299" s="155"/>
      <c r="AS299" s="155"/>
      <c r="AT299" s="155"/>
      <c r="AU299" s="155"/>
      <c r="AV299" s="155"/>
      <c r="AW299" s="174"/>
      <c r="AX299" s="182"/>
      <c r="AY299" s="155"/>
      <c r="AZ299" s="155"/>
      <c r="BA299" s="155"/>
      <c r="BB299" s="155"/>
      <c r="BC299" s="155"/>
      <c r="BD299" s="155"/>
      <c r="BE299" s="155"/>
      <c r="BF299" s="155"/>
      <c r="BG299" s="155"/>
      <c r="BH299" s="155"/>
      <c r="BI299" s="155"/>
      <c r="BJ299" s="155"/>
      <c r="BK299" s="174"/>
      <c r="BL299" s="182"/>
      <c r="BM299" s="155"/>
      <c r="BN299" s="155"/>
      <c r="BO299" s="155"/>
      <c r="BP299" s="155"/>
      <c r="BQ299" s="155"/>
      <c r="BR299" s="155"/>
      <c r="BS299" s="155"/>
      <c r="BT299" s="155"/>
      <c r="BU299" s="155"/>
      <c r="BV299" s="155"/>
      <c r="BW299" s="155"/>
      <c r="BX299" s="155"/>
      <c r="BY299" s="174"/>
      <c r="BZ299" s="182"/>
      <c r="CA299" s="155"/>
      <c r="CB299" s="155"/>
      <c r="CC299" s="155"/>
      <c r="CD299" s="155"/>
      <c r="CE299" s="155"/>
      <c r="CF299" s="155"/>
      <c r="CG299" s="155"/>
      <c r="CH299" s="155"/>
      <c r="CI299" s="155"/>
      <c r="CJ299" s="155"/>
      <c r="CK299" s="155"/>
      <c r="CL299" s="155"/>
      <c r="CM299" s="174"/>
      <c r="CN299" s="182"/>
      <c r="CO299" s="155"/>
      <c r="CP299" s="155"/>
      <c r="CQ299" s="155"/>
      <c r="CR299" s="155"/>
      <c r="CS299" s="155"/>
      <c r="CT299" s="155"/>
      <c r="CU299" s="155"/>
      <c r="CV299" s="155"/>
      <c r="CW299" s="155"/>
      <c r="CX299" s="155"/>
      <c r="CY299" s="155"/>
      <c r="CZ299" s="155"/>
      <c r="DA299" s="155"/>
      <c r="DB299" s="155"/>
      <c r="DC299" s="155"/>
      <c r="DD299" s="155"/>
      <c r="DE299" s="155"/>
      <c r="DF299" s="155"/>
      <c r="DG299" s="155"/>
      <c r="DH299" s="174"/>
      <c r="DI299" s="182"/>
      <c r="DJ299" s="155"/>
      <c r="DK299" s="155"/>
      <c r="DL299" s="155"/>
      <c r="DM299" s="155"/>
      <c r="DN299" s="155"/>
      <c r="DO299" s="155"/>
      <c r="DP299" s="155"/>
      <c r="DQ299" s="155"/>
      <c r="DR299" s="155"/>
      <c r="DS299" s="155"/>
      <c r="DT299" s="155"/>
      <c r="DU299" s="155"/>
      <c r="DV299" s="155"/>
      <c r="DW299" s="155"/>
      <c r="DX299" s="155"/>
      <c r="DY299" s="155"/>
      <c r="DZ299" s="155"/>
      <c r="EA299" s="155"/>
      <c r="EB299" s="155"/>
      <c r="EC299" s="174"/>
      <c r="ED299" s="182"/>
      <c r="EE299" s="155"/>
      <c r="EF299" s="155"/>
      <c r="EG299" s="155"/>
      <c r="EH299" s="155"/>
      <c r="EI299" s="155"/>
      <c r="EJ299" s="155"/>
      <c r="EK299" s="155"/>
      <c r="EL299" s="155"/>
      <c r="EM299" s="155"/>
      <c r="EN299" s="155"/>
      <c r="EO299" s="155"/>
      <c r="EP299" s="155"/>
      <c r="EQ299" s="155"/>
      <c r="ER299" s="155"/>
      <c r="ES299" s="155"/>
      <c r="ET299" s="155"/>
      <c r="EU299" s="155"/>
      <c r="EV299" s="155"/>
      <c r="EW299" s="155"/>
      <c r="EX299" s="174"/>
      <c r="EY299" s="182"/>
      <c r="EZ299" s="155"/>
      <c r="FA299" s="155"/>
      <c r="FB299" s="155"/>
      <c r="FC299" s="155"/>
      <c r="FD299" s="155"/>
      <c r="FE299" s="155"/>
      <c r="FF299" s="155"/>
      <c r="FG299" s="155"/>
      <c r="FH299" s="155"/>
      <c r="FI299" s="155"/>
      <c r="FJ299" s="155"/>
      <c r="FK299" s="155"/>
      <c r="FL299" s="155"/>
      <c r="FM299" s="155"/>
      <c r="FN299" s="155"/>
      <c r="FO299" s="155"/>
      <c r="FP299" s="155"/>
      <c r="FQ299" s="155"/>
      <c r="FR299" s="155"/>
      <c r="FS299" s="155"/>
      <c r="FT299" s="155"/>
      <c r="FU299" s="155"/>
      <c r="FV299" s="155"/>
      <c r="FW299" s="155"/>
      <c r="FX299" s="155"/>
      <c r="FY299" s="155"/>
      <c r="FZ299" s="155"/>
      <c r="GA299" s="155"/>
      <c r="GB299" s="155"/>
      <c r="GC299" s="155"/>
      <c r="GD299" s="155"/>
      <c r="GE299" s="155"/>
      <c r="GF299" s="155"/>
      <c r="GG299" s="155"/>
      <c r="GH299" s="155"/>
      <c r="GI299" s="155"/>
      <c r="GJ299" s="155"/>
      <c r="GK299" s="155"/>
      <c r="GL299" s="155"/>
      <c r="GM299" s="155"/>
      <c r="GN299" s="155"/>
      <c r="GO299" s="155"/>
      <c r="GP299" s="155"/>
      <c r="GQ299" s="155"/>
      <c r="GR299" s="155"/>
      <c r="GS299" s="155"/>
      <c r="GT299" s="155"/>
      <c r="GU299" s="155"/>
      <c r="GV299" s="155"/>
      <c r="GW299" s="155"/>
      <c r="GX299" s="155"/>
      <c r="GY299" s="155"/>
      <c r="GZ299" s="155"/>
      <c r="HA299" s="155"/>
      <c r="HB299" s="155"/>
      <c r="HC299" s="155"/>
      <c r="HD299" s="155"/>
      <c r="HE299" s="155"/>
      <c r="HF299" s="155"/>
      <c r="HG299" s="155"/>
      <c r="HH299" s="155"/>
      <c r="HI299" s="155"/>
      <c r="HJ299" s="155"/>
      <c r="HK299" s="155"/>
      <c r="HL299" s="155"/>
      <c r="HM299" s="155"/>
      <c r="HN299" s="155"/>
      <c r="HO299" s="155"/>
      <c r="HP299" s="155"/>
      <c r="HQ299" s="155"/>
      <c r="HR299" s="155"/>
      <c r="HS299" s="155"/>
      <c r="HT299" s="155"/>
      <c r="HU299" s="155"/>
      <c r="HV299" s="155"/>
      <c r="HW299" s="155"/>
      <c r="HX299" s="155"/>
      <c r="HY299" s="155"/>
      <c r="HZ299" s="155"/>
      <c r="IA299" s="155"/>
      <c r="IB299" s="155"/>
      <c r="IC299" s="155"/>
      <c r="ID299" s="155"/>
      <c r="IE299" s="155"/>
      <c r="IF299" s="155"/>
      <c r="IG299" s="155"/>
      <c r="IH299" s="155"/>
      <c r="II299" s="155"/>
      <c r="IJ299" s="155"/>
      <c r="IK299" s="155"/>
      <c r="IL299" s="155"/>
      <c r="IM299" s="155"/>
      <c r="IN299" s="155"/>
      <c r="IO299" s="155"/>
      <c r="IP299" s="155"/>
      <c r="IQ299" s="155"/>
      <c r="IR299" s="155"/>
      <c r="IS299" s="155"/>
      <c r="IT299" s="155"/>
      <c r="IU299" s="155"/>
      <c r="IV299" s="155"/>
      <c r="IW299" s="155"/>
      <c r="IX299" s="155"/>
      <c r="IY299" s="155"/>
      <c r="IZ299" s="155"/>
      <c r="JA299" s="155"/>
      <c r="JB299" s="155"/>
      <c r="JC299" s="155"/>
      <c r="JD299" s="155"/>
      <c r="JE299" s="155"/>
      <c r="JF299" s="155"/>
      <c r="JG299" s="155"/>
      <c r="JH299" s="155"/>
      <c r="JI299" s="155"/>
      <c r="JJ299" s="155"/>
      <c r="JK299" s="155"/>
      <c r="JL299" s="155"/>
      <c r="JM299" s="155"/>
      <c r="JN299" s="155"/>
    </row>
    <row r="300" spans="1:274" hidden="1" outlineLevel="2" x14ac:dyDescent="0.25">
      <c r="A300" s="22" t="s">
        <v>73</v>
      </c>
      <c r="B300" s="6"/>
      <c r="C300" s="6" t="s">
        <v>201</v>
      </c>
      <c r="D300" s="6" t="s">
        <v>5</v>
      </c>
      <c r="E300" s="75">
        <v>43788</v>
      </c>
      <c r="F300" s="61">
        <v>43794</v>
      </c>
      <c r="G300" s="20">
        <f>IF(OR(E300&lt;&gt;"NC", F300&lt;&gt;"NC"),NETWORKDAYS(E300,F300,'JOUR FERIE'!A:A),"NC")</f>
        <v>5</v>
      </c>
      <c r="H300" s="20">
        <v>5</v>
      </c>
      <c r="I300" s="20">
        <f>H300+(H300*40%)</f>
        <v>7</v>
      </c>
      <c r="J300" s="20">
        <v>2</v>
      </c>
      <c r="K300" s="73">
        <f t="shared" si="29"/>
        <v>5</v>
      </c>
      <c r="L300" s="19" t="s">
        <v>19</v>
      </c>
      <c r="M300" s="3"/>
      <c r="N300" s="6"/>
      <c r="O300" s="6"/>
      <c r="P300" s="6"/>
      <c r="Q300" s="6"/>
      <c r="R300" s="6"/>
      <c r="S300" s="6"/>
      <c r="T300" s="109"/>
      <c r="U300" s="183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109"/>
      <c r="AJ300" s="183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109"/>
      <c r="AX300" s="183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109"/>
      <c r="BL300" s="183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109"/>
      <c r="BZ300" s="183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109"/>
      <c r="CN300" s="183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109"/>
      <c r="DI300" s="183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109"/>
      <c r="ED300" s="183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109"/>
      <c r="EY300" s="183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  <c r="IW300" s="6"/>
      <c r="IX300" s="6"/>
      <c r="IY300" s="6"/>
      <c r="IZ300" s="6"/>
      <c r="JA300" s="6"/>
      <c r="JB300" s="6"/>
      <c r="JC300" s="6"/>
      <c r="JD300" s="6"/>
      <c r="JE300" s="6"/>
      <c r="JF300" s="6"/>
      <c r="JG300" s="6"/>
      <c r="JH300" s="6"/>
      <c r="JI300" s="6"/>
      <c r="JJ300" s="6"/>
      <c r="JK300" s="6"/>
      <c r="JL300" s="6"/>
      <c r="JM300" s="6"/>
      <c r="JN300" s="6"/>
    </row>
    <row r="301" spans="1:274" s="156" customFormat="1" hidden="1" outlineLevel="1" x14ac:dyDescent="0.25">
      <c r="A301" s="145" t="s">
        <v>99</v>
      </c>
      <c r="B301" s="158"/>
      <c r="C301" s="158"/>
      <c r="D301" s="155"/>
      <c r="E301" s="244"/>
      <c r="F301" s="161"/>
      <c r="G301" s="275">
        <f>IF(OR(E301&lt;&gt;"NC", F301&lt;&gt;"NC"),NETWORKDAYS(E301,F301,'JOUR FERIE'!A:A),"NC")</f>
        <v>0</v>
      </c>
      <c r="H301" s="275">
        <f>SUM(H302:H303)</f>
        <v>4</v>
      </c>
      <c r="I301" s="275">
        <f>SUM(I302:I303)</f>
        <v>5.6</v>
      </c>
      <c r="J301" s="275">
        <f>SUM(J302,J303)</f>
        <v>2</v>
      </c>
      <c r="K301" s="277">
        <f>I301-J301</f>
        <v>3.5999999999999996</v>
      </c>
      <c r="L301" s="146"/>
      <c r="M301" s="157"/>
      <c r="N301" s="155"/>
      <c r="O301" s="155"/>
      <c r="P301" s="155"/>
      <c r="Q301" s="155"/>
      <c r="R301" s="155"/>
      <c r="S301" s="155"/>
      <c r="T301" s="174"/>
      <c r="U301" s="182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74"/>
      <c r="AJ301" s="182"/>
      <c r="AK301" s="155"/>
      <c r="AL301" s="155"/>
      <c r="AM301" s="155"/>
      <c r="AN301" s="155"/>
      <c r="AO301" s="155"/>
      <c r="AP301" s="155"/>
      <c r="AQ301" s="155"/>
      <c r="AR301" s="155"/>
      <c r="AS301" s="155"/>
      <c r="AT301" s="155"/>
      <c r="AU301" s="155"/>
      <c r="AV301" s="155"/>
      <c r="AW301" s="174"/>
      <c r="AX301" s="182"/>
      <c r="AY301" s="155"/>
      <c r="AZ301" s="155"/>
      <c r="BA301" s="155"/>
      <c r="BB301" s="155"/>
      <c r="BC301" s="155"/>
      <c r="BD301" s="155"/>
      <c r="BE301" s="155"/>
      <c r="BF301" s="155"/>
      <c r="BG301" s="155"/>
      <c r="BH301" s="155"/>
      <c r="BI301" s="155"/>
      <c r="BJ301" s="155"/>
      <c r="BK301" s="174"/>
      <c r="BL301" s="182"/>
      <c r="BM301" s="155"/>
      <c r="BN301" s="155"/>
      <c r="BO301" s="155"/>
      <c r="BP301" s="155"/>
      <c r="BQ301" s="155"/>
      <c r="BR301" s="155"/>
      <c r="BS301" s="155"/>
      <c r="BT301" s="155"/>
      <c r="BU301" s="155"/>
      <c r="BV301" s="155"/>
      <c r="BW301" s="155"/>
      <c r="BX301" s="155"/>
      <c r="BY301" s="174"/>
      <c r="BZ301" s="182"/>
      <c r="CA301" s="155"/>
      <c r="CB301" s="155"/>
      <c r="CC301" s="155"/>
      <c r="CD301" s="155"/>
      <c r="CE301" s="155"/>
      <c r="CF301" s="155"/>
      <c r="CG301" s="155"/>
      <c r="CH301" s="155"/>
      <c r="CI301" s="155"/>
      <c r="CJ301" s="155"/>
      <c r="CK301" s="155"/>
      <c r="CL301" s="155"/>
      <c r="CM301" s="174"/>
      <c r="CN301" s="182"/>
      <c r="CO301" s="155"/>
      <c r="CP301" s="155"/>
      <c r="CQ301" s="155"/>
      <c r="CR301" s="155"/>
      <c r="CS301" s="155"/>
      <c r="CT301" s="155"/>
      <c r="CU301" s="155"/>
      <c r="CV301" s="155"/>
      <c r="CW301" s="155"/>
      <c r="CX301" s="155"/>
      <c r="CY301" s="155"/>
      <c r="CZ301" s="155"/>
      <c r="DA301" s="155"/>
      <c r="DB301" s="155"/>
      <c r="DC301" s="155"/>
      <c r="DD301" s="155"/>
      <c r="DE301" s="155"/>
      <c r="DF301" s="155"/>
      <c r="DG301" s="155"/>
      <c r="DH301" s="174"/>
      <c r="DI301" s="182"/>
      <c r="DJ301" s="155"/>
      <c r="DK301" s="155"/>
      <c r="DL301" s="155"/>
      <c r="DM301" s="155"/>
      <c r="DN301" s="155"/>
      <c r="DO301" s="155"/>
      <c r="DP301" s="155"/>
      <c r="DQ301" s="155"/>
      <c r="DR301" s="155"/>
      <c r="DS301" s="155"/>
      <c r="DT301" s="155"/>
      <c r="DU301" s="155"/>
      <c r="DV301" s="155"/>
      <c r="DW301" s="155"/>
      <c r="DX301" s="155"/>
      <c r="DY301" s="155"/>
      <c r="DZ301" s="155"/>
      <c r="EA301" s="155"/>
      <c r="EB301" s="155"/>
      <c r="EC301" s="174"/>
      <c r="ED301" s="182"/>
      <c r="EE301" s="155"/>
      <c r="EF301" s="155"/>
      <c r="EG301" s="155"/>
      <c r="EH301" s="155"/>
      <c r="EI301" s="155"/>
      <c r="EJ301" s="155"/>
      <c r="EK301" s="155"/>
      <c r="EL301" s="155"/>
      <c r="EM301" s="155"/>
      <c r="EN301" s="155"/>
      <c r="EO301" s="155"/>
      <c r="EP301" s="155"/>
      <c r="EQ301" s="155"/>
      <c r="ER301" s="155"/>
      <c r="ES301" s="155"/>
      <c r="ET301" s="155"/>
      <c r="EU301" s="155"/>
      <c r="EV301" s="155"/>
      <c r="EW301" s="155"/>
      <c r="EX301" s="174"/>
      <c r="EY301" s="182"/>
      <c r="EZ301" s="155"/>
      <c r="FA301" s="155"/>
      <c r="FB301" s="155"/>
      <c r="FC301" s="155"/>
      <c r="FD301" s="155"/>
      <c r="FE301" s="155"/>
      <c r="FF301" s="155"/>
      <c r="FG301" s="155"/>
      <c r="FH301" s="155"/>
      <c r="FI301" s="155"/>
      <c r="FJ301" s="155"/>
      <c r="FK301" s="155"/>
      <c r="FL301" s="155"/>
      <c r="FM301" s="155"/>
      <c r="FN301" s="155"/>
      <c r="FO301" s="155"/>
      <c r="FP301" s="155"/>
      <c r="FQ301" s="155"/>
      <c r="FR301" s="155"/>
      <c r="FS301" s="155"/>
      <c r="FT301" s="155"/>
      <c r="FU301" s="155"/>
      <c r="FV301" s="155"/>
      <c r="FW301" s="155"/>
      <c r="FX301" s="155"/>
      <c r="FY301" s="155"/>
      <c r="FZ301" s="155"/>
      <c r="GA301" s="155"/>
      <c r="GB301" s="155"/>
      <c r="GC301" s="155"/>
      <c r="GD301" s="155"/>
      <c r="GE301" s="155"/>
      <c r="GF301" s="155"/>
      <c r="GG301" s="155"/>
      <c r="GH301" s="155"/>
      <c r="GI301" s="155"/>
      <c r="GJ301" s="155"/>
      <c r="GK301" s="155"/>
      <c r="GL301" s="155"/>
      <c r="GM301" s="155"/>
      <c r="GN301" s="155"/>
      <c r="GO301" s="155"/>
      <c r="GP301" s="155"/>
      <c r="GQ301" s="155"/>
      <c r="GR301" s="155"/>
      <c r="GS301" s="155"/>
      <c r="GT301" s="155"/>
      <c r="GU301" s="155"/>
      <c r="GV301" s="155"/>
      <c r="GW301" s="155"/>
      <c r="GX301" s="155"/>
      <c r="GY301" s="155"/>
      <c r="GZ301" s="155"/>
      <c r="HA301" s="155"/>
      <c r="HB301" s="155"/>
      <c r="HC301" s="155"/>
      <c r="HD301" s="155"/>
      <c r="HE301" s="155"/>
      <c r="HF301" s="155"/>
      <c r="HG301" s="155"/>
      <c r="HH301" s="155"/>
      <c r="HI301" s="155"/>
      <c r="HJ301" s="155"/>
      <c r="HK301" s="155"/>
      <c r="HL301" s="155"/>
      <c r="HM301" s="155"/>
      <c r="HN301" s="155"/>
      <c r="HO301" s="155"/>
      <c r="HP301" s="155"/>
      <c r="HQ301" s="155"/>
      <c r="HR301" s="155"/>
      <c r="HS301" s="155"/>
      <c r="HT301" s="155"/>
      <c r="HU301" s="155"/>
      <c r="HV301" s="155"/>
      <c r="HW301" s="155"/>
      <c r="HX301" s="155"/>
      <c r="HY301" s="155"/>
      <c r="HZ301" s="155"/>
      <c r="IA301" s="155"/>
      <c r="IB301" s="155"/>
      <c r="IC301" s="155"/>
      <c r="ID301" s="155"/>
      <c r="IE301" s="155"/>
      <c r="IF301" s="155"/>
      <c r="IG301" s="155"/>
      <c r="IH301" s="155"/>
      <c r="II301" s="155"/>
      <c r="IJ301" s="155"/>
      <c r="IK301" s="155"/>
      <c r="IL301" s="155"/>
      <c r="IM301" s="155"/>
      <c r="IN301" s="155"/>
      <c r="IO301" s="155"/>
      <c r="IP301" s="155"/>
      <c r="IQ301" s="155"/>
      <c r="IR301" s="155"/>
      <c r="IS301" s="155"/>
      <c r="IT301" s="155"/>
      <c r="IU301" s="155"/>
      <c r="IV301" s="155"/>
      <c r="IW301" s="155"/>
      <c r="IX301" s="155"/>
      <c r="IY301" s="155"/>
      <c r="IZ301" s="155"/>
      <c r="JA301" s="155"/>
      <c r="JB301" s="155"/>
      <c r="JC301" s="155"/>
      <c r="JD301" s="155"/>
      <c r="JE301" s="155"/>
      <c r="JF301" s="155"/>
      <c r="JG301" s="155"/>
      <c r="JH301" s="155"/>
      <c r="JI301" s="155"/>
      <c r="JJ301" s="155"/>
      <c r="JK301" s="155"/>
      <c r="JL301" s="155"/>
      <c r="JM301" s="155"/>
      <c r="JN301" s="155"/>
    </row>
    <row r="302" spans="1:274" hidden="1" outlineLevel="2" x14ac:dyDescent="0.25">
      <c r="A302" s="22" t="s">
        <v>74</v>
      </c>
      <c r="B302" s="6"/>
      <c r="C302" s="6" t="s">
        <v>211</v>
      </c>
      <c r="D302" s="75" t="s">
        <v>40</v>
      </c>
      <c r="E302" s="75" t="s">
        <v>40</v>
      </c>
      <c r="F302" s="75" t="s">
        <v>40</v>
      </c>
      <c r="G302" s="20" t="str">
        <f>IF(OR(E302&lt;&gt;"NC", F302&lt;&gt;"NC"),NETWORKDAYS(E302,F302,'JOUR FERIE'!A:A),"NC")</f>
        <v>NC</v>
      </c>
      <c r="H302" s="20">
        <v>0</v>
      </c>
      <c r="I302" s="20">
        <f>H302+(H302*40%)</f>
        <v>0</v>
      </c>
      <c r="J302" s="20">
        <v>0</v>
      </c>
      <c r="K302" s="73">
        <f t="shared" si="29"/>
        <v>0</v>
      </c>
      <c r="L302" s="19" t="s">
        <v>21</v>
      </c>
      <c r="M302" s="3"/>
      <c r="N302" s="9"/>
      <c r="O302" s="9"/>
      <c r="P302" s="9"/>
      <c r="Q302" s="9"/>
      <c r="R302" s="9"/>
      <c r="S302" s="9"/>
      <c r="T302" s="172"/>
      <c r="U302" s="18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172"/>
      <c r="AJ302" s="180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172"/>
      <c r="AX302" s="180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172"/>
      <c r="BL302" s="180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172"/>
      <c r="BZ302" s="180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172"/>
      <c r="CN302" s="180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172"/>
      <c r="DI302" s="180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172"/>
      <c r="ED302" s="180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172"/>
      <c r="EY302" s="180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  <c r="JF302" s="9"/>
      <c r="JG302" s="9"/>
      <c r="JH302" s="9"/>
      <c r="JI302" s="9"/>
      <c r="JJ302" s="9"/>
      <c r="JK302" s="9"/>
      <c r="JL302" s="9"/>
      <c r="JM302" s="9"/>
      <c r="JN302" s="9"/>
    </row>
    <row r="303" spans="1:274" hidden="1" outlineLevel="2" x14ac:dyDescent="0.25">
      <c r="A303" s="22" t="s">
        <v>75</v>
      </c>
      <c r="B303" s="6"/>
      <c r="C303" s="6" t="s">
        <v>202</v>
      </c>
      <c r="D303" s="6" t="s">
        <v>153</v>
      </c>
      <c r="E303" s="75">
        <v>43802</v>
      </c>
      <c r="F303" s="61">
        <v>43805</v>
      </c>
      <c r="G303" s="20">
        <f>IF(OR(E303&lt;&gt;"NC", F303&lt;&gt;"NC"),NETWORKDAYS(E303,F303,'JOUR FERIE'!A:A),"NC")</f>
        <v>4</v>
      </c>
      <c r="H303" s="20">
        <v>4</v>
      </c>
      <c r="I303" s="20">
        <f>H303+(H303*40%)</f>
        <v>5.6</v>
      </c>
      <c r="J303" s="20">
        <v>2</v>
      </c>
      <c r="K303" s="73">
        <f t="shared" si="29"/>
        <v>3.5999999999999996</v>
      </c>
      <c r="L303" s="19" t="s">
        <v>19</v>
      </c>
      <c r="M303" s="3"/>
      <c r="N303" s="16"/>
      <c r="O303" s="16"/>
      <c r="P303" s="16"/>
      <c r="Q303" s="16"/>
      <c r="R303" s="16"/>
      <c r="S303" s="16"/>
      <c r="T303" s="173"/>
      <c r="U303" s="181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73"/>
      <c r="AJ303" s="181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73"/>
      <c r="AX303" s="181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73"/>
      <c r="BL303" s="181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73"/>
      <c r="BZ303" s="181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73"/>
      <c r="CN303" s="181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73"/>
      <c r="DI303" s="181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73"/>
      <c r="ED303" s="181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73"/>
      <c r="EY303" s="181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</row>
    <row r="304" spans="1:274" s="156" customFormat="1" hidden="1" outlineLevel="1" x14ac:dyDescent="0.25">
      <c r="A304" s="145" t="s">
        <v>100</v>
      </c>
      <c r="B304" s="158"/>
      <c r="C304" s="158"/>
      <c r="D304" s="155"/>
      <c r="E304" s="244"/>
      <c r="F304" s="161"/>
      <c r="G304" s="275">
        <f>IF(OR(E304&lt;&gt;"NC", F304&lt;&gt;"NC"),NETWORKDAYS(E304,F304,'JOUR FERIE'!A:A),"NC")</f>
        <v>0</v>
      </c>
      <c r="H304" s="275">
        <f>SUM(H305:H307)</f>
        <v>5</v>
      </c>
      <c r="I304" s="275">
        <f>SUM(I305:I307)</f>
        <v>7</v>
      </c>
      <c r="J304" s="275">
        <f>SUM(J305:J307)</f>
        <v>0</v>
      </c>
      <c r="K304" s="277">
        <f t="shared" ref="K304:K313" si="30">I304-J304</f>
        <v>7</v>
      </c>
      <c r="L304" s="146"/>
      <c r="M304" s="157"/>
      <c r="N304" s="155"/>
      <c r="O304" s="155"/>
      <c r="P304" s="155"/>
      <c r="Q304" s="155"/>
      <c r="R304" s="155"/>
      <c r="S304" s="155"/>
      <c r="T304" s="174"/>
      <c r="U304" s="182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74"/>
      <c r="AJ304" s="182"/>
      <c r="AK304" s="155"/>
      <c r="AL304" s="155"/>
      <c r="AM304" s="155"/>
      <c r="AN304" s="155"/>
      <c r="AO304" s="155"/>
      <c r="AP304" s="155"/>
      <c r="AQ304" s="155"/>
      <c r="AR304" s="155"/>
      <c r="AS304" s="155"/>
      <c r="AT304" s="155"/>
      <c r="AU304" s="155"/>
      <c r="AV304" s="155"/>
      <c r="AW304" s="174"/>
      <c r="AX304" s="182"/>
      <c r="AY304" s="155"/>
      <c r="AZ304" s="155"/>
      <c r="BA304" s="155"/>
      <c r="BB304" s="155"/>
      <c r="BC304" s="155"/>
      <c r="BD304" s="155"/>
      <c r="BE304" s="155"/>
      <c r="BF304" s="155"/>
      <c r="BG304" s="155"/>
      <c r="BH304" s="155"/>
      <c r="BI304" s="155"/>
      <c r="BJ304" s="155"/>
      <c r="BK304" s="174"/>
      <c r="BL304" s="182"/>
      <c r="BM304" s="155"/>
      <c r="BN304" s="155"/>
      <c r="BO304" s="155"/>
      <c r="BP304" s="155"/>
      <c r="BQ304" s="155"/>
      <c r="BR304" s="155"/>
      <c r="BS304" s="155"/>
      <c r="BT304" s="155"/>
      <c r="BU304" s="155"/>
      <c r="BV304" s="155"/>
      <c r="BW304" s="155"/>
      <c r="BX304" s="155"/>
      <c r="BY304" s="174"/>
      <c r="BZ304" s="182"/>
      <c r="CA304" s="155"/>
      <c r="CB304" s="155"/>
      <c r="CC304" s="155"/>
      <c r="CD304" s="155"/>
      <c r="CE304" s="155"/>
      <c r="CF304" s="155"/>
      <c r="CG304" s="155"/>
      <c r="CH304" s="155"/>
      <c r="CI304" s="155"/>
      <c r="CJ304" s="155"/>
      <c r="CK304" s="155"/>
      <c r="CL304" s="155"/>
      <c r="CM304" s="174"/>
      <c r="CN304" s="182"/>
      <c r="CO304" s="155"/>
      <c r="CP304" s="155"/>
      <c r="CQ304" s="155"/>
      <c r="CR304" s="155"/>
      <c r="CS304" s="155"/>
      <c r="CT304" s="155"/>
      <c r="CU304" s="155"/>
      <c r="CV304" s="155"/>
      <c r="CW304" s="155"/>
      <c r="CX304" s="155"/>
      <c r="CY304" s="155"/>
      <c r="CZ304" s="155"/>
      <c r="DA304" s="155"/>
      <c r="DB304" s="155"/>
      <c r="DC304" s="155"/>
      <c r="DD304" s="155"/>
      <c r="DE304" s="155"/>
      <c r="DF304" s="155"/>
      <c r="DG304" s="155"/>
      <c r="DH304" s="174"/>
      <c r="DI304" s="182"/>
      <c r="DJ304" s="155"/>
      <c r="DK304" s="155"/>
      <c r="DL304" s="155"/>
      <c r="DM304" s="155"/>
      <c r="DN304" s="155"/>
      <c r="DO304" s="155"/>
      <c r="DP304" s="155"/>
      <c r="DQ304" s="155"/>
      <c r="DR304" s="155"/>
      <c r="DS304" s="155"/>
      <c r="DT304" s="155"/>
      <c r="DU304" s="155"/>
      <c r="DV304" s="155"/>
      <c r="DW304" s="155"/>
      <c r="DX304" s="155"/>
      <c r="DY304" s="155"/>
      <c r="DZ304" s="155"/>
      <c r="EA304" s="155"/>
      <c r="EB304" s="155"/>
      <c r="EC304" s="174"/>
      <c r="ED304" s="182"/>
      <c r="EE304" s="155"/>
      <c r="EF304" s="155"/>
      <c r="EG304" s="155"/>
      <c r="EH304" s="155"/>
      <c r="EI304" s="155"/>
      <c r="EJ304" s="155"/>
      <c r="EK304" s="155"/>
      <c r="EL304" s="155"/>
      <c r="EM304" s="155"/>
      <c r="EN304" s="155"/>
      <c r="EO304" s="155"/>
      <c r="EP304" s="155"/>
      <c r="EQ304" s="155"/>
      <c r="ER304" s="155"/>
      <c r="ES304" s="155"/>
      <c r="ET304" s="155"/>
      <c r="EU304" s="155"/>
      <c r="EV304" s="155"/>
      <c r="EW304" s="155"/>
      <c r="EX304" s="174"/>
      <c r="EY304" s="182"/>
      <c r="EZ304" s="155"/>
      <c r="FA304" s="155"/>
      <c r="FB304" s="155"/>
      <c r="FC304" s="155"/>
      <c r="FD304" s="155"/>
      <c r="FE304" s="155"/>
      <c r="FF304" s="155"/>
      <c r="FG304" s="155"/>
      <c r="FH304" s="155"/>
      <c r="FI304" s="155"/>
      <c r="FJ304" s="155"/>
      <c r="FK304" s="155"/>
      <c r="FL304" s="155"/>
      <c r="FM304" s="155"/>
      <c r="FN304" s="155"/>
      <c r="FO304" s="155"/>
      <c r="FP304" s="155"/>
      <c r="FQ304" s="155"/>
      <c r="FR304" s="155"/>
      <c r="FS304" s="155"/>
      <c r="FT304" s="155"/>
      <c r="FU304" s="155"/>
      <c r="FV304" s="155"/>
      <c r="FW304" s="155"/>
      <c r="FX304" s="155"/>
      <c r="FY304" s="155"/>
      <c r="FZ304" s="155"/>
      <c r="GA304" s="155"/>
      <c r="GB304" s="155"/>
      <c r="GC304" s="155"/>
      <c r="GD304" s="155"/>
      <c r="GE304" s="155"/>
      <c r="GF304" s="155"/>
      <c r="GG304" s="155"/>
      <c r="GH304" s="155"/>
      <c r="GI304" s="155"/>
      <c r="GJ304" s="155"/>
      <c r="GK304" s="155"/>
      <c r="GL304" s="155"/>
      <c r="GM304" s="155"/>
      <c r="GN304" s="155"/>
      <c r="GO304" s="155"/>
      <c r="GP304" s="155"/>
      <c r="GQ304" s="155"/>
      <c r="GR304" s="155"/>
      <c r="GS304" s="155"/>
      <c r="GT304" s="155"/>
      <c r="GU304" s="155"/>
      <c r="GV304" s="155"/>
      <c r="GW304" s="155"/>
      <c r="GX304" s="155"/>
      <c r="GY304" s="155"/>
      <c r="GZ304" s="155"/>
      <c r="HA304" s="155"/>
      <c r="HB304" s="155"/>
      <c r="HC304" s="155"/>
      <c r="HD304" s="155"/>
      <c r="HE304" s="155"/>
      <c r="HF304" s="155"/>
      <c r="HG304" s="155"/>
      <c r="HH304" s="155"/>
      <c r="HI304" s="155"/>
      <c r="HJ304" s="155"/>
      <c r="HK304" s="155"/>
      <c r="HL304" s="155"/>
      <c r="HM304" s="155"/>
      <c r="HN304" s="155"/>
      <c r="HO304" s="155"/>
      <c r="HP304" s="155"/>
      <c r="HQ304" s="155"/>
      <c r="HR304" s="155"/>
      <c r="HS304" s="155"/>
      <c r="HT304" s="155"/>
      <c r="HU304" s="155"/>
      <c r="HV304" s="155"/>
      <c r="HW304" s="155"/>
      <c r="HX304" s="155"/>
      <c r="HY304" s="155"/>
      <c r="HZ304" s="155"/>
      <c r="IA304" s="155"/>
      <c r="IB304" s="155"/>
      <c r="IC304" s="155"/>
      <c r="ID304" s="155"/>
      <c r="IE304" s="155"/>
      <c r="IF304" s="155"/>
      <c r="IG304" s="155"/>
      <c r="IH304" s="155"/>
      <c r="II304" s="155"/>
      <c r="IJ304" s="155"/>
      <c r="IK304" s="155"/>
      <c r="IL304" s="155"/>
      <c r="IM304" s="155"/>
      <c r="IN304" s="155"/>
      <c r="IO304" s="155"/>
      <c r="IP304" s="155"/>
      <c r="IQ304" s="155"/>
      <c r="IR304" s="155"/>
      <c r="IS304" s="155"/>
      <c r="IT304" s="155"/>
      <c r="IU304" s="155"/>
      <c r="IV304" s="155"/>
      <c r="IW304" s="155"/>
      <c r="IX304" s="155"/>
      <c r="IY304" s="155"/>
      <c r="IZ304" s="155"/>
      <c r="JA304" s="155"/>
      <c r="JB304" s="155"/>
      <c r="JC304" s="155"/>
      <c r="JD304" s="155"/>
      <c r="JE304" s="155"/>
      <c r="JF304" s="155"/>
      <c r="JG304" s="155"/>
      <c r="JH304" s="155"/>
      <c r="JI304" s="155"/>
      <c r="JJ304" s="155"/>
      <c r="JK304" s="155"/>
      <c r="JL304" s="155"/>
      <c r="JM304" s="155"/>
      <c r="JN304" s="155"/>
    </row>
    <row r="305" spans="1:274" hidden="1" outlineLevel="2" x14ac:dyDescent="0.25">
      <c r="A305" t="s">
        <v>76</v>
      </c>
      <c r="B305" s="6"/>
      <c r="C305" s="6" t="s">
        <v>211</v>
      </c>
      <c r="D305" s="75" t="s">
        <v>40</v>
      </c>
      <c r="E305" s="75" t="s">
        <v>40</v>
      </c>
      <c r="F305" s="75" t="s">
        <v>40</v>
      </c>
      <c r="G305" s="20" t="str">
        <f>IF(OR(E305&lt;&gt;"NC", F305&lt;&gt;"NC"),NETWORKDAYS(E305,F305,'JOUR FERIE'!A:A),"NC")</f>
        <v>NC</v>
      </c>
      <c r="H305" s="20">
        <v>0</v>
      </c>
      <c r="I305" s="20">
        <f>H305+(H305*40%)</f>
        <v>0</v>
      </c>
      <c r="J305" s="20">
        <v>0</v>
      </c>
      <c r="K305" s="73">
        <f t="shared" si="30"/>
        <v>0</v>
      </c>
      <c r="L305" s="19" t="s">
        <v>21</v>
      </c>
      <c r="M305" s="3"/>
      <c r="N305" s="9"/>
      <c r="O305" s="9"/>
      <c r="P305" s="9"/>
      <c r="Q305" s="9"/>
      <c r="R305" s="9"/>
      <c r="S305" s="9"/>
      <c r="T305" s="172"/>
      <c r="U305" s="18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172"/>
      <c r="AJ305" s="180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172"/>
      <c r="AX305" s="180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172"/>
      <c r="BL305" s="180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172"/>
      <c r="BZ305" s="180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172"/>
      <c r="CN305" s="180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172"/>
      <c r="DI305" s="180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172"/>
      <c r="ED305" s="180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172"/>
      <c r="EY305" s="180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  <c r="JF305" s="9"/>
      <c r="JG305" s="9"/>
      <c r="JH305" s="9"/>
      <c r="JI305" s="9"/>
      <c r="JJ305" s="9"/>
      <c r="JK305" s="9"/>
      <c r="JL305" s="9"/>
      <c r="JM305" s="9"/>
      <c r="JN305" s="9"/>
    </row>
    <row r="306" spans="1:274" hidden="1" outlineLevel="2" x14ac:dyDescent="0.25">
      <c r="A306" t="s">
        <v>77</v>
      </c>
      <c r="B306" s="6"/>
      <c r="C306" s="6" t="s">
        <v>211</v>
      </c>
      <c r="D306" s="75" t="s">
        <v>40</v>
      </c>
      <c r="E306" s="75" t="s">
        <v>40</v>
      </c>
      <c r="F306" s="75" t="s">
        <v>40</v>
      </c>
      <c r="G306" s="20" t="str">
        <f>IF(OR(E306&lt;&gt;"NC", F306&lt;&gt;"NC"),NETWORKDAYS(E306,F306,'JOUR FERIE'!A:A),"NC")</f>
        <v>NC</v>
      </c>
      <c r="H306" s="20">
        <v>0</v>
      </c>
      <c r="I306" s="20">
        <f>H306+(H306*40%)</f>
        <v>0</v>
      </c>
      <c r="J306" s="20">
        <v>0</v>
      </c>
      <c r="K306" s="73">
        <f t="shared" si="30"/>
        <v>0</v>
      </c>
      <c r="L306" s="19" t="s">
        <v>21</v>
      </c>
      <c r="M306" s="3"/>
    </row>
    <row r="307" spans="1:274" hidden="1" outlineLevel="2" x14ac:dyDescent="0.25">
      <c r="A307" t="s">
        <v>78</v>
      </c>
      <c r="B307" s="6"/>
      <c r="C307" s="6" t="s">
        <v>201</v>
      </c>
      <c r="D307" s="6" t="s">
        <v>6</v>
      </c>
      <c r="E307" s="75">
        <v>43811</v>
      </c>
      <c r="F307" s="61">
        <v>43819</v>
      </c>
      <c r="G307" s="20">
        <f>IF(OR(E307&lt;&gt;"NC", F307&lt;&gt;"NC"),NETWORKDAYS(E307,F307,'JOUR FERIE'!A:A),"NC")</f>
        <v>7</v>
      </c>
      <c r="H307" s="20">
        <v>5</v>
      </c>
      <c r="I307" s="20">
        <f>H307+(H307*40%)</f>
        <v>7</v>
      </c>
      <c r="J307" s="20">
        <v>0</v>
      </c>
      <c r="K307" s="73">
        <f t="shared" si="30"/>
        <v>7</v>
      </c>
      <c r="L307" s="19" t="s">
        <v>19</v>
      </c>
      <c r="M307" s="3"/>
      <c r="N307" s="16"/>
      <c r="O307" s="16"/>
      <c r="P307" s="16"/>
      <c r="Q307" s="16"/>
      <c r="R307" s="16"/>
      <c r="S307" s="16"/>
      <c r="T307" s="173"/>
      <c r="U307" s="181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73"/>
      <c r="AJ307" s="181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73"/>
      <c r="AX307" s="181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73"/>
      <c r="BL307" s="181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73"/>
      <c r="BZ307" s="181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73"/>
      <c r="CN307" s="181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73"/>
      <c r="DI307" s="181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73"/>
      <c r="ED307" s="181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73"/>
      <c r="EY307" s="181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  <c r="HV307" s="16"/>
      <c r="HW307" s="16"/>
      <c r="HX307" s="16"/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/>
      <c r="JH307" s="16"/>
      <c r="JI307" s="16"/>
      <c r="JJ307" s="16"/>
      <c r="JK307" s="16"/>
      <c r="JL307" s="16"/>
      <c r="JM307" s="16"/>
      <c r="JN307" s="16"/>
    </row>
    <row r="308" spans="1:274" s="156" customFormat="1" hidden="1" outlineLevel="1" x14ac:dyDescent="0.25">
      <c r="A308" s="145" t="s">
        <v>79</v>
      </c>
      <c r="B308" s="158"/>
      <c r="C308" s="158"/>
      <c r="D308" s="155"/>
      <c r="E308" s="244"/>
      <c r="F308" s="161"/>
      <c r="G308" s="275">
        <f>IF(OR(E308&lt;&gt;"NC", F308&lt;&gt;"NC"),NETWORKDAYS(E308,F308,'JOUR FERIE'!A:A),"NC")</f>
        <v>0</v>
      </c>
      <c r="H308" s="275">
        <f>SUM(H309)</f>
        <v>2</v>
      </c>
      <c r="I308" s="275">
        <f>SUM(I309)</f>
        <v>2.8</v>
      </c>
      <c r="J308" s="275">
        <f>SUM(J309)</f>
        <v>0</v>
      </c>
      <c r="K308" s="277">
        <f t="shared" si="30"/>
        <v>2.8</v>
      </c>
      <c r="L308" s="146"/>
      <c r="M308" s="157"/>
      <c r="N308" s="155"/>
      <c r="O308" s="155"/>
      <c r="P308" s="155"/>
      <c r="Q308" s="155"/>
      <c r="R308" s="155"/>
      <c r="S308" s="155"/>
      <c r="T308" s="174"/>
      <c r="U308" s="182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74"/>
      <c r="AJ308" s="182"/>
      <c r="AK308" s="155"/>
      <c r="AL308" s="155"/>
      <c r="AM308" s="155"/>
      <c r="AN308" s="155"/>
      <c r="AO308" s="155"/>
      <c r="AP308" s="155"/>
      <c r="AQ308" s="155"/>
      <c r="AR308" s="155"/>
      <c r="AS308" s="155"/>
      <c r="AT308" s="155"/>
      <c r="AU308" s="155"/>
      <c r="AV308" s="155"/>
      <c r="AW308" s="174"/>
      <c r="AX308" s="182"/>
      <c r="AY308" s="155"/>
      <c r="AZ308" s="155"/>
      <c r="BA308" s="155"/>
      <c r="BB308" s="155"/>
      <c r="BC308" s="155"/>
      <c r="BD308" s="155"/>
      <c r="BE308" s="155"/>
      <c r="BF308" s="155"/>
      <c r="BG308" s="155"/>
      <c r="BH308" s="155"/>
      <c r="BI308" s="155"/>
      <c r="BJ308" s="155"/>
      <c r="BK308" s="174"/>
      <c r="BL308" s="182"/>
      <c r="BM308" s="155"/>
      <c r="BN308" s="155"/>
      <c r="BO308" s="155"/>
      <c r="BP308" s="155"/>
      <c r="BQ308" s="155"/>
      <c r="BR308" s="155"/>
      <c r="BS308" s="155"/>
      <c r="BT308" s="155"/>
      <c r="BU308" s="155"/>
      <c r="BV308" s="155"/>
      <c r="BW308" s="155"/>
      <c r="BX308" s="155"/>
      <c r="BY308" s="174"/>
      <c r="BZ308" s="182"/>
      <c r="CA308" s="155"/>
      <c r="CB308" s="155"/>
      <c r="CC308" s="155"/>
      <c r="CD308" s="155"/>
      <c r="CE308" s="155"/>
      <c r="CF308" s="155"/>
      <c r="CG308" s="155"/>
      <c r="CH308" s="155"/>
      <c r="CI308" s="155"/>
      <c r="CJ308" s="155"/>
      <c r="CK308" s="155"/>
      <c r="CL308" s="155"/>
      <c r="CM308" s="174"/>
      <c r="CN308" s="182"/>
      <c r="CO308" s="155"/>
      <c r="CP308" s="155"/>
      <c r="CQ308" s="155"/>
      <c r="CR308" s="155"/>
      <c r="CS308" s="155"/>
      <c r="CT308" s="155"/>
      <c r="CU308" s="155"/>
      <c r="CV308" s="155"/>
      <c r="CW308" s="155"/>
      <c r="CX308" s="155"/>
      <c r="CY308" s="155"/>
      <c r="CZ308" s="155"/>
      <c r="DA308" s="155"/>
      <c r="DB308" s="155"/>
      <c r="DC308" s="155"/>
      <c r="DD308" s="155"/>
      <c r="DE308" s="155"/>
      <c r="DF308" s="155"/>
      <c r="DG308" s="155"/>
      <c r="DH308" s="174"/>
      <c r="DI308" s="182"/>
      <c r="DJ308" s="155"/>
      <c r="DK308" s="155"/>
      <c r="DL308" s="155"/>
      <c r="DM308" s="155"/>
      <c r="DN308" s="155"/>
      <c r="DO308" s="155"/>
      <c r="DP308" s="155"/>
      <c r="DQ308" s="155"/>
      <c r="DR308" s="155"/>
      <c r="DS308" s="155"/>
      <c r="DT308" s="155"/>
      <c r="DU308" s="155"/>
      <c r="DV308" s="155"/>
      <c r="DW308" s="155"/>
      <c r="DX308" s="155"/>
      <c r="DY308" s="155"/>
      <c r="DZ308" s="155"/>
      <c r="EA308" s="155"/>
      <c r="EB308" s="155"/>
      <c r="EC308" s="174"/>
      <c r="ED308" s="182"/>
      <c r="EE308" s="155"/>
      <c r="EF308" s="155"/>
      <c r="EG308" s="155"/>
      <c r="EH308" s="155"/>
      <c r="EI308" s="155"/>
      <c r="EJ308" s="155"/>
      <c r="EK308" s="155"/>
      <c r="EL308" s="155"/>
      <c r="EM308" s="155"/>
      <c r="EN308" s="155"/>
      <c r="EO308" s="155"/>
      <c r="EP308" s="155"/>
      <c r="EQ308" s="155"/>
      <c r="ER308" s="155"/>
      <c r="ES308" s="155"/>
      <c r="ET308" s="155"/>
      <c r="EU308" s="155"/>
      <c r="EV308" s="155"/>
      <c r="EW308" s="155"/>
      <c r="EX308" s="174"/>
      <c r="EY308" s="182"/>
      <c r="EZ308" s="155"/>
      <c r="FA308" s="155"/>
      <c r="FB308" s="155"/>
      <c r="FC308" s="155"/>
      <c r="FD308" s="155"/>
      <c r="FE308" s="155"/>
      <c r="FF308" s="155"/>
      <c r="FG308" s="155"/>
      <c r="FH308" s="155"/>
      <c r="FI308" s="155"/>
      <c r="FJ308" s="155"/>
      <c r="FK308" s="155"/>
      <c r="FL308" s="155"/>
      <c r="FM308" s="155"/>
      <c r="FN308" s="155"/>
      <c r="FO308" s="155"/>
      <c r="FP308" s="155"/>
      <c r="FQ308" s="155"/>
      <c r="FR308" s="155"/>
      <c r="FS308" s="155"/>
      <c r="FT308" s="155"/>
      <c r="FU308" s="155"/>
      <c r="FV308" s="155"/>
      <c r="FW308" s="155"/>
      <c r="FX308" s="155"/>
      <c r="FY308" s="155"/>
      <c r="FZ308" s="155"/>
      <c r="GA308" s="155"/>
      <c r="GB308" s="155"/>
      <c r="GC308" s="155"/>
      <c r="GD308" s="155"/>
      <c r="GE308" s="155"/>
      <c r="GF308" s="155"/>
      <c r="GG308" s="155"/>
      <c r="GH308" s="155"/>
      <c r="GI308" s="155"/>
      <c r="GJ308" s="155"/>
      <c r="GK308" s="155"/>
      <c r="GL308" s="155"/>
      <c r="GM308" s="155"/>
      <c r="GN308" s="155"/>
      <c r="GO308" s="155"/>
      <c r="GP308" s="155"/>
      <c r="GQ308" s="155"/>
      <c r="GR308" s="155"/>
      <c r="GS308" s="155"/>
      <c r="GT308" s="155"/>
      <c r="GU308" s="155"/>
      <c r="GV308" s="155"/>
      <c r="GW308" s="155"/>
      <c r="GX308" s="155"/>
      <c r="GY308" s="155"/>
      <c r="GZ308" s="155"/>
      <c r="HA308" s="155"/>
      <c r="HB308" s="155"/>
      <c r="HC308" s="155"/>
      <c r="HD308" s="155"/>
      <c r="HE308" s="155"/>
      <c r="HF308" s="155"/>
      <c r="HG308" s="155"/>
      <c r="HH308" s="155"/>
      <c r="HI308" s="155"/>
      <c r="HJ308" s="155"/>
      <c r="HK308" s="155"/>
      <c r="HL308" s="155"/>
      <c r="HM308" s="155"/>
      <c r="HN308" s="155"/>
      <c r="HO308" s="155"/>
      <c r="HP308" s="155"/>
      <c r="HQ308" s="155"/>
      <c r="HR308" s="155"/>
      <c r="HS308" s="155"/>
      <c r="HT308" s="155"/>
      <c r="HU308" s="155"/>
      <c r="HV308" s="155"/>
      <c r="HW308" s="155"/>
      <c r="HX308" s="155"/>
      <c r="HY308" s="155"/>
      <c r="HZ308" s="155"/>
      <c r="IA308" s="155"/>
      <c r="IB308" s="155"/>
      <c r="IC308" s="155"/>
      <c r="ID308" s="155"/>
      <c r="IE308" s="155"/>
      <c r="IF308" s="155"/>
      <c r="IG308" s="155"/>
      <c r="IH308" s="155"/>
      <c r="II308" s="155"/>
      <c r="IJ308" s="155"/>
      <c r="IK308" s="155"/>
      <c r="IL308" s="155"/>
      <c r="IM308" s="155"/>
      <c r="IN308" s="155"/>
      <c r="IO308" s="155"/>
      <c r="IP308" s="155"/>
      <c r="IQ308" s="155"/>
      <c r="IR308" s="155"/>
      <c r="IS308" s="155"/>
      <c r="IT308" s="155"/>
      <c r="IU308" s="155"/>
      <c r="IV308" s="155"/>
      <c r="IW308" s="155"/>
      <c r="IX308" s="155"/>
      <c r="IY308" s="155"/>
      <c r="IZ308" s="155"/>
      <c r="JA308" s="155"/>
      <c r="JB308" s="155"/>
      <c r="JC308" s="155"/>
      <c r="JD308" s="155"/>
      <c r="JE308" s="155"/>
      <c r="JF308" s="155"/>
      <c r="JG308" s="155"/>
      <c r="JH308" s="155"/>
      <c r="JI308" s="155"/>
      <c r="JJ308" s="155"/>
      <c r="JK308" s="155"/>
      <c r="JL308" s="155"/>
      <c r="JM308" s="155"/>
      <c r="JN308" s="155"/>
    </row>
    <row r="309" spans="1:274" hidden="1" outlineLevel="2" x14ac:dyDescent="0.25">
      <c r="A309" s="22" t="s">
        <v>79</v>
      </c>
      <c r="B309" s="6"/>
      <c r="C309" s="6" t="s">
        <v>202</v>
      </c>
      <c r="D309" s="6" t="s">
        <v>7</v>
      </c>
      <c r="E309" s="75">
        <v>43802</v>
      </c>
      <c r="F309" s="75">
        <v>43804</v>
      </c>
      <c r="G309" s="20">
        <f>IF(OR(E309&lt;&gt;"NC", F309&lt;&gt;"NC"),NETWORKDAYS(E309,F309,'JOUR FERIE'!A:A),"NC")</f>
        <v>3</v>
      </c>
      <c r="H309" s="20">
        <v>2</v>
      </c>
      <c r="I309" s="20">
        <f>H309+(H309*40%)</f>
        <v>2.8</v>
      </c>
      <c r="J309" s="20">
        <v>0</v>
      </c>
      <c r="K309" s="73">
        <f t="shared" si="30"/>
        <v>2.8</v>
      </c>
      <c r="L309" s="19" t="s">
        <v>19</v>
      </c>
      <c r="M309" s="3"/>
      <c r="N309" s="6"/>
      <c r="O309" s="6"/>
      <c r="P309" s="6"/>
      <c r="Q309" s="6"/>
      <c r="R309" s="6"/>
      <c r="S309" s="6"/>
      <c r="T309" s="109"/>
      <c r="U309" s="183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109"/>
      <c r="AJ309" s="183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109"/>
      <c r="AX309" s="183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109"/>
      <c r="BL309" s="183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109"/>
      <c r="BZ309" s="183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109"/>
      <c r="CN309" s="183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109"/>
      <c r="DI309" s="183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109"/>
      <c r="ED309" s="183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109"/>
      <c r="EY309" s="183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  <c r="IV309" s="6"/>
      <c r="IW309" s="6"/>
      <c r="IX309" s="6"/>
      <c r="IY309" s="6"/>
      <c r="IZ309" s="6"/>
      <c r="JA309" s="6"/>
      <c r="JB309" s="6"/>
      <c r="JC309" s="6"/>
      <c r="JD309" s="6"/>
      <c r="JE309" s="6"/>
      <c r="JF309" s="6"/>
      <c r="JG309" s="6"/>
      <c r="JH309" s="6"/>
      <c r="JI309" s="6"/>
      <c r="JJ309" s="6"/>
      <c r="JK309" s="6"/>
      <c r="JL309" s="6"/>
      <c r="JM309" s="6"/>
      <c r="JN309" s="6"/>
    </row>
    <row r="310" spans="1:274" s="156" customFormat="1" hidden="1" outlineLevel="1" x14ac:dyDescent="0.25">
      <c r="A310" s="145" t="s">
        <v>101</v>
      </c>
      <c r="B310" s="158"/>
      <c r="C310" s="158"/>
      <c r="D310" s="155"/>
      <c r="E310" s="244"/>
      <c r="F310" s="161"/>
      <c r="G310" s="275">
        <f>IF(OR(E310&lt;&gt;"NC", F310&lt;&gt;"NC"),NETWORKDAYS(E310,F310,'JOUR FERIE'!A:A),"NC")</f>
        <v>0</v>
      </c>
      <c r="H310" s="275">
        <f>SUM(H311:H314)</f>
        <v>2</v>
      </c>
      <c r="I310" s="275">
        <f>SUM(I311:I314)</f>
        <v>2</v>
      </c>
      <c r="J310" s="275">
        <f>SUM(J311:J314)</f>
        <v>0</v>
      </c>
      <c r="K310" s="277">
        <f t="shared" si="30"/>
        <v>2</v>
      </c>
      <c r="L310" s="146"/>
      <c r="M310" s="157"/>
      <c r="N310" s="155"/>
      <c r="O310" s="155"/>
      <c r="P310" s="155"/>
      <c r="Q310" s="155"/>
      <c r="R310" s="155"/>
      <c r="S310" s="155"/>
      <c r="T310" s="174"/>
      <c r="U310" s="182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74"/>
      <c r="AJ310" s="182"/>
      <c r="AK310" s="155"/>
      <c r="AL310" s="155"/>
      <c r="AM310" s="155"/>
      <c r="AN310" s="155"/>
      <c r="AO310" s="155"/>
      <c r="AP310" s="155"/>
      <c r="AQ310" s="155"/>
      <c r="AR310" s="155"/>
      <c r="AS310" s="155"/>
      <c r="AT310" s="155"/>
      <c r="AU310" s="155"/>
      <c r="AV310" s="155"/>
      <c r="AW310" s="174"/>
      <c r="AX310" s="182"/>
      <c r="AY310" s="155"/>
      <c r="AZ310" s="155"/>
      <c r="BA310" s="155"/>
      <c r="BB310" s="155"/>
      <c r="BC310" s="155"/>
      <c r="BD310" s="155"/>
      <c r="BE310" s="155"/>
      <c r="BF310" s="155"/>
      <c r="BG310" s="155"/>
      <c r="BH310" s="155"/>
      <c r="BI310" s="155"/>
      <c r="BJ310" s="155"/>
      <c r="BK310" s="174"/>
      <c r="BL310" s="182"/>
      <c r="BM310" s="155"/>
      <c r="BN310" s="155"/>
      <c r="BO310" s="155"/>
      <c r="BP310" s="155"/>
      <c r="BQ310" s="155"/>
      <c r="BR310" s="155"/>
      <c r="BS310" s="155"/>
      <c r="BT310" s="155"/>
      <c r="BU310" s="155"/>
      <c r="BV310" s="155"/>
      <c r="BW310" s="155"/>
      <c r="BX310" s="155"/>
      <c r="BY310" s="174"/>
      <c r="BZ310" s="182"/>
      <c r="CA310" s="155"/>
      <c r="CB310" s="155"/>
      <c r="CC310" s="155"/>
      <c r="CD310" s="155"/>
      <c r="CE310" s="155"/>
      <c r="CF310" s="155"/>
      <c r="CG310" s="155"/>
      <c r="CH310" s="155"/>
      <c r="CI310" s="155"/>
      <c r="CJ310" s="155"/>
      <c r="CK310" s="155"/>
      <c r="CL310" s="155"/>
      <c r="CM310" s="174"/>
      <c r="CN310" s="182"/>
      <c r="CO310" s="155"/>
      <c r="CP310" s="155"/>
      <c r="CQ310" s="155"/>
      <c r="CR310" s="155"/>
      <c r="CS310" s="155"/>
      <c r="CT310" s="155"/>
      <c r="CU310" s="155"/>
      <c r="CV310" s="155"/>
      <c r="CW310" s="155"/>
      <c r="CX310" s="155"/>
      <c r="CY310" s="155"/>
      <c r="CZ310" s="155"/>
      <c r="DA310" s="155"/>
      <c r="DB310" s="155"/>
      <c r="DC310" s="155"/>
      <c r="DD310" s="155"/>
      <c r="DE310" s="155"/>
      <c r="DF310" s="155"/>
      <c r="DG310" s="155"/>
      <c r="DH310" s="174"/>
      <c r="DI310" s="182"/>
      <c r="DJ310" s="155"/>
      <c r="DK310" s="155"/>
      <c r="DL310" s="155"/>
      <c r="DM310" s="155"/>
      <c r="DN310" s="155"/>
      <c r="DO310" s="155"/>
      <c r="DP310" s="155"/>
      <c r="DQ310" s="155"/>
      <c r="DR310" s="155"/>
      <c r="DS310" s="155"/>
      <c r="DT310" s="155"/>
      <c r="DU310" s="155"/>
      <c r="DV310" s="155"/>
      <c r="DW310" s="155"/>
      <c r="DX310" s="155"/>
      <c r="DY310" s="155"/>
      <c r="DZ310" s="155"/>
      <c r="EA310" s="155"/>
      <c r="EB310" s="155"/>
      <c r="EC310" s="174"/>
      <c r="ED310" s="182"/>
      <c r="EE310" s="155"/>
      <c r="EF310" s="155"/>
      <c r="EG310" s="155"/>
      <c r="EH310" s="155"/>
      <c r="EI310" s="155"/>
      <c r="EJ310" s="155"/>
      <c r="EK310" s="155"/>
      <c r="EL310" s="155"/>
      <c r="EM310" s="155"/>
      <c r="EN310" s="155"/>
      <c r="EO310" s="155"/>
      <c r="EP310" s="155"/>
      <c r="EQ310" s="155"/>
      <c r="ER310" s="155"/>
      <c r="ES310" s="155"/>
      <c r="ET310" s="155"/>
      <c r="EU310" s="155"/>
      <c r="EV310" s="155"/>
      <c r="EW310" s="155"/>
      <c r="EX310" s="174"/>
      <c r="EY310" s="182"/>
      <c r="EZ310" s="155"/>
      <c r="FA310" s="155"/>
      <c r="FB310" s="155"/>
      <c r="FC310" s="155"/>
      <c r="FD310" s="155"/>
      <c r="FE310" s="155"/>
      <c r="FF310" s="155"/>
      <c r="FG310" s="155"/>
      <c r="FH310" s="155"/>
      <c r="FI310" s="155"/>
      <c r="FJ310" s="155"/>
      <c r="FK310" s="155"/>
      <c r="FL310" s="155"/>
      <c r="FM310" s="155"/>
      <c r="FN310" s="155"/>
      <c r="FO310" s="155"/>
      <c r="FP310" s="155"/>
      <c r="FQ310" s="155"/>
      <c r="FR310" s="155"/>
      <c r="FS310" s="155"/>
      <c r="FT310" s="155"/>
      <c r="FU310" s="155"/>
      <c r="FV310" s="155"/>
      <c r="FW310" s="155"/>
      <c r="FX310" s="155"/>
      <c r="FY310" s="155"/>
      <c r="FZ310" s="155"/>
      <c r="GA310" s="155"/>
      <c r="GB310" s="155"/>
      <c r="GC310" s="155"/>
      <c r="GD310" s="155"/>
      <c r="GE310" s="155"/>
      <c r="GF310" s="155"/>
      <c r="GG310" s="155"/>
      <c r="GH310" s="155"/>
      <c r="GI310" s="155"/>
      <c r="GJ310" s="155"/>
      <c r="GK310" s="155"/>
      <c r="GL310" s="155"/>
      <c r="GM310" s="155"/>
      <c r="GN310" s="155"/>
      <c r="GO310" s="155"/>
      <c r="GP310" s="155"/>
      <c r="GQ310" s="155"/>
      <c r="GR310" s="155"/>
      <c r="GS310" s="155"/>
      <c r="GT310" s="155"/>
      <c r="GU310" s="155"/>
      <c r="GV310" s="155"/>
      <c r="GW310" s="155"/>
      <c r="GX310" s="155"/>
      <c r="GY310" s="155"/>
      <c r="GZ310" s="155"/>
      <c r="HA310" s="155"/>
      <c r="HB310" s="155"/>
      <c r="HC310" s="155"/>
      <c r="HD310" s="155"/>
      <c r="HE310" s="155"/>
      <c r="HF310" s="155"/>
      <c r="HG310" s="155"/>
      <c r="HH310" s="155"/>
      <c r="HI310" s="155"/>
      <c r="HJ310" s="155"/>
      <c r="HK310" s="155"/>
      <c r="HL310" s="155"/>
      <c r="HM310" s="155"/>
      <c r="HN310" s="155"/>
      <c r="HO310" s="155"/>
      <c r="HP310" s="155"/>
      <c r="HQ310" s="155"/>
      <c r="HR310" s="155"/>
      <c r="HS310" s="155"/>
      <c r="HT310" s="155"/>
      <c r="HU310" s="155"/>
      <c r="HV310" s="155"/>
      <c r="HW310" s="155"/>
      <c r="HX310" s="155"/>
      <c r="HY310" s="155"/>
      <c r="HZ310" s="155"/>
      <c r="IA310" s="155"/>
      <c r="IB310" s="155"/>
      <c r="IC310" s="155"/>
      <c r="ID310" s="155"/>
      <c r="IE310" s="155"/>
      <c r="IF310" s="155"/>
      <c r="IG310" s="155"/>
      <c r="IH310" s="155"/>
      <c r="II310" s="155"/>
      <c r="IJ310" s="155"/>
      <c r="IK310" s="155"/>
      <c r="IL310" s="155"/>
      <c r="IM310" s="155"/>
      <c r="IN310" s="155"/>
      <c r="IO310" s="155"/>
      <c r="IP310" s="155"/>
      <c r="IQ310" s="155"/>
      <c r="IR310" s="155"/>
      <c r="IS310" s="155"/>
      <c r="IT310" s="155"/>
      <c r="IU310" s="155"/>
      <c r="IV310" s="155"/>
      <c r="IW310" s="155"/>
      <c r="IX310" s="155"/>
      <c r="IY310" s="155"/>
      <c r="IZ310" s="155"/>
      <c r="JA310" s="155"/>
      <c r="JB310" s="155"/>
      <c r="JC310" s="155"/>
      <c r="JD310" s="155"/>
      <c r="JE310" s="155"/>
      <c r="JF310" s="155"/>
      <c r="JG310" s="155"/>
      <c r="JH310" s="155"/>
      <c r="JI310" s="155"/>
      <c r="JJ310" s="155"/>
      <c r="JK310" s="155"/>
      <c r="JL310" s="155"/>
      <c r="JM310" s="155"/>
      <c r="JN310" s="155"/>
    </row>
    <row r="311" spans="1:274" hidden="1" outlineLevel="2" x14ac:dyDescent="0.25">
      <c r="A311" t="s">
        <v>80</v>
      </c>
      <c r="B311" s="6"/>
      <c r="C311" s="6" t="s">
        <v>211</v>
      </c>
      <c r="D311" s="75" t="s">
        <v>40</v>
      </c>
      <c r="E311" s="75" t="s">
        <v>40</v>
      </c>
      <c r="F311" s="75" t="s">
        <v>40</v>
      </c>
      <c r="G311" s="20" t="str">
        <f>IF(OR(E311&lt;&gt;"NC", F311&lt;&gt;"NC"),NETWORKDAYS(E311,F311,'JOUR FERIE'!A:A),"NC")</f>
        <v>NC</v>
      </c>
      <c r="H311" s="20">
        <v>0</v>
      </c>
      <c r="I311" s="20">
        <f>H311+(H311*40%)</f>
        <v>0</v>
      </c>
      <c r="J311" s="20">
        <v>0</v>
      </c>
      <c r="K311" s="73">
        <f t="shared" si="30"/>
        <v>0</v>
      </c>
      <c r="L311" s="19" t="s">
        <v>21</v>
      </c>
      <c r="M311" s="3"/>
      <c r="N311" s="9"/>
      <c r="O311" s="9"/>
      <c r="P311" s="9"/>
      <c r="Q311" s="9"/>
      <c r="R311" s="9"/>
      <c r="S311" s="9"/>
      <c r="T311" s="172"/>
      <c r="U311" s="18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172"/>
      <c r="AJ311" s="180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172"/>
      <c r="AX311" s="180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172"/>
      <c r="BL311" s="180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172"/>
      <c r="BZ311" s="180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172"/>
      <c r="CN311" s="180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172"/>
      <c r="DI311" s="180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172"/>
      <c r="ED311" s="180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172"/>
      <c r="EY311" s="180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  <c r="JF311" s="9"/>
      <c r="JG311" s="9"/>
      <c r="JH311" s="9"/>
      <c r="JI311" s="9"/>
      <c r="JJ311" s="9"/>
      <c r="JK311" s="9"/>
      <c r="JL311" s="9"/>
      <c r="JM311" s="9"/>
      <c r="JN311" s="9"/>
    </row>
    <row r="312" spans="1:274" hidden="1" outlineLevel="2" x14ac:dyDescent="0.25">
      <c r="A312" t="s">
        <v>81</v>
      </c>
      <c r="B312" s="6"/>
      <c r="C312" s="6" t="s">
        <v>204</v>
      </c>
      <c r="D312" s="6" t="s">
        <v>155</v>
      </c>
      <c r="E312" s="75">
        <v>43836</v>
      </c>
      <c r="F312" s="75">
        <v>43836</v>
      </c>
      <c r="G312" s="20">
        <f>IF(OR(E312&lt;&gt;"NC", F312&lt;&gt;"NC"),NETWORKDAYS(E312,F312,'JOUR FERIE'!A:A),"NC")</f>
        <v>1</v>
      </c>
      <c r="H312" s="20">
        <v>1</v>
      </c>
      <c r="I312" s="20">
        <f>H312+(H312*0%)</f>
        <v>1</v>
      </c>
      <c r="J312" s="20">
        <v>0</v>
      </c>
      <c r="K312" s="73">
        <f t="shared" si="30"/>
        <v>1</v>
      </c>
      <c r="L312" s="19" t="s">
        <v>19</v>
      </c>
      <c r="M312" s="3"/>
    </row>
    <row r="313" spans="1:274" hidden="1" outlineLevel="2" x14ac:dyDescent="0.25">
      <c r="A313" t="s">
        <v>82</v>
      </c>
      <c r="B313" s="6"/>
      <c r="C313" s="6" t="s">
        <v>204</v>
      </c>
      <c r="D313" s="6" t="s">
        <v>155</v>
      </c>
      <c r="E313" s="75">
        <v>43837</v>
      </c>
      <c r="F313" s="75">
        <v>43837</v>
      </c>
      <c r="G313" s="20">
        <f>IF(OR(E313&lt;&gt;"NC", F313&lt;&gt;"NC"),NETWORKDAYS(E313,F313,'JOUR FERIE'!A:A),"NC")</f>
        <v>1</v>
      </c>
      <c r="H313" s="20">
        <v>1</v>
      </c>
      <c r="I313" s="20">
        <f>H313+(H313*0%)</f>
        <v>1</v>
      </c>
      <c r="J313" s="20">
        <v>0</v>
      </c>
      <c r="K313" s="73">
        <f t="shared" si="30"/>
        <v>1</v>
      </c>
      <c r="L313" s="19" t="s">
        <v>19</v>
      </c>
      <c r="M313" s="3"/>
    </row>
    <row r="314" spans="1:274" hidden="1" outlineLevel="2" x14ac:dyDescent="0.25">
      <c r="A314" s="22" t="s">
        <v>83</v>
      </c>
      <c r="B314" s="6"/>
      <c r="C314" s="6"/>
      <c r="D314" s="6" t="s">
        <v>89</v>
      </c>
      <c r="E314" s="6" t="s">
        <v>89</v>
      </c>
      <c r="F314" s="6" t="s">
        <v>89</v>
      </c>
      <c r="G314" s="20" t="e">
        <f>IF(OR(E314&lt;&gt;"NC", F314&lt;&gt;"NC"),NETWORKDAYS(E314,F314,'JOUR FERIE'!A:A),"NC")</f>
        <v>#VALUE!</v>
      </c>
      <c r="H314" s="20" t="s">
        <v>89</v>
      </c>
      <c r="I314" s="20" t="s">
        <v>89</v>
      </c>
      <c r="J314" s="20" t="s">
        <v>89</v>
      </c>
      <c r="K314" s="118" t="s">
        <v>89</v>
      </c>
      <c r="L314" s="19" t="s">
        <v>19</v>
      </c>
      <c r="M314" s="3"/>
      <c r="N314" s="16"/>
      <c r="O314" s="16"/>
      <c r="P314" s="16"/>
      <c r="Q314" s="16"/>
      <c r="R314" s="16"/>
      <c r="S314" s="16"/>
      <c r="T314" s="173"/>
      <c r="U314" s="181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73"/>
      <c r="AJ314" s="181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73"/>
      <c r="AX314" s="181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73"/>
      <c r="BL314" s="181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73"/>
      <c r="BZ314" s="181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73"/>
      <c r="CN314" s="181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73"/>
      <c r="DI314" s="181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73"/>
      <c r="ED314" s="181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73"/>
      <c r="EY314" s="181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6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  <c r="HV314" s="16"/>
      <c r="HW314" s="16"/>
      <c r="HX314" s="16"/>
      <c r="HY314" s="16"/>
      <c r="HZ314" s="16"/>
      <c r="IA314" s="16"/>
      <c r="IB314" s="16"/>
      <c r="IC314" s="16"/>
      <c r="ID314" s="16"/>
      <c r="IE314" s="16"/>
      <c r="IF314" s="16"/>
      <c r="IG314" s="16"/>
      <c r="IH314" s="16"/>
      <c r="II314" s="16"/>
      <c r="IJ314" s="16"/>
      <c r="IK314" s="16"/>
      <c r="IL314" s="16"/>
      <c r="IM314" s="16"/>
      <c r="IN314" s="16"/>
      <c r="IO314" s="16"/>
      <c r="IP314" s="16"/>
      <c r="IQ314" s="16"/>
      <c r="IR314" s="16"/>
      <c r="IS314" s="16"/>
      <c r="IT314" s="16"/>
      <c r="IU314" s="16"/>
      <c r="IV314" s="16"/>
      <c r="IW314" s="16"/>
      <c r="IX314" s="16"/>
      <c r="IY314" s="16"/>
      <c r="IZ314" s="16"/>
      <c r="JA314" s="16"/>
      <c r="JB314" s="16"/>
      <c r="JC314" s="16"/>
      <c r="JD314" s="16"/>
      <c r="JE314" s="16"/>
      <c r="JF314" s="16"/>
      <c r="JG314" s="16"/>
      <c r="JH314" s="16"/>
      <c r="JI314" s="16"/>
      <c r="JJ314" s="16"/>
      <c r="JK314" s="16"/>
      <c r="JL314" s="16"/>
      <c r="JM314" s="16"/>
      <c r="JN314" s="16"/>
    </row>
    <row r="315" spans="1:274" s="156" customFormat="1" hidden="1" outlineLevel="1" x14ac:dyDescent="0.25">
      <c r="A315" s="145" t="s">
        <v>102</v>
      </c>
      <c r="B315" s="158"/>
      <c r="C315" s="158"/>
      <c r="D315" s="155"/>
      <c r="E315" s="244"/>
      <c r="F315" s="161"/>
      <c r="G315" s="275">
        <f>IF(OR(E315&lt;&gt;"NC", F315&lt;&gt;"NC"),NETWORKDAYS(E315,F315,'JOUR FERIE'!A:A),"NC")</f>
        <v>0</v>
      </c>
      <c r="H315" s="275">
        <f>SUM(H316:H319)</f>
        <v>0</v>
      </c>
      <c r="I315" s="275">
        <f>SUM(I316:I319)</f>
        <v>0</v>
      </c>
      <c r="J315" s="275">
        <f>SUM(J316:J319)</f>
        <v>0</v>
      </c>
      <c r="K315" s="277">
        <f t="shared" ref="K315:K324" si="31">I315-J315</f>
        <v>0</v>
      </c>
      <c r="L315" s="146"/>
      <c r="M315" s="157"/>
      <c r="N315" s="155"/>
      <c r="O315" s="155"/>
      <c r="P315" s="155"/>
      <c r="Q315" s="155"/>
      <c r="R315" s="155"/>
      <c r="S315" s="155"/>
      <c r="T315" s="174"/>
      <c r="U315" s="182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74"/>
      <c r="AJ315" s="182"/>
      <c r="AK315" s="155"/>
      <c r="AL315" s="155"/>
      <c r="AM315" s="155"/>
      <c r="AN315" s="155"/>
      <c r="AO315" s="155"/>
      <c r="AP315" s="155"/>
      <c r="AQ315" s="155"/>
      <c r="AR315" s="155"/>
      <c r="AS315" s="155"/>
      <c r="AT315" s="155"/>
      <c r="AU315" s="155"/>
      <c r="AV315" s="155"/>
      <c r="AW315" s="174"/>
      <c r="AX315" s="182"/>
      <c r="AY315" s="155"/>
      <c r="AZ315" s="155"/>
      <c r="BA315" s="155"/>
      <c r="BB315" s="155"/>
      <c r="BC315" s="155"/>
      <c r="BD315" s="155"/>
      <c r="BE315" s="155"/>
      <c r="BF315" s="155"/>
      <c r="BG315" s="155"/>
      <c r="BH315" s="155"/>
      <c r="BI315" s="155"/>
      <c r="BJ315" s="155"/>
      <c r="BK315" s="174"/>
      <c r="BL315" s="182"/>
      <c r="BM315" s="155"/>
      <c r="BN315" s="155"/>
      <c r="BO315" s="155"/>
      <c r="BP315" s="155"/>
      <c r="BQ315" s="155"/>
      <c r="BR315" s="155"/>
      <c r="BS315" s="155"/>
      <c r="BT315" s="155"/>
      <c r="BU315" s="155"/>
      <c r="BV315" s="155"/>
      <c r="BW315" s="155"/>
      <c r="BX315" s="155"/>
      <c r="BY315" s="174"/>
      <c r="BZ315" s="182"/>
      <c r="CA315" s="155"/>
      <c r="CB315" s="155"/>
      <c r="CC315" s="155"/>
      <c r="CD315" s="155"/>
      <c r="CE315" s="155"/>
      <c r="CF315" s="155"/>
      <c r="CG315" s="155"/>
      <c r="CH315" s="155"/>
      <c r="CI315" s="155"/>
      <c r="CJ315" s="155"/>
      <c r="CK315" s="155"/>
      <c r="CL315" s="155"/>
      <c r="CM315" s="174"/>
      <c r="CN315" s="182"/>
      <c r="CO315" s="155"/>
      <c r="CP315" s="155"/>
      <c r="CQ315" s="155"/>
      <c r="CR315" s="155"/>
      <c r="CS315" s="155"/>
      <c r="CT315" s="155"/>
      <c r="CU315" s="155"/>
      <c r="CV315" s="155"/>
      <c r="CW315" s="155"/>
      <c r="CX315" s="155"/>
      <c r="CY315" s="155"/>
      <c r="CZ315" s="155"/>
      <c r="DA315" s="155"/>
      <c r="DB315" s="155"/>
      <c r="DC315" s="155"/>
      <c r="DD315" s="155"/>
      <c r="DE315" s="155"/>
      <c r="DF315" s="155"/>
      <c r="DG315" s="155"/>
      <c r="DH315" s="174"/>
      <c r="DI315" s="182"/>
      <c r="DJ315" s="155"/>
      <c r="DK315" s="155"/>
      <c r="DL315" s="155"/>
      <c r="DM315" s="155"/>
      <c r="DN315" s="155"/>
      <c r="DO315" s="155"/>
      <c r="DP315" s="155"/>
      <c r="DQ315" s="155"/>
      <c r="DR315" s="155"/>
      <c r="DS315" s="155"/>
      <c r="DT315" s="155"/>
      <c r="DU315" s="155"/>
      <c r="DV315" s="155"/>
      <c r="DW315" s="155"/>
      <c r="DX315" s="155"/>
      <c r="DY315" s="155"/>
      <c r="DZ315" s="155"/>
      <c r="EA315" s="155"/>
      <c r="EB315" s="155"/>
      <c r="EC315" s="174"/>
      <c r="ED315" s="182"/>
      <c r="EE315" s="155"/>
      <c r="EF315" s="155"/>
      <c r="EG315" s="155"/>
      <c r="EH315" s="155"/>
      <c r="EI315" s="155"/>
      <c r="EJ315" s="155"/>
      <c r="EK315" s="155"/>
      <c r="EL315" s="155"/>
      <c r="EM315" s="155"/>
      <c r="EN315" s="155"/>
      <c r="EO315" s="155"/>
      <c r="EP315" s="155"/>
      <c r="EQ315" s="155"/>
      <c r="ER315" s="155"/>
      <c r="ES315" s="155"/>
      <c r="ET315" s="155"/>
      <c r="EU315" s="155"/>
      <c r="EV315" s="155"/>
      <c r="EW315" s="155"/>
      <c r="EX315" s="174"/>
      <c r="EY315" s="182"/>
      <c r="EZ315" s="155"/>
      <c r="FA315" s="155"/>
      <c r="FB315" s="155"/>
      <c r="FC315" s="155"/>
      <c r="FD315" s="155"/>
      <c r="FE315" s="155"/>
      <c r="FF315" s="155"/>
      <c r="FG315" s="155"/>
      <c r="FH315" s="155"/>
      <c r="FI315" s="155"/>
      <c r="FJ315" s="155"/>
      <c r="FK315" s="155"/>
      <c r="FL315" s="155"/>
      <c r="FM315" s="155"/>
      <c r="FN315" s="155"/>
      <c r="FO315" s="155"/>
      <c r="FP315" s="155"/>
      <c r="FQ315" s="155"/>
      <c r="FR315" s="155"/>
      <c r="FS315" s="155"/>
      <c r="FT315" s="155"/>
      <c r="FU315" s="155"/>
      <c r="FV315" s="155"/>
      <c r="FW315" s="155"/>
      <c r="FX315" s="155"/>
      <c r="FY315" s="155"/>
      <c r="FZ315" s="155"/>
      <c r="GA315" s="155"/>
      <c r="GB315" s="155"/>
      <c r="GC315" s="155"/>
      <c r="GD315" s="155"/>
      <c r="GE315" s="155"/>
      <c r="GF315" s="155"/>
      <c r="GG315" s="155"/>
      <c r="GH315" s="155"/>
      <c r="GI315" s="155"/>
      <c r="GJ315" s="155"/>
      <c r="GK315" s="155"/>
      <c r="GL315" s="155"/>
      <c r="GM315" s="155"/>
      <c r="GN315" s="155"/>
      <c r="GO315" s="155"/>
      <c r="GP315" s="155"/>
      <c r="GQ315" s="155"/>
      <c r="GR315" s="155"/>
      <c r="GS315" s="155"/>
      <c r="GT315" s="155"/>
      <c r="GU315" s="155"/>
      <c r="GV315" s="155"/>
      <c r="GW315" s="155"/>
      <c r="GX315" s="155"/>
      <c r="GY315" s="155"/>
      <c r="GZ315" s="155"/>
      <c r="HA315" s="155"/>
      <c r="HB315" s="155"/>
      <c r="HC315" s="155"/>
      <c r="HD315" s="155"/>
      <c r="HE315" s="155"/>
      <c r="HF315" s="155"/>
      <c r="HG315" s="155"/>
      <c r="HH315" s="155"/>
      <c r="HI315" s="155"/>
      <c r="HJ315" s="155"/>
      <c r="HK315" s="155"/>
      <c r="HL315" s="155"/>
      <c r="HM315" s="155"/>
      <c r="HN315" s="155"/>
      <c r="HO315" s="155"/>
      <c r="HP315" s="155"/>
      <c r="HQ315" s="155"/>
      <c r="HR315" s="155"/>
      <c r="HS315" s="155"/>
      <c r="HT315" s="155"/>
      <c r="HU315" s="155"/>
      <c r="HV315" s="155"/>
      <c r="HW315" s="155"/>
      <c r="HX315" s="155"/>
      <c r="HY315" s="155"/>
      <c r="HZ315" s="155"/>
      <c r="IA315" s="155"/>
      <c r="IB315" s="155"/>
      <c r="IC315" s="155"/>
      <c r="ID315" s="155"/>
      <c r="IE315" s="155"/>
      <c r="IF315" s="155"/>
      <c r="IG315" s="155"/>
      <c r="IH315" s="155"/>
      <c r="II315" s="155"/>
      <c r="IJ315" s="155"/>
      <c r="IK315" s="155"/>
      <c r="IL315" s="155"/>
      <c r="IM315" s="155"/>
      <c r="IN315" s="155"/>
      <c r="IO315" s="155"/>
      <c r="IP315" s="155"/>
      <c r="IQ315" s="155"/>
      <c r="IR315" s="155"/>
      <c r="IS315" s="155"/>
      <c r="IT315" s="155"/>
      <c r="IU315" s="155"/>
      <c r="IV315" s="155"/>
      <c r="IW315" s="155"/>
      <c r="IX315" s="155"/>
      <c r="IY315" s="155"/>
      <c r="IZ315" s="155"/>
      <c r="JA315" s="155"/>
      <c r="JB315" s="155"/>
      <c r="JC315" s="155"/>
      <c r="JD315" s="155"/>
      <c r="JE315" s="155"/>
      <c r="JF315" s="155"/>
      <c r="JG315" s="155"/>
      <c r="JH315" s="155"/>
      <c r="JI315" s="155"/>
      <c r="JJ315" s="155"/>
      <c r="JK315" s="155"/>
      <c r="JL315" s="155"/>
      <c r="JM315" s="155"/>
      <c r="JN315" s="155"/>
    </row>
    <row r="316" spans="1:274" hidden="1" outlineLevel="2" x14ac:dyDescent="0.25">
      <c r="A316" t="s">
        <v>103</v>
      </c>
      <c r="B316" s="6"/>
      <c r="C316" s="6" t="s">
        <v>211</v>
      </c>
      <c r="D316" s="75" t="s">
        <v>40</v>
      </c>
      <c r="E316" s="75" t="s">
        <v>40</v>
      </c>
      <c r="F316" s="75" t="s">
        <v>40</v>
      </c>
      <c r="G316" s="20" t="str">
        <f>IF(OR(E316&lt;&gt;"NC", F316&lt;&gt;"NC"),NETWORKDAYS(E316,F316,'JOUR FERIE'!A:A),"NC")</f>
        <v>NC</v>
      </c>
      <c r="H316" s="20">
        <v>0</v>
      </c>
      <c r="I316" s="20">
        <f>H316+(H316*40%)</f>
        <v>0</v>
      </c>
      <c r="J316" s="20">
        <v>0</v>
      </c>
      <c r="K316" s="73">
        <f t="shared" si="31"/>
        <v>0</v>
      </c>
      <c r="L316" s="19" t="s">
        <v>21</v>
      </c>
      <c r="M316" s="3"/>
      <c r="N316" s="9"/>
      <c r="O316" s="9"/>
      <c r="P316" s="9"/>
      <c r="Q316" s="9"/>
      <c r="R316" s="9"/>
      <c r="S316" s="9"/>
      <c r="T316" s="172"/>
      <c r="U316" s="18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172"/>
      <c r="AJ316" s="180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172"/>
      <c r="AX316" s="180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172"/>
      <c r="BL316" s="180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172"/>
      <c r="BZ316" s="180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172"/>
      <c r="CN316" s="180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172"/>
      <c r="DI316" s="180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172"/>
      <c r="ED316" s="180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172"/>
      <c r="EY316" s="180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  <c r="JF316" s="9"/>
      <c r="JG316" s="9"/>
      <c r="JH316" s="9"/>
      <c r="JI316" s="9"/>
      <c r="JJ316" s="9"/>
      <c r="JK316" s="9"/>
      <c r="JL316" s="9"/>
      <c r="JM316" s="9"/>
      <c r="JN316" s="9"/>
    </row>
    <row r="317" spans="1:274" hidden="1" outlineLevel="2" x14ac:dyDescent="0.25">
      <c r="A317" t="s">
        <v>84</v>
      </c>
      <c r="B317" s="6"/>
      <c r="C317" s="6" t="s">
        <v>211</v>
      </c>
      <c r="D317" s="75" t="s">
        <v>40</v>
      </c>
      <c r="E317" s="75" t="s">
        <v>40</v>
      </c>
      <c r="F317" s="75" t="s">
        <v>40</v>
      </c>
      <c r="G317" s="20" t="str">
        <f>IF(OR(E317&lt;&gt;"NC", F317&lt;&gt;"NC"),NETWORKDAYS(E317,F317,'JOUR FERIE'!A:A),"NC")</f>
        <v>NC</v>
      </c>
      <c r="H317" s="20">
        <v>0</v>
      </c>
      <c r="I317" s="20">
        <f>H317+(H317*40%)</f>
        <v>0</v>
      </c>
      <c r="J317" s="20">
        <v>0</v>
      </c>
      <c r="K317" s="73">
        <f t="shared" si="31"/>
        <v>0</v>
      </c>
      <c r="L317" s="19" t="s">
        <v>21</v>
      </c>
      <c r="M317" s="3"/>
    </row>
    <row r="318" spans="1:274" hidden="1" outlineLevel="2" x14ac:dyDescent="0.25">
      <c r="A318" t="s">
        <v>86</v>
      </c>
      <c r="B318" s="6"/>
      <c r="C318" s="6" t="s">
        <v>211</v>
      </c>
      <c r="D318" s="75" t="s">
        <v>40</v>
      </c>
      <c r="E318" s="75" t="s">
        <v>40</v>
      </c>
      <c r="F318" s="75" t="s">
        <v>40</v>
      </c>
      <c r="G318" s="20" t="str">
        <f>IF(OR(E318&lt;&gt;"NC", F318&lt;&gt;"NC"),NETWORKDAYS(E318,F318,'JOUR FERIE'!A:A),"NC")</f>
        <v>NC</v>
      </c>
      <c r="H318" s="20">
        <v>0</v>
      </c>
      <c r="I318" s="20">
        <f>H318+(H318*40%)</f>
        <v>0</v>
      </c>
      <c r="J318" s="20">
        <v>0</v>
      </c>
      <c r="K318" s="73">
        <f t="shared" si="31"/>
        <v>0</v>
      </c>
      <c r="L318" s="19" t="s">
        <v>21</v>
      </c>
      <c r="M318" s="3"/>
    </row>
    <row r="319" spans="1:274" hidden="1" outlineLevel="2" x14ac:dyDescent="0.25">
      <c r="A319" t="s">
        <v>85</v>
      </c>
      <c r="B319" s="6"/>
      <c r="C319" s="6" t="s">
        <v>211</v>
      </c>
      <c r="D319" s="75" t="s">
        <v>40</v>
      </c>
      <c r="E319" s="75" t="s">
        <v>40</v>
      </c>
      <c r="F319" s="75" t="s">
        <v>40</v>
      </c>
      <c r="G319" s="20" t="str">
        <f>IF(OR(E319&lt;&gt;"NC", F319&lt;&gt;"NC"),NETWORKDAYS(E319,F319,'JOUR FERIE'!A:A),"NC")</f>
        <v>NC</v>
      </c>
      <c r="H319" s="20">
        <v>0</v>
      </c>
      <c r="I319" s="20">
        <f>H319+(H319*40%)</f>
        <v>0</v>
      </c>
      <c r="J319" s="20">
        <v>0</v>
      </c>
      <c r="K319" s="73">
        <f t="shared" si="31"/>
        <v>0</v>
      </c>
      <c r="L319" s="19" t="s">
        <v>21</v>
      </c>
      <c r="M319" s="3"/>
      <c r="N319" s="16"/>
      <c r="O319" s="16"/>
      <c r="P319" s="16"/>
      <c r="Q319" s="16"/>
      <c r="R319" s="16"/>
      <c r="S319" s="16"/>
      <c r="T319" s="173"/>
      <c r="U319" s="181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73"/>
      <c r="AJ319" s="181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73"/>
      <c r="AX319" s="181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73"/>
      <c r="BL319" s="181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73"/>
      <c r="BZ319" s="181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73"/>
      <c r="CN319" s="181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73"/>
      <c r="DI319" s="181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73"/>
      <c r="ED319" s="181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73"/>
      <c r="EY319" s="181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6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  <c r="HV319" s="16"/>
      <c r="HW319" s="16"/>
      <c r="HX319" s="16"/>
      <c r="HY319" s="16"/>
      <c r="HZ319" s="16"/>
      <c r="IA319" s="16"/>
      <c r="IB319" s="16"/>
      <c r="IC319" s="16"/>
      <c r="ID319" s="16"/>
      <c r="IE319" s="16"/>
      <c r="IF319" s="16"/>
      <c r="IG319" s="16"/>
      <c r="IH319" s="16"/>
      <c r="II319" s="16"/>
      <c r="IJ319" s="16"/>
      <c r="IK319" s="16"/>
      <c r="IL319" s="16"/>
      <c r="IM319" s="16"/>
      <c r="IN319" s="16"/>
      <c r="IO319" s="16"/>
      <c r="IP319" s="16"/>
      <c r="IQ319" s="16"/>
      <c r="IR319" s="16"/>
      <c r="IS319" s="16"/>
      <c r="IT319" s="16"/>
      <c r="IU319" s="16"/>
      <c r="IV319" s="16"/>
      <c r="IW319" s="16"/>
      <c r="IX319" s="16"/>
      <c r="IY319" s="16"/>
      <c r="IZ319" s="16"/>
      <c r="JA319" s="16"/>
      <c r="JB319" s="16"/>
      <c r="JC319" s="16"/>
      <c r="JD319" s="16"/>
      <c r="JE319" s="16"/>
      <c r="JF319" s="16"/>
      <c r="JG319" s="16"/>
      <c r="JH319" s="16"/>
      <c r="JI319" s="16"/>
      <c r="JJ319" s="16"/>
      <c r="JK319" s="16"/>
      <c r="JL319" s="16"/>
      <c r="JM319" s="16"/>
      <c r="JN319" s="16"/>
    </row>
    <row r="320" spans="1:274" s="156" customFormat="1" hidden="1" outlineLevel="1" x14ac:dyDescent="0.25">
      <c r="A320" s="145" t="s">
        <v>87</v>
      </c>
      <c r="B320" s="158"/>
      <c r="C320" s="158"/>
      <c r="D320" s="155"/>
      <c r="E320" s="244"/>
      <c r="F320" s="161"/>
      <c r="G320" s="275">
        <f>IF(OR(E320&lt;&gt;"NC", F320&lt;&gt;"NC"),NETWORKDAYS(E320,F320,'JOUR FERIE'!A:A),"NC")</f>
        <v>0</v>
      </c>
      <c r="H320" s="275">
        <f>SUM(H321)</f>
        <v>0</v>
      </c>
      <c r="I320" s="275">
        <f>SUM(I321)</f>
        <v>0</v>
      </c>
      <c r="J320" s="275">
        <f>SUM(J321)</f>
        <v>0</v>
      </c>
      <c r="K320" s="277">
        <f t="shared" si="31"/>
        <v>0</v>
      </c>
      <c r="L320" s="146"/>
      <c r="M320" s="157"/>
      <c r="N320" s="155"/>
      <c r="O320" s="155"/>
      <c r="P320" s="155"/>
      <c r="Q320" s="155"/>
      <c r="R320" s="155"/>
      <c r="S320" s="155"/>
      <c r="T320" s="174"/>
      <c r="U320" s="182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55"/>
      <c r="AI320" s="174"/>
      <c r="AJ320" s="182"/>
      <c r="AK320" s="155"/>
      <c r="AL320" s="155"/>
      <c r="AM320" s="155"/>
      <c r="AN320" s="155"/>
      <c r="AO320" s="155"/>
      <c r="AP320" s="155"/>
      <c r="AQ320" s="155"/>
      <c r="AR320" s="155"/>
      <c r="AS320" s="155"/>
      <c r="AT320" s="155"/>
      <c r="AU320" s="155"/>
      <c r="AV320" s="155"/>
      <c r="AW320" s="174"/>
      <c r="AX320" s="182"/>
      <c r="AY320" s="155"/>
      <c r="AZ320" s="155"/>
      <c r="BA320" s="155"/>
      <c r="BB320" s="155"/>
      <c r="BC320" s="155"/>
      <c r="BD320" s="155"/>
      <c r="BE320" s="155"/>
      <c r="BF320" s="155"/>
      <c r="BG320" s="155"/>
      <c r="BH320" s="155"/>
      <c r="BI320" s="155"/>
      <c r="BJ320" s="155"/>
      <c r="BK320" s="174"/>
      <c r="BL320" s="182"/>
      <c r="BM320" s="155"/>
      <c r="BN320" s="155"/>
      <c r="BO320" s="155"/>
      <c r="BP320" s="155"/>
      <c r="BQ320" s="155"/>
      <c r="BR320" s="155"/>
      <c r="BS320" s="155"/>
      <c r="BT320" s="155"/>
      <c r="BU320" s="155"/>
      <c r="BV320" s="155"/>
      <c r="BW320" s="155"/>
      <c r="BX320" s="155"/>
      <c r="BY320" s="174"/>
      <c r="BZ320" s="182"/>
      <c r="CA320" s="155"/>
      <c r="CB320" s="155"/>
      <c r="CC320" s="155"/>
      <c r="CD320" s="155"/>
      <c r="CE320" s="155"/>
      <c r="CF320" s="155"/>
      <c r="CG320" s="155"/>
      <c r="CH320" s="155"/>
      <c r="CI320" s="155"/>
      <c r="CJ320" s="155"/>
      <c r="CK320" s="155"/>
      <c r="CL320" s="155"/>
      <c r="CM320" s="174"/>
      <c r="CN320" s="182"/>
      <c r="CO320" s="155"/>
      <c r="CP320" s="155"/>
      <c r="CQ320" s="155"/>
      <c r="CR320" s="155"/>
      <c r="CS320" s="155"/>
      <c r="CT320" s="155"/>
      <c r="CU320" s="155"/>
      <c r="CV320" s="155"/>
      <c r="CW320" s="155"/>
      <c r="CX320" s="155"/>
      <c r="CY320" s="155"/>
      <c r="CZ320" s="155"/>
      <c r="DA320" s="155"/>
      <c r="DB320" s="155"/>
      <c r="DC320" s="155"/>
      <c r="DD320" s="155"/>
      <c r="DE320" s="155"/>
      <c r="DF320" s="155"/>
      <c r="DG320" s="155"/>
      <c r="DH320" s="174"/>
      <c r="DI320" s="182"/>
      <c r="DJ320" s="155"/>
      <c r="DK320" s="155"/>
      <c r="DL320" s="155"/>
      <c r="DM320" s="155"/>
      <c r="DN320" s="155"/>
      <c r="DO320" s="155"/>
      <c r="DP320" s="155"/>
      <c r="DQ320" s="155"/>
      <c r="DR320" s="155"/>
      <c r="DS320" s="155"/>
      <c r="DT320" s="155"/>
      <c r="DU320" s="155"/>
      <c r="DV320" s="155"/>
      <c r="DW320" s="155"/>
      <c r="DX320" s="155"/>
      <c r="DY320" s="155"/>
      <c r="DZ320" s="155"/>
      <c r="EA320" s="155"/>
      <c r="EB320" s="155"/>
      <c r="EC320" s="174"/>
      <c r="ED320" s="182"/>
      <c r="EE320" s="155"/>
      <c r="EF320" s="155"/>
      <c r="EG320" s="155"/>
      <c r="EH320" s="155"/>
      <c r="EI320" s="155"/>
      <c r="EJ320" s="155"/>
      <c r="EK320" s="155"/>
      <c r="EL320" s="155"/>
      <c r="EM320" s="155"/>
      <c r="EN320" s="155"/>
      <c r="EO320" s="155"/>
      <c r="EP320" s="155"/>
      <c r="EQ320" s="155"/>
      <c r="ER320" s="155"/>
      <c r="ES320" s="155"/>
      <c r="ET320" s="155"/>
      <c r="EU320" s="155"/>
      <c r="EV320" s="155"/>
      <c r="EW320" s="155"/>
      <c r="EX320" s="174"/>
      <c r="EY320" s="182"/>
      <c r="EZ320" s="155"/>
      <c r="FA320" s="155"/>
      <c r="FB320" s="155"/>
      <c r="FC320" s="155"/>
      <c r="FD320" s="155"/>
      <c r="FE320" s="155"/>
      <c r="FF320" s="155"/>
      <c r="FG320" s="155"/>
      <c r="FH320" s="155"/>
      <c r="FI320" s="155"/>
      <c r="FJ320" s="155"/>
      <c r="FK320" s="155"/>
      <c r="FL320" s="155"/>
      <c r="FM320" s="155"/>
      <c r="FN320" s="155"/>
      <c r="FO320" s="155"/>
      <c r="FP320" s="155"/>
      <c r="FQ320" s="155"/>
      <c r="FR320" s="155"/>
      <c r="FS320" s="155"/>
      <c r="FT320" s="155"/>
      <c r="FU320" s="155"/>
      <c r="FV320" s="155"/>
      <c r="FW320" s="155"/>
      <c r="FX320" s="155"/>
      <c r="FY320" s="155"/>
      <c r="FZ320" s="155"/>
      <c r="GA320" s="155"/>
      <c r="GB320" s="155"/>
      <c r="GC320" s="155"/>
      <c r="GD320" s="155"/>
      <c r="GE320" s="155"/>
      <c r="GF320" s="155"/>
      <c r="GG320" s="155"/>
      <c r="GH320" s="155"/>
      <c r="GI320" s="155"/>
      <c r="GJ320" s="155"/>
      <c r="GK320" s="155"/>
      <c r="GL320" s="155"/>
      <c r="GM320" s="155"/>
      <c r="GN320" s="155"/>
      <c r="GO320" s="155"/>
      <c r="GP320" s="155"/>
      <c r="GQ320" s="155"/>
      <c r="GR320" s="155"/>
      <c r="GS320" s="155"/>
      <c r="GT320" s="155"/>
      <c r="GU320" s="155"/>
      <c r="GV320" s="155"/>
      <c r="GW320" s="155"/>
      <c r="GX320" s="155"/>
      <c r="GY320" s="155"/>
      <c r="GZ320" s="155"/>
      <c r="HA320" s="155"/>
      <c r="HB320" s="155"/>
      <c r="HC320" s="155"/>
      <c r="HD320" s="155"/>
      <c r="HE320" s="155"/>
      <c r="HF320" s="155"/>
      <c r="HG320" s="155"/>
      <c r="HH320" s="155"/>
      <c r="HI320" s="155"/>
      <c r="HJ320" s="155"/>
      <c r="HK320" s="155"/>
      <c r="HL320" s="155"/>
      <c r="HM320" s="155"/>
      <c r="HN320" s="155"/>
      <c r="HO320" s="155"/>
      <c r="HP320" s="155"/>
      <c r="HQ320" s="155"/>
      <c r="HR320" s="155"/>
      <c r="HS320" s="155"/>
      <c r="HT320" s="155"/>
      <c r="HU320" s="155"/>
      <c r="HV320" s="155"/>
      <c r="HW320" s="155"/>
      <c r="HX320" s="155"/>
      <c r="HY320" s="155"/>
      <c r="HZ320" s="155"/>
      <c r="IA320" s="155"/>
      <c r="IB320" s="155"/>
      <c r="IC320" s="155"/>
      <c r="ID320" s="155"/>
      <c r="IE320" s="155"/>
      <c r="IF320" s="155"/>
      <c r="IG320" s="155"/>
      <c r="IH320" s="155"/>
      <c r="II320" s="155"/>
      <c r="IJ320" s="155"/>
      <c r="IK320" s="155"/>
      <c r="IL320" s="155"/>
      <c r="IM320" s="155"/>
      <c r="IN320" s="155"/>
      <c r="IO320" s="155"/>
      <c r="IP320" s="155"/>
      <c r="IQ320" s="155"/>
      <c r="IR320" s="155"/>
      <c r="IS320" s="155"/>
      <c r="IT320" s="155"/>
      <c r="IU320" s="155"/>
      <c r="IV320" s="155"/>
      <c r="IW320" s="155"/>
      <c r="IX320" s="155"/>
      <c r="IY320" s="155"/>
      <c r="IZ320" s="155"/>
      <c r="JA320" s="155"/>
      <c r="JB320" s="155"/>
      <c r="JC320" s="155"/>
      <c r="JD320" s="155"/>
      <c r="JE320" s="155"/>
      <c r="JF320" s="155"/>
      <c r="JG320" s="155"/>
      <c r="JH320" s="155"/>
      <c r="JI320" s="155"/>
      <c r="JJ320" s="155"/>
      <c r="JK320" s="155"/>
      <c r="JL320" s="155"/>
      <c r="JM320" s="155"/>
      <c r="JN320" s="155"/>
    </row>
    <row r="321" spans="1:274" hidden="1" outlineLevel="2" x14ac:dyDescent="0.25">
      <c r="A321" t="s">
        <v>87</v>
      </c>
      <c r="B321" s="6"/>
      <c r="C321" s="6" t="s">
        <v>211</v>
      </c>
      <c r="D321" s="75" t="s">
        <v>40</v>
      </c>
      <c r="E321" s="75" t="s">
        <v>40</v>
      </c>
      <c r="F321" s="75" t="s">
        <v>40</v>
      </c>
      <c r="G321" s="20" t="str">
        <f>IF(OR(E321&lt;&gt;"NC", F321&lt;&gt;"NC"),NETWORKDAYS(E321,F321,'JOUR FERIE'!A:A),"NC")</f>
        <v>NC</v>
      </c>
      <c r="H321" s="20">
        <v>0</v>
      </c>
      <c r="I321" s="20">
        <f>H321+(H321*40%)</f>
        <v>0</v>
      </c>
      <c r="J321" s="20">
        <v>0</v>
      </c>
      <c r="K321" s="73">
        <f t="shared" si="31"/>
        <v>0</v>
      </c>
      <c r="L321" s="19" t="s">
        <v>21</v>
      </c>
      <c r="M321" s="3"/>
      <c r="N321" s="6"/>
      <c r="O321" s="6"/>
      <c r="P321" s="6"/>
      <c r="Q321" s="6"/>
      <c r="R321" s="6"/>
      <c r="S321" s="6"/>
      <c r="T321" s="109"/>
      <c r="U321" s="183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109"/>
      <c r="AJ321" s="183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109"/>
      <c r="AX321" s="183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109"/>
      <c r="BL321" s="183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109"/>
      <c r="BZ321" s="183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109"/>
      <c r="CN321" s="183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109"/>
      <c r="DI321" s="183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109"/>
      <c r="ED321" s="183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109"/>
      <c r="EY321" s="183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  <c r="IU321" s="6"/>
      <c r="IV321" s="6"/>
      <c r="IW321" s="6"/>
      <c r="IX321" s="6"/>
      <c r="IY321" s="6"/>
      <c r="IZ321" s="6"/>
      <c r="JA321" s="6"/>
      <c r="JB321" s="6"/>
      <c r="JC321" s="6"/>
      <c r="JD321" s="6"/>
      <c r="JE321" s="6"/>
      <c r="JF321" s="6"/>
      <c r="JG321" s="6"/>
      <c r="JH321" s="6"/>
      <c r="JI321" s="6"/>
      <c r="JJ321" s="6"/>
      <c r="JK321" s="6"/>
      <c r="JL321" s="6"/>
      <c r="JM321" s="6"/>
      <c r="JN321" s="6"/>
    </row>
    <row r="322" spans="1:274" s="156" customFormat="1" hidden="1" outlineLevel="1" x14ac:dyDescent="0.25">
      <c r="A322" s="145" t="s">
        <v>104</v>
      </c>
      <c r="B322" s="158"/>
      <c r="C322" s="158"/>
      <c r="D322" s="155"/>
      <c r="E322" s="244"/>
      <c r="F322" s="161"/>
      <c r="G322" s="275">
        <f>IF(OR(E322&lt;&gt;"NC", F322&lt;&gt;"NC"),NETWORKDAYS(E322,F322,'JOUR FERIE'!A:A),"NC")</f>
        <v>0</v>
      </c>
      <c r="H322" s="275">
        <f>SUM(H323:H324)</f>
        <v>3</v>
      </c>
      <c r="I322" s="275">
        <f>SUM(I323:I324)</f>
        <v>4.2</v>
      </c>
      <c r="J322" s="275">
        <f>SUM(J323:J324)</f>
        <v>0</v>
      </c>
      <c r="K322" s="277">
        <f t="shared" si="31"/>
        <v>4.2</v>
      </c>
      <c r="L322" s="146"/>
      <c r="M322" s="157"/>
      <c r="N322" s="155"/>
      <c r="O322" s="155"/>
      <c r="P322" s="155"/>
      <c r="Q322" s="155"/>
      <c r="R322" s="155"/>
      <c r="S322" s="155"/>
      <c r="T322" s="174"/>
      <c r="U322" s="182"/>
      <c r="V322" s="155"/>
      <c r="W322" s="155"/>
      <c r="X322" s="155"/>
      <c r="Y322" s="155"/>
      <c r="Z322" s="155"/>
      <c r="AA322" s="155"/>
      <c r="AB322" s="155"/>
      <c r="AC322" s="155"/>
      <c r="AD322" s="155"/>
      <c r="AE322" s="155"/>
      <c r="AF322" s="155"/>
      <c r="AG322" s="155"/>
      <c r="AH322" s="155"/>
      <c r="AI322" s="174"/>
      <c r="AJ322" s="182"/>
      <c r="AK322" s="155"/>
      <c r="AL322" s="155"/>
      <c r="AM322" s="155"/>
      <c r="AN322" s="155"/>
      <c r="AO322" s="155"/>
      <c r="AP322" s="155"/>
      <c r="AQ322" s="155"/>
      <c r="AR322" s="155"/>
      <c r="AS322" s="155"/>
      <c r="AT322" s="155"/>
      <c r="AU322" s="155"/>
      <c r="AV322" s="155"/>
      <c r="AW322" s="174"/>
      <c r="AX322" s="182"/>
      <c r="AY322" s="155"/>
      <c r="AZ322" s="155"/>
      <c r="BA322" s="155"/>
      <c r="BB322" s="155"/>
      <c r="BC322" s="155"/>
      <c r="BD322" s="155"/>
      <c r="BE322" s="155"/>
      <c r="BF322" s="155"/>
      <c r="BG322" s="155"/>
      <c r="BH322" s="155"/>
      <c r="BI322" s="155"/>
      <c r="BJ322" s="155"/>
      <c r="BK322" s="174"/>
      <c r="BL322" s="182"/>
      <c r="BM322" s="155"/>
      <c r="BN322" s="155"/>
      <c r="BO322" s="155"/>
      <c r="BP322" s="155"/>
      <c r="BQ322" s="155"/>
      <c r="BR322" s="155"/>
      <c r="BS322" s="155"/>
      <c r="BT322" s="155"/>
      <c r="BU322" s="155"/>
      <c r="BV322" s="155"/>
      <c r="BW322" s="155"/>
      <c r="BX322" s="155"/>
      <c r="BY322" s="174"/>
      <c r="BZ322" s="182"/>
      <c r="CA322" s="155"/>
      <c r="CB322" s="155"/>
      <c r="CC322" s="155"/>
      <c r="CD322" s="155"/>
      <c r="CE322" s="155"/>
      <c r="CF322" s="155"/>
      <c r="CG322" s="155"/>
      <c r="CH322" s="155"/>
      <c r="CI322" s="155"/>
      <c r="CJ322" s="155"/>
      <c r="CK322" s="155"/>
      <c r="CL322" s="155"/>
      <c r="CM322" s="174"/>
      <c r="CN322" s="182"/>
      <c r="CO322" s="155"/>
      <c r="CP322" s="155"/>
      <c r="CQ322" s="155"/>
      <c r="CR322" s="155"/>
      <c r="CS322" s="155"/>
      <c r="CT322" s="155"/>
      <c r="CU322" s="155"/>
      <c r="CV322" s="155"/>
      <c r="CW322" s="155"/>
      <c r="CX322" s="155"/>
      <c r="CY322" s="155"/>
      <c r="CZ322" s="155"/>
      <c r="DA322" s="155"/>
      <c r="DB322" s="155"/>
      <c r="DC322" s="155"/>
      <c r="DD322" s="155"/>
      <c r="DE322" s="155"/>
      <c r="DF322" s="155"/>
      <c r="DG322" s="155"/>
      <c r="DH322" s="174"/>
      <c r="DI322" s="182"/>
      <c r="DJ322" s="155"/>
      <c r="DK322" s="155"/>
      <c r="DL322" s="155"/>
      <c r="DM322" s="155"/>
      <c r="DN322" s="155"/>
      <c r="DO322" s="155"/>
      <c r="DP322" s="155"/>
      <c r="DQ322" s="155"/>
      <c r="DR322" s="155"/>
      <c r="DS322" s="155"/>
      <c r="DT322" s="155"/>
      <c r="DU322" s="155"/>
      <c r="DV322" s="155"/>
      <c r="DW322" s="155"/>
      <c r="DX322" s="155"/>
      <c r="DY322" s="155"/>
      <c r="DZ322" s="155"/>
      <c r="EA322" s="155"/>
      <c r="EB322" s="155"/>
      <c r="EC322" s="174"/>
      <c r="ED322" s="182"/>
      <c r="EE322" s="155"/>
      <c r="EF322" s="155"/>
      <c r="EG322" s="155"/>
      <c r="EH322" s="155"/>
      <c r="EI322" s="155"/>
      <c r="EJ322" s="155"/>
      <c r="EK322" s="155"/>
      <c r="EL322" s="155"/>
      <c r="EM322" s="155"/>
      <c r="EN322" s="155"/>
      <c r="EO322" s="155"/>
      <c r="EP322" s="155"/>
      <c r="EQ322" s="155"/>
      <c r="ER322" s="155"/>
      <c r="ES322" s="155"/>
      <c r="ET322" s="155"/>
      <c r="EU322" s="155"/>
      <c r="EV322" s="155"/>
      <c r="EW322" s="155"/>
      <c r="EX322" s="174"/>
      <c r="EY322" s="182"/>
      <c r="EZ322" s="155"/>
      <c r="FA322" s="155"/>
      <c r="FB322" s="155"/>
      <c r="FC322" s="155"/>
      <c r="FD322" s="155"/>
      <c r="FE322" s="155"/>
      <c r="FF322" s="155"/>
      <c r="FG322" s="155"/>
      <c r="FH322" s="155"/>
      <c r="FI322" s="155"/>
      <c r="FJ322" s="155"/>
      <c r="FK322" s="155"/>
      <c r="FL322" s="155"/>
      <c r="FM322" s="155"/>
      <c r="FN322" s="155"/>
      <c r="FO322" s="155"/>
      <c r="FP322" s="155"/>
      <c r="FQ322" s="155"/>
      <c r="FR322" s="155"/>
      <c r="FS322" s="155"/>
      <c r="FT322" s="155"/>
      <c r="FU322" s="155"/>
      <c r="FV322" s="155"/>
      <c r="FW322" s="155"/>
      <c r="FX322" s="155"/>
      <c r="FY322" s="155"/>
      <c r="FZ322" s="155"/>
      <c r="GA322" s="155"/>
      <c r="GB322" s="155"/>
      <c r="GC322" s="155"/>
      <c r="GD322" s="155"/>
      <c r="GE322" s="155"/>
      <c r="GF322" s="155"/>
      <c r="GG322" s="155"/>
      <c r="GH322" s="155"/>
      <c r="GI322" s="155"/>
      <c r="GJ322" s="155"/>
      <c r="GK322" s="155"/>
      <c r="GL322" s="155"/>
      <c r="GM322" s="155"/>
      <c r="GN322" s="155"/>
      <c r="GO322" s="155"/>
      <c r="GP322" s="155"/>
      <c r="GQ322" s="155"/>
      <c r="GR322" s="155"/>
      <c r="GS322" s="155"/>
      <c r="GT322" s="155"/>
      <c r="GU322" s="155"/>
      <c r="GV322" s="155"/>
      <c r="GW322" s="155"/>
      <c r="GX322" s="155"/>
      <c r="GY322" s="155"/>
      <c r="GZ322" s="155"/>
      <c r="HA322" s="155"/>
      <c r="HB322" s="155"/>
      <c r="HC322" s="155"/>
      <c r="HD322" s="155"/>
      <c r="HE322" s="155"/>
      <c r="HF322" s="155"/>
      <c r="HG322" s="155"/>
      <c r="HH322" s="155"/>
      <c r="HI322" s="155"/>
      <c r="HJ322" s="155"/>
      <c r="HK322" s="155"/>
      <c r="HL322" s="155"/>
      <c r="HM322" s="155"/>
      <c r="HN322" s="155"/>
      <c r="HO322" s="155"/>
      <c r="HP322" s="155"/>
      <c r="HQ322" s="155"/>
      <c r="HR322" s="155"/>
      <c r="HS322" s="155"/>
      <c r="HT322" s="155"/>
      <c r="HU322" s="155"/>
      <c r="HV322" s="155"/>
      <c r="HW322" s="155"/>
      <c r="HX322" s="155"/>
      <c r="HY322" s="155"/>
      <c r="HZ322" s="155"/>
      <c r="IA322" s="155"/>
      <c r="IB322" s="155"/>
      <c r="IC322" s="155"/>
      <c r="ID322" s="155"/>
      <c r="IE322" s="155"/>
      <c r="IF322" s="155"/>
      <c r="IG322" s="155"/>
      <c r="IH322" s="155"/>
      <c r="II322" s="155"/>
      <c r="IJ322" s="155"/>
      <c r="IK322" s="155"/>
      <c r="IL322" s="155"/>
      <c r="IM322" s="155"/>
      <c r="IN322" s="155"/>
      <c r="IO322" s="155"/>
      <c r="IP322" s="155"/>
      <c r="IQ322" s="155"/>
      <c r="IR322" s="155"/>
      <c r="IS322" s="155"/>
      <c r="IT322" s="155"/>
      <c r="IU322" s="155"/>
      <c r="IV322" s="155"/>
      <c r="IW322" s="155"/>
      <c r="IX322" s="155"/>
      <c r="IY322" s="155"/>
      <c r="IZ322" s="155"/>
      <c r="JA322" s="155"/>
      <c r="JB322" s="155"/>
      <c r="JC322" s="155"/>
      <c r="JD322" s="155"/>
      <c r="JE322" s="155"/>
      <c r="JF322" s="155"/>
      <c r="JG322" s="155"/>
      <c r="JH322" s="155"/>
      <c r="JI322" s="155"/>
      <c r="JJ322" s="155"/>
      <c r="JK322" s="155"/>
      <c r="JL322" s="155"/>
      <c r="JM322" s="155"/>
      <c r="JN322" s="155"/>
    </row>
    <row r="323" spans="1:274" hidden="1" outlineLevel="1" x14ac:dyDescent="0.25">
      <c r="A323" t="s">
        <v>88</v>
      </c>
      <c r="B323" s="6"/>
      <c r="C323" s="6" t="s">
        <v>203</v>
      </c>
      <c r="D323" s="6" t="s">
        <v>153</v>
      </c>
      <c r="E323" s="75">
        <v>43816</v>
      </c>
      <c r="F323" s="61">
        <v>43819</v>
      </c>
      <c r="G323" s="20">
        <f>IF(OR(E323&lt;&gt;"NC", F323&lt;&gt;"NC"),NETWORKDAYS(E323,F323,'JOUR FERIE'!A:A),"NC")</f>
        <v>4</v>
      </c>
      <c r="H323" s="20">
        <v>3</v>
      </c>
      <c r="I323" s="20">
        <f>H323+(H323*40%)</f>
        <v>4.2</v>
      </c>
      <c r="J323" s="20">
        <v>0</v>
      </c>
      <c r="K323" s="73">
        <f t="shared" si="31"/>
        <v>4.2</v>
      </c>
      <c r="L323" s="19" t="s">
        <v>19</v>
      </c>
      <c r="M323" s="3"/>
      <c r="N323" s="9"/>
      <c r="O323" s="9"/>
      <c r="P323" s="9"/>
      <c r="Q323" s="9"/>
      <c r="R323" s="9"/>
      <c r="S323" s="9"/>
      <c r="T323" s="172"/>
      <c r="U323" s="18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172"/>
      <c r="AJ323" s="180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172"/>
      <c r="AX323" s="180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172"/>
      <c r="BL323" s="180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172"/>
      <c r="BZ323" s="180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172"/>
      <c r="CN323" s="180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172"/>
      <c r="DI323" s="180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172"/>
      <c r="ED323" s="180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172"/>
      <c r="EY323" s="180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</row>
    <row r="324" spans="1:274" hidden="1" outlineLevel="1" x14ac:dyDescent="0.25">
      <c r="A324" t="s">
        <v>105</v>
      </c>
      <c r="B324" s="6"/>
      <c r="C324" s="6" t="s">
        <v>211</v>
      </c>
      <c r="D324" s="75" t="s">
        <v>40</v>
      </c>
      <c r="E324" s="75" t="s">
        <v>40</v>
      </c>
      <c r="F324" s="75" t="s">
        <v>40</v>
      </c>
      <c r="G324" s="20" t="str">
        <f>IF(OR(E324&lt;&gt;"NC", F324&lt;&gt;"NC"),NETWORKDAYS(E324,F324,'JOUR FERIE'!A:A),"NC")</f>
        <v>NC</v>
      </c>
      <c r="H324" s="20">
        <v>0</v>
      </c>
      <c r="I324" s="20">
        <f>H324+(H324*40%)</f>
        <v>0</v>
      </c>
      <c r="J324" s="20">
        <v>0</v>
      </c>
      <c r="K324" s="73">
        <f t="shared" si="31"/>
        <v>0</v>
      </c>
      <c r="L324" s="19" t="s">
        <v>21</v>
      </c>
      <c r="M324" s="3"/>
    </row>
    <row r="325" spans="1:274" s="31" customFormat="1" collapsed="1" x14ac:dyDescent="0.25">
      <c r="A325" s="143" t="s">
        <v>66</v>
      </c>
      <c r="B325" s="195"/>
      <c r="C325" s="195"/>
      <c r="D325" s="163"/>
      <c r="E325" s="242">
        <f>MIN(E326:E360)</f>
        <v>43763</v>
      </c>
      <c r="F325" s="164">
        <f>MAX(F326:F360)</f>
        <v>43892</v>
      </c>
      <c r="G325" s="54">
        <f>IF(OR(E325&lt;&gt;"NC", F325&lt;&gt;"NC"),NETWORKDAYS(E325,F325,'JOUR FERIE'!A:A),"NC")</f>
        <v>88</v>
      </c>
      <c r="H325" s="54">
        <f>SUM(H326,H332,H335,H337,H340,H344,H346,H351,H356,H358)</f>
        <v>67</v>
      </c>
      <c r="I325" s="54">
        <f>SUM(I326,I332,I335,I337,I340,I344,I346,I351,I356,I358)</f>
        <v>93.8</v>
      </c>
      <c r="J325" s="54">
        <f>SUM(J326,J332,J335,J337,J340,J344,J346,J351,J356,J358)</f>
        <v>4</v>
      </c>
      <c r="K325" s="54">
        <f>SUM(K326,K332,K335,K337,K340,K344,K346,K351,K356,K358)</f>
        <v>63</v>
      </c>
      <c r="L325" s="5" t="s">
        <v>19</v>
      </c>
      <c r="M325" s="62"/>
      <c r="N325" s="43"/>
      <c r="O325" s="43"/>
      <c r="P325" s="43"/>
      <c r="Q325" s="43"/>
      <c r="R325" s="43"/>
      <c r="S325" s="43"/>
      <c r="T325" s="176"/>
      <c r="U325" s="185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176"/>
      <c r="AJ325" s="185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176"/>
      <c r="AX325" s="185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176"/>
      <c r="BL325" s="185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176"/>
      <c r="BZ325" s="185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176"/>
      <c r="CN325" s="185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176"/>
      <c r="DI325" s="185"/>
      <c r="DJ325" s="43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176"/>
      <c r="ED325" s="185"/>
      <c r="EE325" s="43"/>
      <c r="EF325" s="43"/>
      <c r="EG325" s="43"/>
      <c r="EH325" s="43"/>
      <c r="EI325" s="43"/>
      <c r="EJ325" s="43"/>
      <c r="EK325" s="43"/>
      <c r="EL325" s="43"/>
      <c r="EM325" s="43"/>
      <c r="EN325" s="43"/>
      <c r="EO325" s="43"/>
      <c r="EP325" s="43"/>
      <c r="EQ325" s="43"/>
      <c r="ER325" s="43"/>
      <c r="ES325" s="43"/>
      <c r="ET325" s="43"/>
      <c r="EU325" s="43"/>
      <c r="EV325" s="43"/>
      <c r="EW325" s="43"/>
      <c r="EX325" s="176"/>
      <c r="EY325" s="185"/>
      <c r="EZ325" s="43"/>
      <c r="FA325" s="43"/>
      <c r="FB325" s="43"/>
      <c r="FC325" s="43"/>
      <c r="FD325" s="43"/>
      <c r="FE325" s="43"/>
      <c r="FF325" s="43"/>
      <c r="FG325" s="43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/>
      <c r="GO325" s="43"/>
      <c r="GP325" s="43"/>
      <c r="GQ325" s="43"/>
      <c r="GR325" s="4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43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43"/>
      <c r="HV325" s="43"/>
      <c r="HW325" s="43"/>
      <c r="HX325" s="43"/>
      <c r="HY325" s="43"/>
      <c r="HZ325" s="43"/>
      <c r="IA325" s="43"/>
      <c r="IB325" s="43"/>
      <c r="IC325" s="43"/>
      <c r="ID325" s="43"/>
      <c r="IE325" s="43"/>
      <c r="IF325" s="43"/>
      <c r="IG325" s="43"/>
      <c r="IH325" s="43"/>
      <c r="II325" s="43"/>
      <c r="IJ325" s="43"/>
      <c r="IK325" s="43"/>
      <c r="IL325" s="43"/>
      <c r="IM325" s="43"/>
      <c r="IN325" s="43"/>
      <c r="IO325" s="43"/>
      <c r="IP325" s="43"/>
      <c r="IQ325" s="43"/>
      <c r="IR325" s="43"/>
      <c r="IS325" s="43"/>
      <c r="IT325" s="43"/>
      <c r="IU325" s="43"/>
      <c r="IV325" s="43"/>
      <c r="IW325" s="43"/>
      <c r="IX325" s="43"/>
      <c r="IY325" s="43"/>
      <c r="IZ325" s="43"/>
      <c r="JA325" s="43"/>
      <c r="JB325" s="43"/>
      <c r="JC325" s="43"/>
      <c r="JD325" s="43"/>
      <c r="JE325" s="43"/>
      <c r="JF325" s="43"/>
      <c r="JG325" s="43"/>
      <c r="JH325" s="43"/>
      <c r="JI325" s="43"/>
      <c r="JJ325" s="43"/>
      <c r="JK325" s="43"/>
      <c r="JL325" s="43"/>
      <c r="JM325" s="43"/>
      <c r="JN325" s="43"/>
    </row>
    <row r="326" spans="1:274" s="147" customFormat="1" outlineLevel="1" x14ac:dyDescent="0.25">
      <c r="A326" s="145" t="s">
        <v>106</v>
      </c>
      <c r="B326" s="158"/>
      <c r="C326" s="158"/>
      <c r="D326" s="154"/>
      <c r="E326" s="245"/>
      <c r="F326" s="162"/>
      <c r="G326" s="275">
        <f>IF(OR(E326&lt;&gt;"NC", F326&lt;&gt;"NC"),NETWORKDAYS(E326,F326,'JOUR FERIE'!A:A),"NC")</f>
        <v>0</v>
      </c>
      <c r="H326" s="275">
        <f>SUM(H327:H331)</f>
        <v>12</v>
      </c>
      <c r="I326" s="275">
        <f t="shared" ref="I326:I381" si="32">H326+(H326*40%)</f>
        <v>16.8</v>
      </c>
      <c r="J326" s="278">
        <f>SUM(J327:J331)</f>
        <v>0</v>
      </c>
      <c r="K326" s="279">
        <f>H326-J326</f>
        <v>12</v>
      </c>
      <c r="L326" s="148" t="s">
        <v>19</v>
      </c>
      <c r="M326" s="157"/>
      <c r="N326" s="154"/>
      <c r="O326" s="154"/>
      <c r="P326" s="154"/>
      <c r="Q326" s="154"/>
      <c r="R326" s="154"/>
      <c r="S326" s="154"/>
      <c r="T326" s="175"/>
      <c r="U326" s="18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75"/>
      <c r="AJ326" s="184"/>
      <c r="AK326" s="154"/>
      <c r="AL326" s="154"/>
      <c r="AM326" s="154"/>
      <c r="AN326" s="154"/>
      <c r="AO326" s="154"/>
      <c r="AP326" s="154"/>
      <c r="AQ326" s="154"/>
      <c r="AR326" s="154"/>
      <c r="AS326" s="154"/>
      <c r="AT326" s="154"/>
      <c r="AU326" s="154"/>
      <c r="AV326" s="154"/>
      <c r="AW326" s="175"/>
      <c r="AX326" s="184"/>
      <c r="AY326" s="154"/>
      <c r="AZ326" s="154"/>
      <c r="BA326" s="154"/>
      <c r="BB326" s="154"/>
      <c r="BC326" s="154"/>
      <c r="BD326" s="154"/>
      <c r="BE326" s="154"/>
      <c r="BF326" s="154"/>
      <c r="BG326" s="154"/>
      <c r="BH326" s="154"/>
      <c r="BI326" s="154"/>
      <c r="BJ326" s="154"/>
      <c r="BK326" s="175"/>
      <c r="BL326" s="184"/>
      <c r="BM326" s="154"/>
      <c r="BN326" s="154"/>
      <c r="BO326" s="154"/>
      <c r="BP326" s="154"/>
      <c r="BQ326" s="154"/>
      <c r="BR326" s="154"/>
      <c r="BS326" s="154"/>
      <c r="BT326" s="154"/>
      <c r="BU326" s="154"/>
      <c r="BV326" s="154"/>
      <c r="BW326" s="154"/>
      <c r="BX326" s="154"/>
      <c r="BY326" s="175"/>
      <c r="BZ326" s="184"/>
      <c r="CA326" s="154"/>
      <c r="CB326" s="154"/>
      <c r="CC326" s="154"/>
      <c r="CD326" s="154"/>
      <c r="CE326" s="154"/>
      <c r="CF326" s="154"/>
      <c r="CG326" s="154"/>
      <c r="CH326" s="154"/>
      <c r="CI326" s="154"/>
      <c r="CJ326" s="154"/>
      <c r="CK326" s="154"/>
      <c r="CL326" s="154"/>
      <c r="CM326" s="175"/>
      <c r="CN326" s="184"/>
      <c r="CO326" s="154"/>
      <c r="CP326" s="154"/>
      <c r="CQ326" s="154"/>
      <c r="CR326" s="154"/>
      <c r="CS326" s="154"/>
      <c r="CT326" s="154"/>
      <c r="CU326" s="154"/>
      <c r="CV326" s="154"/>
      <c r="CW326" s="154"/>
      <c r="CX326" s="154"/>
      <c r="CY326" s="154"/>
      <c r="CZ326" s="154"/>
      <c r="DA326" s="154"/>
      <c r="DB326" s="154"/>
      <c r="DC326" s="154"/>
      <c r="DD326" s="154"/>
      <c r="DE326" s="154"/>
      <c r="DF326" s="154"/>
      <c r="DG326" s="154"/>
      <c r="DH326" s="175"/>
      <c r="DI326" s="184"/>
      <c r="DJ326" s="154"/>
      <c r="DK326" s="154"/>
      <c r="DL326" s="154"/>
      <c r="DM326" s="154"/>
      <c r="DN326" s="154"/>
      <c r="DO326" s="154"/>
      <c r="DP326" s="154"/>
      <c r="DQ326" s="154"/>
      <c r="DR326" s="154"/>
      <c r="DS326" s="154"/>
      <c r="DT326" s="154"/>
      <c r="DU326" s="154"/>
      <c r="DV326" s="154"/>
      <c r="DW326" s="154"/>
      <c r="DX326" s="154"/>
      <c r="DY326" s="154"/>
      <c r="DZ326" s="154"/>
      <c r="EA326" s="154"/>
      <c r="EB326" s="154"/>
      <c r="EC326" s="175"/>
      <c r="ED326" s="184"/>
      <c r="EE326" s="154"/>
      <c r="EF326" s="154"/>
      <c r="EG326" s="154"/>
      <c r="EH326" s="154"/>
      <c r="EI326" s="154"/>
      <c r="EJ326" s="154"/>
      <c r="EK326" s="154"/>
      <c r="EL326" s="154"/>
      <c r="EM326" s="154"/>
      <c r="EN326" s="154"/>
      <c r="EO326" s="154"/>
      <c r="EP326" s="154"/>
      <c r="EQ326" s="154"/>
      <c r="ER326" s="154"/>
      <c r="ES326" s="154"/>
      <c r="ET326" s="154"/>
      <c r="EU326" s="154"/>
      <c r="EV326" s="154"/>
      <c r="EW326" s="154"/>
      <c r="EX326" s="175"/>
      <c r="EY326" s="184"/>
      <c r="EZ326" s="154"/>
      <c r="FA326" s="154"/>
      <c r="FB326" s="154"/>
      <c r="FC326" s="154"/>
      <c r="FD326" s="154"/>
      <c r="FE326" s="154"/>
      <c r="FF326" s="154"/>
      <c r="FG326" s="154"/>
      <c r="FH326" s="154"/>
      <c r="FI326" s="154"/>
      <c r="FJ326" s="154"/>
      <c r="FK326" s="154"/>
      <c r="FL326" s="154"/>
      <c r="FM326" s="154"/>
      <c r="FN326" s="154"/>
      <c r="FO326" s="154"/>
      <c r="FP326" s="154"/>
      <c r="FQ326" s="154"/>
      <c r="FR326" s="154"/>
      <c r="FS326" s="154"/>
      <c r="FT326" s="154"/>
      <c r="FU326" s="154"/>
      <c r="FV326" s="154"/>
      <c r="FW326" s="154"/>
      <c r="FX326" s="154"/>
      <c r="FY326" s="154"/>
      <c r="FZ326" s="154"/>
      <c r="GA326" s="154"/>
      <c r="GB326" s="154"/>
      <c r="GC326" s="154"/>
      <c r="GD326" s="154"/>
      <c r="GE326" s="154"/>
      <c r="GF326" s="154"/>
      <c r="GG326" s="154"/>
      <c r="GH326" s="154"/>
      <c r="GI326" s="154"/>
      <c r="GJ326" s="154"/>
      <c r="GK326" s="154"/>
      <c r="GL326" s="154"/>
      <c r="GM326" s="154"/>
      <c r="GN326" s="154"/>
      <c r="GO326" s="154"/>
      <c r="GP326" s="154"/>
      <c r="GQ326" s="154"/>
      <c r="GR326" s="154"/>
      <c r="GS326" s="154"/>
      <c r="GT326" s="154"/>
      <c r="GU326" s="154"/>
      <c r="GV326" s="154"/>
      <c r="GW326" s="154"/>
      <c r="GX326" s="154"/>
      <c r="GY326" s="154"/>
      <c r="GZ326" s="154"/>
      <c r="HA326" s="154"/>
      <c r="HB326" s="154"/>
      <c r="HC326" s="154"/>
      <c r="HD326" s="154"/>
      <c r="HE326" s="154"/>
      <c r="HF326" s="154"/>
      <c r="HG326" s="154"/>
      <c r="HH326" s="154"/>
      <c r="HI326" s="154"/>
      <c r="HJ326" s="154"/>
      <c r="HK326" s="154"/>
      <c r="HL326" s="154"/>
      <c r="HM326" s="154"/>
      <c r="HN326" s="154"/>
      <c r="HO326" s="154"/>
      <c r="HP326" s="154"/>
      <c r="HQ326" s="154"/>
      <c r="HR326" s="154"/>
      <c r="HS326" s="154"/>
      <c r="HT326" s="154"/>
      <c r="HU326" s="154"/>
      <c r="HV326" s="154"/>
      <c r="HW326" s="154"/>
      <c r="HX326" s="154"/>
      <c r="HY326" s="154"/>
      <c r="HZ326" s="154"/>
      <c r="IA326" s="154"/>
      <c r="IB326" s="154"/>
      <c r="IC326" s="154"/>
      <c r="ID326" s="154"/>
      <c r="IE326" s="154"/>
      <c r="IF326" s="154"/>
      <c r="IG326" s="154"/>
      <c r="IH326" s="154"/>
      <c r="II326" s="154"/>
      <c r="IJ326" s="154"/>
      <c r="IK326" s="154"/>
      <c r="IL326" s="154"/>
      <c r="IM326" s="154"/>
      <c r="IN326" s="154"/>
      <c r="IO326" s="154"/>
      <c r="IP326" s="154"/>
      <c r="IQ326" s="154"/>
      <c r="IR326" s="154"/>
      <c r="IS326" s="154"/>
      <c r="IT326" s="154"/>
      <c r="IU326" s="154"/>
      <c r="IV326" s="154"/>
      <c r="IW326" s="154"/>
      <c r="IX326" s="154"/>
      <c r="IY326" s="154"/>
      <c r="IZ326" s="154"/>
      <c r="JA326" s="154"/>
      <c r="JB326" s="154"/>
      <c r="JC326" s="154"/>
      <c r="JD326" s="154"/>
      <c r="JE326" s="154"/>
      <c r="JF326" s="154"/>
      <c r="JG326" s="154"/>
      <c r="JH326" s="154"/>
      <c r="JI326" s="154"/>
      <c r="JJ326" s="154"/>
      <c r="JK326" s="154"/>
      <c r="JL326" s="154"/>
      <c r="JM326" s="154"/>
      <c r="JN326" s="154"/>
    </row>
    <row r="327" spans="1:274" outlineLevel="2" x14ac:dyDescent="0.25">
      <c r="A327" s="22" t="s">
        <v>96</v>
      </c>
      <c r="B327" s="6"/>
      <c r="C327" s="6"/>
      <c r="G327" s="280">
        <f>IF(OR(E327&lt;&gt;"NC", F327&lt;&gt;"NC"),NETWORKDAYS(E327,F327,'JOUR FERIE'!A:A),"NC")</f>
        <v>0</v>
      </c>
      <c r="H327" s="280">
        <v>0</v>
      </c>
      <c r="I327" s="20">
        <f t="shared" si="32"/>
        <v>0</v>
      </c>
      <c r="J327" s="280">
        <v>0</v>
      </c>
      <c r="K327" s="281">
        <f t="shared" ref="K327:K334" si="33">H327-J327</f>
        <v>0</v>
      </c>
      <c r="L327" s="19" t="s">
        <v>21</v>
      </c>
      <c r="M327" s="3"/>
      <c r="N327" s="9"/>
      <c r="O327" s="9"/>
      <c r="P327" s="9"/>
      <c r="Q327" s="9"/>
      <c r="R327" s="9"/>
      <c r="S327" s="9"/>
      <c r="T327" s="172"/>
      <c r="U327" s="18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172"/>
      <c r="AJ327" s="180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172"/>
      <c r="AX327" s="180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172"/>
      <c r="BL327" s="180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172"/>
      <c r="BZ327" s="180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172"/>
      <c r="CN327" s="180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172"/>
      <c r="DI327" s="180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172"/>
      <c r="ED327" s="180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172"/>
      <c r="EY327" s="180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  <c r="HM327" s="9"/>
      <c r="HN327" s="9"/>
      <c r="HO327" s="9"/>
      <c r="HP327" s="9"/>
      <c r="HQ327" s="9"/>
      <c r="HR327" s="9"/>
      <c r="HS327" s="9"/>
      <c r="HT327" s="9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9"/>
      <c r="IJ327" s="9"/>
      <c r="IK327" s="9"/>
      <c r="IL327" s="9"/>
      <c r="IM327" s="9"/>
      <c r="IN327" s="9"/>
      <c r="IO327" s="9"/>
      <c r="IP327" s="9"/>
      <c r="IQ327" s="9"/>
      <c r="IR327" s="9"/>
      <c r="IS327" s="9"/>
      <c r="IT327" s="9"/>
      <c r="IU327" s="9"/>
      <c r="IV327" s="9"/>
      <c r="IW327" s="9"/>
      <c r="IX327" s="9"/>
      <c r="IY327" s="9"/>
      <c r="IZ327" s="9"/>
      <c r="JA327" s="9"/>
      <c r="JB327" s="9"/>
      <c r="JC327" s="9"/>
      <c r="JD327" s="9"/>
      <c r="JE327" s="9"/>
      <c r="JF327" s="9"/>
      <c r="JG327" s="9"/>
      <c r="JH327" s="9"/>
      <c r="JI327" s="9"/>
      <c r="JJ327" s="9"/>
      <c r="JK327" s="9"/>
      <c r="JL327" s="9"/>
      <c r="JM327" s="9"/>
      <c r="JN327" s="9"/>
    </row>
    <row r="328" spans="1:274" outlineLevel="2" x14ac:dyDescent="0.25">
      <c r="A328" t="s">
        <v>67</v>
      </c>
      <c r="B328" s="6"/>
      <c r="C328" s="6" t="s">
        <v>202</v>
      </c>
      <c r="D328" s="6" t="s">
        <v>149</v>
      </c>
      <c r="E328" s="75">
        <v>43811</v>
      </c>
      <c r="F328" s="61">
        <v>43812</v>
      </c>
      <c r="G328" s="280">
        <f>IF(OR(E328&lt;&gt;"NC", F328&lt;&gt;"NC"),NETWORKDAYS(E328,F328,'JOUR FERIE'!A:A),"NC")</f>
        <v>2</v>
      </c>
      <c r="H328" s="280">
        <v>1</v>
      </c>
      <c r="I328" s="20">
        <f t="shared" si="32"/>
        <v>1.4</v>
      </c>
      <c r="J328" s="280">
        <v>0</v>
      </c>
      <c r="K328" s="281">
        <f t="shared" si="33"/>
        <v>1</v>
      </c>
      <c r="L328" s="19" t="s">
        <v>19</v>
      </c>
      <c r="M328" s="3"/>
    </row>
    <row r="329" spans="1:274" outlineLevel="2" x14ac:dyDescent="0.25">
      <c r="A329" t="s">
        <v>68</v>
      </c>
      <c r="B329" s="6"/>
      <c r="C329" s="6" t="s">
        <v>200</v>
      </c>
      <c r="D329" s="6" t="s">
        <v>149</v>
      </c>
      <c r="E329" s="75">
        <v>43774</v>
      </c>
      <c r="F329" s="61">
        <v>43801</v>
      </c>
      <c r="G329" s="280">
        <f>IF(OR(E329&lt;&gt;"NC", F329&lt;&gt;"NC"),NETWORKDAYS(E329,F329,'JOUR FERIE'!A:A),"NC")</f>
        <v>19</v>
      </c>
      <c r="H329" s="280">
        <v>1</v>
      </c>
      <c r="I329" s="20">
        <f t="shared" si="32"/>
        <v>1.4</v>
      </c>
      <c r="J329" s="280">
        <v>0</v>
      </c>
      <c r="K329" s="281">
        <f t="shared" si="33"/>
        <v>1</v>
      </c>
      <c r="L329" s="19" t="s">
        <v>19</v>
      </c>
      <c r="M329" s="3"/>
    </row>
    <row r="330" spans="1:274" outlineLevel="2" x14ac:dyDescent="0.25">
      <c r="A330" t="s">
        <v>69</v>
      </c>
      <c r="B330" s="6"/>
      <c r="C330" s="6" t="s">
        <v>202</v>
      </c>
      <c r="D330" s="6" t="s">
        <v>149</v>
      </c>
      <c r="E330" s="61">
        <v>43818</v>
      </c>
      <c r="F330" s="61">
        <v>43857</v>
      </c>
      <c r="G330" s="280">
        <f>IF(OR(E330&lt;&gt;"NC", F330&lt;&gt;"NC"),NETWORKDAYS(E330,F330,'JOUR FERIE'!A:A),"NC")</f>
        <v>26</v>
      </c>
      <c r="H330" s="280">
        <v>5</v>
      </c>
      <c r="I330" s="20">
        <f t="shared" si="32"/>
        <v>7</v>
      </c>
      <c r="J330" s="280">
        <v>0</v>
      </c>
      <c r="K330" s="281">
        <f t="shared" si="33"/>
        <v>5</v>
      </c>
      <c r="L330" s="19" t="s">
        <v>19</v>
      </c>
      <c r="M330" s="3"/>
    </row>
    <row r="331" spans="1:274" outlineLevel="2" x14ac:dyDescent="0.25">
      <c r="A331" s="22" t="s">
        <v>70</v>
      </c>
      <c r="B331" s="6"/>
      <c r="C331" s="6" t="s">
        <v>205</v>
      </c>
      <c r="D331" s="6" t="s">
        <v>149</v>
      </c>
      <c r="E331" s="61">
        <v>43857</v>
      </c>
      <c r="F331" s="61">
        <v>43892</v>
      </c>
      <c r="G331" s="280">
        <f>IF(OR(E331&lt;&gt;"NC", F331&lt;&gt;"NC"),NETWORKDAYS(E331,F331,'JOUR FERIE'!A:A),"NC")</f>
        <v>26</v>
      </c>
      <c r="H331" s="280">
        <v>5</v>
      </c>
      <c r="I331" s="20">
        <f t="shared" si="32"/>
        <v>7</v>
      </c>
      <c r="J331" s="280">
        <v>0</v>
      </c>
      <c r="K331" s="281">
        <f t="shared" si="33"/>
        <v>5</v>
      </c>
      <c r="L331" s="19" t="s">
        <v>19</v>
      </c>
      <c r="M331" s="3"/>
      <c r="N331" s="16"/>
      <c r="O331" s="16"/>
      <c r="P331" s="16"/>
      <c r="Q331" s="16"/>
      <c r="R331" s="16"/>
      <c r="S331" s="16"/>
      <c r="T331" s="173"/>
      <c r="U331" s="181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73"/>
      <c r="AJ331" s="181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73"/>
      <c r="AX331" s="181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73"/>
      <c r="BL331" s="181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73"/>
      <c r="BZ331" s="181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73"/>
      <c r="CN331" s="181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73"/>
      <c r="DI331" s="181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73"/>
      <c r="ED331" s="181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73"/>
      <c r="EY331" s="181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</row>
    <row r="332" spans="1:274" s="147" customFormat="1" outlineLevel="1" x14ac:dyDescent="0.25">
      <c r="A332" s="145" t="s">
        <v>97</v>
      </c>
      <c r="B332" s="158"/>
      <c r="C332" s="158"/>
      <c r="D332" s="154"/>
      <c r="E332" s="245"/>
      <c r="F332" s="162"/>
      <c r="G332" s="278">
        <f>IF(OR(E332&lt;&gt;"NC", F332&lt;&gt;"NC"),NETWORKDAYS(E332,F332,'JOUR FERIE'!A:A),"NC")</f>
        <v>0</v>
      </c>
      <c r="H332" s="278">
        <f>SUM(H333:H334)</f>
        <v>13</v>
      </c>
      <c r="I332" s="275">
        <f t="shared" si="32"/>
        <v>18.2</v>
      </c>
      <c r="J332" s="278">
        <f>SUM(J333:J334)</f>
        <v>0</v>
      </c>
      <c r="K332" s="279">
        <f>H332-J332</f>
        <v>13</v>
      </c>
      <c r="L332" s="148" t="s">
        <v>19</v>
      </c>
      <c r="M332" s="157"/>
      <c r="N332" s="154"/>
      <c r="O332" s="154"/>
      <c r="P332" s="154"/>
      <c r="Q332" s="154"/>
      <c r="R332" s="154"/>
      <c r="S332" s="154"/>
      <c r="T332" s="175"/>
      <c r="U332" s="18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  <c r="AI332" s="175"/>
      <c r="AJ332" s="184"/>
      <c r="AK332" s="154"/>
      <c r="AL332" s="154"/>
      <c r="AM332" s="154"/>
      <c r="AN332" s="154"/>
      <c r="AO332" s="154"/>
      <c r="AP332" s="154"/>
      <c r="AQ332" s="154"/>
      <c r="AR332" s="154"/>
      <c r="AS332" s="154"/>
      <c r="AT332" s="154"/>
      <c r="AU332" s="154"/>
      <c r="AV332" s="154"/>
      <c r="AW332" s="175"/>
      <c r="AX332" s="184"/>
      <c r="AY332" s="154"/>
      <c r="AZ332" s="154"/>
      <c r="BA332" s="154"/>
      <c r="BB332" s="154"/>
      <c r="BC332" s="154"/>
      <c r="BD332" s="154"/>
      <c r="BE332" s="154"/>
      <c r="BF332" s="154"/>
      <c r="BG332" s="154"/>
      <c r="BH332" s="154"/>
      <c r="BI332" s="154"/>
      <c r="BJ332" s="154"/>
      <c r="BK332" s="175"/>
      <c r="BL332" s="184"/>
      <c r="BM332" s="154"/>
      <c r="BN332" s="154"/>
      <c r="BO332" s="154"/>
      <c r="BP332" s="154"/>
      <c r="BQ332" s="154"/>
      <c r="BR332" s="154"/>
      <c r="BS332" s="154"/>
      <c r="BT332" s="154"/>
      <c r="BU332" s="154"/>
      <c r="BV332" s="154"/>
      <c r="BW332" s="154"/>
      <c r="BX332" s="154"/>
      <c r="BY332" s="175"/>
      <c r="BZ332" s="184"/>
      <c r="CA332" s="154"/>
      <c r="CB332" s="154"/>
      <c r="CC332" s="154"/>
      <c r="CD332" s="154"/>
      <c r="CE332" s="154"/>
      <c r="CF332" s="154"/>
      <c r="CG332" s="154"/>
      <c r="CH332" s="154"/>
      <c r="CI332" s="154"/>
      <c r="CJ332" s="154"/>
      <c r="CK332" s="154"/>
      <c r="CL332" s="154"/>
      <c r="CM332" s="175"/>
      <c r="CN332" s="184"/>
      <c r="CO332" s="154"/>
      <c r="CP332" s="154"/>
      <c r="CQ332" s="154"/>
      <c r="CR332" s="154"/>
      <c r="CS332" s="154"/>
      <c r="CT332" s="154"/>
      <c r="CU332" s="154"/>
      <c r="CV332" s="154"/>
      <c r="CW332" s="154"/>
      <c r="CX332" s="154"/>
      <c r="CY332" s="154"/>
      <c r="CZ332" s="154"/>
      <c r="DA332" s="154"/>
      <c r="DB332" s="154"/>
      <c r="DC332" s="154"/>
      <c r="DD332" s="154"/>
      <c r="DE332" s="154"/>
      <c r="DF332" s="154"/>
      <c r="DG332" s="154"/>
      <c r="DH332" s="175"/>
      <c r="DI332" s="184"/>
      <c r="DJ332" s="154"/>
      <c r="DK332" s="154"/>
      <c r="DL332" s="154"/>
      <c r="DM332" s="154"/>
      <c r="DN332" s="154"/>
      <c r="DO332" s="154"/>
      <c r="DP332" s="154"/>
      <c r="DQ332" s="154"/>
      <c r="DR332" s="154"/>
      <c r="DS332" s="154"/>
      <c r="DT332" s="154"/>
      <c r="DU332" s="154"/>
      <c r="DV332" s="154"/>
      <c r="DW332" s="154"/>
      <c r="DX332" s="154"/>
      <c r="DY332" s="154"/>
      <c r="DZ332" s="154"/>
      <c r="EA332" s="154"/>
      <c r="EB332" s="154"/>
      <c r="EC332" s="175"/>
      <c r="ED332" s="184"/>
      <c r="EE332" s="154"/>
      <c r="EF332" s="154"/>
      <c r="EG332" s="154"/>
      <c r="EH332" s="154"/>
      <c r="EI332" s="154"/>
      <c r="EJ332" s="154"/>
      <c r="EK332" s="154"/>
      <c r="EL332" s="154"/>
      <c r="EM332" s="154"/>
      <c r="EN332" s="154"/>
      <c r="EO332" s="154"/>
      <c r="EP332" s="154"/>
      <c r="EQ332" s="154"/>
      <c r="ER332" s="154"/>
      <c r="ES332" s="154"/>
      <c r="ET332" s="154"/>
      <c r="EU332" s="154"/>
      <c r="EV332" s="154"/>
      <c r="EW332" s="154"/>
      <c r="EX332" s="175"/>
      <c r="EY332" s="184"/>
      <c r="EZ332" s="154"/>
      <c r="FA332" s="154"/>
      <c r="FB332" s="154"/>
      <c r="FC332" s="154"/>
      <c r="FD332" s="154"/>
      <c r="FE332" s="154"/>
      <c r="FF332" s="154"/>
      <c r="FG332" s="154"/>
      <c r="FH332" s="154"/>
      <c r="FI332" s="154"/>
      <c r="FJ332" s="154"/>
      <c r="FK332" s="154"/>
      <c r="FL332" s="154"/>
      <c r="FM332" s="154"/>
      <c r="FN332" s="154"/>
      <c r="FO332" s="154"/>
      <c r="FP332" s="154"/>
      <c r="FQ332" s="154"/>
      <c r="FR332" s="154"/>
      <c r="FS332" s="154"/>
      <c r="FT332" s="154"/>
      <c r="FU332" s="154"/>
      <c r="FV332" s="154"/>
      <c r="FW332" s="154"/>
      <c r="FX332" s="154"/>
      <c r="FY332" s="154"/>
      <c r="FZ332" s="154"/>
      <c r="GA332" s="154"/>
      <c r="GB332" s="154"/>
      <c r="GC332" s="154"/>
      <c r="GD332" s="154"/>
      <c r="GE332" s="154"/>
      <c r="GF332" s="154"/>
      <c r="GG332" s="154"/>
      <c r="GH332" s="154"/>
      <c r="GI332" s="154"/>
      <c r="GJ332" s="154"/>
      <c r="GK332" s="154"/>
      <c r="GL332" s="154"/>
      <c r="GM332" s="154"/>
      <c r="GN332" s="154"/>
      <c r="GO332" s="154"/>
      <c r="GP332" s="154"/>
      <c r="GQ332" s="154"/>
      <c r="GR332" s="154"/>
      <c r="GS332" s="154"/>
      <c r="GT332" s="154"/>
      <c r="GU332" s="154"/>
      <c r="GV332" s="154"/>
      <c r="GW332" s="154"/>
      <c r="GX332" s="154"/>
      <c r="GY332" s="154"/>
      <c r="GZ332" s="154"/>
      <c r="HA332" s="154"/>
      <c r="HB332" s="154"/>
      <c r="HC332" s="154"/>
      <c r="HD332" s="154"/>
      <c r="HE332" s="154"/>
      <c r="HF332" s="154"/>
      <c r="HG332" s="154"/>
      <c r="HH332" s="154"/>
      <c r="HI332" s="154"/>
      <c r="HJ332" s="154"/>
      <c r="HK332" s="154"/>
      <c r="HL332" s="154"/>
      <c r="HM332" s="154"/>
      <c r="HN332" s="154"/>
      <c r="HO332" s="154"/>
      <c r="HP332" s="154"/>
      <c r="HQ332" s="154"/>
      <c r="HR332" s="154"/>
      <c r="HS332" s="154"/>
      <c r="HT332" s="154"/>
      <c r="HU332" s="154"/>
      <c r="HV332" s="154"/>
      <c r="HW332" s="154"/>
      <c r="HX332" s="154"/>
      <c r="HY332" s="154"/>
      <c r="HZ332" s="154"/>
      <c r="IA332" s="154"/>
      <c r="IB332" s="154"/>
      <c r="IC332" s="154"/>
      <c r="ID332" s="154"/>
      <c r="IE332" s="154"/>
      <c r="IF332" s="154"/>
      <c r="IG332" s="154"/>
      <c r="IH332" s="154"/>
      <c r="II332" s="154"/>
      <c r="IJ332" s="154"/>
      <c r="IK332" s="154"/>
      <c r="IL332" s="154"/>
      <c r="IM332" s="154"/>
      <c r="IN332" s="154"/>
      <c r="IO332" s="154"/>
      <c r="IP332" s="154"/>
      <c r="IQ332" s="154"/>
      <c r="IR332" s="154"/>
      <c r="IS332" s="154"/>
      <c r="IT332" s="154"/>
      <c r="IU332" s="154"/>
      <c r="IV332" s="154"/>
      <c r="IW332" s="154"/>
      <c r="IX332" s="154"/>
      <c r="IY332" s="154"/>
      <c r="IZ332" s="154"/>
      <c r="JA332" s="154"/>
      <c r="JB332" s="154"/>
      <c r="JC332" s="154"/>
      <c r="JD332" s="154"/>
      <c r="JE332" s="154"/>
      <c r="JF332" s="154"/>
      <c r="JG332" s="154"/>
      <c r="JH332" s="154"/>
      <c r="JI332" s="154"/>
      <c r="JJ332" s="154"/>
      <c r="JK332" s="154"/>
      <c r="JL332" s="154"/>
      <c r="JM332" s="154"/>
      <c r="JN332" s="154"/>
    </row>
    <row r="333" spans="1:274" hidden="1" outlineLevel="2" x14ac:dyDescent="0.25">
      <c r="A333" t="s">
        <v>71</v>
      </c>
      <c r="B333" s="6"/>
      <c r="C333" s="6" t="s">
        <v>200</v>
      </c>
      <c r="D333" s="6" t="s">
        <v>13</v>
      </c>
      <c r="E333" s="75">
        <v>43774</v>
      </c>
      <c r="F333" s="61">
        <v>43778</v>
      </c>
      <c r="G333" s="20">
        <f>IF(OR(E333&lt;&gt;"NC", F333&lt;&gt;"NC"),NETWORKDAYS(E333,F333,'JOUR FERIE'!A:A),"NC")</f>
        <v>4</v>
      </c>
      <c r="H333" s="20">
        <v>3</v>
      </c>
      <c r="I333" s="20">
        <f t="shared" si="32"/>
        <v>4.2</v>
      </c>
      <c r="J333" s="20">
        <v>0</v>
      </c>
      <c r="K333" s="73">
        <f t="shared" si="33"/>
        <v>3</v>
      </c>
      <c r="L333" s="19" t="s">
        <v>19</v>
      </c>
      <c r="M333" s="3" t="s">
        <v>168</v>
      </c>
      <c r="N333" s="9"/>
      <c r="O333" s="9"/>
      <c r="P333" s="9"/>
      <c r="Q333" s="9"/>
      <c r="R333" s="9"/>
      <c r="S333" s="9"/>
      <c r="T333" s="172"/>
      <c r="U333" s="18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172"/>
      <c r="AJ333" s="180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172"/>
      <c r="AX333" s="180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172"/>
      <c r="BL333" s="180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172"/>
      <c r="BZ333" s="180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172"/>
      <c r="CN333" s="180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172"/>
      <c r="DI333" s="180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172"/>
      <c r="ED333" s="180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172"/>
      <c r="EY333" s="180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  <c r="JF333" s="9"/>
      <c r="JG333" s="9"/>
      <c r="JH333" s="9"/>
      <c r="JI333" s="9"/>
      <c r="JJ333" s="9"/>
      <c r="JK333" s="9"/>
      <c r="JL333" s="9"/>
      <c r="JM333" s="9"/>
      <c r="JN333" s="9"/>
    </row>
    <row r="334" spans="1:274" hidden="1" outlineLevel="2" x14ac:dyDescent="0.25">
      <c r="A334" s="22" t="s">
        <v>72</v>
      </c>
      <c r="B334" s="6"/>
      <c r="C334" s="6" t="s">
        <v>201</v>
      </c>
      <c r="D334" s="6" t="s">
        <v>153</v>
      </c>
      <c r="E334" s="75">
        <v>43788</v>
      </c>
      <c r="F334" s="61">
        <v>43801</v>
      </c>
      <c r="G334" s="20">
        <f>IF(OR(E334&lt;&gt;"NC", F334&lt;&gt;"NC"),NETWORKDAYS(E334,F334,'JOUR FERIE'!A:A),"NC")</f>
        <v>10</v>
      </c>
      <c r="H334" s="20">
        <v>10</v>
      </c>
      <c r="I334" s="20">
        <f t="shared" si="32"/>
        <v>14</v>
      </c>
      <c r="J334" s="20">
        <v>0</v>
      </c>
      <c r="K334" s="73">
        <f t="shared" si="33"/>
        <v>10</v>
      </c>
      <c r="L334" s="19" t="s">
        <v>19</v>
      </c>
      <c r="M334" s="3" t="s">
        <v>168</v>
      </c>
      <c r="N334" s="16"/>
      <c r="O334" s="16"/>
      <c r="P334" s="16"/>
      <c r="Q334" s="16"/>
      <c r="R334" s="16"/>
      <c r="S334" s="16"/>
      <c r="T334" s="173"/>
      <c r="U334" s="181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73"/>
      <c r="AJ334" s="181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73"/>
      <c r="AX334" s="181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73"/>
      <c r="BL334" s="181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73"/>
      <c r="BZ334" s="181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73"/>
      <c r="CN334" s="181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73"/>
      <c r="DI334" s="181"/>
      <c r="DJ334" s="16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73"/>
      <c r="ED334" s="181"/>
      <c r="EE334" s="16"/>
      <c r="EF334" s="16"/>
      <c r="EG334" s="16"/>
      <c r="EH334" s="16"/>
      <c r="EI334" s="16"/>
      <c r="EJ334" s="16"/>
      <c r="EK334" s="16"/>
      <c r="EL334" s="16"/>
      <c r="EM334" s="16"/>
      <c r="EN334" s="16"/>
      <c r="EO334" s="16"/>
      <c r="EP334" s="16"/>
      <c r="EQ334" s="16"/>
      <c r="ER334" s="16"/>
      <c r="ES334" s="16"/>
      <c r="ET334" s="16"/>
      <c r="EU334" s="16"/>
      <c r="EV334" s="16"/>
      <c r="EW334" s="16"/>
      <c r="EX334" s="173"/>
      <c r="EY334" s="181"/>
      <c r="EZ334" s="16"/>
      <c r="FA334" s="16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6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  <c r="HV334" s="16"/>
      <c r="HW334" s="16"/>
      <c r="HX334" s="16"/>
      <c r="HY334" s="16"/>
      <c r="HZ334" s="16"/>
      <c r="IA334" s="16"/>
      <c r="IB334" s="16"/>
      <c r="IC334" s="16"/>
      <c r="ID334" s="16"/>
      <c r="IE334" s="16"/>
      <c r="IF334" s="16"/>
      <c r="IG334" s="16"/>
      <c r="IH334" s="16"/>
      <c r="II334" s="16"/>
      <c r="IJ334" s="16"/>
      <c r="IK334" s="16"/>
      <c r="IL334" s="16"/>
      <c r="IM334" s="16"/>
      <c r="IN334" s="16"/>
      <c r="IO334" s="16"/>
      <c r="IP334" s="16"/>
      <c r="IQ334" s="16"/>
      <c r="IR334" s="16"/>
      <c r="IS334" s="16"/>
      <c r="IT334" s="16"/>
      <c r="IU334" s="16"/>
      <c r="IV334" s="16"/>
      <c r="IW334" s="16"/>
      <c r="IX334" s="16"/>
      <c r="IY334" s="16"/>
      <c r="IZ334" s="16"/>
      <c r="JA334" s="16"/>
      <c r="JB334" s="16"/>
      <c r="JC334" s="16"/>
      <c r="JD334" s="16"/>
      <c r="JE334" s="16"/>
      <c r="JF334" s="16"/>
      <c r="JG334" s="16"/>
      <c r="JH334" s="16"/>
      <c r="JI334" s="16"/>
      <c r="JJ334" s="16"/>
      <c r="JK334" s="16"/>
      <c r="JL334" s="16"/>
      <c r="JM334" s="16"/>
      <c r="JN334" s="16"/>
    </row>
    <row r="335" spans="1:274" s="147" customFormat="1" outlineLevel="1" collapsed="1" x14ac:dyDescent="0.25">
      <c r="A335" s="145" t="s">
        <v>98</v>
      </c>
      <c r="B335" s="154"/>
      <c r="C335" s="154"/>
      <c r="D335" s="154"/>
      <c r="E335" s="245"/>
      <c r="F335" s="162"/>
      <c r="G335" s="278">
        <f>IF(OR(E335&lt;&gt;"NC", F335&lt;&gt;"NC"),NETWORKDAYS(E335,F335,'JOUR FERIE'!A:A),"NC")</f>
        <v>0</v>
      </c>
      <c r="H335" s="278">
        <f>SUM(H336)</f>
        <v>10</v>
      </c>
      <c r="I335" s="275">
        <f t="shared" si="32"/>
        <v>14</v>
      </c>
      <c r="J335" s="278">
        <f>SUM(J336)</f>
        <v>0</v>
      </c>
      <c r="K335" s="279">
        <f>H335-J335</f>
        <v>10</v>
      </c>
      <c r="L335" s="148"/>
      <c r="M335" s="157"/>
      <c r="N335" s="154"/>
      <c r="O335" s="154"/>
      <c r="P335" s="154"/>
      <c r="Q335" s="154"/>
      <c r="R335" s="154"/>
      <c r="S335" s="154"/>
      <c r="T335" s="175"/>
      <c r="U335" s="18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  <c r="AI335" s="175"/>
      <c r="AJ335" s="184"/>
      <c r="AK335" s="154"/>
      <c r="AL335" s="154"/>
      <c r="AM335" s="154"/>
      <c r="AN335" s="154"/>
      <c r="AO335" s="154"/>
      <c r="AP335" s="154"/>
      <c r="AQ335" s="154"/>
      <c r="AR335" s="154"/>
      <c r="AS335" s="154"/>
      <c r="AT335" s="154"/>
      <c r="AU335" s="154"/>
      <c r="AV335" s="154"/>
      <c r="AW335" s="175"/>
      <c r="AX335" s="184"/>
      <c r="AY335" s="154"/>
      <c r="AZ335" s="154"/>
      <c r="BA335" s="154"/>
      <c r="BB335" s="154"/>
      <c r="BC335" s="154"/>
      <c r="BD335" s="154"/>
      <c r="BE335" s="154"/>
      <c r="BF335" s="154"/>
      <c r="BG335" s="154"/>
      <c r="BH335" s="154"/>
      <c r="BI335" s="154"/>
      <c r="BJ335" s="154"/>
      <c r="BK335" s="175"/>
      <c r="BL335" s="184"/>
      <c r="BM335" s="154"/>
      <c r="BN335" s="154"/>
      <c r="BO335" s="154"/>
      <c r="BP335" s="154"/>
      <c r="BQ335" s="154"/>
      <c r="BR335" s="154"/>
      <c r="BS335" s="154"/>
      <c r="BT335" s="154"/>
      <c r="BU335" s="154"/>
      <c r="BV335" s="154"/>
      <c r="BW335" s="154"/>
      <c r="BX335" s="154"/>
      <c r="BY335" s="175"/>
      <c r="BZ335" s="184"/>
      <c r="CA335" s="154"/>
      <c r="CB335" s="154"/>
      <c r="CC335" s="154"/>
      <c r="CD335" s="154"/>
      <c r="CE335" s="154"/>
      <c r="CF335" s="154"/>
      <c r="CG335" s="154"/>
      <c r="CH335" s="154"/>
      <c r="CI335" s="154"/>
      <c r="CJ335" s="154"/>
      <c r="CK335" s="154"/>
      <c r="CL335" s="154"/>
      <c r="CM335" s="175"/>
      <c r="CN335" s="184"/>
      <c r="CO335" s="154"/>
      <c r="CP335" s="154"/>
      <c r="CQ335" s="154"/>
      <c r="CR335" s="154"/>
      <c r="CS335" s="154"/>
      <c r="CT335" s="154"/>
      <c r="CU335" s="154"/>
      <c r="CV335" s="154"/>
      <c r="CW335" s="154"/>
      <c r="CX335" s="154"/>
      <c r="CY335" s="154"/>
      <c r="CZ335" s="154"/>
      <c r="DA335" s="154"/>
      <c r="DB335" s="154"/>
      <c r="DC335" s="154"/>
      <c r="DD335" s="154"/>
      <c r="DE335" s="154"/>
      <c r="DF335" s="154"/>
      <c r="DG335" s="154"/>
      <c r="DH335" s="175"/>
      <c r="DI335" s="184"/>
      <c r="DJ335" s="154"/>
      <c r="DK335" s="154"/>
      <c r="DL335" s="154"/>
      <c r="DM335" s="154"/>
      <c r="DN335" s="154"/>
      <c r="DO335" s="154"/>
      <c r="DP335" s="154"/>
      <c r="DQ335" s="154"/>
      <c r="DR335" s="154"/>
      <c r="DS335" s="154"/>
      <c r="DT335" s="154"/>
      <c r="DU335" s="154"/>
      <c r="DV335" s="154"/>
      <c r="DW335" s="154"/>
      <c r="DX335" s="154"/>
      <c r="DY335" s="154"/>
      <c r="DZ335" s="154"/>
      <c r="EA335" s="154"/>
      <c r="EB335" s="154"/>
      <c r="EC335" s="175"/>
      <c r="ED335" s="184"/>
      <c r="EE335" s="154"/>
      <c r="EF335" s="154"/>
      <c r="EG335" s="154"/>
      <c r="EH335" s="154"/>
      <c r="EI335" s="154"/>
      <c r="EJ335" s="154"/>
      <c r="EK335" s="154"/>
      <c r="EL335" s="154"/>
      <c r="EM335" s="154"/>
      <c r="EN335" s="154"/>
      <c r="EO335" s="154"/>
      <c r="EP335" s="154"/>
      <c r="EQ335" s="154"/>
      <c r="ER335" s="154"/>
      <c r="ES335" s="154"/>
      <c r="ET335" s="154"/>
      <c r="EU335" s="154"/>
      <c r="EV335" s="154"/>
      <c r="EW335" s="154"/>
      <c r="EX335" s="175"/>
      <c r="EY335" s="184"/>
      <c r="EZ335" s="154"/>
      <c r="FA335" s="154"/>
      <c r="FB335" s="154"/>
      <c r="FC335" s="154"/>
      <c r="FD335" s="154"/>
      <c r="FE335" s="154"/>
      <c r="FF335" s="154"/>
      <c r="FG335" s="154"/>
      <c r="FH335" s="154"/>
      <c r="FI335" s="154"/>
      <c r="FJ335" s="154"/>
      <c r="FK335" s="154"/>
      <c r="FL335" s="154"/>
      <c r="FM335" s="154"/>
      <c r="FN335" s="154"/>
      <c r="FO335" s="154"/>
      <c r="FP335" s="154"/>
      <c r="FQ335" s="154"/>
      <c r="FR335" s="154"/>
      <c r="FS335" s="154"/>
      <c r="FT335" s="154"/>
      <c r="FU335" s="154"/>
      <c r="FV335" s="154"/>
      <c r="FW335" s="154"/>
      <c r="FX335" s="154"/>
      <c r="FY335" s="154"/>
      <c r="FZ335" s="154"/>
      <c r="GA335" s="154"/>
      <c r="GB335" s="154"/>
      <c r="GC335" s="154"/>
      <c r="GD335" s="154"/>
      <c r="GE335" s="154"/>
      <c r="GF335" s="154"/>
      <c r="GG335" s="154"/>
      <c r="GH335" s="154"/>
      <c r="GI335" s="154"/>
      <c r="GJ335" s="154"/>
      <c r="GK335" s="154"/>
      <c r="GL335" s="154"/>
      <c r="GM335" s="154"/>
      <c r="GN335" s="154"/>
      <c r="GO335" s="154"/>
      <c r="GP335" s="154"/>
      <c r="GQ335" s="154"/>
      <c r="GR335" s="154"/>
      <c r="GS335" s="154"/>
      <c r="GT335" s="154"/>
      <c r="GU335" s="154"/>
      <c r="GV335" s="154"/>
      <c r="GW335" s="154"/>
      <c r="GX335" s="154"/>
      <c r="GY335" s="154"/>
      <c r="GZ335" s="154"/>
      <c r="HA335" s="154"/>
      <c r="HB335" s="154"/>
      <c r="HC335" s="154"/>
      <c r="HD335" s="154"/>
      <c r="HE335" s="154"/>
      <c r="HF335" s="154"/>
      <c r="HG335" s="154"/>
      <c r="HH335" s="154"/>
      <c r="HI335" s="154"/>
      <c r="HJ335" s="154"/>
      <c r="HK335" s="154"/>
      <c r="HL335" s="154"/>
      <c r="HM335" s="154"/>
      <c r="HN335" s="154"/>
      <c r="HO335" s="154"/>
      <c r="HP335" s="154"/>
      <c r="HQ335" s="154"/>
      <c r="HR335" s="154"/>
      <c r="HS335" s="154"/>
      <c r="HT335" s="154"/>
      <c r="HU335" s="154"/>
      <c r="HV335" s="154"/>
      <c r="HW335" s="154"/>
      <c r="HX335" s="154"/>
      <c r="HY335" s="154"/>
      <c r="HZ335" s="154"/>
      <c r="IA335" s="154"/>
      <c r="IB335" s="154"/>
      <c r="IC335" s="154"/>
      <c r="ID335" s="154"/>
      <c r="IE335" s="154"/>
      <c r="IF335" s="154"/>
      <c r="IG335" s="154"/>
      <c r="IH335" s="154"/>
      <c r="II335" s="154"/>
      <c r="IJ335" s="154"/>
      <c r="IK335" s="154"/>
      <c r="IL335" s="154"/>
      <c r="IM335" s="154"/>
      <c r="IN335" s="154"/>
      <c r="IO335" s="154"/>
      <c r="IP335" s="154"/>
      <c r="IQ335" s="154"/>
      <c r="IR335" s="154"/>
      <c r="IS335" s="154"/>
      <c r="IT335" s="154"/>
      <c r="IU335" s="154"/>
      <c r="IV335" s="154"/>
      <c r="IW335" s="154"/>
      <c r="IX335" s="154"/>
      <c r="IY335" s="154"/>
      <c r="IZ335" s="154"/>
      <c r="JA335" s="154"/>
      <c r="JB335" s="154"/>
      <c r="JC335" s="154"/>
      <c r="JD335" s="154"/>
      <c r="JE335" s="154"/>
      <c r="JF335" s="154"/>
      <c r="JG335" s="154"/>
      <c r="JH335" s="154"/>
      <c r="JI335" s="154"/>
      <c r="JJ335" s="154"/>
      <c r="JK335" s="154"/>
      <c r="JL335" s="154"/>
      <c r="JM335" s="154"/>
      <c r="JN335" s="154"/>
    </row>
    <row r="336" spans="1:274" hidden="1" outlineLevel="2" x14ac:dyDescent="0.25">
      <c r="A336" s="246" t="s">
        <v>73</v>
      </c>
      <c r="B336" s="6" t="s">
        <v>198</v>
      </c>
      <c r="C336" s="6" t="s">
        <v>199</v>
      </c>
      <c r="D336" s="6" t="s">
        <v>153</v>
      </c>
      <c r="E336" s="75">
        <v>43763</v>
      </c>
      <c r="F336" s="61">
        <v>43777</v>
      </c>
      <c r="G336" s="20">
        <f>IF(OR(E336&lt;&gt;"NC", F336&lt;&gt;"NC"),NETWORKDAYS(E336,F336,'JOUR FERIE'!A:A),"NC")</f>
        <v>10</v>
      </c>
      <c r="H336" s="20">
        <v>10</v>
      </c>
      <c r="I336" s="20">
        <f t="shared" si="32"/>
        <v>14</v>
      </c>
      <c r="J336" s="20">
        <v>0</v>
      </c>
      <c r="K336" s="73">
        <f>I336-J336</f>
        <v>14</v>
      </c>
      <c r="L336" s="19" t="s">
        <v>20</v>
      </c>
      <c r="M336" s="3" t="s">
        <v>168</v>
      </c>
      <c r="N336" s="6"/>
      <c r="O336" s="6"/>
      <c r="P336" s="6"/>
      <c r="Q336" s="6"/>
      <c r="R336" s="6"/>
      <c r="S336" s="6"/>
      <c r="T336" s="109"/>
      <c r="U336" s="183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109"/>
      <c r="AJ336" s="183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109"/>
      <c r="AX336" s="183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109"/>
      <c r="BL336" s="183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109"/>
      <c r="BZ336" s="183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109"/>
      <c r="CN336" s="183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109"/>
      <c r="DI336" s="183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109"/>
      <c r="ED336" s="183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109"/>
      <c r="EY336" s="183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  <c r="IV336" s="6"/>
      <c r="IW336" s="6"/>
      <c r="IX336" s="6"/>
      <c r="IY336" s="6"/>
      <c r="IZ336" s="6"/>
      <c r="JA336" s="6"/>
      <c r="JB336" s="6"/>
      <c r="JC336" s="6"/>
      <c r="JD336" s="6"/>
      <c r="JE336" s="6"/>
      <c r="JF336" s="6"/>
      <c r="JG336" s="6"/>
      <c r="JH336" s="6"/>
      <c r="JI336" s="6"/>
      <c r="JJ336" s="6"/>
      <c r="JK336" s="6"/>
      <c r="JL336" s="6"/>
      <c r="JM336" s="6"/>
      <c r="JN336" s="6"/>
    </row>
    <row r="337" spans="1:274" s="147" customFormat="1" outlineLevel="1" collapsed="1" x14ac:dyDescent="0.25">
      <c r="A337" s="145" t="s">
        <v>99</v>
      </c>
      <c r="B337" s="154"/>
      <c r="C337" s="154"/>
      <c r="D337" s="154"/>
      <c r="E337" s="245"/>
      <c r="F337" s="162"/>
      <c r="G337" s="278">
        <f>IF(OR(E337&lt;&gt;"NC", F337&lt;&gt;"NC"),NETWORKDAYS(E337,F337,'JOUR FERIE'!A:A),"NC")</f>
        <v>0</v>
      </c>
      <c r="H337" s="278">
        <f>SUM(H338,H339)</f>
        <v>6</v>
      </c>
      <c r="I337" s="275">
        <f t="shared" si="32"/>
        <v>8.4</v>
      </c>
      <c r="J337" s="278">
        <f>SUM(J338,J339)</f>
        <v>0</v>
      </c>
      <c r="K337" s="279">
        <f t="shared" ref="K337:K349" si="34">H337-J337</f>
        <v>6</v>
      </c>
      <c r="L337" s="148"/>
      <c r="M337" s="157"/>
      <c r="N337" s="154"/>
      <c r="O337" s="154"/>
      <c r="P337" s="154"/>
      <c r="Q337" s="154"/>
      <c r="R337" s="154"/>
      <c r="S337" s="154"/>
      <c r="T337" s="175"/>
      <c r="U337" s="18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  <c r="AI337" s="175"/>
      <c r="AJ337" s="184"/>
      <c r="AK337" s="154"/>
      <c r="AL337" s="154"/>
      <c r="AM337" s="154"/>
      <c r="AN337" s="154"/>
      <c r="AO337" s="154"/>
      <c r="AP337" s="154"/>
      <c r="AQ337" s="154"/>
      <c r="AR337" s="154"/>
      <c r="AS337" s="154"/>
      <c r="AT337" s="154"/>
      <c r="AU337" s="154"/>
      <c r="AV337" s="154"/>
      <c r="AW337" s="175"/>
      <c r="AX337" s="184"/>
      <c r="AY337" s="154"/>
      <c r="AZ337" s="154"/>
      <c r="BA337" s="154"/>
      <c r="BB337" s="154"/>
      <c r="BC337" s="154"/>
      <c r="BD337" s="154"/>
      <c r="BE337" s="154"/>
      <c r="BF337" s="154"/>
      <c r="BG337" s="154"/>
      <c r="BH337" s="154"/>
      <c r="BI337" s="154"/>
      <c r="BJ337" s="154"/>
      <c r="BK337" s="175"/>
      <c r="BL337" s="184"/>
      <c r="BM337" s="154"/>
      <c r="BN337" s="154"/>
      <c r="BO337" s="154"/>
      <c r="BP337" s="154"/>
      <c r="BQ337" s="154"/>
      <c r="BR337" s="154"/>
      <c r="BS337" s="154"/>
      <c r="BT337" s="154"/>
      <c r="BU337" s="154"/>
      <c r="BV337" s="154"/>
      <c r="BW337" s="154"/>
      <c r="BX337" s="154"/>
      <c r="BY337" s="175"/>
      <c r="BZ337" s="184"/>
      <c r="CA337" s="154"/>
      <c r="CB337" s="154"/>
      <c r="CC337" s="154"/>
      <c r="CD337" s="154"/>
      <c r="CE337" s="154"/>
      <c r="CF337" s="154"/>
      <c r="CG337" s="154"/>
      <c r="CH337" s="154"/>
      <c r="CI337" s="154"/>
      <c r="CJ337" s="154"/>
      <c r="CK337" s="154"/>
      <c r="CL337" s="154"/>
      <c r="CM337" s="175"/>
      <c r="CN337" s="184"/>
      <c r="CO337" s="154"/>
      <c r="CP337" s="154"/>
      <c r="CQ337" s="154"/>
      <c r="CR337" s="154"/>
      <c r="CS337" s="154"/>
      <c r="CT337" s="154"/>
      <c r="CU337" s="154"/>
      <c r="CV337" s="154"/>
      <c r="CW337" s="154"/>
      <c r="CX337" s="154"/>
      <c r="CY337" s="154"/>
      <c r="CZ337" s="154"/>
      <c r="DA337" s="154"/>
      <c r="DB337" s="154"/>
      <c r="DC337" s="154"/>
      <c r="DD337" s="154"/>
      <c r="DE337" s="154"/>
      <c r="DF337" s="154"/>
      <c r="DG337" s="154"/>
      <c r="DH337" s="175"/>
      <c r="DI337" s="184"/>
      <c r="DJ337" s="154"/>
      <c r="DK337" s="154"/>
      <c r="DL337" s="154"/>
      <c r="DM337" s="154"/>
      <c r="DN337" s="154"/>
      <c r="DO337" s="154"/>
      <c r="DP337" s="154"/>
      <c r="DQ337" s="154"/>
      <c r="DR337" s="154"/>
      <c r="DS337" s="154"/>
      <c r="DT337" s="154"/>
      <c r="DU337" s="154"/>
      <c r="DV337" s="154"/>
      <c r="DW337" s="154"/>
      <c r="DX337" s="154"/>
      <c r="DY337" s="154"/>
      <c r="DZ337" s="154"/>
      <c r="EA337" s="154"/>
      <c r="EB337" s="154"/>
      <c r="EC337" s="175"/>
      <c r="ED337" s="184"/>
      <c r="EE337" s="154"/>
      <c r="EF337" s="154"/>
      <c r="EG337" s="154"/>
      <c r="EH337" s="154"/>
      <c r="EI337" s="154"/>
      <c r="EJ337" s="154"/>
      <c r="EK337" s="154"/>
      <c r="EL337" s="154"/>
      <c r="EM337" s="154"/>
      <c r="EN337" s="154"/>
      <c r="EO337" s="154"/>
      <c r="EP337" s="154"/>
      <c r="EQ337" s="154"/>
      <c r="ER337" s="154"/>
      <c r="ES337" s="154"/>
      <c r="ET337" s="154"/>
      <c r="EU337" s="154"/>
      <c r="EV337" s="154"/>
      <c r="EW337" s="154"/>
      <c r="EX337" s="175"/>
      <c r="EY337" s="184"/>
      <c r="EZ337" s="154"/>
      <c r="FA337" s="154"/>
      <c r="FB337" s="154"/>
      <c r="FC337" s="154"/>
      <c r="FD337" s="154"/>
      <c r="FE337" s="154"/>
      <c r="FF337" s="154"/>
      <c r="FG337" s="154"/>
      <c r="FH337" s="154"/>
      <c r="FI337" s="154"/>
      <c r="FJ337" s="154"/>
      <c r="FK337" s="154"/>
      <c r="FL337" s="154"/>
      <c r="FM337" s="154"/>
      <c r="FN337" s="154"/>
      <c r="FO337" s="154"/>
      <c r="FP337" s="154"/>
      <c r="FQ337" s="154"/>
      <c r="FR337" s="154"/>
      <c r="FS337" s="154"/>
      <c r="FT337" s="154"/>
      <c r="FU337" s="154"/>
      <c r="FV337" s="154"/>
      <c r="FW337" s="154"/>
      <c r="FX337" s="154"/>
      <c r="FY337" s="154"/>
      <c r="FZ337" s="154"/>
      <c r="GA337" s="154"/>
      <c r="GB337" s="154"/>
      <c r="GC337" s="154"/>
      <c r="GD337" s="154"/>
      <c r="GE337" s="154"/>
      <c r="GF337" s="154"/>
      <c r="GG337" s="154"/>
      <c r="GH337" s="154"/>
      <c r="GI337" s="154"/>
      <c r="GJ337" s="154"/>
      <c r="GK337" s="154"/>
      <c r="GL337" s="154"/>
      <c r="GM337" s="154"/>
      <c r="GN337" s="154"/>
      <c r="GO337" s="154"/>
      <c r="GP337" s="154"/>
      <c r="GQ337" s="154"/>
      <c r="GR337" s="154"/>
      <c r="GS337" s="154"/>
      <c r="GT337" s="154"/>
      <c r="GU337" s="154"/>
      <c r="GV337" s="154"/>
      <c r="GW337" s="154"/>
      <c r="GX337" s="154"/>
      <c r="GY337" s="154"/>
      <c r="GZ337" s="154"/>
      <c r="HA337" s="154"/>
      <c r="HB337" s="154"/>
      <c r="HC337" s="154"/>
      <c r="HD337" s="154"/>
      <c r="HE337" s="154"/>
      <c r="HF337" s="154"/>
      <c r="HG337" s="154"/>
      <c r="HH337" s="154"/>
      <c r="HI337" s="154"/>
      <c r="HJ337" s="154"/>
      <c r="HK337" s="154"/>
      <c r="HL337" s="154"/>
      <c r="HM337" s="154"/>
      <c r="HN337" s="154"/>
      <c r="HO337" s="154"/>
      <c r="HP337" s="154"/>
      <c r="HQ337" s="154"/>
      <c r="HR337" s="154"/>
      <c r="HS337" s="154"/>
      <c r="HT337" s="154"/>
      <c r="HU337" s="154"/>
      <c r="HV337" s="154"/>
      <c r="HW337" s="154"/>
      <c r="HX337" s="154"/>
      <c r="HY337" s="154"/>
      <c r="HZ337" s="154"/>
      <c r="IA337" s="154"/>
      <c r="IB337" s="154"/>
      <c r="IC337" s="154"/>
      <c r="ID337" s="154"/>
      <c r="IE337" s="154"/>
      <c r="IF337" s="154"/>
      <c r="IG337" s="154"/>
      <c r="IH337" s="154"/>
      <c r="II337" s="154"/>
      <c r="IJ337" s="154"/>
      <c r="IK337" s="154"/>
      <c r="IL337" s="154"/>
      <c r="IM337" s="154"/>
      <c r="IN337" s="154"/>
      <c r="IO337" s="154"/>
      <c r="IP337" s="154"/>
      <c r="IQ337" s="154"/>
      <c r="IR337" s="154"/>
      <c r="IS337" s="154"/>
      <c r="IT337" s="154"/>
      <c r="IU337" s="154"/>
      <c r="IV337" s="154"/>
      <c r="IW337" s="154"/>
      <c r="IX337" s="154"/>
      <c r="IY337" s="154"/>
      <c r="IZ337" s="154"/>
      <c r="JA337" s="154"/>
      <c r="JB337" s="154"/>
      <c r="JC337" s="154"/>
      <c r="JD337" s="154"/>
      <c r="JE337" s="154"/>
      <c r="JF337" s="154"/>
      <c r="JG337" s="154"/>
      <c r="JH337" s="154"/>
      <c r="JI337" s="154"/>
      <c r="JJ337" s="154"/>
      <c r="JK337" s="154"/>
      <c r="JL337" s="154"/>
      <c r="JM337" s="154"/>
      <c r="JN337" s="154"/>
    </row>
    <row r="338" spans="1:274" hidden="1" outlineLevel="2" x14ac:dyDescent="0.25">
      <c r="A338" s="22" t="s">
        <v>74</v>
      </c>
      <c r="B338" s="6"/>
      <c r="C338" s="6"/>
      <c r="D338" s="75" t="s">
        <v>40</v>
      </c>
      <c r="E338" s="75" t="s">
        <v>40</v>
      </c>
      <c r="F338" s="75" t="s">
        <v>40</v>
      </c>
      <c r="G338" s="20" t="str">
        <f>IF(OR(E338&lt;&gt;"NC", F338&lt;&gt;"NC"),NETWORKDAYS(E338,F338,'JOUR FERIE'!A:A),"NC")</f>
        <v>NC</v>
      </c>
      <c r="H338" s="20">
        <v>0</v>
      </c>
      <c r="I338" s="20">
        <f t="shared" si="32"/>
        <v>0</v>
      </c>
      <c r="J338" s="20">
        <v>0</v>
      </c>
      <c r="K338" s="73">
        <f t="shared" si="34"/>
        <v>0</v>
      </c>
      <c r="L338" s="19" t="s">
        <v>21</v>
      </c>
      <c r="M338" s="3" t="s">
        <v>168</v>
      </c>
      <c r="N338" s="9"/>
      <c r="O338" s="9"/>
      <c r="P338" s="9"/>
      <c r="Q338" s="9"/>
      <c r="R338" s="9"/>
      <c r="S338" s="9"/>
      <c r="T338" s="172"/>
      <c r="U338" s="18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172"/>
      <c r="AJ338" s="180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172"/>
      <c r="AX338" s="180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172"/>
      <c r="BL338" s="180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172"/>
      <c r="BZ338" s="180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172"/>
      <c r="CN338" s="180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172"/>
      <c r="DI338" s="180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172"/>
      <c r="ED338" s="180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172"/>
      <c r="EY338" s="180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  <c r="HM338" s="9"/>
      <c r="HN338" s="9"/>
      <c r="HO338" s="9"/>
      <c r="HP338" s="9"/>
      <c r="HQ338" s="9"/>
      <c r="HR338" s="9"/>
      <c r="HS338" s="9"/>
      <c r="HT338" s="9"/>
      <c r="HU338" s="9"/>
      <c r="HV338" s="9"/>
      <c r="HW338" s="9"/>
      <c r="HX338" s="9"/>
      <c r="HY338" s="9"/>
      <c r="HZ338" s="9"/>
      <c r="IA338" s="9"/>
      <c r="IB338" s="9"/>
      <c r="IC338" s="9"/>
      <c r="ID338" s="9"/>
      <c r="IE338" s="9"/>
      <c r="IF338" s="9"/>
      <c r="IG338" s="9"/>
      <c r="IH338" s="9"/>
      <c r="II338" s="9"/>
      <c r="IJ338" s="9"/>
      <c r="IK338" s="9"/>
      <c r="IL338" s="9"/>
      <c r="IM338" s="9"/>
      <c r="IN338" s="9"/>
      <c r="IO338" s="9"/>
      <c r="IP338" s="9"/>
      <c r="IQ338" s="9"/>
      <c r="IR338" s="9"/>
      <c r="IS338" s="9"/>
      <c r="IT338" s="9"/>
      <c r="IU338" s="9"/>
      <c r="IV338" s="9"/>
      <c r="IW338" s="9"/>
      <c r="IX338" s="9"/>
      <c r="IY338" s="9"/>
      <c r="IZ338" s="9"/>
      <c r="JA338" s="9"/>
      <c r="JB338" s="9"/>
      <c r="JC338" s="9"/>
      <c r="JD338" s="9"/>
      <c r="JE338" s="9"/>
      <c r="JF338" s="9"/>
      <c r="JG338" s="9"/>
      <c r="JH338" s="9"/>
      <c r="JI338" s="9"/>
      <c r="JJ338" s="9"/>
      <c r="JK338" s="9"/>
      <c r="JL338" s="9"/>
      <c r="JM338" s="9"/>
      <c r="JN338" s="9"/>
    </row>
    <row r="339" spans="1:274" hidden="1" outlineLevel="2" x14ac:dyDescent="0.25">
      <c r="A339" s="22" t="s">
        <v>75</v>
      </c>
      <c r="B339" s="6"/>
      <c r="C339" s="6" t="s">
        <v>200</v>
      </c>
      <c r="D339" s="6" t="s">
        <v>7</v>
      </c>
      <c r="E339" s="75">
        <v>43781</v>
      </c>
      <c r="F339" s="61">
        <v>43787</v>
      </c>
      <c r="G339" s="20">
        <f>IF(OR(E339&lt;&gt;"NC", F339&lt;&gt;"NC"),NETWORKDAYS(E339,F339,'JOUR FERIE'!A:A),"NC")</f>
        <v>5</v>
      </c>
      <c r="H339" s="20">
        <v>6</v>
      </c>
      <c r="I339" s="20">
        <f t="shared" si="32"/>
        <v>8.4</v>
      </c>
      <c r="J339" s="20">
        <v>0</v>
      </c>
      <c r="K339" s="73">
        <f t="shared" si="34"/>
        <v>6</v>
      </c>
      <c r="L339" s="19" t="s">
        <v>20</v>
      </c>
      <c r="M339" s="3" t="s">
        <v>168</v>
      </c>
      <c r="N339" s="16"/>
      <c r="O339" s="16"/>
      <c r="P339" s="16"/>
      <c r="Q339" s="16"/>
      <c r="R339" s="16"/>
      <c r="S339" s="16"/>
      <c r="T339" s="173"/>
      <c r="U339" s="181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73"/>
      <c r="AJ339" s="181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73"/>
      <c r="AX339" s="181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73"/>
      <c r="BL339" s="181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73"/>
      <c r="BZ339" s="181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73"/>
      <c r="CN339" s="181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73"/>
      <c r="DI339" s="181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73"/>
      <c r="ED339" s="181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73"/>
      <c r="EY339" s="181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</row>
    <row r="340" spans="1:274" s="147" customFormat="1" outlineLevel="1" collapsed="1" x14ac:dyDescent="0.25">
      <c r="A340" s="145" t="s">
        <v>100</v>
      </c>
      <c r="B340" s="158"/>
      <c r="C340" s="158"/>
      <c r="D340" s="154"/>
      <c r="E340" s="245"/>
      <c r="F340" s="162"/>
      <c r="G340" s="278">
        <f>IF(OR(E340&lt;&gt;"NC", F340&lt;&gt;"NC"),NETWORKDAYS(E340,F340,'JOUR FERIE'!A:A),"NC")</f>
        <v>0</v>
      </c>
      <c r="H340" s="278">
        <f>SUM(H341:H343)</f>
        <v>9</v>
      </c>
      <c r="I340" s="275">
        <f t="shared" si="32"/>
        <v>12.6</v>
      </c>
      <c r="J340" s="278">
        <f>SUM(J341:J343)</f>
        <v>4</v>
      </c>
      <c r="K340" s="279">
        <f t="shared" si="34"/>
        <v>5</v>
      </c>
      <c r="L340" s="148"/>
      <c r="M340" s="157"/>
      <c r="N340" s="154"/>
      <c r="O340" s="154"/>
      <c r="P340" s="154"/>
      <c r="Q340" s="154"/>
      <c r="R340" s="154"/>
      <c r="S340" s="154"/>
      <c r="T340" s="175"/>
      <c r="U340" s="18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  <c r="AI340" s="175"/>
      <c r="AJ340" s="184"/>
      <c r="AK340" s="154"/>
      <c r="AL340" s="154"/>
      <c r="AM340" s="154"/>
      <c r="AN340" s="154"/>
      <c r="AO340" s="154"/>
      <c r="AP340" s="154"/>
      <c r="AQ340" s="154"/>
      <c r="AR340" s="154"/>
      <c r="AS340" s="154"/>
      <c r="AT340" s="154"/>
      <c r="AU340" s="154"/>
      <c r="AV340" s="154"/>
      <c r="AW340" s="175"/>
      <c r="AX340" s="184"/>
      <c r="AY340" s="154"/>
      <c r="AZ340" s="154"/>
      <c r="BA340" s="154"/>
      <c r="BB340" s="154"/>
      <c r="BC340" s="154"/>
      <c r="BD340" s="154"/>
      <c r="BE340" s="154"/>
      <c r="BF340" s="154"/>
      <c r="BG340" s="154"/>
      <c r="BH340" s="154"/>
      <c r="BI340" s="154"/>
      <c r="BJ340" s="154"/>
      <c r="BK340" s="175"/>
      <c r="BL340" s="184"/>
      <c r="BM340" s="154"/>
      <c r="BN340" s="154"/>
      <c r="BO340" s="154"/>
      <c r="BP340" s="154"/>
      <c r="BQ340" s="154"/>
      <c r="BR340" s="154"/>
      <c r="BS340" s="154"/>
      <c r="BT340" s="154"/>
      <c r="BU340" s="154"/>
      <c r="BV340" s="154"/>
      <c r="BW340" s="154"/>
      <c r="BX340" s="154"/>
      <c r="BY340" s="175"/>
      <c r="BZ340" s="184"/>
      <c r="CA340" s="154"/>
      <c r="CB340" s="154"/>
      <c r="CC340" s="154"/>
      <c r="CD340" s="154"/>
      <c r="CE340" s="154"/>
      <c r="CF340" s="154"/>
      <c r="CG340" s="154"/>
      <c r="CH340" s="154"/>
      <c r="CI340" s="154"/>
      <c r="CJ340" s="154"/>
      <c r="CK340" s="154"/>
      <c r="CL340" s="154"/>
      <c r="CM340" s="175"/>
      <c r="CN340" s="184"/>
      <c r="CO340" s="154"/>
      <c r="CP340" s="154"/>
      <c r="CQ340" s="154"/>
      <c r="CR340" s="154"/>
      <c r="CS340" s="154"/>
      <c r="CT340" s="154"/>
      <c r="CU340" s="154"/>
      <c r="CV340" s="154"/>
      <c r="CW340" s="154"/>
      <c r="CX340" s="154"/>
      <c r="CY340" s="154"/>
      <c r="CZ340" s="154"/>
      <c r="DA340" s="154"/>
      <c r="DB340" s="154"/>
      <c r="DC340" s="154"/>
      <c r="DD340" s="154"/>
      <c r="DE340" s="154"/>
      <c r="DF340" s="154"/>
      <c r="DG340" s="154"/>
      <c r="DH340" s="175"/>
      <c r="DI340" s="184"/>
      <c r="DJ340" s="154"/>
      <c r="DK340" s="154"/>
      <c r="DL340" s="154"/>
      <c r="DM340" s="154"/>
      <c r="DN340" s="154"/>
      <c r="DO340" s="154"/>
      <c r="DP340" s="154"/>
      <c r="DQ340" s="154"/>
      <c r="DR340" s="154"/>
      <c r="DS340" s="154"/>
      <c r="DT340" s="154"/>
      <c r="DU340" s="154"/>
      <c r="DV340" s="154"/>
      <c r="DW340" s="154"/>
      <c r="DX340" s="154"/>
      <c r="DY340" s="154"/>
      <c r="DZ340" s="154"/>
      <c r="EA340" s="154"/>
      <c r="EB340" s="154"/>
      <c r="EC340" s="175"/>
      <c r="ED340" s="184"/>
      <c r="EE340" s="154"/>
      <c r="EF340" s="154"/>
      <c r="EG340" s="154"/>
      <c r="EH340" s="154"/>
      <c r="EI340" s="154"/>
      <c r="EJ340" s="154"/>
      <c r="EK340" s="154"/>
      <c r="EL340" s="154"/>
      <c r="EM340" s="154"/>
      <c r="EN340" s="154"/>
      <c r="EO340" s="154"/>
      <c r="EP340" s="154"/>
      <c r="EQ340" s="154"/>
      <c r="ER340" s="154"/>
      <c r="ES340" s="154"/>
      <c r="ET340" s="154"/>
      <c r="EU340" s="154"/>
      <c r="EV340" s="154"/>
      <c r="EW340" s="154"/>
      <c r="EX340" s="175"/>
      <c r="EY340" s="184"/>
      <c r="EZ340" s="154"/>
      <c r="FA340" s="154"/>
      <c r="FB340" s="154"/>
      <c r="FC340" s="154"/>
      <c r="FD340" s="154"/>
      <c r="FE340" s="154"/>
      <c r="FF340" s="154"/>
      <c r="FG340" s="154"/>
      <c r="FH340" s="154"/>
      <c r="FI340" s="154"/>
      <c r="FJ340" s="154"/>
      <c r="FK340" s="154"/>
      <c r="FL340" s="154"/>
      <c r="FM340" s="154"/>
      <c r="FN340" s="154"/>
      <c r="FO340" s="154"/>
      <c r="FP340" s="154"/>
      <c r="FQ340" s="154"/>
      <c r="FR340" s="154"/>
      <c r="FS340" s="154"/>
      <c r="FT340" s="154"/>
      <c r="FU340" s="154"/>
      <c r="FV340" s="154"/>
      <c r="FW340" s="154"/>
      <c r="FX340" s="154"/>
      <c r="FY340" s="154"/>
      <c r="FZ340" s="154"/>
      <c r="GA340" s="154"/>
      <c r="GB340" s="154"/>
      <c r="GC340" s="154"/>
      <c r="GD340" s="154"/>
      <c r="GE340" s="154"/>
      <c r="GF340" s="154"/>
      <c r="GG340" s="154"/>
      <c r="GH340" s="154"/>
      <c r="GI340" s="154"/>
      <c r="GJ340" s="154"/>
      <c r="GK340" s="154"/>
      <c r="GL340" s="154"/>
      <c r="GM340" s="154"/>
      <c r="GN340" s="154"/>
      <c r="GO340" s="154"/>
      <c r="GP340" s="154"/>
      <c r="GQ340" s="154"/>
      <c r="GR340" s="154"/>
      <c r="GS340" s="154"/>
      <c r="GT340" s="154"/>
      <c r="GU340" s="154"/>
      <c r="GV340" s="154"/>
      <c r="GW340" s="154"/>
      <c r="GX340" s="154"/>
      <c r="GY340" s="154"/>
      <c r="GZ340" s="154"/>
      <c r="HA340" s="154"/>
      <c r="HB340" s="154"/>
      <c r="HC340" s="154"/>
      <c r="HD340" s="154"/>
      <c r="HE340" s="154"/>
      <c r="HF340" s="154"/>
      <c r="HG340" s="154"/>
      <c r="HH340" s="154"/>
      <c r="HI340" s="154"/>
      <c r="HJ340" s="154"/>
      <c r="HK340" s="154"/>
      <c r="HL340" s="154"/>
      <c r="HM340" s="154"/>
      <c r="HN340" s="154"/>
      <c r="HO340" s="154"/>
      <c r="HP340" s="154"/>
      <c r="HQ340" s="154"/>
      <c r="HR340" s="154"/>
      <c r="HS340" s="154"/>
      <c r="HT340" s="154"/>
      <c r="HU340" s="154"/>
      <c r="HV340" s="154"/>
      <c r="HW340" s="154"/>
      <c r="HX340" s="154"/>
      <c r="HY340" s="154"/>
      <c r="HZ340" s="154"/>
      <c r="IA340" s="154"/>
      <c r="IB340" s="154"/>
      <c r="IC340" s="154"/>
      <c r="ID340" s="154"/>
      <c r="IE340" s="154"/>
      <c r="IF340" s="154"/>
      <c r="IG340" s="154"/>
      <c r="IH340" s="154"/>
      <c r="II340" s="154"/>
      <c r="IJ340" s="154"/>
      <c r="IK340" s="154"/>
      <c r="IL340" s="154"/>
      <c r="IM340" s="154"/>
      <c r="IN340" s="154"/>
      <c r="IO340" s="154"/>
      <c r="IP340" s="154"/>
      <c r="IQ340" s="154"/>
      <c r="IR340" s="154"/>
      <c r="IS340" s="154"/>
      <c r="IT340" s="154"/>
      <c r="IU340" s="154"/>
      <c r="IV340" s="154"/>
      <c r="IW340" s="154"/>
      <c r="IX340" s="154"/>
      <c r="IY340" s="154"/>
      <c r="IZ340" s="154"/>
      <c r="JA340" s="154"/>
      <c r="JB340" s="154"/>
      <c r="JC340" s="154"/>
      <c r="JD340" s="154"/>
      <c r="JE340" s="154"/>
      <c r="JF340" s="154"/>
      <c r="JG340" s="154"/>
      <c r="JH340" s="154"/>
      <c r="JI340" s="154"/>
      <c r="JJ340" s="154"/>
      <c r="JK340" s="154"/>
      <c r="JL340" s="154"/>
      <c r="JM340" s="154"/>
      <c r="JN340" s="154"/>
    </row>
    <row r="341" spans="1:274" hidden="1" outlineLevel="2" x14ac:dyDescent="0.25">
      <c r="A341" t="s">
        <v>76</v>
      </c>
      <c r="B341" s="6"/>
      <c r="C341" s="6"/>
      <c r="D341" s="75" t="s">
        <v>40</v>
      </c>
      <c r="E341" s="75" t="s">
        <v>40</v>
      </c>
      <c r="F341" s="75" t="s">
        <v>40</v>
      </c>
      <c r="G341" s="20" t="str">
        <f>IF(OR(E341&lt;&gt;"NC", F341&lt;&gt;"NC"),NETWORKDAYS(E341,F341,'JOUR FERIE'!A:A),"NC")</f>
        <v>NC</v>
      </c>
      <c r="H341" s="20">
        <v>2</v>
      </c>
      <c r="I341" s="20">
        <f t="shared" si="32"/>
        <v>2.8</v>
      </c>
      <c r="J341" s="20">
        <v>2</v>
      </c>
      <c r="K341" s="73">
        <f t="shared" si="34"/>
        <v>0</v>
      </c>
      <c r="L341" s="19" t="s">
        <v>21</v>
      </c>
      <c r="M341" s="3"/>
      <c r="N341" s="9"/>
      <c r="O341" s="9"/>
      <c r="P341" s="9"/>
      <c r="Q341" s="9"/>
      <c r="R341" s="9"/>
      <c r="S341" s="9"/>
      <c r="T341" s="172"/>
      <c r="U341" s="18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172"/>
      <c r="AJ341" s="180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172"/>
      <c r="AX341" s="180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172"/>
      <c r="BL341" s="180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172"/>
      <c r="BZ341" s="180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172"/>
      <c r="CN341" s="180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172"/>
      <c r="DI341" s="180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172"/>
      <c r="ED341" s="180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172"/>
      <c r="EY341" s="180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  <c r="HM341" s="9"/>
      <c r="HN341" s="9"/>
      <c r="HO341" s="9"/>
      <c r="HP341" s="9"/>
      <c r="HQ341" s="9"/>
      <c r="HR341" s="9"/>
      <c r="HS341" s="9"/>
      <c r="HT341" s="9"/>
      <c r="HU341" s="9"/>
      <c r="HV341" s="9"/>
      <c r="HW341" s="9"/>
      <c r="HX341" s="9"/>
      <c r="HY341" s="9"/>
      <c r="HZ341" s="9"/>
      <c r="IA341" s="9"/>
      <c r="IB341" s="9"/>
      <c r="IC341" s="9"/>
      <c r="ID341" s="9"/>
      <c r="IE341" s="9"/>
      <c r="IF341" s="9"/>
      <c r="IG341" s="9"/>
      <c r="IH341" s="9"/>
      <c r="II341" s="9"/>
      <c r="IJ341" s="9"/>
      <c r="IK341" s="9"/>
      <c r="IL341" s="9"/>
      <c r="IM341" s="9"/>
      <c r="IN341" s="9"/>
      <c r="IO341" s="9"/>
      <c r="IP341" s="9"/>
      <c r="IQ341" s="9"/>
      <c r="IR341" s="9"/>
      <c r="IS341" s="9"/>
      <c r="IT341" s="9"/>
      <c r="IU341" s="9"/>
      <c r="IV341" s="9"/>
      <c r="IW341" s="9"/>
      <c r="IX341" s="9"/>
      <c r="IY341" s="9"/>
      <c r="IZ341" s="9"/>
      <c r="JA341" s="9"/>
      <c r="JB341" s="9"/>
      <c r="JC341" s="9"/>
      <c r="JD341" s="9"/>
      <c r="JE341" s="9"/>
      <c r="JF341" s="9"/>
      <c r="JG341" s="9"/>
      <c r="JH341" s="9"/>
      <c r="JI341" s="9"/>
      <c r="JJ341" s="9"/>
      <c r="JK341" s="9"/>
      <c r="JL341" s="9"/>
      <c r="JM341" s="9"/>
      <c r="JN341" s="9"/>
    </row>
    <row r="342" spans="1:274" hidden="1" outlineLevel="2" x14ac:dyDescent="0.25">
      <c r="A342" t="s">
        <v>77</v>
      </c>
      <c r="B342" s="6"/>
      <c r="C342" s="6"/>
      <c r="D342" s="75" t="s">
        <v>40</v>
      </c>
      <c r="E342" s="75" t="s">
        <v>40</v>
      </c>
      <c r="F342" s="75" t="s">
        <v>40</v>
      </c>
      <c r="G342" s="20" t="str">
        <f>IF(OR(E342&lt;&gt;"NC", F342&lt;&gt;"NC"),NETWORKDAYS(E342,F342,'JOUR FERIE'!A:A),"NC")</f>
        <v>NC</v>
      </c>
      <c r="H342" s="20">
        <v>2</v>
      </c>
      <c r="I342" s="20">
        <f t="shared" si="32"/>
        <v>2.8</v>
      </c>
      <c r="J342" s="20">
        <v>2</v>
      </c>
      <c r="K342" s="73">
        <f t="shared" si="34"/>
        <v>0</v>
      </c>
      <c r="L342" s="19" t="s">
        <v>21</v>
      </c>
      <c r="M342" s="3"/>
    </row>
    <row r="343" spans="1:274" hidden="1" outlineLevel="2" x14ac:dyDescent="0.25">
      <c r="A343" t="s">
        <v>78</v>
      </c>
      <c r="B343" s="6"/>
      <c r="C343" s="6" t="s">
        <v>202</v>
      </c>
      <c r="D343" s="6" t="s">
        <v>6</v>
      </c>
      <c r="E343" s="75">
        <v>43802</v>
      </c>
      <c r="F343" s="61">
        <v>43810</v>
      </c>
      <c r="G343" s="20">
        <f>IF(OR(E343&lt;&gt;"NC", F343&lt;&gt;"NC"),NETWORKDAYS(E343,F343,'JOUR FERIE'!A:A),"NC")</f>
        <v>7</v>
      </c>
      <c r="H343" s="20">
        <v>5</v>
      </c>
      <c r="I343" s="20">
        <f t="shared" si="32"/>
        <v>7</v>
      </c>
      <c r="J343" s="20">
        <v>0</v>
      </c>
      <c r="K343" s="73">
        <f t="shared" si="34"/>
        <v>5</v>
      </c>
      <c r="L343" s="19" t="s">
        <v>19</v>
      </c>
      <c r="M343" s="3" t="s">
        <v>168</v>
      </c>
      <c r="N343" s="16"/>
      <c r="O343" s="16"/>
      <c r="P343" s="16"/>
      <c r="Q343" s="16"/>
      <c r="R343" s="16"/>
      <c r="S343" s="16"/>
      <c r="T343" s="173"/>
      <c r="U343" s="181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73"/>
      <c r="AJ343" s="181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73"/>
      <c r="AX343" s="181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73"/>
      <c r="BL343" s="181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73"/>
      <c r="BZ343" s="181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73"/>
      <c r="CN343" s="181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73"/>
      <c r="DI343" s="181"/>
      <c r="DJ343" s="16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73"/>
      <c r="ED343" s="181"/>
      <c r="EE343" s="16"/>
      <c r="EF343" s="16"/>
      <c r="EG343" s="16"/>
      <c r="EH343" s="16"/>
      <c r="EI343" s="16"/>
      <c r="EJ343" s="16"/>
      <c r="EK343" s="16"/>
      <c r="EL343" s="16"/>
      <c r="EM343" s="16"/>
      <c r="EN343" s="16"/>
      <c r="EO343" s="16"/>
      <c r="EP343" s="16"/>
      <c r="EQ343" s="16"/>
      <c r="ER343" s="16"/>
      <c r="ES343" s="16"/>
      <c r="ET343" s="16"/>
      <c r="EU343" s="16"/>
      <c r="EV343" s="16"/>
      <c r="EW343" s="16"/>
      <c r="EX343" s="173"/>
      <c r="EY343" s="181"/>
      <c r="EZ343" s="16"/>
      <c r="FA343" s="16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6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  <c r="HV343" s="16"/>
      <c r="HW343" s="16"/>
      <c r="HX343" s="16"/>
      <c r="HY343" s="16"/>
      <c r="HZ343" s="16"/>
      <c r="IA343" s="16"/>
      <c r="IB343" s="16"/>
      <c r="IC343" s="16"/>
      <c r="ID343" s="16"/>
      <c r="IE343" s="16"/>
      <c r="IF343" s="16"/>
      <c r="IG343" s="16"/>
      <c r="IH343" s="16"/>
      <c r="II343" s="16"/>
      <c r="IJ343" s="16"/>
      <c r="IK343" s="16"/>
      <c r="IL343" s="16"/>
      <c r="IM343" s="16"/>
      <c r="IN343" s="16"/>
      <c r="IO343" s="16"/>
      <c r="IP343" s="16"/>
      <c r="IQ343" s="16"/>
      <c r="IR343" s="16"/>
      <c r="IS343" s="16"/>
      <c r="IT343" s="16"/>
      <c r="IU343" s="16"/>
      <c r="IV343" s="16"/>
      <c r="IW343" s="16"/>
      <c r="IX343" s="16"/>
      <c r="IY343" s="16"/>
      <c r="IZ343" s="16"/>
      <c r="JA343" s="16"/>
      <c r="JB343" s="16"/>
      <c r="JC343" s="16"/>
      <c r="JD343" s="16"/>
      <c r="JE343" s="16"/>
      <c r="JF343" s="16"/>
      <c r="JG343" s="16"/>
      <c r="JH343" s="16"/>
      <c r="JI343" s="16"/>
      <c r="JJ343" s="16"/>
      <c r="JK343" s="16"/>
      <c r="JL343" s="16"/>
      <c r="JM343" s="16"/>
      <c r="JN343" s="16"/>
    </row>
    <row r="344" spans="1:274" s="147" customFormat="1" outlineLevel="1" collapsed="1" x14ac:dyDescent="0.25">
      <c r="A344" s="145" t="s">
        <v>79</v>
      </c>
      <c r="B344" s="158"/>
      <c r="C344" s="158"/>
      <c r="D344" s="154"/>
      <c r="E344" s="245"/>
      <c r="F344" s="162"/>
      <c r="G344" s="278">
        <f>IF(OR(E344&lt;&gt;"NC", F344&lt;&gt;"NC"),NETWORKDAYS(E344,F344,'JOUR FERIE'!A:A),"NC")</f>
        <v>0</v>
      </c>
      <c r="H344" s="278">
        <f>SUM(H345)</f>
        <v>2</v>
      </c>
      <c r="I344" s="275">
        <f t="shared" si="32"/>
        <v>2.8</v>
      </c>
      <c r="J344" s="278">
        <f>SUM(J345)</f>
        <v>0</v>
      </c>
      <c r="K344" s="279">
        <f t="shared" si="34"/>
        <v>2</v>
      </c>
      <c r="L344" s="148"/>
      <c r="M344" s="157"/>
      <c r="N344" s="154"/>
      <c r="O344" s="154"/>
      <c r="P344" s="154"/>
      <c r="Q344" s="154"/>
      <c r="R344" s="154"/>
      <c r="S344" s="154"/>
      <c r="T344" s="175"/>
      <c r="U344" s="18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  <c r="AI344" s="175"/>
      <c r="AJ344" s="184"/>
      <c r="AK344" s="154"/>
      <c r="AL344" s="154"/>
      <c r="AM344" s="154"/>
      <c r="AN344" s="154"/>
      <c r="AO344" s="154"/>
      <c r="AP344" s="154"/>
      <c r="AQ344" s="154"/>
      <c r="AR344" s="154"/>
      <c r="AS344" s="154"/>
      <c r="AT344" s="154"/>
      <c r="AU344" s="154"/>
      <c r="AV344" s="154"/>
      <c r="AW344" s="175"/>
      <c r="AX344" s="184"/>
      <c r="AY344" s="154"/>
      <c r="AZ344" s="154"/>
      <c r="BA344" s="154"/>
      <c r="BB344" s="154"/>
      <c r="BC344" s="154"/>
      <c r="BD344" s="154"/>
      <c r="BE344" s="154"/>
      <c r="BF344" s="154"/>
      <c r="BG344" s="154"/>
      <c r="BH344" s="154"/>
      <c r="BI344" s="154"/>
      <c r="BJ344" s="154"/>
      <c r="BK344" s="175"/>
      <c r="BL344" s="184"/>
      <c r="BM344" s="154"/>
      <c r="BN344" s="154"/>
      <c r="BO344" s="154"/>
      <c r="BP344" s="154"/>
      <c r="BQ344" s="154"/>
      <c r="BR344" s="154"/>
      <c r="BS344" s="154"/>
      <c r="BT344" s="154"/>
      <c r="BU344" s="154"/>
      <c r="BV344" s="154"/>
      <c r="BW344" s="154"/>
      <c r="BX344" s="154"/>
      <c r="BY344" s="175"/>
      <c r="BZ344" s="184"/>
      <c r="CA344" s="154"/>
      <c r="CB344" s="154"/>
      <c r="CC344" s="154"/>
      <c r="CD344" s="154"/>
      <c r="CE344" s="154"/>
      <c r="CF344" s="154"/>
      <c r="CG344" s="154"/>
      <c r="CH344" s="154"/>
      <c r="CI344" s="154"/>
      <c r="CJ344" s="154"/>
      <c r="CK344" s="154"/>
      <c r="CL344" s="154"/>
      <c r="CM344" s="175"/>
      <c r="CN344" s="184"/>
      <c r="CO344" s="154"/>
      <c r="CP344" s="154"/>
      <c r="CQ344" s="154"/>
      <c r="CR344" s="154"/>
      <c r="CS344" s="154"/>
      <c r="CT344" s="154"/>
      <c r="CU344" s="154"/>
      <c r="CV344" s="154"/>
      <c r="CW344" s="154"/>
      <c r="CX344" s="154"/>
      <c r="CY344" s="154"/>
      <c r="CZ344" s="154"/>
      <c r="DA344" s="154"/>
      <c r="DB344" s="154"/>
      <c r="DC344" s="154"/>
      <c r="DD344" s="154"/>
      <c r="DE344" s="154"/>
      <c r="DF344" s="154"/>
      <c r="DG344" s="154"/>
      <c r="DH344" s="175"/>
      <c r="DI344" s="184"/>
      <c r="DJ344" s="154"/>
      <c r="DK344" s="154"/>
      <c r="DL344" s="154"/>
      <c r="DM344" s="154"/>
      <c r="DN344" s="154"/>
      <c r="DO344" s="154"/>
      <c r="DP344" s="154"/>
      <c r="DQ344" s="154"/>
      <c r="DR344" s="154"/>
      <c r="DS344" s="154"/>
      <c r="DT344" s="154"/>
      <c r="DU344" s="154"/>
      <c r="DV344" s="154"/>
      <c r="DW344" s="154"/>
      <c r="DX344" s="154"/>
      <c r="DY344" s="154"/>
      <c r="DZ344" s="154"/>
      <c r="EA344" s="154"/>
      <c r="EB344" s="154"/>
      <c r="EC344" s="175"/>
      <c r="ED344" s="184"/>
      <c r="EE344" s="154"/>
      <c r="EF344" s="154"/>
      <c r="EG344" s="154"/>
      <c r="EH344" s="154"/>
      <c r="EI344" s="154"/>
      <c r="EJ344" s="154"/>
      <c r="EK344" s="154"/>
      <c r="EL344" s="154"/>
      <c r="EM344" s="154"/>
      <c r="EN344" s="154"/>
      <c r="EO344" s="154"/>
      <c r="EP344" s="154"/>
      <c r="EQ344" s="154"/>
      <c r="ER344" s="154"/>
      <c r="ES344" s="154"/>
      <c r="ET344" s="154"/>
      <c r="EU344" s="154"/>
      <c r="EV344" s="154"/>
      <c r="EW344" s="154"/>
      <c r="EX344" s="175"/>
      <c r="EY344" s="184"/>
      <c r="EZ344" s="154"/>
      <c r="FA344" s="154"/>
      <c r="FB344" s="154"/>
      <c r="FC344" s="154"/>
      <c r="FD344" s="154"/>
      <c r="FE344" s="154"/>
      <c r="FF344" s="154"/>
      <c r="FG344" s="154"/>
      <c r="FH344" s="154"/>
      <c r="FI344" s="154"/>
      <c r="FJ344" s="154"/>
      <c r="FK344" s="154"/>
      <c r="FL344" s="154"/>
      <c r="FM344" s="154"/>
      <c r="FN344" s="154"/>
      <c r="FO344" s="154"/>
      <c r="FP344" s="154"/>
      <c r="FQ344" s="154"/>
      <c r="FR344" s="154"/>
      <c r="FS344" s="154"/>
      <c r="FT344" s="154"/>
      <c r="FU344" s="154"/>
      <c r="FV344" s="154"/>
      <c r="FW344" s="154"/>
      <c r="FX344" s="154"/>
      <c r="FY344" s="154"/>
      <c r="FZ344" s="154"/>
      <c r="GA344" s="154"/>
      <c r="GB344" s="154"/>
      <c r="GC344" s="154"/>
      <c r="GD344" s="154"/>
      <c r="GE344" s="154"/>
      <c r="GF344" s="154"/>
      <c r="GG344" s="154"/>
      <c r="GH344" s="154"/>
      <c r="GI344" s="154"/>
      <c r="GJ344" s="154"/>
      <c r="GK344" s="154"/>
      <c r="GL344" s="154"/>
      <c r="GM344" s="154"/>
      <c r="GN344" s="154"/>
      <c r="GO344" s="154"/>
      <c r="GP344" s="154"/>
      <c r="GQ344" s="154"/>
      <c r="GR344" s="154"/>
      <c r="GS344" s="154"/>
      <c r="GT344" s="154"/>
      <c r="GU344" s="154"/>
      <c r="GV344" s="154"/>
      <c r="GW344" s="154"/>
      <c r="GX344" s="154"/>
      <c r="GY344" s="154"/>
      <c r="GZ344" s="154"/>
      <c r="HA344" s="154"/>
      <c r="HB344" s="154"/>
      <c r="HC344" s="154"/>
      <c r="HD344" s="154"/>
      <c r="HE344" s="154"/>
      <c r="HF344" s="154"/>
      <c r="HG344" s="154"/>
      <c r="HH344" s="154"/>
      <c r="HI344" s="154"/>
      <c r="HJ344" s="154"/>
      <c r="HK344" s="154"/>
      <c r="HL344" s="154"/>
      <c r="HM344" s="154"/>
      <c r="HN344" s="154"/>
      <c r="HO344" s="154"/>
      <c r="HP344" s="154"/>
      <c r="HQ344" s="154"/>
      <c r="HR344" s="154"/>
      <c r="HS344" s="154"/>
      <c r="HT344" s="154"/>
      <c r="HU344" s="154"/>
      <c r="HV344" s="154"/>
      <c r="HW344" s="154"/>
      <c r="HX344" s="154"/>
      <c r="HY344" s="154"/>
      <c r="HZ344" s="154"/>
      <c r="IA344" s="154"/>
      <c r="IB344" s="154"/>
      <c r="IC344" s="154"/>
      <c r="ID344" s="154"/>
      <c r="IE344" s="154"/>
      <c r="IF344" s="154"/>
      <c r="IG344" s="154"/>
      <c r="IH344" s="154"/>
      <c r="II344" s="154"/>
      <c r="IJ344" s="154"/>
      <c r="IK344" s="154"/>
      <c r="IL344" s="154"/>
      <c r="IM344" s="154"/>
      <c r="IN344" s="154"/>
      <c r="IO344" s="154"/>
      <c r="IP344" s="154"/>
      <c r="IQ344" s="154"/>
      <c r="IR344" s="154"/>
      <c r="IS344" s="154"/>
      <c r="IT344" s="154"/>
      <c r="IU344" s="154"/>
      <c r="IV344" s="154"/>
      <c r="IW344" s="154"/>
      <c r="IX344" s="154"/>
      <c r="IY344" s="154"/>
      <c r="IZ344" s="154"/>
      <c r="JA344" s="154"/>
      <c r="JB344" s="154"/>
      <c r="JC344" s="154"/>
      <c r="JD344" s="154"/>
      <c r="JE344" s="154"/>
      <c r="JF344" s="154"/>
      <c r="JG344" s="154"/>
      <c r="JH344" s="154"/>
      <c r="JI344" s="154"/>
      <c r="JJ344" s="154"/>
      <c r="JK344" s="154"/>
      <c r="JL344" s="154"/>
      <c r="JM344" s="154"/>
      <c r="JN344" s="154"/>
    </row>
    <row r="345" spans="1:274" hidden="1" outlineLevel="2" x14ac:dyDescent="0.25">
      <c r="A345" s="22" t="s">
        <v>79</v>
      </c>
      <c r="B345" s="6"/>
      <c r="C345" s="6" t="s">
        <v>201</v>
      </c>
      <c r="D345" s="6" t="s">
        <v>7</v>
      </c>
      <c r="E345" s="75">
        <v>43788</v>
      </c>
      <c r="F345" s="61">
        <v>43790</v>
      </c>
      <c r="G345" s="20">
        <f>IF(OR(E345&lt;&gt;"NC", F345&lt;&gt;"NC"),NETWORKDAYS(E345,F345,'JOUR FERIE'!A:A),"NC")</f>
        <v>3</v>
      </c>
      <c r="H345" s="20">
        <v>2</v>
      </c>
      <c r="I345" s="20">
        <f t="shared" si="32"/>
        <v>2.8</v>
      </c>
      <c r="J345" s="20">
        <v>0</v>
      </c>
      <c r="K345" s="73">
        <f t="shared" si="34"/>
        <v>2</v>
      </c>
      <c r="L345" s="19" t="s">
        <v>19</v>
      </c>
      <c r="M345" s="3" t="s">
        <v>168</v>
      </c>
      <c r="N345" s="6"/>
      <c r="O345" s="6"/>
      <c r="P345" s="6"/>
      <c r="Q345" s="6"/>
      <c r="R345" s="6"/>
      <c r="S345" s="6"/>
      <c r="T345" s="109"/>
      <c r="U345" s="183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109"/>
      <c r="AJ345" s="183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109"/>
      <c r="AX345" s="183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109"/>
      <c r="BL345" s="183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109"/>
      <c r="BZ345" s="183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109"/>
      <c r="CN345" s="183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109"/>
      <c r="DI345" s="183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109"/>
      <c r="ED345" s="183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109"/>
      <c r="EY345" s="183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  <c r="IU345" s="6"/>
      <c r="IV345" s="6"/>
      <c r="IW345" s="6"/>
      <c r="IX345" s="6"/>
      <c r="IY345" s="6"/>
      <c r="IZ345" s="6"/>
      <c r="JA345" s="6"/>
      <c r="JB345" s="6"/>
      <c r="JC345" s="6"/>
      <c r="JD345" s="6"/>
      <c r="JE345" s="6"/>
      <c r="JF345" s="6"/>
      <c r="JG345" s="6"/>
      <c r="JH345" s="6"/>
      <c r="JI345" s="6"/>
      <c r="JJ345" s="6"/>
      <c r="JK345" s="6"/>
      <c r="JL345" s="6"/>
      <c r="JM345" s="6"/>
      <c r="JN345" s="6"/>
    </row>
    <row r="346" spans="1:274" s="147" customFormat="1" outlineLevel="1" collapsed="1" x14ac:dyDescent="0.25">
      <c r="A346" s="145" t="s">
        <v>101</v>
      </c>
      <c r="B346" s="158"/>
      <c r="C346" s="158"/>
      <c r="D346" s="154"/>
      <c r="E346" s="245"/>
      <c r="F346" s="162"/>
      <c r="G346" s="278">
        <f>IF(OR(E346&lt;&gt;"NC", F346&lt;&gt;"NC"),NETWORKDAYS(E346,F346,'JOUR FERIE'!A:A),"NC")</f>
        <v>0</v>
      </c>
      <c r="H346" s="278">
        <f>SUM(H347:H350)</f>
        <v>6</v>
      </c>
      <c r="I346" s="275">
        <f t="shared" si="32"/>
        <v>8.4</v>
      </c>
      <c r="J346" s="278">
        <f>SUM(J347:J350)</f>
        <v>0</v>
      </c>
      <c r="K346" s="279">
        <f t="shared" si="34"/>
        <v>6</v>
      </c>
      <c r="L346" s="148"/>
      <c r="M346" s="157"/>
      <c r="N346" s="154"/>
      <c r="O346" s="154"/>
      <c r="P346" s="154"/>
      <c r="Q346" s="154"/>
      <c r="R346" s="154"/>
      <c r="S346" s="154"/>
      <c r="T346" s="175"/>
      <c r="U346" s="18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75"/>
      <c r="AJ346" s="184"/>
      <c r="AK346" s="154"/>
      <c r="AL346" s="154"/>
      <c r="AM346" s="154"/>
      <c r="AN346" s="154"/>
      <c r="AO346" s="154"/>
      <c r="AP346" s="154"/>
      <c r="AQ346" s="154"/>
      <c r="AR346" s="154"/>
      <c r="AS346" s="154"/>
      <c r="AT346" s="154"/>
      <c r="AU346" s="154"/>
      <c r="AV346" s="154"/>
      <c r="AW346" s="175"/>
      <c r="AX346" s="184"/>
      <c r="AY346" s="154"/>
      <c r="AZ346" s="154"/>
      <c r="BA346" s="154"/>
      <c r="BB346" s="154"/>
      <c r="BC346" s="154"/>
      <c r="BD346" s="154"/>
      <c r="BE346" s="154"/>
      <c r="BF346" s="154"/>
      <c r="BG346" s="154"/>
      <c r="BH346" s="154"/>
      <c r="BI346" s="154"/>
      <c r="BJ346" s="154"/>
      <c r="BK346" s="175"/>
      <c r="BL346" s="184"/>
      <c r="BM346" s="154"/>
      <c r="BN346" s="154"/>
      <c r="BO346" s="154"/>
      <c r="BP346" s="154"/>
      <c r="BQ346" s="154"/>
      <c r="BR346" s="154"/>
      <c r="BS346" s="154"/>
      <c r="BT346" s="154"/>
      <c r="BU346" s="154"/>
      <c r="BV346" s="154"/>
      <c r="BW346" s="154"/>
      <c r="BX346" s="154"/>
      <c r="BY346" s="175"/>
      <c r="BZ346" s="184"/>
      <c r="CA346" s="154"/>
      <c r="CB346" s="154"/>
      <c r="CC346" s="154"/>
      <c r="CD346" s="154"/>
      <c r="CE346" s="154"/>
      <c r="CF346" s="154"/>
      <c r="CG346" s="154"/>
      <c r="CH346" s="154"/>
      <c r="CI346" s="154"/>
      <c r="CJ346" s="154"/>
      <c r="CK346" s="154"/>
      <c r="CL346" s="154"/>
      <c r="CM346" s="175"/>
      <c r="CN346" s="184"/>
      <c r="CO346" s="154"/>
      <c r="CP346" s="154"/>
      <c r="CQ346" s="154"/>
      <c r="CR346" s="154"/>
      <c r="CS346" s="154"/>
      <c r="CT346" s="154"/>
      <c r="CU346" s="154"/>
      <c r="CV346" s="154"/>
      <c r="CW346" s="154"/>
      <c r="CX346" s="154"/>
      <c r="CY346" s="154"/>
      <c r="CZ346" s="154"/>
      <c r="DA346" s="154"/>
      <c r="DB346" s="154"/>
      <c r="DC346" s="154"/>
      <c r="DD346" s="154"/>
      <c r="DE346" s="154"/>
      <c r="DF346" s="154"/>
      <c r="DG346" s="154"/>
      <c r="DH346" s="175"/>
      <c r="DI346" s="184"/>
      <c r="DJ346" s="154"/>
      <c r="DK346" s="154"/>
      <c r="DL346" s="154"/>
      <c r="DM346" s="154"/>
      <c r="DN346" s="154"/>
      <c r="DO346" s="154"/>
      <c r="DP346" s="154"/>
      <c r="DQ346" s="154"/>
      <c r="DR346" s="154"/>
      <c r="DS346" s="154"/>
      <c r="DT346" s="154"/>
      <c r="DU346" s="154"/>
      <c r="DV346" s="154"/>
      <c r="DW346" s="154"/>
      <c r="DX346" s="154"/>
      <c r="DY346" s="154"/>
      <c r="DZ346" s="154"/>
      <c r="EA346" s="154"/>
      <c r="EB346" s="154"/>
      <c r="EC346" s="175"/>
      <c r="ED346" s="184"/>
      <c r="EE346" s="154"/>
      <c r="EF346" s="154"/>
      <c r="EG346" s="154"/>
      <c r="EH346" s="154"/>
      <c r="EI346" s="154"/>
      <c r="EJ346" s="154"/>
      <c r="EK346" s="154"/>
      <c r="EL346" s="154"/>
      <c r="EM346" s="154"/>
      <c r="EN346" s="154"/>
      <c r="EO346" s="154"/>
      <c r="EP346" s="154"/>
      <c r="EQ346" s="154"/>
      <c r="ER346" s="154"/>
      <c r="ES346" s="154"/>
      <c r="ET346" s="154"/>
      <c r="EU346" s="154"/>
      <c r="EV346" s="154"/>
      <c r="EW346" s="154"/>
      <c r="EX346" s="175"/>
      <c r="EY346" s="184"/>
      <c r="EZ346" s="154"/>
      <c r="FA346" s="154"/>
      <c r="FB346" s="154"/>
      <c r="FC346" s="154"/>
      <c r="FD346" s="154"/>
      <c r="FE346" s="154"/>
      <c r="FF346" s="154"/>
      <c r="FG346" s="154"/>
      <c r="FH346" s="154"/>
      <c r="FI346" s="154"/>
      <c r="FJ346" s="154"/>
      <c r="FK346" s="154"/>
      <c r="FL346" s="154"/>
      <c r="FM346" s="154"/>
      <c r="FN346" s="154"/>
      <c r="FO346" s="154"/>
      <c r="FP346" s="154"/>
      <c r="FQ346" s="154"/>
      <c r="FR346" s="154"/>
      <c r="FS346" s="154"/>
      <c r="FT346" s="154"/>
      <c r="FU346" s="154"/>
      <c r="FV346" s="154"/>
      <c r="FW346" s="154"/>
      <c r="FX346" s="154"/>
      <c r="FY346" s="154"/>
      <c r="FZ346" s="154"/>
      <c r="GA346" s="154"/>
      <c r="GB346" s="154"/>
      <c r="GC346" s="154"/>
      <c r="GD346" s="154"/>
      <c r="GE346" s="154"/>
      <c r="GF346" s="154"/>
      <c r="GG346" s="154"/>
      <c r="GH346" s="154"/>
      <c r="GI346" s="154"/>
      <c r="GJ346" s="154"/>
      <c r="GK346" s="154"/>
      <c r="GL346" s="154"/>
      <c r="GM346" s="154"/>
      <c r="GN346" s="154"/>
      <c r="GO346" s="154"/>
      <c r="GP346" s="154"/>
      <c r="GQ346" s="154"/>
      <c r="GR346" s="154"/>
      <c r="GS346" s="154"/>
      <c r="GT346" s="154"/>
      <c r="GU346" s="154"/>
      <c r="GV346" s="154"/>
      <c r="GW346" s="154"/>
      <c r="GX346" s="154"/>
      <c r="GY346" s="154"/>
      <c r="GZ346" s="154"/>
      <c r="HA346" s="154"/>
      <c r="HB346" s="154"/>
      <c r="HC346" s="154"/>
      <c r="HD346" s="154"/>
      <c r="HE346" s="154"/>
      <c r="HF346" s="154"/>
      <c r="HG346" s="154"/>
      <c r="HH346" s="154"/>
      <c r="HI346" s="154"/>
      <c r="HJ346" s="154"/>
      <c r="HK346" s="154"/>
      <c r="HL346" s="154"/>
      <c r="HM346" s="154"/>
      <c r="HN346" s="154"/>
      <c r="HO346" s="154"/>
      <c r="HP346" s="154"/>
      <c r="HQ346" s="154"/>
      <c r="HR346" s="154"/>
      <c r="HS346" s="154"/>
      <c r="HT346" s="154"/>
      <c r="HU346" s="154"/>
      <c r="HV346" s="154"/>
      <c r="HW346" s="154"/>
      <c r="HX346" s="154"/>
      <c r="HY346" s="154"/>
      <c r="HZ346" s="154"/>
      <c r="IA346" s="154"/>
      <c r="IB346" s="154"/>
      <c r="IC346" s="154"/>
      <c r="ID346" s="154"/>
      <c r="IE346" s="154"/>
      <c r="IF346" s="154"/>
      <c r="IG346" s="154"/>
      <c r="IH346" s="154"/>
      <c r="II346" s="154"/>
      <c r="IJ346" s="154"/>
      <c r="IK346" s="154"/>
      <c r="IL346" s="154"/>
      <c r="IM346" s="154"/>
      <c r="IN346" s="154"/>
      <c r="IO346" s="154"/>
      <c r="IP346" s="154"/>
      <c r="IQ346" s="154"/>
      <c r="IR346" s="154"/>
      <c r="IS346" s="154"/>
      <c r="IT346" s="154"/>
      <c r="IU346" s="154"/>
      <c r="IV346" s="154"/>
      <c r="IW346" s="154"/>
      <c r="IX346" s="154"/>
      <c r="IY346" s="154"/>
      <c r="IZ346" s="154"/>
      <c r="JA346" s="154"/>
      <c r="JB346" s="154"/>
      <c r="JC346" s="154"/>
      <c r="JD346" s="154"/>
      <c r="JE346" s="154"/>
      <c r="JF346" s="154"/>
      <c r="JG346" s="154"/>
      <c r="JH346" s="154"/>
      <c r="JI346" s="154"/>
      <c r="JJ346" s="154"/>
      <c r="JK346" s="154"/>
      <c r="JL346" s="154"/>
      <c r="JM346" s="154"/>
      <c r="JN346" s="154"/>
    </row>
    <row r="347" spans="1:274" hidden="1" outlineLevel="2" x14ac:dyDescent="0.25">
      <c r="A347" t="s">
        <v>80</v>
      </c>
      <c r="B347" s="6"/>
      <c r="C347" s="6"/>
      <c r="D347" s="75" t="s">
        <v>40</v>
      </c>
      <c r="E347" s="75" t="s">
        <v>40</v>
      </c>
      <c r="F347" s="75" t="s">
        <v>40</v>
      </c>
      <c r="G347" s="20" t="str">
        <f>IF(OR(E347&lt;&gt;"NC", F347&lt;&gt;"NC"),NETWORKDAYS(E347,F347,'JOUR FERIE'!A:A),"NC")</f>
        <v>NC</v>
      </c>
      <c r="H347" s="20">
        <v>0</v>
      </c>
      <c r="I347" s="20">
        <f t="shared" si="32"/>
        <v>0</v>
      </c>
      <c r="J347" s="20">
        <v>0</v>
      </c>
      <c r="K347" s="73">
        <f t="shared" si="34"/>
        <v>0</v>
      </c>
      <c r="L347" s="19" t="s">
        <v>21</v>
      </c>
      <c r="M347" s="3"/>
      <c r="N347" s="9"/>
      <c r="O347" s="9"/>
      <c r="P347" s="9"/>
      <c r="Q347" s="9"/>
      <c r="R347" s="9"/>
      <c r="S347" s="9"/>
      <c r="T347" s="172"/>
      <c r="U347" s="18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172"/>
      <c r="AJ347" s="180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172"/>
      <c r="AX347" s="180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172"/>
      <c r="BL347" s="180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172"/>
      <c r="BZ347" s="180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172"/>
      <c r="CN347" s="180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172"/>
      <c r="DI347" s="180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172"/>
      <c r="ED347" s="180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172"/>
      <c r="EY347" s="180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  <c r="HM347" s="9"/>
      <c r="HN347" s="9"/>
      <c r="HO347" s="9"/>
      <c r="HP347" s="9"/>
      <c r="HQ347" s="9"/>
      <c r="HR347" s="9"/>
      <c r="HS347" s="9"/>
      <c r="HT347" s="9"/>
      <c r="HU347" s="9"/>
      <c r="HV347" s="9"/>
      <c r="HW347" s="9"/>
      <c r="HX347" s="9"/>
      <c r="HY347" s="9"/>
      <c r="HZ347" s="9"/>
      <c r="IA347" s="9"/>
      <c r="IB347" s="9"/>
      <c r="IC347" s="9"/>
      <c r="ID347" s="9"/>
      <c r="IE347" s="9"/>
      <c r="IF347" s="9"/>
      <c r="IG347" s="9"/>
      <c r="IH347" s="9"/>
      <c r="II347" s="9"/>
      <c r="IJ347" s="9"/>
      <c r="IK347" s="9"/>
      <c r="IL347" s="9"/>
      <c r="IM347" s="9"/>
      <c r="IN347" s="9"/>
      <c r="IO347" s="9"/>
      <c r="IP347" s="9"/>
      <c r="IQ347" s="9"/>
      <c r="IR347" s="9"/>
      <c r="IS347" s="9"/>
      <c r="IT347" s="9"/>
      <c r="IU347" s="9"/>
      <c r="IV347" s="9"/>
      <c r="IW347" s="9"/>
      <c r="IX347" s="9"/>
      <c r="IY347" s="9"/>
      <c r="IZ347" s="9"/>
      <c r="JA347" s="9"/>
      <c r="JB347" s="9"/>
      <c r="JC347" s="9"/>
      <c r="JD347" s="9"/>
      <c r="JE347" s="9"/>
      <c r="JF347" s="9"/>
      <c r="JG347" s="9"/>
      <c r="JH347" s="9"/>
      <c r="JI347" s="9"/>
      <c r="JJ347" s="9"/>
      <c r="JK347" s="9"/>
      <c r="JL347" s="9"/>
      <c r="JM347" s="9"/>
      <c r="JN347" s="9"/>
    </row>
    <row r="348" spans="1:274" hidden="1" outlineLevel="2" x14ac:dyDescent="0.25">
      <c r="A348" t="s">
        <v>81</v>
      </c>
      <c r="B348" s="6"/>
      <c r="C348" s="6" t="s">
        <v>202</v>
      </c>
      <c r="D348" s="6" t="s">
        <v>155</v>
      </c>
      <c r="E348" s="75">
        <v>43811</v>
      </c>
      <c r="F348" s="61">
        <v>43815</v>
      </c>
      <c r="G348" s="20">
        <f>IF(OR(E348&lt;&gt;"NC", F348&lt;&gt;"NC"),NETWORKDAYS(E348,F348,'JOUR FERIE'!A:A),"NC")</f>
        <v>3</v>
      </c>
      <c r="H348" s="20">
        <v>4</v>
      </c>
      <c r="I348" s="20">
        <f>H348+(H348*0%)</f>
        <v>4</v>
      </c>
      <c r="J348" s="20">
        <v>0</v>
      </c>
      <c r="K348" s="73">
        <f t="shared" si="34"/>
        <v>4</v>
      </c>
      <c r="L348" s="19" t="s">
        <v>19</v>
      </c>
      <c r="M348" s="3"/>
    </row>
    <row r="349" spans="1:274" hidden="1" outlineLevel="2" x14ac:dyDescent="0.25">
      <c r="A349" t="s">
        <v>82</v>
      </c>
      <c r="B349" s="6"/>
      <c r="C349" s="6" t="s">
        <v>202</v>
      </c>
      <c r="D349" s="6" t="s">
        <v>155</v>
      </c>
      <c r="E349" s="75">
        <v>43816</v>
      </c>
      <c r="F349" s="61">
        <v>43817</v>
      </c>
      <c r="G349" s="20">
        <f>IF(OR(E349&lt;&gt;"NC", F349&lt;&gt;"NC"),NETWORKDAYS(E349,F349,'JOUR FERIE'!A:A),"NC")</f>
        <v>2</v>
      </c>
      <c r="H349" s="20">
        <v>2</v>
      </c>
      <c r="I349" s="20">
        <f>H349+(H349*0%)</f>
        <v>2</v>
      </c>
      <c r="J349" s="20">
        <v>0</v>
      </c>
      <c r="K349" s="73">
        <f t="shared" si="34"/>
        <v>2</v>
      </c>
      <c r="L349" s="19" t="s">
        <v>19</v>
      </c>
      <c r="M349" s="3"/>
    </row>
    <row r="350" spans="1:274" hidden="1" outlineLevel="2" x14ac:dyDescent="0.25">
      <c r="A350" s="22" t="s">
        <v>83</v>
      </c>
      <c r="B350" s="6"/>
      <c r="C350" s="6" t="s">
        <v>202</v>
      </c>
      <c r="D350" s="6" t="s">
        <v>89</v>
      </c>
      <c r="G350" s="20">
        <f>IF(OR(E350&lt;&gt;"NC", F350&lt;&gt;"NC"),NETWORKDAYS(E350,F350,'JOUR FERIE'!A:A),"NC")</f>
        <v>0</v>
      </c>
      <c r="H350" s="20" t="s">
        <v>89</v>
      </c>
      <c r="I350" s="20" t="s">
        <v>89</v>
      </c>
      <c r="J350" s="20" t="s">
        <v>89</v>
      </c>
      <c r="K350" s="20" t="s">
        <v>89</v>
      </c>
      <c r="L350" s="19" t="s">
        <v>19</v>
      </c>
      <c r="M350" s="3"/>
      <c r="N350" s="16"/>
      <c r="O350" s="16"/>
      <c r="P350" s="16"/>
      <c r="Q350" s="16"/>
      <c r="R350" s="16"/>
      <c r="S350" s="16"/>
      <c r="T350" s="173"/>
      <c r="U350" s="181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73"/>
      <c r="AJ350" s="181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73"/>
      <c r="AX350" s="181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73"/>
      <c r="BL350" s="181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73"/>
      <c r="BZ350" s="181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73"/>
      <c r="CN350" s="181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73"/>
      <c r="DI350" s="181"/>
      <c r="DJ350" s="16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73"/>
      <c r="ED350" s="181"/>
      <c r="EE350" s="16"/>
      <c r="EF350" s="16"/>
      <c r="EG350" s="16"/>
      <c r="EH350" s="16"/>
      <c r="EI350" s="16"/>
      <c r="EJ350" s="16"/>
      <c r="EK350" s="16"/>
      <c r="EL350" s="16"/>
      <c r="EM350" s="16"/>
      <c r="EN350" s="16"/>
      <c r="EO350" s="16"/>
      <c r="EP350" s="16"/>
      <c r="EQ350" s="16"/>
      <c r="ER350" s="16"/>
      <c r="ES350" s="16"/>
      <c r="ET350" s="16"/>
      <c r="EU350" s="16"/>
      <c r="EV350" s="16"/>
      <c r="EW350" s="16"/>
      <c r="EX350" s="173"/>
      <c r="EY350" s="181"/>
      <c r="EZ350" s="16"/>
      <c r="FA350" s="16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6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  <c r="HV350" s="16"/>
      <c r="HW350" s="16"/>
      <c r="HX350" s="16"/>
      <c r="HY350" s="16"/>
      <c r="HZ350" s="16"/>
      <c r="IA350" s="16"/>
      <c r="IB350" s="16"/>
      <c r="IC350" s="16"/>
      <c r="ID350" s="16"/>
      <c r="IE350" s="16"/>
      <c r="IF350" s="16"/>
      <c r="IG350" s="16"/>
      <c r="IH350" s="16"/>
      <c r="II350" s="16"/>
      <c r="IJ350" s="16"/>
      <c r="IK350" s="16"/>
      <c r="IL350" s="16"/>
      <c r="IM350" s="16"/>
      <c r="IN350" s="16"/>
      <c r="IO350" s="16"/>
      <c r="IP350" s="16"/>
      <c r="IQ350" s="16"/>
      <c r="IR350" s="16"/>
      <c r="IS350" s="16"/>
      <c r="IT350" s="16"/>
      <c r="IU350" s="16"/>
      <c r="IV350" s="16"/>
      <c r="IW350" s="16"/>
      <c r="IX350" s="16"/>
      <c r="IY350" s="16"/>
      <c r="IZ350" s="16"/>
      <c r="JA350" s="16"/>
      <c r="JB350" s="16"/>
      <c r="JC350" s="16"/>
      <c r="JD350" s="16"/>
      <c r="JE350" s="16"/>
      <c r="JF350" s="16"/>
      <c r="JG350" s="16"/>
      <c r="JH350" s="16"/>
      <c r="JI350" s="16"/>
      <c r="JJ350" s="16"/>
      <c r="JK350" s="16"/>
      <c r="JL350" s="16"/>
      <c r="JM350" s="16"/>
      <c r="JN350" s="16"/>
    </row>
    <row r="351" spans="1:274" s="147" customFormat="1" outlineLevel="1" collapsed="1" x14ac:dyDescent="0.25">
      <c r="A351" s="145" t="s">
        <v>102</v>
      </c>
      <c r="B351" s="158"/>
      <c r="C351" s="158"/>
      <c r="D351" s="154"/>
      <c r="E351" s="245"/>
      <c r="F351" s="162"/>
      <c r="G351" s="278">
        <f>IF(OR(E351&lt;&gt;"NC", F351&lt;&gt;"NC"),NETWORKDAYS(E351,F351,'JOUR FERIE'!A:A),"NC")</f>
        <v>0</v>
      </c>
      <c r="H351" s="278">
        <f>SUM(H352:H355)</f>
        <v>2</v>
      </c>
      <c r="I351" s="275">
        <f t="shared" si="32"/>
        <v>2.8</v>
      </c>
      <c r="J351" s="278">
        <f>SUM(J352:J355)</f>
        <v>0</v>
      </c>
      <c r="K351" s="279">
        <f t="shared" ref="K351:K360" si="35">H351-J351</f>
        <v>2</v>
      </c>
      <c r="L351" s="148"/>
      <c r="M351" s="157"/>
      <c r="N351" s="154"/>
      <c r="O351" s="154"/>
      <c r="P351" s="154"/>
      <c r="Q351" s="154"/>
      <c r="R351" s="154"/>
      <c r="S351" s="154"/>
      <c r="T351" s="175"/>
      <c r="U351" s="18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  <c r="AI351" s="175"/>
      <c r="AJ351" s="184"/>
      <c r="AK351" s="154"/>
      <c r="AL351" s="154"/>
      <c r="AM351" s="154"/>
      <c r="AN351" s="154"/>
      <c r="AO351" s="154"/>
      <c r="AP351" s="154"/>
      <c r="AQ351" s="154"/>
      <c r="AR351" s="154"/>
      <c r="AS351" s="154"/>
      <c r="AT351" s="154"/>
      <c r="AU351" s="154"/>
      <c r="AV351" s="154"/>
      <c r="AW351" s="175"/>
      <c r="AX351" s="184"/>
      <c r="AY351" s="154"/>
      <c r="AZ351" s="154"/>
      <c r="BA351" s="154"/>
      <c r="BB351" s="154"/>
      <c r="BC351" s="154"/>
      <c r="BD351" s="154"/>
      <c r="BE351" s="154"/>
      <c r="BF351" s="154"/>
      <c r="BG351" s="154"/>
      <c r="BH351" s="154"/>
      <c r="BI351" s="154"/>
      <c r="BJ351" s="154"/>
      <c r="BK351" s="175"/>
      <c r="BL351" s="184"/>
      <c r="BM351" s="154"/>
      <c r="BN351" s="154"/>
      <c r="BO351" s="154"/>
      <c r="BP351" s="154"/>
      <c r="BQ351" s="154"/>
      <c r="BR351" s="154"/>
      <c r="BS351" s="154"/>
      <c r="BT351" s="154"/>
      <c r="BU351" s="154"/>
      <c r="BV351" s="154"/>
      <c r="BW351" s="154"/>
      <c r="BX351" s="154"/>
      <c r="BY351" s="175"/>
      <c r="BZ351" s="184"/>
      <c r="CA351" s="154"/>
      <c r="CB351" s="154"/>
      <c r="CC351" s="154"/>
      <c r="CD351" s="154"/>
      <c r="CE351" s="154"/>
      <c r="CF351" s="154"/>
      <c r="CG351" s="154"/>
      <c r="CH351" s="154"/>
      <c r="CI351" s="154"/>
      <c r="CJ351" s="154"/>
      <c r="CK351" s="154"/>
      <c r="CL351" s="154"/>
      <c r="CM351" s="175"/>
      <c r="CN351" s="184"/>
      <c r="CO351" s="154"/>
      <c r="CP351" s="154"/>
      <c r="CQ351" s="154"/>
      <c r="CR351" s="154"/>
      <c r="CS351" s="154"/>
      <c r="CT351" s="154"/>
      <c r="CU351" s="154"/>
      <c r="CV351" s="154"/>
      <c r="CW351" s="154"/>
      <c r="CX351" s="154"/>
      <c r="CY351" s="154"/>
      <c r="CZ351" s="154"/>
      <c r="DA351" s="154"/>
      <c r="DB351" s="154"/>
      <c r="DC351" s="154"/>
      <c r="DD351" s="154"/>
      <c r="DE351" s="154"/>
      <c r="DF351" s="154"/>
      <c r="DG351" s="154"/>
      <c r="DH351" s="175"/>
      <c r="DI351" s="184"/>
      <c r="DJ351" s="154"/>
      <c r="DK351" s="154"/>
      <c r="DL351" s="154"/>
      <c r="DM351" s="154"/>
      <c r="DN351" s="154"/>
      <c r="DO351" s="154"/>
      <c r="DP351" s="154"/>
      <c r="DQ351" s="154"/>
      <c r="DR351" s="154"/>
      <c r="DS351" s="154"/>
      <c r="DT351" s="154"/>
      <c r="DU351" s="154"/>
      <c r="DV351" s="154"/>
      <c r="DW351" s="154"/>
      <c r="DX351" s="154"/>
      <c r="DY351" s="154"/>
      <c r="DZ351" s="154"/>
      <c r="EA351" s="154"/>
      <c r="EB351" s="154"/>
      <c r="EC351" s="175"/>
      <c r="ED351" s="184"/>
      <c r="EE351" s="154"/>
      <c r="EF351" s="154"/>
      <c r="EG351" s="154"/>
      <c r="EH351" s="154"/>
      <c r="EI351" s="154"/>
      <c r="EJ351" s="154"/>
      <c r="EK351" s="154"/>
      <c r="EL351" s="154"/>
      <c r="EM351" s="154"/>
      <c r="EN351" s="154"/>
      <c r="EO351" s="154"/>
      <c r="EP351" s="154"/>
      <c r="EQ351" s="154"/>
      <c r="ER351" s="154"/>
      <c r="ES351" s="154"/>
      <c r="ET351" s="154"/>
      <c r="EU351" s="154"/>
      <c r="EV351" s="154"/>
      <c r="EW351" s="154"/>
      <c r="EX351" s="175"/>
      <c r="EY351" s="184"/>
      <c r="EZ351" s="154"/>
      <c r="FA351" s="154"/>
      <c r="FB351" s="154"/>
      <c r="FC351" s="154"/>
      <c r="FD351" s="154"/>
      <c r="FE351" s="154"/>
      <c r="FF351" s="154"/>
      <c r="FG351" s="154"/>
      <c r="FH351" s="154"/>
      <c r="FI351" s="154"/>
      <c r="FJ351" s="154"/>
      <c r="FK351" s="154"/>
      <c r="FL351" s="154"/>
      <c r="FM351" s="154"/>
      <c r="FN351" s="154"/>
      <c r="FO351" s="154"/>
      <c r="FP351" s="154"/>
      <c r="FQ351" s="154"/>
      <c r="FR351" s="154"/>
      <c r="FS351" s="154"/>
      <c r="FT351" s="154"/>
      <c r="FU351" s="154"/>
      <c r="FV351" s="154"/>
      <c r="FW351" s="154"/>
      <c r="FX351" s="154"/>
      <c r="FY351" s="154"/>
      <c r="FZ351" s="154"/>
      <c r="GA351" s="154"/>
      <c r="GB351" s="154"/>
      <c r="GC351" s="154"/>
      <c r="GD351" s="154"/>
      <c r="GE351" s="154"/>
      <c r="GF351" s="154"/>
      <c r="GG351" s="154"/>
      <c r="GH351" s="154"/>
      <c r="GI351" s="154"/>
      <c r="GJ351" s="154"/>
      <c r="GK351" s="154"/>
      <c r="GL351" s="154"/>
      <c r="GM351" s="154"/>
      <c r="GN351" s="154"/>
      <c r="GO351" s="154"/>
      <c r="GP351" s="154"/>
      <c r="GQ351" s="154"/>
      <c r="GR351" s="154"/>
      <c r="GS351" s="154"/>
      <c r="GT351" s="154"/>
      <c r="GU351" s="154"/>
      <c r="GV351" s="154"/>
      <c r="GW351" s="154"/>
      <c r="GX351" s="154"/>
      <c r="GY351" s="154"/>
      <c r="GZ351" s="154"/>
      <c r="HA351" s="154"/>
      <c r="HB351" s="154"/>
      <c r="HC351" s="154"/>
      <c r="HD351" s="154"/>
      <c r="HE351" s="154"/>
      <c r="HF351" s="154"/>
      <c r="HG351" s="154"/>
      <c r="HH351" s="154"/>
      <c r="HI351" s="154"/>
      <c r="HJ351" s="154"/>
      <c r="HK351" s="154"/>
      <c r="HL351" s="154"/>
      <c r="HM351" s="154"/>
      <c r="HN351" s="154"/>
      <c r="HO351" s="154"/>
      <c r="HP351" s="154"/>
      <c r="HQ351" s="154"/>
      <c r="HR351" s="154"/>
      <c r="HS351" s="154"/>
      <c r="HT351" s="154"/>
      <c r="HU351" s="154"/>
      <c r="HV351" s="154"/>
      <c r="HW351" s="154"/>
      <c r="HX351" s="154"/>
      <c r="HY351" s="154"/>
      <c r="HZ351" s="154"/>
      <c r="IA351" s="154"/>
      <c r="IB351" s="154"/>
      <c r="IC351" s="154"/>
      <c r="ID351" s="154"/>
      <c r="IE351" s="154"/>
      <c r="IF351" s="154"/>
      <c r="IG351" s="154"/>
      <c r="IH351" s="154"/>
      <c r="II351" s="154"/>
      <c r="IJ351" s="154"/>
      <c r="IK351" s="154"/>
      <c r="IL351" s="154"/>
      <c r="IM351" s="154"/>
      <c r="IN351" s="154"/>
      <c r="IO351" s="154"/>
      <c r="IP351" s="154"/>
      <c r="IQ351" s="154"/>
      <c r="IR351" s="154"/>
      <c r="IS351" s="154"/>
      <c r="IT351" s="154"/>
      <c r="IU351" s="154"/>
      <c r="IV351" s="154"/>
      <c r="IW351" s="154"/>
      <c r="IX351" s="154"/>
      <c r="IY351" s="154"/>
      <c r="IZ351" s="154"/>
      <c r="JA351" s="154"/>
      <c r="JB351" s="154"/>
      <c r="JC351" s="154"/>
      <c r="JD351" s="154"/>
      <c r="JE351" s="154"/>
      <c r="JF351" s="154"/>
      <c r="JG351" s="154"/>
      <c r="JH351" s="154"/>
      <c r="JI351" s="154"/>
      <c r="JJ351" s="154"/>
      <c r="JK351" s="154"/>
      <c r="JL351" s="154"/>
      <c r="JM351" s="154"/>
      <c r="JN351" s="154"/>
    </row>
    <row r="352" spans="1:274" hidden="1" outlineLevel="2" x14ac:dyDescent="0.25">
      <c r="A352" t="s">
        <v>103</v>
      </c>
      <c r="B352" s="6"/>
      <c r="C352" s="6" t="s">
        <v>202</v>
      </c>
      <c r="D352" s="6" t="s">
        <v>149</v>
      </c>
      <c r="E352" s="61">
        <v>43818</v>
      </c>
      <c r="F352" s="61">
        <v>43818</v>
      </c>
      <c r="G352" s="20">
        <f>IF(OR(E352&lt;&gt;"NC", F352&lt;&gt;"NC"),NETWORKDAYS(E352,F352,'JOUR FERIE'!A:A),"NC")</f>
        <v>1</v>
      </c>
      <c r="H352" s="20">
        <v>0.5</v>
      </c>
      <c r="I352" s="20">
        <v>0.5</v>
      </c>
      <c r="J352" s="20">
        <v>0</v>
      </c>
      <c r="K352" s="73">
        <f t="shared" si="35"/>
        <v>0.5</v>
      </c>
      <c r="L352" s="19" t="s">
        <v>19</v>
      </c>
      <c r="M352" s="3"/>
      <c r="N352" s="9"/>
      <c r="O352" s="9"/>
      <c r="P352" s="9"/>
      <c r="Q352" s="9"/>
      <c r="R352" s="9"/>
      <c r="S352" s="9"/>
      <c r="T352" s="172"/>
      <c r="U352" s="18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172"/>
      <c r="AJ352" s="180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172"/>
      <c r="AX352" s="180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172"/>
      <c r="BL352" s="180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172"/>
      <c r="BZ352" s="180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172"/>
      <c r="CN352" s="180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172"/>
      <c r="DI352" s="180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172"/>
      <c r="ED352" s="180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172"/>
      <c r="EY352" s="180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  <c r="HM352" s="9"/>
      <c r="HN352" s="9"/>
      <c r="HO352" s="9"/>
      <c r="HP352" s="9"/>
      <c r="HQ352" s="9"/>
      <c r="HR352" s="9"/>
      <c r="HS352" s="9"/>
      <c r="HT352" s="9"/>
      <c r="HU352" s="9"/>
      <c r="HV352" s="9"/>
      <c r="HW352" s="9"/>
      <c r="HX352" s="9"/>
      <c r="HY352" s="9"/>
      <c r="HZ352" s="9"/>
      <c r="IA352" s="9"/>
      <c r="IB352" s="9"/>
      <c r="IC352" s="9"/>
      <c r="ID352" s="9"/>
      <c r="IE352" s="9"/>
      <c r="IF352" s="9"/>
      <c r="IG352" s="9"/>
      <c r="IH352" s="9"/>
      <c r="II352" s="9"/>
      <c r="IJ352" s="9"/>
      <c r="IK352" s="9"/>
      <c r="IL352" s="9"/>
      <c r="IM352" s="9"/>
      <c r="IN352" s="9"/>
      <c r="IO352" s="9"/>
      <c r="IP352" s="9"/>
      <c r="IQ352" s="9"/>
      <c r="IR352" s="9"/>
      <c r="IS352" s="9"/>
      <c r="IT352" s="9"/>
      <c r="IU352" s="9"/>
      <c r="IV352" s="9"/>
      <c r="IW352" s="9"/>
      <c r="IX352" s="9"/>
      <c r="IY352" s="9"/>
      <c r="IZ352" s="9"/>
      <c r="JA352" s="9"/>
      <c r="JB352" s="9"/>
      <c r="JC352" s="9"/>
      <c r="JD352" s="9"/>
      <c r="JE352" s="9"/>
      <c r="JF352" s="9"/>
      <c r="JG352" s="9"/>
      <c r="JH352" s="9"/>
      <c r="JI352" s="9"/>
      <c r="JJ352" s="9"/>
      <c r="JK352" s="9"/>
      <c r="JL352" s="9"/>
      <c r="JM352" s="9"/>
      <c r="JN352" s="9"/>
    </row>
    <row r="353" spans="1:274" hidden="1" outlineLevel="2" x14ac:dyDescent="0.25">
      <c r="A353" t="s">
        <v>84</v>
      </c>
      <c r="B353" s="6"/>
      <c r="C353" s="6" t="s">
        <v>202</v>
      </c>
      <c r="D353" s="6" t="s">
        <v>150</v>
      </c>
      <c r="E353" s="61">
        <v>43818</v>
      </c>
      <c r="F353" s="61">
        <v>43818</v>
      </c>
      <c r="G353" s="20">
        <f>IF(OR(E353&lt;&gt;"NC", F353&lt;&gt;"NC"),NETWORKDAYS(E353,F353,'JOUR FERIE'!A:A),"NC")</f>
        <v>1</v>
      </c>
      <c r="H353" s="20">
        <v>0.5</v>
      </c>
      <c r="I353" s="20">
        <v>0.5</v>
      </c>
      <c r="J353" s="20">
        <v>0</v>
      </c>
      <c r="K353" s="73">
        <f t="shared" si="35"/>
        <v>0.5</v>
      </c>
      <c r="L353" s="19" t="s">
        <v>19</v>
      </c>
      <c r="M353" s="3"/>
    </row>
    <row r="354" spans="1:274" hidden="1" outlineLevel="2" x14ac:dyDescent="0.25">
      <c r="A354" t="s">
        <v>85</v>
      </c>
      <c r="B354" s="6"/>
      <c r="C354" s="6" t="s">
        <v>202</v>
      </c>
      <c r="D354" s="6" t="s">
        <v>150</v>
      </c>
      <c r="E354" s="61">
        <v>43818</v>
      </c>
      <c r="F354" s="61">
        <v>43857</v>
      </c>
      <c r="G354" s="20">
        <f>IF(OR(E354&lt;&gt;"NC", F354&lt;&gt;"NC"),NETWORKDAYS(E354,F354,'JOUR FERIE'!A:A),"NC")</f>
        <v>26</v>
      </c>
      <c r="H354" s="20">
        <v>0.5</v>
      </c>
      <c r="I354" s="20">
        <v>0.5</v>
      </c>
      <c r="J354" s="20">
        <v>0</v>
      </c>
      <c r="K354" s="73">
        <f t="shared" si="35"/>
        <v>0.5</v>
      </c>
      <c r="L354" s="19" t="s">
        <v>19</v>
      </c>
      <c r="M354" s="3"/>
    </row>
    <row r="355" spans="1:274" hidden="1" outlineLevel="2" x14ac:dyDescent="0.25">
      <c r="A355" t="s">
        <v>86</v>
      </c>
      <c r="B355" s="6"/>
      <c r="C355" s="6" t="s">
        <v>205</v>
      </c>
      <c r="D355" s="6" t="s">
        <v>150</v>
      </c>
      <c r="E355" s="61">
        <v>43857</v>
      </c>
      <c r="F355" s="61">
        <v>43892</v>
      </c>
      <c r="G355" s="20">
        <f>IF(OR(E355&lt;&gt;"NC", F355&lt;&gt;"NC"),NETWORKDAYS(E355,F355,'JOUR FERIE'!A:A),"NC")</f>
        <v>26</v>
      </c>
      <c r="H355" s="20">
        <v>0.5</v>
      </c>
      <c r="I355" s="20">
        <v>0.5</v>
      </c>
      <c r="J355" s="20">
        <v>0</v>
      </c>
      <c r="K355" s="73">
        <f t="shared" si="35"/>
        <v>0.5</v>
      </c>
      <c r="L355" s="19" t="s">
        <v>19</v>
      </c>
      <c r="M355" s="3"/>
      <c r="N355" s="16"/>
      <c r="O355" s="16"/>
      <c r="P355" s="16"/>
      <c r="Q355" s="16"/>
      <c r="R355" s="16"/>
      <c r="S355" s="16"/>
      <c r="T355" s="173"/>
      <c r="U355" s="181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73"/>
      <c r="AJ355" s="181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73"/>
      <c r="AX355" s="181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73"/>
      <c r="BL355" s="181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73"/>
      <c r="BZ355" s="181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73"/>
      <c r="CN355" s="181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73"/>
      <c r="DI355" s="181"/>
      <c r="DJ355" s="16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73"/>
      <c r="ED355" s="181"/>
      <c r="EE355" s="16"/>
      <c r="EF355" s="16"/>
      <c r="EG355" s="16"/>
      <c r="EH355" s="16"/>
      <c r="EI355" s="16"/>
      <c r="EJ355" s="16"/>
      <c r="EK355" s="16"/>
      <c r="EL355" s="16"/>
      <c r="EM355" s="16"/>
      <c r="EN355" s="16"/>
      <c r="EO355" s="16"/>
      <c r="EP355" s="16"/>
      <c r="EQ355" s="16"/>
      <c r="ER355" s="16"/>
      <c r="ES355" s="16"/>
      <c r="ET355" s="16"/>
      <c r="EU355" s="16"/>
      <c r="EV355" s="16"/>
      <c r="EW355" s="16"/>
      <c r="EX355" s="173"/>
      <c r="EY355" s="181"/>
      <c r="EZ355" s="16"/>
      <c r="FA355" s="16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6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  <c r="HV355" s="16"/>
      <c r="HW355" s="16"/>
      <c r="HX355" s="16"/>
      <c r="HY355" s="16"/>
      <c r="HZ355" s="16"/>
      <c r="IA355" s="16"/>
      <c r="IB355" s="16"/>
      <c r="IC355" s="16"/>
      <c r="ID355" s="16"/>
      <c r="IE355" s="16"/>
      <c r="IF355" s="16"/>
      <c r="IG355" s="16"/>
      <c r="IH355" s="16"/>
      <c r="II355" s="16"/>
      <c r="IJ355" s="16"/>
      <c r="IK355" s="16"/>
      <c r="IL355" s="16"/>
      <c r="IM355" s="16"/>
      <c r="IN355" s="16"/>
      <c r="IO355" s="16"/>
      <c r="IP355" s="16"/>
      <c r="IQ355" s="16"/>
      <c r="IR355" s="16"/>
      <c r="IS355" s="16"/>
      <c r="IT355" s="16"/>
      <c r="IU355" s="16"/>
      <c r="IV355" s="16"/>
      <c r="IW355" s="16"/>
      <c r="IX355" s="16"/>
      <c r="IY355" s="16"/>
      <c r="IZ355" s="16"/>
      <c r="JA355" s="16"/>
      <c r="JB355" s="16"/>
      <c r="JC355" s="16"/>
      <c r="JD355" s="16"/>
      <c r="JE355" s="16"/>
      <c r="JF355" s="16"/>
      <c r="JG355" s="16"/>
      <c r="JH355" s="16"/>
      <c r="JI355" s="16"/>
      <c r="JJ355" s="16"/>
      <c r="JK355" s="16"/>
      <c r="JL355" s="16"/>
      <c r="JM355" s="16"/>
      <c r="JN355" s="16"/>
    </row>
    <row r="356" spans="1:274" s="147" customFormat="1" outlineLevel="1" collapsed="1" x14ac:dyDescent="0.25">
      <c r="A356" s="145" t="s">
        <v>87</v>
      </c>
      <c r="B356" s="158"/>
      <c r="C356" s="158"/>
      <c r="D356" s="154"/>
      <c r="E356" s="245"/>
      <c r="F356" s="162"/>
      <c r="G356" s="278">
        <f>IF(OR(E356&lt;&gt;"NC", F356&lt;&gt;"NC"),NETWORKDAYS(E356,F356,'JOUR FERIE'!A:A),"NC")</f>
        <v>0</v>
      </c>
      <c r="H356" s="278">
        <f>SUM(H357)</f>
        <v>4</v>
      </c>
      <c r="I356" s="275">
        <f t="shared" si="32"/>
        <v>5.6</v>
      </c>
      <c r="J356" s="278">
        <f>SUM(J357)</f>
        <v>0</v>
      </c>
      <c r="K356" s="279">
        <f t="shared" si="35"/>
        <v>4</v>
      </c>
      <c r="L356" s="148"/>
      <c r="M356" s="157"/>
      <c r="N356" s="154"/>
      <c r="O356" s="154"/>
      <c r="P356" s="154"/>
      <c r="Q356" s="154"/>
      <c r="R356" s="154"/>
      <c r="S356" s="154"/>
      <c r="T356" s="175"/>
      <c r="U356" s="18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  <c r="AI356" s="175"/>
      <c r="AJ356" s="184"/>
      <c r="AK356" s="154"/>
      <c r="AL356" s="154"/>
      <c r="AM356" s="154"/>
      <c r="AN356" s="154"/>
      <c r="AO356" s="154"/>
      <c r="AP356" s="154"/>
      <c r="AQ356" s="154"/>
      <c r="AR356" s="154"/>
      <c r="AS356" s="154"/>
      <c r="AT356" s="154"/>
      <c r="AU356" s="154"/>
      <c r="AV356" s="154"/>
      <c r="AW356" s="175"/>
      <c r="AX356" s="184"/>
      <c r="AY356" s="154"/>
      <c r="AZ356" s="154"/>
      <c r="BA356" s="154"/>
      <c r="BB356" s="154"/>
      <c r="BC356" s="154"/>
      <c r="BD356" s="154"/>
      <c r="BE356" s="154"/>
      <c r="BF356" s="154"/>
      <c r="BG356" s="154"/>
      <c r="BH356" s="154"/>
      <c r="BI356" s="154"/>
      <c r="BJ356" s="154"/>
      <c r="BK356" s="175"/>
      <c r="BL356" s="184"/>
      <c r="BM356" s="154"/>
      <c r="BN356" s="154"/>
      <c r="BO356" s="154"/>
      <c r="BP356" s="154"/>
      <c r="BQ356" s="154"/>
      <c r="BR356" s="154"/>
      <c r="BS356" s="154"/>
      <c r="BT356" s="154"/>
      <c r="BU356" s="154"/>
      <c r="BV356" s="154"/>
      <c r="BW356" s="154"/>
      <c r="BX356" s="154"/>
      <c r="BY356" s="175"/>
      <c r="BZ356" s="184"/>
      <c r="CA356" s="154"/>
      <c r="CB356" s="154"/>
      <c r="CC356" s="154"/>
      <c r="CD356" s="154"/>
      <c r="CE356" s="154"/>
      <c r="CF356" s="154"/>
      <c r="CG356" s="154"/>
      <c r="CH356" s="154"/>
      <c r="CI356" s="154"/>
      <c r="CJ356" s="154"/>
      <c r="CK356" s="154"/>
      <c r="CL356" s="154"/>
      <c r="CM356" s="175"/>
      <c r="CN356" s="184"/>
      <c r="CO356" s="154"/>
      <c r="CP356" s="154"/>
      <c r="CQ356" s="154"/>
      <c r="CR356" s="154"/>
      <c r="CS356" s="154"/>
      <c r="CT356" s="154"/>
      <c r="CU356" s="154"/>
      <c r="CV356" s="154"/>
      <c r="CW356" s="154"/>
      <c r="CX356" s="154"/>
      <c r="CY356" s="154"/>
      <c r="CZ356" s="154"/>
      <c r="DA356" s="154"/>
      <c r="DB356" s="154"/>
      <c r="DC356" s="154"/>
      <c r="DD356" s="154"/>
      <c r="DE356" s="154"/>
      <c r="DF356" s="154"/>
      <c r="DG356" s="154"/>
      <c r="DH356" s="175"/>
      <c r="DI356" s="184"/>
      <c r="DJ356" s="154"/>
      <c r="DK356" s="154"/>
      <c r="DL356" s="154"/>
      <c r="DM356" s="154"/>
      <c r="DN356" s="154"/>
      <c r="DO356" s="154"/>
      <c r="DP356" s="154"/>
      <c r="DQ356" s="154"/>
      <c r="DR356" s="154"/>
      <c r="DS356" s="154"/>
      <c r="DT356" s="154"/>
      <c r="DU356" s="154"/>
      <c r="DV356" s="154"/>
      <c r="DW356" s="154"/>
      <c r="DX356" s="154"/>
      <c r="DY356" s="154"/>
      <c r="DZ356" s="154"/>
      <c r="EA356" s="154"/>
      <c r="EB356" s="154"/>
      <c r="EC356" s="175"/>
      <c r="ED356" s="184"/>
      <c r="EE356" s="154"/>
      <c r="EF356" s="154"/>
      <c r="EG356" s="154"/>
      <c r="EH356" s="154"/>
      <c r="EI356" s="154"/>
      <c r="EJ356" s="154"/>
      <c r="EK356" s="154"/>
      <c r="EL356" s="154"/>
      <c r="EM356" s="154"/>
      <c r="EN356" s="154"/>
      <c r="EO356" s="154"/>
      <c r="EP356" s="154"/>
      <c r="EQ356" s="154"/>
      <c r="ER356" s="154"/>
      <c r="ES356" s="154"/>
      <c r="ET356" s="154"/>
      <c r="EU356" s="154"/>
      <c r="EV356" s="154"/>
      <c r="EW356" s="154"/>
      <c r="EX356" s="175"/>
      <c r="EY356" s="184"/>
      <c r="EZ356" s="154"/>
      <c r="FA356" s="154"/>
      <c r="FB356" s="154"/>
      <c r="FC356" s="154"/>
      <c r="FD356" s="154"/>
      <c r="FE356" s="154"/>
      <c r="FF356" s="154"/>
      <c r="FG356" s="154"/>
      <c r="FH356" s="154"/>
      <c r="FI356" s="154"/>
      <c r="FJ356" s="154"/>
      <c r="FK356" s="154"/>
      <c r="FL356" s="154"/>
      <c r="FM356" s="154"/>
      <c r="FN356" s="154"/>
      <c r="FO356" s="154"/>
      <c r="FP356" s="154"/>
      <c r="FQ356" s="154"/>
      <c r="FR356" s="154"/>
      <c r="FS356" s="154"/>
      <c r="FT356" s="154"/>
      <c r="FU356" s="154"/>
      <c r="FV356" s="154"/>
      <c r="FW356" s="154"/>
      <c r="FX356" s="154"/>
      <c r="FY356" s="154"/>
      <c r="FZ356" s="154"/>
      <c r="GA356" s="154"/>
      <c r="GB356" s="154"/>
      <c r="GC356" s="154"/>
      <c r="GD356" s="154"/>
      <c r="GE356" s="154"/>
      <c r="GF356" s="154"/>
      <c r="GG356" s="154"/>
      <c r="GH356" s="154"/>
      <c r="GI356" s="154"/>
      <c r="GJ356" s="154"/>
      <c r="GK356" s="154"/>
      <c r="GL356" s="154"/>
      <c r="GM356" s="154"/>
      <c r="GN356" s="154"/>
      <c r="GO356" s="154"/>
      <c r="GP356" s="154"/>
      <c r="GQ356" s="154"/>
      <c r="GR356" s="154"/>
      <c r="GS356" s="154"/>
      <c r="GT356" s="154"/>
      <c r="GU356" s="154"/>
      <c r="GV356" s="154"/>
      <c r="GW356" s="154"/>
      <c r="GX356" s="154"/>
      <c r="GY356" s="154"/>
      <c r="GZ356" s="154"/>
      <c r="HA356" s="154"/>
      <c r="HB356" s="154"/>
      <c r="HC356" s="154"/>
      <c r="HD356" s="154"/>
      <c r="HE356" s="154"/>
      <c r="HF356" s="154"/>
      <c r="HG356" s="154"/>
      <c r="HH356" s="154"/>
      <c r="HI356" s="154"/>
      <c r="HJ356" s="154"/>
      <c r="HK356" s="154"/>
      <c r="HL356" s="154"/>
      <c r="HM356" s="154"/>
      <c r="HN356" s="154"/>
      <c r="HO356" s="154"/>
      <c r="HP356" s="154"/>
      <c r="HQ356" s="154"/>
      <c r="HR356" s="154"/>
      <c r="HS356" s="154"/>
      <c r="HT356" s="154"/>
      <c r="HU356" s="154"/>
      <c r="HV356" s="154"/>
      <c r="HW356" s="154"/>
      <c r="HX356" s="154"/>
      <c r="HY356" s="154"/>
      <c r="HZ356" s="154"/>
      <c r="IA356" s="154"/>
      <c r="IB356" s="154"/>
      <c r="IC356" s="154"/>
      <c r="ID356" s="154"/>
      <c r="IE356" s="154"/>
      <c r="IF356" s="154"/>
      <c r="IG356" s="154"/>
      <c r="IH356" s="154"/>
      <c r="II356" s="154"/>
      <c r="IJ356" s="154"/>
      <c r="IK356" s="154"/>
      <c r="IL356" s="154"/>
      <c r="IM356" s="154"/>
      <c r="IN356" s="154"/>
      <c r="IO356" s="154"/>
      <c r="IP356" s="154"/>
      <c r="IQ356" s="154"/>
      <c r="IR356" s="154"/>
      <c r="IS356" s="154"/>
      <c r="IT356" s="154"/>
      <c r="IU356" s="154"/>
      <c r="IV356" s="154"/>
      <c r="IW356" s="154"/>
      <c r="IX356" s="154"/>
      <c r="IY356" s="154"/>
      <c r="IZ356" s="154"/>
      <c r="JA356" s="154"/>
      <c r="JB356" s="154"/>
      <c r="JC356" s="154"/>
      <c r="JD356" s="154"/>
      <c r="JE356" s="154"/>
      <c r="JF356" s="154"/>
      <c r="JG356" s="154"/>
      <c r="JH356" s="154"/>
      <c r="JI356" s="154"/>
      <c r="JJ356" s="154"/>
      <c r="JK356" s="154"/>
      <c r="JL356" s="154"/>
      <c r="JM356" s="154"/>
      <c r="JN356" s="154"/>
    </row>
    <row r="357" spans="1:274" hidden="1" outlineLevel="2" x14ac:dyDescent="0.25">
      <c r="A357" t="s">
        <v>87</v>
      </c>
      <c r="B357" s="6"/>
      <c r="C357" s="6" t="s">
        <v>200</v>
      </c>
      <c r="D357" s="6" t="s">
        <v>5</v>
      </c>
      <c r="E357" s="75">
        <v>43781</v>
      </c>
      <c r="F357" s="61">
        <v>43787</v>
      </c>
      <c r="G357" s="20">
        <f>IF(OR(E357&lt;&gt;"NC", F357&lt;&gt;"NC"),NETWORKDAYS(E357,F357,'JOUR FERIE'!A:A),"NC")</f>
        <v>5</v>
      </c>
      <c r="H357" s="20">
        <v>4</v>
      </c>
      <c r="I357" s="20">
        <f t="shared" si="32"/>
        <v>5.6</v>
      </c>
      <c r="J357" s="20">
        <v>0</v>
      </c>
      <c r="K357" s="73">
        <f t="shared" si="35"/>
        <v>4</v>
      </c>
      <c r="L357" s="19" t="s">
        <v>19</v>
      </c>
      <c r="M357" s="3" t="s">
        <v>168</v>
      </c>
      <c r="N357" s="6"/>
      <c r="O357" s="6"/>
      <c r="P357" s="6"/>
      <c r="Q357" s="6"/>
      <c r="R357" s="6"/>
      <c r="S357" s="6"/>
      <c r="T357" s="109"/>
      <c r="U357" s="183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109"/>
      <c r="AJ357" s="183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109"/>
      <c r="AX357" s="183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109"/>
      <c r="BL357" s="183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109"/>
      <c r="BZ357" s="183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109"/>
      <c r="CN357" s="183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109"/>
      <c r="DI357" s="183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109"/>
      <c r="ED357" s="183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109"/>
      <c r="EY357" s="183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  <c r="IU357" s="6"/>
      <c r="IV357" s="6"/>
      <c r="IW357" s="6"/>
      <c r="IX357" s="6"/>
      <c r="IY357" s="6"/>
      <c r="IZ357" s="6"/>
      <c r="JA357" s="6"/>
      <c r="JB357" s="6"/>
      <c r="JC357" s="6"/>
      <c r="JD357" s="6"/>
      <c r="JE357" s="6"/>
      <c r="JF357" s="6"/>
      <c r="JG357" s="6"/>
      <c r="JH357" s="6"/>
      <c r="JI357" s="6"/>
      <c r="JJ357" s="6"/>
      <c r="JK357" s="6"/>
      <c r="JL357" s="6"/>
      <c r="JM357" s="6"/>
      <c r="JN357" s="6"/>
    </row>
    <row r="358" spans="1:274" s="147" customFormat="1" outlineLevel="1" collapsed="1" x14ac:dyDescent="0.25">
      <c r="A358" s="145" t="s">
        <v>104</v>
      </c>
      <c r="B358" s="158"/>
      <c r="C358" s="158"/>
      <c r="D358" s="154"/>
      <c r="E358" s="245"/>
      <c r="F358" s="162"/>
      <c r="G358" s="278">
        <f>IF(OR(E358&lt;&gt;"NC", F358&lt;&gt;"NC"),NETWORKDAYS(E358,F358,'JOUR FERIE'!A:A),"NC")</f>
        <v>0</v>
      </c>
      <c r="H358" s="278">
        <f>SUM(H359:H360)</f>
        <v>3</v>
      </c>
      <c r="I358" s="275">
        <f t="shared" si="32"/>
        <v>4.2</v>
      </c>
      <c r="J358" s="278">
        <f>SUM(J359:J360)</f>
        <v>0</v>
      </c>
      <c r="K358" s="279">
        <f t="shared" si="35"/>
        <v>3</v>
      </c>
      <c r="L358" s="148"/>
      <c r="M358" s="157"/>
      <c r="N358" s="154"/>
      <c r="O358" s="154"/>
      <c r="P358" s="154"/>
      <c r="Q358" s="154"/>
      <c r="R358" s="154"/>
      <c r="S358" s="154"/>
      <c r="T358" s="175"/>
      <c r="U358" s="18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  <c r="AI358" s="175"/>
      <c r="AJ358" s="184"/>
      <c r="AK358" s="154"/>
      <c r="AL358" s="154"/>
      <c r="AM358" s="154"/>
      <c r="AN358" s="154"/>
      <c r="AO358" s="154"/>
      <c r="AP358" s="154"/>
      <c r="AQ358" s="154"/>
      <c r="AR358" s="154"/>
      <c r="AS358" s="154"/>
      <c r="AT358" s="154"/>
      <c r="AU358" s="154"/>
      <c r="AV358" s="154"/>
      <c r="AW358" s="175"/>
      <c r="AX358" s="184"/>
      <c r="AY358" s="154"/>
      <c r="AZ358" s="154"/>
      <c r="BA358" s="154"/>
      <c r="BB358" s="154"/>
      <c r="BC358" s="154"/>
      <c r="BD358" s="154"/>
      <c r="BE358" s="154"/>
      <c r="BF358" s="154"/>
      <c r="BG358" s="154"/>
      <c r="BH358" s="154"/>
      <c r="BI358" s="154"/>
      <c r="BJ358" s="154"/>
      <c r="BK358" s="175"/>
      <c r="BL358" s="184"/>
      <c r="BM358" s="154"/>
      <c r="BN358" s="154"/>
      <c r="BO358" s="154"/>
      <c r="BP358" s="154"/>
      <c r="BQ358" s="154"/>
      <c r="BR358" s="154"/>
      <c r="BS358" s="154"/>
      <c r="BT358" s="154"/>
      <c r="BU358" s="154"/>
      <c r="BV358" s="154"/>
      <c r="BW358" s="154"/>
      <c r="BX358" s="154"/>
      <c r="BY358" s="175"/>
      <c r="BZ358" s="184"/>
      <c r="CA358" s="154"/>
      <c r="CB358" s="154"/>
      <c r="CC358" s="154"/>
      <c r="CD358" s="154"/>
      <c r="CE358" s="154"/>
      <c r="CF358" s="154"/>
      <c r="CG358" s="154"/>
      <c r="CH358" s="154"/>
      <c r="CI358" s="154"/>
      <c r="CJ358" s="154"/>
      <c r="CK358" s="154"/>
      <c r="CL358" s="154"/>
      <c r="CM358" s="175"/>
      <c r="CN358" s="184"/>
      <c r="CO358" s="154"/>
      <c r="CP358" s="154"/>
      <c r="CQ358" s="154"/>
      <c r="CR358" s="154"/>
      <c r="CS358" s="154"/>
      <c r="CT358" s="154"/>
      <c r="CU358" s="154"/>
      <c r="CV358" s="154"/>
      <c r="CW358" s="154"/>
      <c r="CX358" s="154"/>
      <c r="CY358" s="154"/>
      <c r="CZ358" s="154"/>
      <c r="DA358" s="154"/>
      <c r="DB358" s="154"/>
      <c r="DC358" s="154"/>
      <c r="DD358" s="154"/>
      <c r="DE358" s="154"/>
      <c r="DF358" s="154"/>
      <c r="DG358" s="154"/>
      <c r="DH358" s="175"/>
      <c r="DI358" s="184"/>
      <c r="DJ358" s="154"/>
      <c r="DK358" s="154"/>
      <c r="DL358" s="154"/>
      <c r="DM358" s="154"/>
      <c r="DN358" s="154"/>
      <c r="DO358" s="154"/>
      <c r="DP358" s="154"/>
      <c r="DQ358" s="154"/>
      <c r="DR358" s="154"/>
      <c r="DS358" s="154"/>
      <c r="DT358" s="154"/>
      <c r="DU358" s="154"/>
      <c r="DV358" s="154"/>
      <c r="DW358" s="154"/>
      <c r="DX358" s="154"/>
      <c r="DY358" s="154"/>
      <c r="DZ358" s="154"/>
      <c r="EA358" s="154"/>
      <c r="EB358" s="154"/>
      <c r="EC358" s="175"/>
      <c r="ED358" s="184"/>
      <c r="EE358" s="154"/>
      <c r="EF358" s="154"/>
      <c r="EG358" s="154"/>
      <c r="EH358" s="154"/>
      <c r="EI358" s="154"/>
      <c r="EJ358" s="154"/>
      <c r="EK358" s="154"/>
      <c r="EL358" s="154"/>
      <c r="EM358" s="154"/>
      <c r="EN358" s="154"/>
      <c r="EO358" s="154"/>
      <c r="EP358" s="154"/>
      <c r="EQ358" s="154"/>
      <c r="ER358" s="154"/>
      <c r="ES358" s="154"/>
      <c r="ET358" s="154"/>
      <c r="EU358" s="154"/>
      <c r="EV358" s="154"/>
      <c r="EW358" s="154"/>
      <c r="EX358" s="175"/>
      <c r="EY358" s="184"/>
      <c r="EZ358" s="154"/>
      <c r="FA358" s="154"/>
      <c r="FB358" s="154"/>
      <c r="FC358" s="154"/>
      <c r="FD358" s="154"/>
      <c r="FE358" s="154"/>
      <c r="FF358" s="154"/>
      <c r="FG358" s="154"/>
      <c r="FH358" s="154"/>
      <c r="FI358" s="154"/>
      <c r="FJ358" s="154"/>
      <c r="FK358" s="154"/>
      <c r="FL358" s="154"/>
      <c r="FM358" s="154"/>
      <c r="FN358" s="154"/>
      <c r="FO358" s="154"/>
      <c r="FP358" s="154"/>
      <c r="FQ358" s="154"/>
      <c r="FR358" s="154"/>
      <c r="FS358" s="154"/>
      <c r="FT358" s="154"/>
      <c r="FU358" s="154"/>
      <c r="FV358" s="154"/>
      <c r="FW358" s="154"/>
      <c r="FX358" s="154"/>
      <c r="FY358" s="154"/>
      <c r="FZ358" s="154"/>
      <c r="GA358" s="154"/>
      <c r="GB358" s="154"/>
      <c r="GC358" s="154"/>
      <c r="GD358" s="154"/>
      <c r="GE358" s="154"/>
      <c r="GF358" s="154"/>
      <c r="GG358" s="154"/>
      <c r="GH358" s="154"/>
      <c r="GI358" s="154"/>
      <c r="GJ358" s="154"/>
      <c r="GK358" s="154"/>
      <c r="GL358" s="154"/>
      <c r="GM358" s="154"/>
      <c r="GN358" s="154"/>
      <c r="GO358" s="154"/>
      <c r="GP358" s="154"/>
      <c r="GQ358" s="154"/>
      <c r="GR358" s="154"/>
      <c r="GS358" s="154"/>
      <c r="GT358" s="154"/>
      <c r="GU358" s="154"/>
      <c r="GV358" s="154"/>
      <c r="GW358" s="154"/>
      <c r="GX358" s="154"/>
      <c r="GY358" s="154"/>
      <c r="GZ358" s="154"/>
      <c r="HA358" s="154"/>
      <c r="HB358" s="154"/>
      <c r="HC358" s="154"/>
      <c r="HD358" s="154"/>
      <c r="HE358" s="154"/>
      <c r="HF358" s="154"/>
      <c r="HG358" s="154"/>
      <c r="HH358" s="154"/>
      <c r="HI358" s="154"/>
      <c r="HJ358" s="154"/>
      <c r="HK358" s="154"/>
      <c r="HL358" s="154"/>
      <c r="HM358" s="154"/>
      <c r="HN358" s="154"/>
      <c r="HO358" s="154"/>
      <c r="HP358" s="154"/>
      <c r="HQ358" s="154"/>
      <c r="HR358" s="154"/>
      <c r="HS358" s="154"/>
      <c r="HT358" s="154"/>
      <c r="HU358" s="154"/>
      <c r="HV358" s="154"/>
      <c r="HW358" s="154"/>
      <c r="HX358" s="154"/>
      <c r="HY358" s="154"/>
      <c r="HZ358" s="154"/>
      <c r="IA358" s="154"/>
      <c r="IB358" s="154"/>
      <c r="IC358" s="154"/>
      <c r="ID358" s="154"/>
      <c r="IE358" s="154"/>
      <c r="IF358" s="154"/>
      <c r="IG358" s="154"/>
      <c r="IH358" s="154"/>
      <c r="II358" s="154"/>
      <c r="IJ358" s="154"/>
      <c r="IK358" s="154"/>
      <c r="IL358" s="154"/>
      <c r="IM358" s="154"/>
      <c r="IN358" s="154"/>
      <c r="IO358" s="154"/>
      <c r="IP358" s="154"/>
      <c r="IQ358" s="154"/>
      <c r="IR358" s="154"/>
      <c r="IS358" s="154"/>
      <c r="IT358" s="154"/>
      <c r="IU358" s="154"/>
      <c r="IV358" s="154"/>
      <c r="IW358" s="154"/>
      <c r="IX358" s="154"/>
      <c r="IY358" s="154"/>
      <c r="IZ358" s="154"/>
      <c r="JA358" s="154"/>
      <c r="JB358" s="154"/>
      <c r="JC358" s="154"/>
      <c r="JD358" s="154"/>
      <c r="JE358" s="154"/>
      <c r="JF358" s="154"/>
      <c r="JG358" s="154"/>
      <c r="JH358" s="154"/>
      <c r="JI358" s="154"/>
      <c r="JJ358" s="154"/>
      <c r="JK358" s="154"/>
      <c r="JL358" s="154"/>
      <c r="JM358" s="154"/>
      <c r="JN358" s="154"/>
    </row>
    <row r="359" spans="1:274" outlineLevel="2" x14ac:dyDescent="0.25">
      <c r="A359" t="s">
        <v>88</v>
      </c>
      <c r="B359" s="6"/>
      <c r="C359" s="6" t="s">
        <v>202</v>
      </c>
      <c r="D359" s="6" t="s">
        <v>153</v>
      </c>
      <c r="E359" s="75">
        <v>43810</v>
      </c>
      <c r="F359" s="61">
        <v>43815</v>
      </c>
      <c r="G359" s="20">
        <f>IF(OR(E359&lt;&gt;"NC", F359&lt;&gt;"NC"),NETWORKDAYS(E359,F359,'JOUR FERIE'!A:A),"NC")</f>
        <v>4</v>
      </c>
      <c r="H359" s="20">
        <v>3</v>
      </c>
      <c r="I359" s="20">
        <f t="shared" si="32"/>
        <v>4.2</v>
      </c>
      <c r="J359" s="20">
        <v>0</v>
      </c>
      <c r="K359" s="73">
        <f t="shared" si="35"/>
        <v>3</v>
      </c>
      <c r="L359" s="19" t="s">
        <v>19</v>
      </c>
      <c r="M359" s="3"/>
      <c r="N359" s="9"/>
      <c r="O359" s="9"/>
      <c r="P359" s="9"/>
      <c r="Q359" s="9"/>
      <c r="R359" s="9"/>
      <c r="S359" s="9"/>
      <c r="T359" s="172"/>
      <c r="U359" s="18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172"/>
      <c r="AJ359" s="180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172"/>
      <c r="AX359" s="180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172"/>
      <c r="BL359" s="180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172"/>
      <c r="BZ359" s="180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172"/>
      <c r="CN359" s="180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172"/>
      <c r="DI359" s="180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172"/>
      <c r="ED359" s="180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172"/>
      <c r="EY359" s="180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  <c r="HM359" s="9"/>
      <c r="HN359" s="9"/>
      <c r="HO359" s="9"/>
      <c r="HP359" s="9"/>
      <c r="HQ359" s="9"/>
      <c r="HR359" s="9"/>
      <c r="HS359" s="9"/>
      <c r="HT359" s="9"/>
      <c r="HU359" s="9"/>
      <c r="HV359" s="9"/>
      <c r="HW359" s="9"/>
      <c r="HX359" s="9"/>
      <c r="HY359" s="9"/>
      <c r="HZ359" s="9"/>
      <c r="IA359" s="9"/>
      <c r="IB359" s="9"/>
      <c r="IC359" s="9"/>
      <c r="ID359" s="9"/>
      <c r="IE359" s="9"/>
      <c r="IF359" s="9"/>
      <c r="IG359" s="9"/>
      <c r="IH359" s="9"/>
      <c r="II359" s="9"/>
      <c r="IJ359" s="9"/>
      <c r="IK359" s="9"/>
      <c r="IL359" s="9"/>
      <c r="IM359" s="9"/>
      <c r="IN359" s="9"/>
      <c r="IO359" s="9"/>
      <c r="IP359" s="9"/>
      <c r="IQ359" s="9"/>
      <c r="IR359" s="9"/>
      <c r="IS359" s="9"/>
      <c r="IT359" s="9"/>
      <c r="IU359" s="9"/>
      <c r="IV359" s="9"/>
      <c r="IW359" s="9"/>
      <c r="IX359" s="9"/>
      <c r="IY359" s="9"/>
      <c r="IZ359" s="9"/>
      <c r="JA359" s="9"/>
      <c r="JB359" s="9"/>
      <c r="JC359" s="9"/>
      <c r="JD359" s="9"/>
      <c r="JE359" s="9"/>
      <c r="JF359" s="9"/>
      <c r="JG359" s="9"/>
      <c r="JH359" s="9"/>
      <c r="JI359" s="9"/>
      <c r="JJ359" s="9"/>
      <c r="JK359" s="9"/>
      <c r="JL359" s="9"/>
      <c r="JM359" s="9"/>
      <c r="JN359" s="9"/>
    </row>
    <row r="360" spans="1:274" outlineLevel="2" x14ac:dyDescent="0.25">
      <c r="A360" t="s">
        <v>105</v>
      </c>
      <c r="B360" s="6"/>
      <c r="C360" s="6" t="s">
        <v>211</v>
      </c>
      <c r="D360" s="75" t="s">
        <v>40</v>
      </c>
      <c r="E360" s="75" t="s">
        <v>40</v>
      </c>
      <c r="F360" s="75" t="s">
        <v>40</v>
      </c>
      <c r="G360" s="20" t="str">
        <f>IF(OR(E360&lt;&gt;"NC", F360&lt;&gt;"NC"),NETWORKDAYS(E360,F360,'JOUR FERIE'!A:A),"NC")</f>
        <v>NC</v>
      </c>
      <c r="H360" s="20">
        <v>0</v>
      </c>
      <c r="I360" s="20">
        <f t="shared" si="32"/>
        <v>0</v>
      </c>
      <c r="J360" s="20">
        <v>0</v>
      </c>
      <c r="K360" s="73">
        <f t="shared" si="35"/>
        <v>0</v>
      </c>
      <c r="L360" s="19" t="s">
        <v>21</v>
      </c>
      <c r="M360" s="3"/>
    </row>
    <row r="361" spans="1:274" s="31" customFormat="1" x14ac:dyDescent="0.25">
      <c r="A361" s="143" t="s">
        <v>94</v>
      </c>
      <c r="B361" s="195"/>
      <c r="C361" s="195"/>
      <c r="D361" s="163"/>
      <c r="E361" s="242">
        <f>MIN(E362:E399)</f>
        <v>43759</v>
      </c>
      <c r="F361" s="164">
        <f>MAX(F362:F437)</f>
        <v>43959</v>
      </c>
      <c r="G361" s="54">
        <f>IF(OR(E361&lt;&gt;"NC", F361&lt;&gt;"NC"),NETWORKDAYS(E361,F361,'JOUR FERIE'!A:A),"NC")</f>
        <v>139</v>
      </c>
      <c r="H361" s="54">
        <f>SUM(H362,H368,H371,H373,H376,H380,H382,H387,H392,H394,H397)</f>
        <v>87.5</v>
      </c>
      <c r="I361" s="54">
        <f>SUM(I362,I368,I371,I373,I376,I380,I382,I387,I392,I394,I397)</f>
        <v>119.3</v>
      </c>
      <c r="J361" s="54">
        <f>SUM(J362,J368,J371,J373,J376,J380,J382,J387,J392,J394,J397)</f>
        <v>1</v>
      </c>
      <c r="K361" s="54">
        <f>SUM(K362,K368,K371,K373,K376,K380,K382,K387,K392,K394,K397)</f>
        <v>118.3</v>
      </c>
      <c r="L361" s="5" t="s">
        <v>19</v>
      </c>
      <c r="M361" s="4"/>
      <c r="N361" s="43"/>
      <c r="O361" s="43"/>
      <c r="P361" s="43"/>
      <c r="Q361" s="43"/>
      <c r="R361" s="43"/>
      <c r="S361" s="43"/>
      <c r="T361" s="176"/>
      <c r="U361" s="185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176"/>
      <c r="AJ361" s="185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176"/>
      <c r="AX361" s="185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176"/>
      <c r="BL361" s="185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176"/>
      <c r="BZ361" s="185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176"/>
      <c r="CN361" s="185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176"/>
      <c r="DI361" s="185"/>
      <c r="DJ361" s="43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176"/>
      <c r="ED361" s="185"/>
      <c r="EE361" s="43"/>
      <c r="EF361" s="43"/>
      <c r="EG361" s="43"/>
      <c r="EH361" s="43"/>
      <c r="EI361" s="43"/>
      <c r="EJ361" s="43"/>
      <c r="EK361" s="43"/>
      <c r="EL361" s="43"/>
      <c r="EM361" s="43"/>
      <c r="EN361" s="43"/>
      <c r="EO361" s="43"/>
      <c r="EP361" s="43"/>
      <c r="EQ361" s="43"/>
      <c r="ER361" s="43"/>
      <c r="ES361" s="43"/>
      <c r="ET361" s="43"/>
      <c r="EU361" s="43"/>
      <c r="EV361" s="43"/>
      <c r="EW361" s="43"/>
      <c r="EX361" s="176"/>
      <c r="EY361" s="185"/>
      <c r="EZ361" s="43"/>
      <c r="FA361" s="43"/>
      <c r="FB361" s="43"/>
      <c r="FC361" s="43"/>
      <c r="FD361" s="43"/>
      <c r="FE361" s="43"/>
      <c r="FF361" s="43"/>
      <c r="FG361" s="43"/>
      <c r="FH361" s="43"/>
      <c r="FI361" s="43"/>
      <c r="FJ361" s="43"/>
      <c r="FK361" s="43"/>
      <c r="FL361" s="43"/>
      <c r="FM361" s="43"/>
      <c r="FN361" s="43"/>
      <c r="FO361" s="43"/>
      <c r="FP361" s="43"/>
      <c r="FQ361" s="43"/>
      <c r="FR361" s="43"/>
      <c r="FS361" s="43"/>
      <c r="FT361" s="43"/>
      <c r="FU361" s="43"/>
      <c r="FV361" s="43"/>
      <c r="FW361" s="43"/>
      <c r="FX361" s="43"/>
      <c r="FY361" s="43"/>
      <c r="FZ361" s="43"/>
      <c r="GA361" s="43"/>
      <c r="GB361" s="43"/>
      <c r="GC361" s="43"/>
      <c r="GD361" s="43"/>
      <c r="GE361" s="43"/>
      <c r="GF361" s="43"/>
      <c r="GG361" s="43"/>
      <c r="GH361" s="43"/>
      <c r="GI361" s="43"/>
      <c r="GJ361" s="43"/>
      <c r="GK361" s="43"/>
      <c r="GL361" s="43"/>
      <c r="GM361" s="43"/>
      <c r="GN361" s="43"/>
      <c r="GO361" s="43"/>
      <c r="GP361" s="43"/>
      <c r="GQ361" s="43"/>
      <c r="GR361" s="4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43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43"/>
      <c r="HV361" s="43"/>
      <c r="HW361" s="43"/>
      <c r="HX361" s="43"/>
      <c r="HY361" s="43"/>
      <c r="HZ361" s="43"/>
      <c r="IA361" s="43"/>
      <c r="IB361" s="43"/>
      <c r="IC361" s="43"/>
      <c r="ID361" s="43"/>
      <c r="IE361" s="43"/>
      <c r="IF361" s="43"/>
      <c r="IG361" s="43"/>
      <c r="IH361" s="43"/>
      <c r="II361" s="43"/>
      <c r="IJ361" s="43"/>
      <c r="IK361" s="43"/>
      <c r="IL361" s="43"/>
      <c r="IM361" s="43"/>
      <c r="IN361" s="43"/>
      <c r="IO361" s="43"/>
      <c r="IP361" s="43"/>
      <c r="IQ361" s="43"/>
      <c r="IR361" s="43"/>
      <c r="IS361" s="43"/>
      <c r="IT361" s="43"/>
      <c r="IU361" s="43"/>
      <c r="IV361" s="43"/>
      <c r="IW361" s="43"/>
      <c r="IX361" s="43"/>
      <c r="IY361" s="43"/>
      <c r="IZ361" s="43"/>
      <c r="JA361" s="43"/>
      <c r="JB361" s="43"/>
      <c r="JC361" s="43"/>
      <c r="JD361" s="43"/>
      <c r="JE361" s="43"/>
      <c r="JF361" s="43"/>
      <c r="JG361" s="43"/>
      <c r="JH361" s="43"/>
      <c r="JI361" s="43"/>
      <c r="JJ361" s="43"/>
      <c r="JK361" s="43"/>
      <c r="JL361" s="43"/>
      <c r="JM361" s="43"/>
      <c r="JN361" s="43"/>
    </row>
    <row r="362" spans="1:274" s="145" customFormat="1" hidden="1" outlineLevel="1" x14ac:dyDescent="0.25">
      <c r="A362" s="145" t="s">
        <v>106</v>
      </c>
      <c r="B362" s="158"/>
      <c r="C362" s="158"/>
      <c r="D362" s="158"/>
      <c r="E362" s="243"/>
      <c r="F362" s="160"/>
      <c r="G362" s="282">
        <f>SUM(G363:G367)</f>
        <v>100</v>
      </c>
      <c r="H362" s="282">
        <f>SUM(H363:H367)</f>
        <v>15</v>
      </c>
      <c r="I362" s="282">
        <f>SUM(I363:I367)</f>
        <v>21</v>
      </c>
      <c r="J362" s="282">
        <f>SUM(J363:J367)</f>
        <v>0</v>
      </c>
      <c r="K362" s="282">
        <f>SUM(K363:K367)</f>
        <v>21</v>
      </c>
      <c r="L362" s="146" t="s">
        <v>19</v>
      </c>
      <c r="M362" s="168"/>
      <c r="N362" s="158"/>
      <c r="O362" s="158"/>
      <c r="P362" s="158"/>
      <c r="Q362" s="158"/>
      <c r="R362" s="158"/>
      <c r="S362" s="158"/>
      <c r="T362" s="171"/>
      <c r="U362" s="179"/>
      <c r="V362" s="158"/>
      <c r="W362" s="158"/>
      <c r="X362" s="158"/>
      <c r="Y362" s="158"/>
      <c r="Z362" s="158"/>
      <c r="AA362" s="158"/>
      <c r="AB362" s="158"/>
      <c r="AC362" s="158"/>
      <c r="AD362" s="158"/>
      <c r="AE362" s="158"/>
      <c r="AF362" s="158"/>
      <c r="AG362" s="158"/>
      <c r="AH362" s="158"/>
      <c r="AI362" s="171"/>
      <c r="AJ362" s="179"/>
      <c r="AK362" s="158"/>
      <c r="AL362" s="158"/>
      <c r="AM362" s="158"/>
      <c r="AN362" s="158"/>
      <c r="AO362" s="158"/>
      <c r="AP362" s="158"/>
      <c r="AQ362" s="158"/>
      <c r="AR362" s="158"/>
      <c r="AS362" s="158"/>
      <c r="AT362" s="158"/>
      <c r="AU362" s="158"/>
      <c r="AV362" s="158"/>
      <c r="AW362" s="171"/>
      <c r="AX362" s="179"/>
      <c r="AY362" s="158"/>
      <c r="AZ362" s="158"/>
      <c r="BA362" s="158"/>
      <c r="BB362" s="158"/>
      <c r="BC362" s="158"/>
      <c r="BD362" s="158"/>
      <c r="BE362" s="158"/>
      <c r="BF362" s="158"/>
      <c r="BG362" s="158"/>
      <c r="BH362" s="158"/>
      <c r="BI362" s="158"/>
      <c r="BJ362" s="158"/>
      <c r="BK362" s="171"/>
      <c r="BL362" s="179"/>
      <c r="BM362" s="158"/>
      <c r="BN362" s="158"/>
      <c r="BO362" s="158"/>
      <c r="BP362" s="158"/>
      <c r="BQ362" s="158"/>
      <c r="BR362" s="158"/>
      <c r="BS362" s="158"/>
      <c r="BT362" s="158"/>
      <c r="BU362" s="158"/>
      <c r="BV362" s="158"/>
      <c r="BW362" s="158"/>
      <c r="BX362" s="158"/>
      <c r="BY362" s="171"/>
      <c r="BZ362" s="179"/>
      <c r="CA362" s="158"/>
      <c r="CB362" s="158"/>
      <c r="CC362" s="158"/>
      <c r="CD362" s="158"/>
      <c r="CE362" s="158"/>
      <c r="CF362" s="158"/>
      <c r="CG362" s="158"/>
      <c r="CH362" s="158"/>
      <c r="CI362" s="158"/>
      <c r="CJ362" s="158"/>
      <c r="CK362" s="158"/>
      <c r="CL362" s="158"/>
      <c r="CM362" s="171"/>
      <c r="CN362" s="179"/>
      <c r="CO362" s="158"/>
      <c r="CP362" s="158"/>
      <c r="CQ362" s="158"/>
      <c r="CR362" s="158"/>
      <c r="CS362" s="158"/>
      <c r="CT362" s="158"/>
      <c r="CU362" s="158"/>
      <c r="CV362" s="158"/>
      <c r="CW362" s="158"/>
      <c r="CX362" s="158"/>
      <c r="CY362" s="158"/>
      <c r="CZ362" s="158"/>
      <c r="DA362" s="158"/>
      <c r="DB362" s="158"/>
      <c r="DC362" s="158"/>
      <c r="DD362" s="158"/>
      <c r="DE362" s="158"/>
      <c r="DF362" s="158"/>
      <c r="DG362" s="158"/>
      <c r="DH362" s="171"/>
      <c r="DI362" s="179"/>
      <c r="DJ362" s="158"/>
      <c r="DK362" s="158"/>
      <c r="DL362" s="158"/>
      <c r="DM362" s="158"/>
      <c r="DN362" s="158"/>
      <c r="DO362" s="158"/>
      <c r="DP362" s="158"/>
      <c r="DQ362" s="158"/>
      <c r="DR362" s="158"/>
      <c r="DS362" s="158"/>
      <c r="DT362" s="158"/>
      <c r="DU362" s="158"/>
      <c r="DV362" s="158"/>
      <c r="DW362" s="158"/>
      <c r="DX362" s="158"/>
      <c r="DY362" s="158"/>
      <c r="DZ362" s="158"/>
      <c r="EA362" s="158"/>
      <c r="EB362" s="158"/>
      <c r="EC362" s="171"/>
      <c r="ED362" s="179"/>
      <c r="EE362" s="158"/>
      <c r="EF362" s="158"/>
      <c r="EG362" s="158"/>
      <c r="EH362" s="158"/>
      <c r="EI362" s="158"/>
      <c r="EJ362" s="158"/>
      <c r="EK362" s="158"/>
      <c r="EL362" s="158"/>
      <c r="EM362" s="158"/>
      <c r="EN362" s="158"/>
      <c r="EO362" s="158"/>
      <c r="EP362" s="158"/>
      <c r="EQ362" s="158"/>
      <c r="ER362" s="158"/>
      <c r="ES362" s="158"/>
      <c r="ET362" s="158"/>
      <c r="EU362" s="158"/>
      <c r="EV362" s="158"/>
      <c r="EW362" s="158"/>
      <c r="EX362" s="171"/>
      <c r="EY362" s="179"/>
      <c r="EZ362" s="158"/>
      <c r="FA362" s="158"/>
      <c r="FB362" s="158"/>
      <c r="FC362" s="158"/>
      <c r="FD362" s="158"/>
      <c r="FE362" s="158"/>
      <c r="FF362" s="158"/>
      <c r="FG362" s="158"/>
      <c r="FH362" s="158"/>
      <c r="FI362" s="158"/>
      <c r="FJ362" s="158"/>
      <c r="FK362" s="158"/>
      <c r="FL362" s="158"/>
      <c r="FM362" s="158"/>
      <c r="FN362" s="158"/>
      <c r="FO362" s="158"/>
      <c r="FP362" s="158"/>
      <c r="FQ362" s="158"/>
      <c r="FR362" s="158"/>
      <c r="FS362" s="158"/>
      <c r="FT362" s="158"/>
      <c r="FU362" s="158"/>
      <c r="FV362" s="158"/>
      <c r="FW362" s="158"/>
      <c r="FX362" s="158"/>
      <c r="FY362" s="158"/>
      <c r="FZ362" s="158"/>
      <c r="GA362" s="158"/>
      <c r="GB362" s="158"/>
      <c r="GC362" s="158"/>
      <c r="GD362" s="158"/>
      <c r="GE362" s="158"/>
      <c r="GF362" s="158"/>
      <c r="GG362" s="158"/>
      <c r="GH362" s="158"/>
      <c r="GI362" s="158"/>
      <c r="GJ362" s="158"/>
      <c r="GK362" s="158"/>
      <c r="GL362" s="158"/>
      <c r="GM362" s="158"/>
      <c r="GN362" s="158"/>
      <c r="GO362" s="158"/>
      <c r="GP362" s="158"/>
      <c r="GQ362" s="158"/>
      <c r="GR362" s="158"/>
      <c r="GS362" s="158"/>
      <c r="GT362" s="158"/>
      <c r="GU362" s="158"/>
      <c r="GV362" s="158"/>
      <c r="GW362" s="158"/>
      <c r="GX362" s="158"/>
      <c r="GY362" s="158"/>
      <c r="GZ362" s="158"/>
      <c r="HA362" s="158"/>
      <c r="HB362" s="158"/>
      <c r="HC362" s="158"/>
      <c r="HD362" s="158"/>
      <c r="HE362" s="158"/>
      <c r="HF362" s="158"/>
      <c r="HG362" s="158"/>
      <c r="HH362" s="158"/>
      <c r="HI362" s="158"/>
      <c r="HJ362" s="158"/>
      <c r="HK362" s="158"/>
      <c r="HL362" s="158"/>
      <c r="HM362" s="158"/>
      <c r="HN362" s="158"/>
      <c r="HO362" s="158"/>
      <c r="HP362" s="158"/>
      <c r="HQ362" s="158"/>
      <c r="HR362" s="158"/>
      <c r="HS362" s="158"/>
      <c r="HT362" s="158"/>
      <c r="HU362" s="158"/>
      <c r="HV362" s="158"/>
      <c r="HW362" s="158"/>
      <c r="HX362" s="158"/>
      <c r="HY362" s="158"/>
      <c r="HZ362" s="158"/>
      <c r="IA362" s="158"/>
      <c r="IB362" s="158"/>
      <c r="IC362" s="158"/>
      <c r="ID362" s="158"/>
      <c r="IE362" s="158"/>
      <c r="IF362" s="158"/>
      <c r="IG362" s="158"/>
      <c r="IH362" s="158"/>
      <c r="II362" s="158"/>
      <c r="IJ362" s="158"/>
      <c r="IK362" s="158"/>
      <c r="IL362" s="158"/>
      <c r="IM362" s="158"/>
      <c r="IN362" s="158"/>
      <c r="IO362" s="158"/>
      <c r="IP362" s="158"/>
      <c r="IQ362" s="158"/>
      <c r="IR362" s="158"/>
      <c r="IS362" s="158"/>
      <c r="IT362" s="158"/>
      <c r="IU362" s="158"/>
      <c r="IV362" s="158"/>
      <c r="IW362" s="158"/>
      <c r="IX362" s="158"/>
      <c r="IY362" s="158"/>
      <c r="IZ362" s="158"/>
      <c r="JA362" s="158"/>
      <c r="JB362" s="158"/>
      <c r="JC362" s="158"/>
      <c r="JD362" s="158"/>
      <c r="JE362" s="158"/>
      <c r="JF362" s="158"/>
      <c r="JG362" s="158"/>
      <c r="JH362" s="158"/>
      <c r="JI362" s="158"/>
      <c r="JJ362" s="158"/>
      <c r="JK362" s="158"/>
      <c r="JL362" s="158"/>
      <c r="JM362" s="158"/>
      <c r="JN362" s="158"/>
    </row>
    <row r="363" spans="1:274" hidden="1" outlineLevel="1" x14ac:dyDescent="0.25">
      <c r="A363" s="22" t="s">
        <v>96</v>
      </c>
      <c r="B363" s="6"/>
      <c r="C363" s="6" t="s">
        <v>203</v>
      </c>
      <c r="D363" s="6" t="s">
        <v>149</v>
      </c>
      <c r="E363" s="75">
        <v>43810</v>
      </c>
      <c r="F363" s="61">
        <v>43811</v>
      </c>
      <c r="G363" s="280">
        <f>IF(OR(E363&lt;&gt;"NC", F363&lt;&gt;"NC"),NETWORKDAYS(E363,F363,'JOUR FERIE'!A:A),"NC")</f>
        <v>2</v>
      </c>
      <c r="H363" s="20">
        <v>1</v>
      </c>
      <c r="I363" s="20">
        <f t="shared" si="32"/>
        <v>1.4</v>
      </c>
      <c r="J363" s="20">
        <v>0</v>
      </c>
      <c r="K363" s="73">
        <f>I363-J363</f>
        <v>1.4</v>
      </c>
      <c r="L363" s="19" t="s">
        <v>19</v>
      </c>
      <c r="M363" s="3"/>
      <c r="N363" s="9"/>
      <c r="O363" s="9"/>
      <c r="P363" s="9"/>
      <c r="Q363" s="9"/>
      <c r="R363" s="9"/>
      <c r="S363" s="9"/>
      <c r="T363" s="172"/>
      <c r="U363" s="18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172"/>
      <c r="AJ363" s="180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172"/>
      <c r="AX363" s="180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172"/>
      <c r="BL363" s="180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172"/>
      <c r="BZ363" s="180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172"/>
      <c r="CN363" s="180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172"/>
      <c r="DI363" s="180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172"/>
      <c r="ED363" s="180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172"/>
      <c r="EY363" s="180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  <c r="HM363" s="9"/>
      <c r="HN363" s="9"/>
      <c r="HO363" s="9"/>
      <c r="HP363" s="9"/>
      <c r="HQ363" s="9"/>
      <c r="HR363" s="9"/>
      <c r="HS363" s="9"/>
      <c r="HT363" s="9"/>
      <c r="HU363" s="9"/>
      <c r="HV363" s="9"/>
      <c r="HW363" s="9"/>
      <c r="HX363" s="9"/>
      <c r="HY363" s="9"/>
      <c r="HZ363" s="9"/>
      <c r="IA363" s="9"/>
      <c r="IB363" s="9"/>
      <c r="IC363" s="9"/>
      <c r="ID363" s="9"/>
      <c r="IE363" s="9"/>
      <c r="IF363" s="9"/>
      <c r="IG363" s="9"/>
      <c r="IH363" s="9"/>
      <c r="II363" s="9"/>
      <c r="IJ363" s="9"/>
      <c r="IK363" s="9"/>
      <c r="IL363" s="9"/>
      <c r="IM363" s="9"/>
      <c r="IN363" s="9"/>
      <c r="IO363" s="9"/>
      <c r="IP363" s="9"/>
      <c r="IQ363" s="9"/>
      <c r="IR363" s="9"/>
      <c r="IS363" s="9"/>
      <c r="IT363" s="9"/>
      <c r="IU363" s="9"/>
      <c r="IV363" s="9"/>
      <c r="IW363" s="9"/>
      <c r="IX363" s="9"/>
      <c r="IY363" s="9"/>
      <c r="IZ363" s="9"/>
      <c r="JA363" s="9"/>
      <c r="JB363" s="9"/>
      <c r="JC363" s="9"/>
      <c r="JD363" s="9"/>
      <c r="JE363" s="9"/>
      <c r="JF363" s="9"/>
      <c r="JG363" s="9"/>
      <c r="JH363" s="9"/>
      <c r="JI363" s="9"/>
      <c r="JJ363" s="9"/>
      <c r="JK363" s="9"/>
      <c r="JL363" s="9"/>
      <c r="JM363" s="9"/>
      <c r="JN363" s="9"/>
    </row>
    <row r="364" spans="1:274" hidden="1" outlineLevel="1" x14ac:dyDescent="0.25">
      <c r="A364" t="s">
        <v>67</v>
      </c>
      <c r="B364" s="6"/>
      <c r="C364" s="6" t="s">
        <v>208</v>
      </c>
      <c r="D364" s="6" t="s">
        <v>149</v>
      </c>
      <c r="E364" s="75">
        <v>43915</v>
      </c>
      <c r="F364" s="61">
        <v>43920</v>
      </c>
      <c r="G364" s="280">
        <f>IF(OR(E364&lt;&gt;"NC", F364&lt;&gt;"NC"),NETWORKDAYS(E364,F364,'JOUR FERIE'!A:A),"NC")</f>
        <v>4</v>
      </c>
      <c r="H364" s="20">
        <v>2</v>
      </c>
      <c r="I364" s="20">
        <f t="shared" si="32"/>
        <v>2.8</v>
      </c>
      <c r="J364" s="20">
        <v>0</v>
      </c>
      <c r="K364" s="73">
        <f>I364-J364</f>
        <v>2.8</v>
      </c>
      <c r="L364" s="19" t="s">
        <v>19</v>
      </c>
      <c r="M364" s="3"/>
    </row>
    <row r="365" spans="1:274" hidden="1" outlineLevel="1" x14ac:dyDescent="0.25">
      <c r="A365" t="s">
        <v>68</v>
      </c>
      <c r="B365" s="6"/>
      <c r="C365" s="6" t="s">
        <v>204</v>
      </c>
      <c r="D365" s="6" t="s">
        <v>149</v>
      </c>
      <c r="E365" s="75">
        <f>E369</f>
        <v>43815</v>
      </c>
      <c r="F365" s="61">
        <f>F364</f>
        <v>43920</v>
      </c>
      <c r="G365" s="280">
        <f>IF(OR(E365&lt;&gt;"NC", F365&lt;&gt;"NC"),NETWORKDAYS(E365,F365,'JOUR FERIE'!A:A),"NC")</f>
        <v>74</v>
      </c>
      <c r="H365" s="20">
        <v>2</v>
      </c>
      <c r="I365" s="20">
        <f t="shared" si="32"/>
        <v>2.8</v>
      </c>
      <c r="J365" s="20">
        <v>0</v>
      </c>
      <c r="K365" s="73">
        <f>I365-J365</f>
        <v>2.8</v>
      </c>
      <c r="L365" s="19" t="s">
        <v>19</v>
      </c>
      <c r="M365" s="3"/>
    </row>
    <row r="366" spans="1:274" hidden="1" outlineLevel="1" x14ac:dyDescent="0.25">
      <c r="A366" t="s">
        <v>69</v>
      </c>
      <c r="B366" s="6"/>
      <c r="C366" s="6" t="s">
        <v>208</v>
      </c>
      <c r="D366" s="6" t="s">
        <v>149</v>
      </c>
      <c r="E366" s="75">
        <v>43923</v>
      </c>
      <c r="F366" s="61">
        <v>43944</v>
      </c>
      <c r="G366" s="280">
        <f>IF(OR(E366&lt;&gt;"NC", F366&lt;&gt;"NC"),NETWORKDAYS(E366,F366,'JOUR FERIE'!A:A),"NC")</f>
        <v>16</v>
      </c>
      <c r="H366" s="20">
        <v>5</v>
      </c>
      <c r="I366" s="20">
        <f t="shared" si="32"/>
        <v>7</v>
      </c>
      <c r="J366" s="20">
        <v>0</v>
      </c>
      <c r="K366" s="73">
        <f>I366-J366</f>
        <v>7</v>
      </c>
      <c r="L366" s="19" t="s">
        <v>19</v>
      </c>
      <c r="M366" s="3"/>
    </row>
    <row r="367" spans="1:274" hidden="1" outlineLevel="1" x14ac:dyDescent="0.25">
      <c r="A367" s="22" t="s">
        <v>70</v>
      </c>
      <c r="B367" s="6"/>
      <c r="C367" s="6" t="s">
        <v>209</v>
      </c>
      <c r="D367" s="6" t="s">
        <v>149</v>
      </c>
      <c r="E367" s="75">
        <v>43944</v>
      </c>
      <c r="F367" s="61">
        <v>43949</v>
      </c>
      <c r="G367" s="280">
        <f>IF(OR(E367&lt;&gt;"NC", F367&lt;&gt;"NC"),NETWORKDAYS(E367,F367,'JOUR FERIE'!A:A),"NC")</f>
        <v>4</v>
      </c>
      <c r="H367" s="20">
        <v>5</v>
      </c>
      <c r="I367" s="20">
        <f t="shared" si="32"/>
        <v>7</v>
      </c>
      <c r="J367" s="20">
        <v>0</v>
      </c>
      <c r="K367" s="73">
        <f>I367-J367</f>
        <v>7</v>
      </c>
      <c r="L367" s="19" t="s">
        <v>19</v>
      </c>
      <c r="M367" s="3"/>
      <c r="N367" s="16"/>
      <c r="O367" s="16"/>
      <c r="P367" s="16"/>
      <c r="Q367" s="16"/>
      <c r="R367" s="16"/>
      <c r="S367" s="16"/>
      <c r="T367" s="173"/>
      <c r="U367" s="181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73"/>
      <c r="AJ367" s="181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73"/>
      <c r="AX367" s="181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73"/>
      <c r="BL367" s="181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73"/>
      <c r="BZ367" s="181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73"/>
      <c r="CN367" s="181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73"/>
      <c r="DI367" s="181"/>
      <c r="DJ367" s="16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73"/>
      <c r="ED367" s="181"/>
      <c r="EE367" s="16"/>
      <c r="EF367" s="16"/>
      <c r="EG367" s="16"/>
      <c r="EH367" s="16"/>
      <c r="EI367" s="16"/>
      <c r="EJ367" s="16"/>
      <c r="EK367" s="16"/>
      <c r="EL367" s="16"/>
      <c r="EM367" s="16"/>
      <c r="EN367" s="16"/>
      <c r="EO367" s="16"/>
      <c r="EP367" s="16"/>
      <c r="EQ367" s="16"/>
      <c r="ER367" s="16"/>
      <c r="ES367" s="16"/>
      <c r="ET367" s="16"/>
      <c r="EU367" s="16"/>
      <c r="EV367" s="16"/>
      <c r="EW367" s="16"/>
      <c r="EX367" s="173"/>
      <c r="EY367" s="181"/>
      <c r="EZ367" s="16"/>
      <c r="FA367" s="16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6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  <c r="HV367" s="16"/>
      <c r="HW367" s="16"/>
      <c r="HX367" s="16"/>
      <c r="HY367" s="16"/>
      <c r="HZ367" s="16"/>
      <c r="IA367" s="16"/>
      <c r="IB367" s="16"/>
      <c r="IC367" s="16"/>
      <c r="ID367" s="16"/>
      <c r="IE367" s="16"/>
      <c r="IF367" s="16"/>
      <c r="IG367" s="16"/>
      <c r="IH367" s="16"/>
      <c r="II367" s="16"/>
      <c r="IJ367" s="16"/>
      <c r="IK367" s="16"/>
      <c r="IL367" s="16"/>
      <c r="IM367" s="16"/>
      <c r="IN367" s="16"/>
      <c r="IO367" s="16"/>
      <c r="IP367" s="16"/>
      <c r="IQ367" s="16"/>
      <c r="IR367" s="16"/>
      <c r="IS367" s="16"/>
      <c r="IT367" s="16"/>
      <c r="IU367" s="16"/>
      <c r="IV367" s="16"/>
      <c r="IW367" s="16"/>
      <c r="IX367" s="16"/>
      <c r="IY367" s="16"/>
      <c r="IZ367" s="16"/>
      <c r="JA367" s="16"/>
      <c r="JB367" s="16"/>
      <c r="JC367" s="16"/>
      <c r="JD367" s="16"/>
      <c r="JE367" s="16"/>
      <c r="JF367" s="16"/>
      <c r="JG367" s="16"/>
      <c r="JH367" s="16"/>
      <c r="JI367" s="16"/>
      <c r="JJ367" s="16"/>
      <c r="JK367" s="16"/>
      <c r="JL367" s="16"/>
      <c r="JM367" s="16"/>
      <c r="JN367" s="16"/>
    </row>
    <row r="368" spans="1:274" s="145" customFormat="1" hidden="1" outlineLevel="1" x14ac:dyDescent="0.25">
      <c r="A368" s="145" t="s">
        <v>97</v>
      </c>
      <c r="B368" s="158"/>
      <c r="C368" s="158"/>
      <c r="D368" s="158"/>
      <c r="E368" s="243"/>
      <c r="F368" s="160"/>
      <c r="G368" s="283">
        <f>SUM(G369:G370)</f>
        <v>18</v>
      </c>
      <c r="H368" s="283">
        <f>SUM(H369:H370)</f>
        <v>13</v>
      </c>
      <c r="I368" s="283">
        <f>SUM(I369:I370)</f>
        <v>18.2</v>
      </c>
      <c r="J368" s="283">
        <f>SUM(J369:J370)</f>
        <v>0</v>
      </c>
      <c r="K368" s="283">
        <f>SUM(K369:K370)</f>
        <v>18.2</v>
      </c>
      <c r="L368" s="146" t="s">
        <v>19</v>
      </c>
      <c r="M368" s="168"/>
      <c r="N368" s="158"/>
      <c r="O368" s="158"/>
      <c r="P368" s="158"/>
      <c r="Q368" s="158"/>
      <c r="R368" s="158"/>
      <c r="S368" s="158"/>
      <c r="T368" s="171"/>
      <c r="U368" s="179"/>
      <c r="V368" s="158"/>
      <c r="W368" s="158"/>
      <c r="X368" s="158"/>
      <c r="Y368" s="158"/>
      <c r="Z368" s="158"/>
      <c r="AA368" s="158"/>
      <c r="AB368" s="158"/>
      <c r="AC368" s="158"/>
      <c r="AD368" s="158"/>
      <c r="AE368" s="158"/>
      <c r="AF368" s="158"/>
      <c r="AG368" s="158"/>
      <c r="AH368" s="158"/>
      <c r="AI368" s="171"/>
      <c r="AJ368" s="179"/>
      <c r="AK368" s="158"/>
      <c r="AL368" s="158"/>
      <c r="AM368" s="158"/>
      <c r="AN368" s="158"/>
      <c r="AO368" s="158"/>
      <c r="AP368" s="158"/>
      <c r="AQ368" s="158"/>
      <c r="AR368" s="158"/>
      <c r="AS368" s="158"/>
      <c r="AT368" s="158"/>
      <c r="AU368" s="158"/>
      <c r="AV368" s="158"/>
      <c r="AW368" s="171"/>
      <c r="AX368" s="179"/>
      <c r="AY368" s="158"/>
      <c r="AZ368" s="158"/>
      <c r="BA368" s="158"/>
      <c r="BB368" s="158"/>
      <c r="BC368" s="158"/>
      <c r="BD368" s="158"/>
      <c r="BE368" s="158"/>
      <c r="BF368" s="158"/>
      <c r="BG368" s="158"/>
      <c r="BH368" s="158"/>
      <c r="BI368" s="158"/>
      <c r="BJ368" s="158"/>
      <c r="BK368" s="171"/>
      <c r="BL368" s="179"/>
      <c r="BM368" s="158"/>
      <c r="BN368" s="158"/>
      <c r="BO368" s="158"/>
      <c r="BP368" s="158"/>
      <c r="BQ368" s="158"/>
      <c r="BR368" s="158"/>
      <c r="BS368" s="158"/>
      <c r="BT368" s="158"/>
      <c r="BU368" s="158"/>
      <c r="BV368" s="158"/>
      <c r="BW368" s="158"/>
      <c r="BX368" s="158"/>
      <c r="BY368" s="171"/>
      <c r="BZ368" s="179"/>
      <c r="CA368" s="158"/>
      <c r="CB368" s="158"/>
      <c r="CC368" s="158"/>
      <c r="CD368" s="158"/>
      <c r="CE368" s="158"/>
      <c r="CF368" s="158"/>
      <c r="CG368" s="158"/>
      <c r="CH368" s="158"/>
      <c r="CI368" s="158"/>
      <c r="CJ368" s="158"/>
      <c r="CK368" s="158"/>
      <c r="CL368" s="158"/>
      <c r="CM368" s="171"/>
      <c r="CN368" s="179"/>
      <c r="CO368" s="158"/>
      <c r="CP368" s="158"/>
      <c r="CQ368" s="158"/>
      <c r="CR368" s="158"/>
      <c r="CS368" s="158"/>
      <c r="CT368" s="158"/>
      <c r="CU368" s="158"/>
      <c r="CV368" s="158"/>
      <c r="CW368" s="158"/>
      <c r="CX368" s="158"/>
      <c r="CY368" s="158"/>
      <c r="CZ368" s="158"/>
      <c r="DA368" s="158"/>
      <c r="DB368" s="158"/>
      <c r="DC368" s="158"/>
      <c r="DD368" s="158"/>
      <c r="DE368" s="158"/>
      <c r="DF368" s="158"/>
      <c r="DG368" s="158"/>
      <c r="DH368" s="171"/>
      <c r="DI368" s="179"/>
      <c r="DJ368" s="158"/>
      <c r="DK368" s="158"/>
      <c r="DL368" s="158"/>
      <c r="DM368" s="158"/>
      <c r="DN368" s="158"/>
      <c r="DO368" s="158"/>
      <c r="DP368" s="158"/>
      <c r="DQ368" s="158"/>
      <c r="DR368" s="158"/>
      <c r="DS368" s="158"/>
      <c r="DT368" s="158"/>
      <c r="DU368" s="158"/>
      <c r="DV368" s="158"/>
      <c r="DW368" s="158"/>
      <c r="DX368" s="158"/>
      <c r="DY368" s="158"/>
      <c r="DZ368" s="158"/>
      <c r="EA368" s="158"/>
      <c r="EB368" s="158"/>
      <c r="EC368" s="171"/>
      <c r="ED368" s="179"/>
      <c r="EE368" s="158"/>
      <c r="EF368" s="158"/>
      <c r="EG368" s="158"/>
      <c r="EH368" s="158"/>
      <c r="EI368" s="158"/>
      <c r="EJ368" s="158"/>
      <c r="EK368" s="158"/>
      <c r="EL368" s="158"/>
      <c r="EM368" s="158"/>
      <c r="EN368" s="158"/>
      <c r="EO368" s="158"/>
      <c r="EP368" s="158"/>
      <c r="EQ368" s="158"/>
      <c r="ER368" s="158"/>
      <c r="ES368" s="158"/>
      <c r="ET368" s="158"/>
      <c r="EU368" s="158"/>
      <c r="EV368" s="158"/>
      <c r="EW368" s="158"/>
      <c r="EX368" s="171"/>
      <c r="EY368" s="179"/>
      <c r="EZ368" s="158"/>
      <c r="FA368" s="158"/>
      <c r="FB368" s="158"/>
      <c r="FC368" s="158"/>
      <c r="FD368" s="158"/>
      <c r="FE368" s="158"/>
      <c r="FF368" s="158"/>
      <c r="FG368" s="158"/>
      <c r="FH368" s="158"/>
      <c r="FI368" s="158"/>
      <c r="FJ368" s="158"/>
      <c r="FK368" s="158"/>
      <c r="FL368" s="158"/>
      <c r="FM368" s="158"/>
      <c r="FN368" s="158"/>
      <c r="FO368" s="158"/>
      <c r="FP368" s="158"/>
      <c r="FQ368" s="158"/>
      <c r="FR368" s="158"/>
      <c r="FS368" s="158"/>
      <c r="FT368" s="158"/>
      <c r="FU368" s="158"/>
      <c r="FV368" s="158"/>
      <c r="FW368" s="158"/>
      <c r="FX368" s="158"/>
      <c r="FY368" s="158"/>
      <c r="FZ368" s="158"/>
      <c r="GA368" s="158"/>
      <c r="GB368" s="158"/>
      <c r="GC368" s="158"/>
      <c r="GD368" s="158"/>
      <c r="GE368" s="158"/>
      <c r="GF368" s="158"/>
      <c r="GG368" s="158"/>
      <c r="GH368" s="158"/>
      <c r="GI368" s="158"/>
      <c r="GJ368" s="158"/>
      <c r="GK368" s="158"/>
      <c r="GL368" s="158"/>
      <c r="GM368" s="158"/>
      <c r="GN368" s="158"/>
      <c r="GO368" s="158"/>
      <c r="GP368" s="158"/>
      <c r="GQ368" s="158"/>
      <c r="GR368" s="158"/>
      <c r="GS368" s="158"/>
      <c r="GT368" s="158"/>
      <c r="GU368" s="158"/>
      <c r="GV368" s="158"/>
      <c r="GW368" s="158"/>
      <c r="GX368" s="158"/>
      <c r="GY368" s="158"/>
      <c r="GZ368" s="158"/>
      <c r="HA368" s="158"/>
      <c r="HB368" s="158"/>
      <c r="HC368" s="158"/>
      <c r="HD368" s="158"/>
      <c r="HE368" s="158"/>
      <c r="HF368" s="158"/>
      <c r="HG368" s="158"/>
      <c r="HH368" s="158"/>
      <c r="HI368" s="158"/>
      <c r="HJ368" s="158"/>
      <c r="HK368" s="158"/>
      <c r="HL368" s="158"/>
      <c r="HM368" s="158"/>
      <c r="HN368" s="158"/>
      <c r="HO368" s="158"/>
      <c r="HP368" s="158"/>
      <c r="HQ368" s="158"/>
      <c r="HR368" s="158"/>
      <c r="HS368" s="158"/>
      <c r="HT368" s="158"/>
      <c r="HU368" s="158"/>
      <c r="HV368" s="158"/>
      <c r="HW368" s="158"/>
      <c r="HX368" s="158"/>
      <c r="HY368" s="158"/>
      <c r="HZ368" s="158"/>
      <c r="IA368" s="158"/>
      <c r="IB368" s="158"/>
      <c r="IC368" s="158"/>
      <c r="ID368" s="158"/>
      <c r="IE368" s="158"/>
      <c r="IF368" s="158"/>
      <c r="IG368" s="158"/>
      <c r="IH368" s="158"/>
      <c r="II368" s="158"/>
      <c r="IJ368" s="158"/>
      <c r="IK368" s="158"/>
      <c r="IL368" s="158"/>
      <c r="IM368" s="158"/>
      <c r="IN368" s="158"/>
      <c r="IO368" s="158"/>
      <c r="IP368" s="158"/>
      <c r="IQ368" s="158"/>
      <c r="IR368" s="158"/>
      <c r="IS368" s="158"/>
      <c r="IT368" s="158"/>
      <c r="IU368" s="158"/>
      <c r="IV368" s="158"/>
      <c r="IW368" s="158"/>
      <c r="IX368" s="158"/>
      <c r="IY368" s="158"/>
      <c r="IZ368" s="158"/>
      <c r="JA368" s="158"/>
      <c r="JB368" s="158"/>
      <c r="JC368" s="158"/>
      <c r="JD368" s="158"/>
      <c r="JE368" s="158"/>
      <c r="JF368" s="158"/>
      <c r="JG368" s="158"/>
      <c r="JH368" s="158"/>
      <c r="JI368" s="158"/>
      <c r="JJ368" s="158"/>
      <c r="JK368" s="158"/>
      <c r="JL368" s="158"/>
      <c r="JM368" s="158"/>
      <c r="JN368" s="158"/>
    </row>
    <row r="369" spans="1:274" hidden="1" outlineLevel="1" x14ac:dyDescent="0.25">
      <c r="A369" t="s">
        <v>71</v>
      </c>
      <c r="B369" s="6"/>
      <c r="C369" s="6" t="s">
        <v>203</v>
      </c>
      <c r="D369" s="6" t="s">
        <v>149</v>
      </c>
      <c r="E369" s="75">
        <v>43815</v>
      </c>
      <c r="F369" s="61">
        <v>43818</v>
      </c>
      <c r="G369" s="280">
        <f>IF(OR(E369&lt;&gt;"NC", F369&lt;&gt;"NC"),NETWORKDAYS(E369,F369,'JOUR FERIE'!A:A),"NC")</f>
        <v>4</v>
      </c>
      <c r="H369" s="20">
        <v>3</v>
      </c>
      <c r="I369" s="20">
        <f t="shared" si="32"/>
        <v>4.2</v>
      </c>
      <c r="J369" s="20">
        <v>0</v>
      </c>
      <c r="K369" s="73">
        <f>I369-J369</f>
        <v>4.2</v>
      </c>
      <c r="L369" s="19" t="s">
        <v>19</v>
      </c>
      <c r="M369" s="3"/>
      <c r="N369" s="9"/>
      <c r="O369" s="9"/>
      <c r="P369" s="9"/>
      <c r="Q369" s="9"/>
      <c r="R369" s="9"/>
      <c r="S369" s="9"/>
      <c r="T369" s="172"/>
      <c r="U369" s="18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172"/>
      <c r="AJ369" s="180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172"/>
      <c r="AX369" s="180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172"/>
      <c r="BL369" s="180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172"/>
      <c r="BZ369" s="180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172"/>
      <c r="CN369" s="180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172"/>
      <c r="DI369" s="180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172"/>
      <c r="ED369" s="180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172"/>
      <c r="EY369" s="180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  <c r="HM369" s="9"/>
      <c r="HN369" s="9"/>
      <c r="HO369" s="9"/>
      <c r="HP369" s="9"/>
      <c r="HQ369" s="9"/>
      <c r="HR369" s="9"/>
      <c r="HS369" s="9"/>
      <c r="HT369" s="9"/>
      <c r="HU369" s="9"/>
      <c r="HV369" s="9"/>
      <c r="HW369" s="9"/>
      <c r="HX369" s="9"/>
      <c r="HY369" s="9"/>
      <c r="HZ369" s="9"/>
      <c r="IA369" s="9"/>
      <c r="IB369" s="9"/>
      <c r="IC369" s="9"/>
      <c r="ID369" s="9"/>
      <c r="IE369" s="9"/>
      <c r="IF369" s="9"/>
      <c r="IG369" s="9"/>
      <c r="IH369" s="9"/>
      <c r="II369" s="9"/>
      <c r="IJ369" s="9"/>
      <c r="IK369" s="9"/>
      <c r="IL369" s="9"/>
      <c r="IM369" s="9"/>
      <c r="IN369" s="9"/>
      <c r="IO369" s="9"/>
      <c r="IP369" s="9"/>
      <c r="IQ369" s="9"/>
      <c r="IR369" s="9"/>
      <c r="IS369" s="9"/>
      <c r="IT369" s="9"/>
      <c r="IU369" s="9"/>
      <c r="IV369" s="9"/>
      <c r="IW369" s="9"/>
      <c r="IX369" s="9"/>
      <c r="IY369" s="9"/>
      <c r="IZ369" s="9"/>
      <c r="JA369" s="9"/>
      <c r="JB369" s="9"/>
      <c r="JC369" s="9"/>
      <c r="JD369" s="9"/>
      <c r="JE369" s="9"/>
      <c r="JF369" s="9"/>
      <c r="JG369" s="9"/>
      <c r="JH369" s="9"/>
      <c r="JI369" s="9"/>
      <c r="JJ369" s="9"/>
      <c r="JK369" s="9"/>
      <c r="JL369" s="9"/>
      <c r="JM369" s="9"/>
      <c r="JN369" s="9"/>
    </row>
    <row r="370" spans="1:274" hidden="1" outlineLevel="1" x14ac:dyDescent="0.25">
      <c r="A370" s="22" t="s">
        <v>72</v>
      </c>
      <c r="B370" s="6"/>
      <c r="C370" s="6" t="s">
        <v>205</v>
      </c>
      <c r="D370" s="6" t="s">
        <v>147</v>
      </c>
      <c r="E370" s="75">
        <v>43851</v>
      </c>
      <c r="F370" s="61">
        <v>43868</v>
      </c>
      <c r="G370" s="280">
        <f>IF(OR(E370&lt;&gt;"NC", F370&lt;&gt;"NC"),NETWORKDAYS(E370,F370,'JOUR FERIE'!A:A),"NC")</f>
        <v>14</v>
      </c>
      <c r="H370" s="20">
        <v>10</v>
      </c>
      <c r="I370" s="20">
        <f t="shared" si="32"/>
        <v>14</v>
      </c>
      <c r="J370" s="20">
        <v>0</v>
      </c>
      <c r="K370" s="73">
        <f>I370-J370</f>
        <v>14</v>
      </c>
      <c r="L370" s="19" t="s">
        <v>19</v>
      </c>
      <c r="M370" s="3"/>
      <c r="N370" s="16"/>
      <c r="O370" s="16"/>
      <c r="P370" s="16"/>
      <c r="Q370" s="16"/>
      <c r="R370" s="16"/>
      <c r="S370" s="16"/>
      <c r="T370" s="173"/>
      <c r="U370" s="181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73"/>
      <c r="AJ370" s="181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73"/>
      <c r="AX370" s="181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73"/>
      <c r="BL370" s="181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73"/>
      <c r="BZ370" s="181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73"/>
      <c r="CN370" s="181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73"/>
      <c r="DI370" s="181"/>
      <c r="DJ370" s="16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73"/>
      <c r="ED370" s="181"/>
      <c r="EE370" s="16"/>
      <c r="EF370" s="16"/>
      <c r="EG370" s="16"/>
      <c r="EH370" s="16"/>
      <c r="EI370" s="16"/>
      <c r="EJ370" s="16"/>
      <c r="EK370" s="16"/>
      <c r="EL370" s="16"/>
      <c r="EM370" s="16"/>
      <c r="EN370" s="16"/>
      <c r="EO370" s="16"/>
      <c r="EP370" s="16"/>
      <c r="EQ370" s="16"/>
      <c r="ER370" s="16"/>
      <c r="ES370" s="16"/>
      <c r="ET370" s="16"/>
      <c r="EU370" s="16"/>
      <c r="EV370" s="16"/>
      <c r="EW370" s="16"/>
      <c r="EX370" s="173"/>
      <c r="EY370" s="181"/>
      <c r="EZ370" s="16"/>
      <c r="FA370" s="16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6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  <c r="HV370" s="16"/>
      <c r="HW370" s="16"/>
      <c r="HX370" s="16"/>
      <c r="HY370" s="16"/>
      <c r="HZ370" s="16"/>
      <c r="IA370" s="16"/>
      <c r="IB370" s="16"/>
      <c r="IC370" s="16"/>
      <c r="ID370" s="16"/>
      <c r="IE370" s="16"/>
      <c r="IF370" s="16"/>
      <c r="IG370" s="16"/>
      <c r="IH370" s="16"/>
      <c r="II370" s="16"/>
      <c r="IJ370" s="16"/>
      <c r="IK370" s="16"/>
      <c r="IL370" s="16"/>
      <c r="IM370" s="16"/>
      <c r="IN370" s="16"/>
      <c r="IO370" s="16"/>
      <c r="IP370" s="16"/>
      <c r="IQ370" s="16"/>
      <c r="IR370" s="16"/>
      <c r="IS370" s="16"/>
      <c r="IT370" s="16"/>
      <c r="IU370" s="16"/>
      <c r="IV370" s="16"/>
      <c r="IW370" s="16"/>
      <c r="IX370" s="16"/>
      <c r="IY370" s="16"/>
      <c r="IZ370" s="16"/>
      <c r="JA370" s="16"/>
      <c r="JB370" s="16"/>
      <c r="JC370" s="16"/>
      <c r="JD370" s="16"/>
      <c r="JE370" s="16"/>
      <c r="JF370" s="16"/>
      <c r="JG370" s="16"/>
      <c r="JH370" s="16"/>
      <c r="JI370" s="16"/>
      <c r="JJ370" s="16"/>
      <c r="JK370" s="16"/>
      <c r="JL370" s="16"/>
      <c r="JM370" s="16"/>
      <c r="JN370" s="16"/>
    </row>
    <row r="371" spans="1:274" s="145" customFormat="1" hidden="1" outlineLevel="1" x14ac:dyDescent="0.25">
      <c r="A371" s="145" t="s">
        <v>98</v>
      </c>
      <c r="B371" s="158"/>
      <c r="C371" s="158"/>
      <c r="D371" s="158"/>
      <c r="E371" s="243"/>
      <c r="F371" s="160"/>
      <c r="G371" s="283">
        <f>SUM(G372)</f>
        <v>7</v>
      </c>
      <c r="H371" s="283">
        <f>SUM(H372)</f>
        <v>5</v>
      </c>
      <c r="I371" s="283">
        <f>SUM(I372)</f>
        <v>7</v>
      </c>
      <c r="J371" s="283">
        <f>SUM(J372)</f>
        <v>0</v>
      </c>
      <c r="K371" s="283">
        <f>SUM(K372)</f>
        <v>7</v>
      </c>
      <c r="L371" s="146" t="s">
        <v>19</v>
      </c>
      <c r="M371" s="168"/>
      <c r="N371" s="158"/>
      <c r="O371" s="158"/>
      <c r="P371" s="158"/>
      <c r="Q371" s="158"/>
      <c r="R371" s="158"/>
      <c r="S371" s="158"/>
      <c r="T371" s="171"/>
      <c r="U371" s="179"/>
      <c r="V371" s="158"/>
      <c r="W371" s="158"/>
      <c r="X371" s="158"/>
      <c r="Y371" s="158"/>
      <c r="Z371" s="158"/>
      <c r="AA371" s="158"/>
      <c r="AB371" s="158"/>
      <c r="AC371" s="158"/>
      <c r="AD371" s="158"/>
      <c r="AE371" s="158"/>
      <c r="AF371" s="158"/>
      <c r="AG371" s="158"/>
      <c r="AH371" s="158"/>
      <c r="AI371" s="171"/>
      <c r="AJ371" s="179"/>
      <c r="AK371" s="158"/>
      <c r="AL371" s="158"/>
      <c r="AM371" s="158"/>
      <c r="AN371" s="158"/>
      <c r="AO371" s="158"/>
      <c r="AP371" s="158"/>
      <c r="AQ371" s="158"/>
      <c r="AR371" s="158"/>
      <c r="AS371" s="158"/>
      <c r="AT371" s="158"/>
      <c r="AU371" s="158"/>
      <c r="AV371" s="158"/>
      <c r="AW371" s="171"/>
      <c r="AX371" s="179"/>
      <c r="AY371" s="158"/>
      <c r="AZ371" s="158"/>
      <c r="BA371" s="158"/>
      <c r="BB371" s="158"/>
      <c r="BC371" s="158"/>
      <c r="BD371" s="158"/>
      <c r="BE371" s="158"/>
      <c r="BF371" s="158"/>
      <c r="BG371" s="158"/>
      <c r="BH371" s="158"/>
      <c r="BI371" s="158"/>
      <c r="BJ371" s="158"/>
      <c r="BK371" s="171"/>
      <c r="BL371" s="179"/>
      <c r="BM371" s="158"/>
      <c r="BN371" s="158"/>
      <c r="BO371" s="158"/>
      <c r="BP371" s="158"/>
      <c r="BQ371" s="158"/>
      <c r="BR371" s="158"/>
      <c r="BS371" s="158"/>
      <c r="BT371" s="158"/>
      <c r="BU371" s="158"/>
      <c r="BV371" s="158"/>
      <c r="BW371" s="158"/>
      <c r="BX371" s="158"/>
      <c r="BY371" s="171"/>
      <c r="BZ371" s="179"/>
      <c r="CA371" s="158"/>
      <c r="CB371" s="158"/>
      <c r="CC371" s="158"/>
      <c r="CD371" s="158"/>
      <c r="CE371" s="158"/>
      <c r="CF371" s="158"/>
      <c r="CG371" s="158"/>
      <c r="CH371" s="158"/>
      <c r="CI371" s="158"/>
      <c r="CJ371" s="158"/>
      <c r="CK371" s="158"/>
      <c r="CL371" s="158"/>
      <c r="CM371" s="171"/>
      <c r="CN371" s="179"/>
      <c r="CO371" s="158"/>
      <c r="CP371" s="158"/>
      <c r="CQ371" s="158"/>
      <c r="CR371" s="158"/>
      <c r="CS371" s="158"/>
      <c r="CT371" s="158"/>
      <c r="CU371" s="158"/>
      <c r="CV371" s="158"/>
      <c r="CW371" s="158"/>
      <c r="CX371" s="158"/>
      <c r="CY371" s="158"/>
      <c r="CZ371" s="158"/>
      <c r="DA371" s="158"/>
      <c r="DB371" s="158"/>
      <c r="DC371" s="158"/>
      <c r="DD371" s="158"/>
      <c r="DE371" s="158"/>
      <c r="DF371" s="158"/>
      <c r="DG371" s="158"/>
      <c r="DH371" s="171"/>
      <c r="DI371" s="179"/>
      <c r="DJ371" s="158"/>
      <c r="DK371" s="158"/>
      <c r="DL371" s="158"/>
      <c r="DM371" s="158"/>
      <c r="DN371" s="158"/>
      <c r="DO371" s="158"/>
      <c r="DP371" s="158"/>
      <c r="DQ371" s="158"/>
      <c r="DR371" s="158"/>
      <c r="DS371" s="158"/>
      <c r="DT371" s="158"/>
      <c r="DU371" s="158"/>
      <c r="DV371" s="158"/>
      <c r="DW371" s="158"/>
      <c r="DX371" s="158"/>
      <c r="DY371" s="158"/>
      <c r="DZ371" s="158"/>
      <c r="EA371" s="158"/>
      <c r="EB371" s="158"/>
      <c r="EC371" s="171"/>
      <c r="ED371" s="179"/>
      <c r="EE371" s="158"/>
      <c r="EF371" s="158"/>
      <c r="EG371" s="158"/>
      <c r="EH371" s="158"/>
      <c r="EI371" s="158"/>
      <c r="EJ371" s="158"/>
      <c r="EK371" s="158"/>
      <c r="EL371" s="158"/>
      <c r="EM371" s="158"/>
      <c r="EN371" s="158"/>
      <c r="EO371" s="158"/>
      <c r="EP371" s="158"/>
      <c r="EQ371" s="158"/>
      <c r="ER371" s="158"/>
      <c r="ES371" s="158"/>
      <c r="ET371" s="158"/>
      <c r="EU371" s="158"/>
      <c r="EV371" s="158"/>
      <c r="EW371" s="158"/>
      <c r="EX371" s="171"/>
      <c r="EY371" s="179"/>
      <c r="EZ371" s="158"/>
      <c r="FA371" s="158"/>
      <c r="FB371" s="158"/>
      <c r="FC371" s="158"/>
      <c r="FD371" s="158"/>
      <c r="FE371" s="158"/>
      <c r="FF371" s="158"/>
      <c r="FG371" s="158"/>
      <c r="FH371" s="158"/>
      <c r="FI371" s="158"/>
      <c r="FJ371" s="158"/>
      <c r="FK371" s="158"/>
      <c r="FL371" s="158"/>
      <c r="FM371" s="158"/>
      <c r="FN371" s="158"/>
      <c r="FO371" s="158"/>
      <c r="FP371" s="158"/>
      <c r="FQ371" s="158"/>
      <c r="FR371" s="158"/>
      <c r="FS371" s="158"/>
      <c r="FT371" s="158"/>
      <c r="FU371" s="158"/>
      <c r="FV371" s="158"/>
      <c r="FW371" s="158"/>
      <c r="FX371" s="158"/>
      <c r="FY371" s="158"/>
      <c r="FZ371" s="158"/>
      <c r="GA371" s="158"/>
      <c r="GB371" s="158"/>
      <c r="GC371" s="158"/>
      <c r="GD371" s="158"/>
      <c r="GE371" s="158"/>
      <c r="GF371" s="158"/>
      <c r="GG371" s="158"/>
      <c r="GH371" s="158"/>
      <c r="GI371" s="158"/>
      <c r="GJ371" s="158"/>
      <c r="GK371" s="158"/>
      <c r="GL371" s="158"/>
      <c r="GM371" s="158"/>
      <c r="GN371" s="158"/>
      <c r="GO371" s="158"/>
      <c r="GP371" s="158"/>
      <c r="GQ371" s="158"/>
      <c r="GR371" s="158"/>
      <c r="GS371" s="158"/>
      <c r="GT371" s="158"/>
      <c r="GU371" s="158"/>
      <c r="GV371" s="158"/>
      <c r="GW371" s="158"/>
      <c r="GX371" s="158"/>
      <c r="GY371" s="158"/>
      <c r="GZ371" s="158"/>
      <c r="HA371" s="158"/>
      <c r="HB371" s="158"/>
      <c r="HC371" s="158"/>
      <c r="HD371" s="158"/>
      <c r="HE371" s="158"/>
      <c r="HF371" s="158"/>
      <c r="HG371" s="158"/>
      <c r="HH371" s="158"/>
      <c r="HI371" s="158"/>
      <c r="HJ371" s="158"/>
      <c r="HK371" s="158"/>
      <c r="HL371" s="158"/>
      <c r="HM371" s="158"/>
      <c r="HN371" s="158"/>
      <c r="HO371" s="158"/>
      <c r="HP371" s="158"/>
      <c r="HQ371" s="158"/>
      <c r="HR371" s="158"/>
      <c r="HS371" s="158"/>
      <c r="HT371" s="158"/>
      <c r="HU371" s="158"/>
      <c r="HV371" s="158"/>
      <c r="HW371" s="158"/>
      <c r="HX371" s="158"/>
      <c r="HY371" s="158"/>
      <c r="HZ371" s="158"/>
      <c r="IA371" s="158"/>
      <c r="IB371" s="158"/>
      <c r="IC371" s="158"/>
      <c r="ID371" s="158"/>
      <c r="IE371" s="158"/>
      <c r="IF371" s="158"/>
      <c r="IG371" s="158"/>
      <c r="IH371" s="158"/>
      <c r="II371" s="158"/>
      <c r="IJ371" s="158"/>
      <c r="IK371" s="158"/>
      <c r="IL371" s="158"/>
      <c r="IM371" s="158"/>
      <c r="IN371" s="158"/>
      <c r="IO371" s="158"/>
      <c r="IP371" s="158"/>
      <c r="IQ371" s="158"/>
      <c r="IR371" s="158"/>
      <c r="IS371" s="158"/>
      <c r="IT371" s="158"/>
      <c r="IU371" s="158"/>
      <c r="IV371" s="158"/>
      <c r="IW371" s="158"/>
      <c r="IX371" s="158"/>
      <c r="IY371" s="158"/>
      <c r="IZ371" s="158"/>
      <c r="JA371" s="158"/>
      <c r="JB371" s="158"/>
      <c r="JC371" s="158"/>
      <c r="JD371" s="158"/>
      <c r="JE371" s="158"/>
      <c r="JF371" s="158"/>
      <c r="JG371" s="158"/>
      <c r="JH371" s="158"/>
      <c r="JI371" s="158"/>
      <c r="JJ371" s="158"/>
      <c r="JK371" s="158"/>
      <c r="JL371" s="158"/>
      <c r="JM371" s="158"/>
      <c r="JN371" s="158"/>
    </row>
    <row r="372" spans="1:274" hidden="1" outlineLevel="1" x14ac:dyDescent="0.25">
      <c r="A372" s="22" t="s">
        <v>73</v>
      </c>
      <c r="B372" s="6"/>
      <c r="C372" s="6" t="s">
        <v>204</v>
      </c>
      <c r="D372" s="6" t="s">
        <v>153</v>
      </c>
      <c r="E372" s="75">
        <v>43832</v>
      </c>
      <c r="F372" s="61">
        <v>43840</v>
      </c>
      <c r="G372" s="280">
        <f>IF(OR(E372&lt;&gt;"NC", F372&lt;&gt;"NC"),NETWORKDAYS(E372,F372,'JOUR FERIE'!A:A),"NC")</f>
        <v>7</v>
      </c>
      <c r="H372" s="20">
        <v>5</v>
      </c>
      <c r="I372" s="20">
        <f t="shared" si="32"/>
        <v>7</v>
      </c>
      <c r="J372" s="20">
        <v>0</v>
      </c>
      <c r="K372" s="73">
        <f>I372-J372</f>
        <v>7</v>
      </c>
      <c r="L372" s="19" t="s">
        <v>19</v>
      </c>
      <c r="M372" s="3"/>
      <c r="N372" s="6"/>
      <c r="O372" s="6"/>
      <c r="P372" s="6"/>
      <c r="Q372" s="6"/>
      <c r="R372" s="6"/>
      <c r="S372" s="6"/>
      <c r="T372" s="109"/>
      <c r="U372" s="183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109"/>
      <c r="AJ372" s="183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109"/>
      <c r="AX372" s="183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109"/>
      <c r="BL372" s="183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109"/>
      <c r="BZ372" s="183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109"/>
      <c r="CN372" s="183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109"/>
      <c r="DI372" s="183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109"/>
      <c r="ED372" s="183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109"/>
      <c r="EY372" s="183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  <c r="IU372" s="6"/>
      <c r="IV372" s="6"/>
      <c r="IW372" s="6"/>
      <c r="IX372" s="6"/>
      <c r="IY372" s="6"/>
      <c r="IZ372" s="6"/>
      <c r="JA372" s="6"/>
      <c r="JB372" s="6"/>
      <c r="JC372" s="6"/>
      <c r="JD372" s="6"/>
      <c r="JE372" s="6"/>
      <c r="JF372" s="6"/>
      <c r="JG372" s="6"/>
      <c r="JH372" s="6"/>
      <c r="JI372" s="6"/>
      <c r="JJ372" s="6"/>
      <c r="JK372" s="6"/>
      <c r="JL372" s="6"/>
      <c r="JM372" s="6"/>
      <c r="JN372" s="6"/>
    </row>
    <row r="373" spans="1:274" s="145" customFormat="1" hidden="1" outlineLevel="1" x14ac:dyDescent="0.25">
      <c r="A373" s="145" t="s">
        <v>99</v>
      </c>
      <c r="B373" s="158"/>
      <c r="C373" s="158"/>
      <c r="D373" s="158"/>
      <c r="E373" s="243"/>
      <c r="F373" s="160"/>
      <c r="G373" s="283">
        <f>SUM(G374,G375)</f>
        <v>7</v>
      </c>
      <c r="H373" s="283">
        <f>SUM(H374,H375)</f>
        <v>5</v>
      </c>
      <c r="I373" s="283">
        <f>SUM(I374,I375)</f>
        <v>7</v>
      </c>
      <c r="J373" s="283">
        <f>SUM(J374,J375)</f>
        <v>0</v>
      </c>
      <c r="K373" s="283">
        <f>SUM(K374,K375)</f>
        <v>7</v>
      </c>
      <c r="L373" s="146" t="s">
        <v>19</v>
      </c>
      <c r="M373" s="168"/>
      <c r="N373" s="158"/>
      <c r="O373" s="158"/>
      <c r="P373" s="158"/>
      <c r="Q373" s="158"/>
      <c r="R373" s="158"/>
      <c r="S373" s="158"/>
      <c r="T373" s="171"/>
      <c r="U373" s="179"/>
      <c r="V373" s="158"/>
      <c r="W373" s="158"/>
      <c r="X373" s="158"/>
      <c r="Y373" s="158"/>
      <c r="Z373" s="158"/>
      <c r="AA373" s="158"/>
      <c r="AB373" s="158"/>
      <c r="AC373" s="158"/>
      <c r="AD373" s="158"/>
      <c r="AE373" s="158"/>
      <c r="AF373" s="158"/>
      <c r="AG373" s="158"/>
      <c r="AH373" s="158"/>
      <c r="AI373" s="171"/>
      <c r="AJ373" s="179"/>
      <c r="AK373" s="158"/>
      <c r="AL373" s="158"/>
      <c r="AM373" s="158"/>
      <c r="AN373" s="158"/>
      <c r="AO373" s="158"/>
      <c r="AP373" s="158"/>
      <c r="AQ373" s="158"/>
      <c r="AR373" s="158"/>
      <c r="AS373" s="158"/>
      <c r="AT373" s="158"/>
      <c r="AU373" s="158"/>
      <c r="AV373" s="158"/>
      <c r="AW373" s="171"/>
      <c r="AX373" s="179"/>
      <c r="AY373" s="158"/>
      <c r="AZ373" s="158"/>
      <c r="BA373" s="158"/>
      <c r="BB373" s="158"/>
      <c r="BC373" s="158"/>
      <c r="BD373" s="158"/>
      <c r="BE373" s="158"/>
      <c r="BF373" s="158"/>
      <c r="BG373" s="158"/>
      <c r="BH373" s="158"/>
      <c r="BI373" s="158"/>
      <c r="BJ373" s="158"/>
      <c r="BK373" s="171"/>
      <c r="BL373" s="179"/>
      <c r="BM373" s="158"/>
      <c r="BN373" s="158"/>
      <c r="BO373" s="158"/>
      <c r="BP373" s="158"/>
      <c r="BQ373" s="158"/>
      <c r="BR373" s="158"/>
      <c r="BS373" s="158"/>
      <c r="BT373" s="158"/>
      <c r="BU373" s="158"/>
      <c r="BV373" s="158"/>
      <c r="BW373" s="158"/>
      <c r="BX373" s="158"/>
      <c r="BY373" s="171"/>
      <c r="BZ373" s="179"/>
      <c r="CA373" s="158"/>
      <c r="CB373" s="158"/>
      <c r="CC373" s="158"/>
      <c r="CD373" s="158"/>
      <c r="CE373" s="158"/>
      <c r="CF373" s="158"/>
      <c r="CG373" s="158"/>
      <c r="CH373" s="158"/>
      <c r="CI373" s="158"/>
      <c r="CJ373" s="158"/>
      <c r="CK373" s="158"/>
      <c r="CL373" s="158"/>
      <c r="CM373" s="171"/>
      <c r="CN373" s="179"/>
      <c r="CO373" s="158"/>
      <c r="CP373" s="158"/>
      <c r="CQ373" s="158"/>
      <c r="CR373" s="158"/>
      <c r="CS373" s="158"/>
      <c r="CT373" s="158"/>
      <c r="CU373" s="158"/>
      <c r="CV373" s="158"/>
      <c r="CW373" s="158"/>
      <c r="CX373" s="158"/>
      <c r="CY373" s="158"/>
      <c r="CZ373" s="158"/>
      <c r="DA373" s="158"/>
      <c r="DB373" s="158"/>
      <c r="DC373" s="158"/>
      <c r="DD373" s="158"/>
      <c r="DE373" s="158"/>
      <c r="DF373" s="158"/>
      <c r="DG373" s="158"/>
      <c r="DH373" s="171"/>
      <c r="DI373" s="179"/>
      <c r="DJ373" s="158"/>
      <c r="DK373" s="158"/>
      <c r="DL373" s="158"/>
      <c r="DM373" s="158"/>
      <c r="DN373" s="158"/>
      <c r="DO373" s="158"/>
      <c r="DP373" s="158"/>
      <c r="DQ373" s="158"/>
      <c r="DR373" s="158"/>
      <c r="DS373" s="158"/>
      <c r="DT373" s="158"/>
      <c r="DU373" s="158"/>
      <c r="DV373" s="158"/>
      <c r="DW373" s="158"/>
      <c r="DX373" s="158"/>
      <c r="DY373" s="158"/>
      <c r="DZ373" s="158"/>
      <c r="EA373" s="158"/>
      <c r="EB373" s="158"/>
      <c r="EC373" s="171"/>
      <c r="ED373" s="179"/>
      <c r="EE373" s="158"/>
      <c r="EF373" s="158"/>
      <c r="EG373" s="158"/>
      <c r="EH373" s="158"/>
      <c r="EI373" s="158"/>
      <c r="EJ373" s="158"/>
      <c r="EK373" s="158"/>
      <c r="EL373" s="158"/>
      <c r="EM373" s="158"/>
      <c r="EN373" s="158"/>
      <c r="EO373" s="158"/>
      <c r="EP373" s="158"/>
      <c r="EQ373" s="158"/>
      <c r="ER373" s="158"/>
      <c r="ES373" s="158"/>
      <c r="ET373" s="158"/>
      <c r="EU373" s="158"/>
      <c r="EV373" s="158"/>
      <c r="EW373" s="158"/>
      <c r="EX373" s="171"/>
      <c r="EY373" s="179"/>
      <c r="EZ373" s="158"/>
      <c r="FA373" s="158"/>
      <c r="FB373" s="158"/>
      <c r="FC373" s="158"/>
      <c r="FD373" s="158"/>
      <c r="FE373" s="158"/>
      <c r="FF373" s="158"/>
      <c r="FG373" s="158"/>
      <c r="FH373" s="158"/>
      <c r="FI373" s="158"/>
      <c r="FJ373" s="158"/>
      <c r="FK373" s="158"/>
      <c r="FL373" s="158"/>
      <c r="FM373" s="158"/>
      <c r="FN373" s="158"/>
      <c r="FO373" s="158"/>
      <c r="FP373" s="158"/>
      <c r="FQ373" s="158"/>
      <c r="FR373" s="158"/>
      <c r="FS373" s="158"/>
      <c r="FT373" s="158"/>
      <c r="FU373" s="158"/>
      <c r="FV373" s="158"/>
      <c r="FW373" s="158"/>
      <c r="FX373" s="158"/>
      <c r="FY373" s="158"/>
      <c r="FZ373" s="158"/>
      <c r="GA373" s="158"/>
      <c r="GB373" s="158"/>
      <c r="GC373" s="158"/>
      <c r="GD373" s="158"/>
      <c r="GE373" s="158"/>
      <c r="GF373" s="158"/>
      <c r="GG373" s="158"/>
      <c r="GH373" s="158"/>
      <c r="GI373" s="158"/>
      <c r="GJ373" s="158"/>
      <c r="GK373" s="158"/>
      <c r="GL373" s="158"/>
      <c r="GM373" s="158"/>
      <c r="GN373" s="158"/>
      <c r="GO373" s="158"/>
      <c r="GP373" s="158"/>
      <c r="GQ373" s="158"/>
      <c r="GR373" s="158"/>
      <c r="GS373" s="158"/>
      <c r="GT373" s="158"/>
      <c r="GU373" s="158"/>
      <c r="GV373" s="158"/>
      <c r="GW373" s="158"/>
      <c r="GX373" s="158"/>
      <c r="GY373" s="158"/>
      <c r="GZ373" s="158"/>
      <c r="HA373" s="158"/>
      <c r="HB373" s="158"/>
      <c r="HC373" s="158"/>
      <c r="HD373" s="158"/>
      <c r="HE373" s="158"/>
      <c r="HF373" s="158"/>
      <c r="HG373" s="158"/>
      <c r="HH373" s="158"/>
      <c r="HI373" s="158"/>
      <c r="HJ373" s="158"/>
      <c r="HK373" s="158"/>
      <c r="HL373" s="158"/>
      <c r="HM373" s="158"/>
      <c r="HN373" s="158"/>
      <c r="HO373" s="158"/>
      <c r="HP373" s="158"/>
      <c r="HQ373" s="158"/>
      <c r="HR373" s="158"/>
      <c r="HS373" s="158"/>
      <c r="HT373" s="158"/>
      <c r="HU373" s="158"/>
      <c r="HV373" s="158"/>
      <c r="HW373" s="158"/>
      <c r="HX373" s="158"/>
      <c r="HY373" s="158"/>
      <c r="HZ373" s="158"/>
      <c r="IA373" s="158"/>
      <c r="IB373" s="158"/>
      <c r="IC373" s="158"/>
      <c r="ID373" s="158"/>
      <c r="IE373" s="158"/>
      <c r="IF373" s="158"/>
      <c r="IG373" s="158"/>
      <c r="IH373" s="158"/>
      <c r="II373" s="158"/>
      <c r="IJ373" s="158"/>
      <c r="IK373" s="158"/>
      <c r="IL373" s="158"/>
      <c r="IM373" s="158"/>
      <c r="IN373" s="158"/>
      <c r="IO373" s="158"/>
      <c r="IP373" s="158"/>
      <c r="IQ373" s="158"/>
      <c r="IR373" s="158"/>
      <c r="IS373" s="158"/>
      <c r="IT373" s="158"/>
      <c r="IU373" s="158"/>
      <c r="IV373" s="158"/>
      <c r="IW373" s="158"/>
      <c r="IX373" s="158"/>
      <c r="IY373" s="158"/>
      <c r="IZ373" s="158"/>
      <c r="JA373" s="158"/>
      <c r="JB373" s="158"/>
      <c r="JC373" s="158"/>
      <c r="JD373" s="158"/>
      <c r="JE373" s="158"/>
      <c r="JF373" s="158"/>
      <c r="JG373" s="158"/>
      <c r="JH373" s="158"/>
      <c r="JI373" s="158"/>
      <c r="JJ373" s="158"/>
      <c r="JK373" s="158"/>
      <c r="JL373" s="158"/>
      <c r="JM373" s="158"/>
      <c r="JN373" s="158"/>
    </row>
    <row r="374" spans="1:274" hidden="1" outlineLevel="1" x14ac:dyDescent="0.25">
      <c r="A374" s="22" t="s">
        <v>74</v>
      </c>
      <c r="B374" s="6"/>
      <c r="C374" s="6" t="s">
        <v>204</v>
      </c>
      <c r="D374" s="6" t="s">
        <v>153</v>
      </c>
      <c r="E374" s="75">
        <v>43843</v>
      </c>
      <c r="F374" s="61">
        <v>43844</v>
      </c>
      <c r="G374" s="280">
        <f>IF(OR(E374&lt;&gt;"NC", F374&lt;&gt;"NC"),NETWORKDAYS(E374,F374,'JOUR FERIE'!A:A),"NC")</f>
        <v>2</v>
      </c>
      <c r="H374" s="20">
        <v>1</v>
      </c>
      <c r="I374" s="20">
        <f t="shared" si="32"/>
        <v>1.4</v>
      </c>
      <c r="J374" s="20">
        <v>0</v>
      </c>
      <c r="K374" s="73">
        <f>I374-J374</f>
        <v>1.4</v>
      </c>
      <c r="L374" s="19" t="s">
        <v>19</v>
      </c>
      <c r="M374" s="3"/>
      <c r="N374" s="9"/>
      <c r="O374" s="9"/>
      <c r="P374" s="9"/>
      <c r="Q374" s="9"/>
      <c r="R374" s="9"/>
      <c r="S374" s="9"/>
      <c r="T374" s="172"/>
      <c r="U374" s="18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172"/>
      <c r="AJ374" s="180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172"/>
      <c r="AX374" s="180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172"/>
      <c r="BL374" s="180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172"/>
      <c r="BZ374" s="180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172"/>
      <c r="CN374" s="180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172"/>
      <c r="DI374" s="180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172"/>
      <c r="ED374" s="180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172"/>
      <c r="EY374" s="180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  <c r="HM374" s="9"/>
      <c r="HN374" s="9"/>
      <c r="HO374" s="9"/>
      <c r="HP374" s="9"/>
      <c r="HQ374" s="9"/>
      <c r="HR374" s="9"/>
      <c r="HS374" s="9"/>
      <c r="HT374" s="9"/>
      <c r="HU374" s="9"/>
      <c r="HV374" s="9"/>
      <c r="HW374" s="9"/>
      <c r="HX374" s="9"/>
      <c r="HY374" s="9"/>
      <c r="HZ374" s="9"/>
      <c r="IA374" s="9"/>
      <c r="IB374" s="9"/>
      <c r="IC374" s="9"/>
      <c r="ID374" s="9"/>
      <c r="IE374" s="9"/>
      <c r="IF374" s="9"/>
      <c r="IG374" s="9"/>
      <c r="IH374" s="9"/>
      <c r="II374" s="9"/>
      <c r="IJ374" s="9"/>
      <c r="IK374" s="9"/>
      <c r="IL374" s="9"/>
      <c r="IM374" s="9"/>
      <c r="IN374" s="9"/>
      <c r="IO374" s="9"/>
      <c r="IP374" s="9"/>
      <c r="IQ374" s="9"/>
      <c r="IR374" s="9"/>
      <c r="IS374" s="9"/>
      <c r="IT374" s="9"/>
      <c r="IU374" s="9"/>
      <c r="IV374" s="9"/>
      <c r="IW374" s="9"/>
      <c r="IX374" s="9"/>
      <c r="IY374" s="9"/>
      <c r="IZ374" s="9"/>
      <c r="JA374" s="9"/>
      <c r="JB374" s="9"/>
      <c r="JC374" s="9"/>
      <c r="JD374" s="9"/>
      <c r="JE374" s="9"/>
      <c r="JF374" s="9"/>
      <c r="JG374" s="9"/>
      <c r="JH374" s="9"/>
      <c r="JI374" s="9"/>
      <c r="JJ374" s="9"/>
      <c r="JK374" s="9"/>
      <c r="JL374" s="9"/>
      <c r="JM374" s="9"/>
      <c r="JN374" s="9"/>
    </row>
    <row r="375" spans="1:274" hidden="1" outlineLevel="1" x14ac:dyDescent="0.25">
      <c r="A375" s="22" t="s">
        <v>75</v>
      </c>
      <c r="B375" s="6"/>
      <c r="C375" s="6" t="s">
        <v>204</v>
      </c>
      <c r="D375" s="6" t="s">
        <v>5</v>
      </c>
      <c r="E375" s="61">
        <v>43844</v>
      </c>
      <c r="F375" s="61">
        <v>43850</v>
      </c>
      <c r="G375" s="280">
        <f>IF(OR(E375&lt;&gt;"NC", F375&lt;&gt;"NC"),NETWORKDAYS(E375,F375,'JOUR FERIE'!A:A),"NC")</f>
        <v>5</v>
      </c>
      <c r="H375" s="20">
        <v>4</v>
      </c>
      <c r="I375" s="20">
        <f t="shared" si="32"/>
        <v>5.6</v>
      </c>
      <c r="J375" s="20">
        <v>0</v>
      </c>
      <c r="K375" s="73">
        <f>I375-J375</f>
        <v>5.6</v>
      </c>
      <c r="L375" s="19" t="s">
        <v>19</v>
      </c>
      <c r="M375" s="3"/>
      <c r="N375" s="16"/>
      <c r="O375" s="16"/>
      <c r="P375" s="16"/>
      <c r="Q375" s="16"/>
      <c r="R375" s="16"/>
      <c r="S375" s="16"/>
      <c r="T375" s="173"/>
      <c r="U375" s="181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73"/>
      <c r="AJ375" s="181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73"/>
      <c r="AX375" s="181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73"/>
      <c r="BL375" s="181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73"/>
      <c r="BZ375" s="181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73"/>
      <c r="CN375" s="181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73"/>
      <c r="DI375" s="181"/>
      <c r="DJ375" s="16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73"/>
      <c r="ED375" s="181"/>
      <c r="EE375" s="16"/>
      <c r="EF375" s="16"/>
      <c r="EG375" s="16"/>
      <c r="EH375" s="16"/>
      <c r="EI375" s="16"/>
      <c r="EJ375" s="16"/>
      <c r="EK375" s="16"/>
      <c r="EL375" s="16"/>
      <c r="EM375" s="16"/>
      <c r="EN375" s="16"/>
      <c r="EO375" s="16"/>
      <c r="EP375" s="16"/>
      <c r="EQ375" s="16"/>
      <c r="ER375" s="16"/>
      <c r="ES375" s="16"/>
      <c r="ET375" s="16"/>
      <c r="EU375" s="16"/>
      <c r="EV375" s="16"/>
      <c r="EW375" s="16"/>
      <c r="EX375" s="173"/>
      <c r="EY375" s="181"/>
      <c r="EZ375" s="16"/>
      <c r="FA375" s="16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6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  <c r="HV375" s="16"/>
      <c r="HW375" s="16"/>
      <c r="HX375" s="16"/>
      <c r="HY375" s="16"/>
      <c r="HZ375" s="16"/>
      <c r="IA375" s="16"/>
      <c r="IB375" s="16"/>
      <c r="IC375" s="16"/>
      <c r="ID375" s="16"/>
      <c r="IE375" s="16"/>
      <c r="IF375" s="16"/>
      <c r="IG375" s="16"/>
      <c r="IH375" s="16"/>
      <c r="II375" s="16"/>
      <c r="IJ375" s="16"/>
      <c r="IK375" s="16"/>
      <c r="IL375" s="16"/>
      <c r="IM375" s="16"/>
      <c r="IN375" s="16"/>
      <c r="IO375" s="16"/>
      <c r="IP375" s="16"/>
      <c r="IQ375" s="16"/>
      <c r="IR375" s="16"/>
      <c r="IS375" s="16"/>
      <c r="IT375" s="16"/>
      <c r="IU375" s="16"/>
      <c r="IV375" s="16"/>
      <c r="IW375" s="16"/>
      <c r="IX375" s="16"/>
      <c r="IY375" s="16"/>
      <c r="IZ375" s="16"/>
      <c r="JA375" s="16"/>
      <c r="JB375" s="16"/>
      <c r="JC375" s="16"/>
      <c r="JD375" s="16"/>
      <c r="JE375" s="16"/>
      <c r="JF375" s="16"/>
      <c r="JG375" s="16"/>
      <c r="JH375" s="16"/>
      <c r="JI375" s="16"/>
      <c r="JJ375" s="16"/>
      <c r="JK375" s="16"/>
      <c r="JL375" s="16"/>
      <c r="JM375" s="16"/>
      <c r="JN375" s="16"/>
    </row>
    <row r="376" spans="1:274" s="145" customFormat="1" hidden="1" outlineLevel="1" x14ac:dyDescent="0.25">
      <c r="A376" s="145" t="s">
        <v>100</v>
      </c>
      <c r="B376" s="158"/>
      <c r="C376" s="158"/>
      <c r="D376" s="158"/>
      <c r="E376" s="243"/>
      <c r="F376" s="160"/>
      <c r="G376" s="283">
        <f>SUM(G377:G379)</f>
        <v>13</v>
      </c>
      <c r="H376" s="283">
        <f>SUM(H377:H379)</f>
        <v>9</v>
      </c>
      <c r="I376" s="283">
        <f>SUM(I377:I379)</f>
        <v>12.6</v>
      </c>
      <c r="J376" s="283">
        <f>SUM(J377:J379)</f>
        <v>0</v>
      </c>
      <c r="K376" s="283">
        <f>SUM(K377:K379)</f>
        <v>12.6</v>
      </c>
      <c r="L376" s="146" t="s">
        <v>19</v>
      </c>
      <c r="M376" s="168"/>
      <c r="N376" s="158"/>
      <c r="O376" s="158"/>
      <c r="P376" s="158"/>
      <c r="Q376" s="158"/>
      <c r="R376" s="158"/>
      <c r="S376" s="158"/>
      <c r="T376" s="171"/>
      <c r="U376" s="179"/>
      <c r="V376" s="158"/>
      <c r="W376" s="158"/>
      <c r="X376" s="158"/>
      <c r="Y376" s="158"/>
      <c r="Z376" s="158"/>
      <c r="AA376" s="158"/>
      <c r="AB376" s="158"/>
      <c r="AC376" s="158"/>
      <c r="AD376" s="158"/>
      <c r="AE376" s="158"/>
      <c r="AF376" s="158"/>
      <c r="AG376" s="158"/>
      <c r="AH376" s="158"/>
      <c r="AI376" s="171"/>
      <c r="AJ376" s="179"/>
      <c r="AK376" s="158"/>
      <c r="AL376" s="158"/>
      <c r="AM376" s="158"/>
      <c r="AN376" s="158"/>
      <c r="AO376" s="158"/>
      <c r="AP376" s="158"/>
      <c r="AQ376" s="158"/>
      <c r="AR376" s="158"/>
      <c r="AS376" s="158"/>
      <c r="AT376" s="158"/>
      <c r="AU376" s="158"/>
      <c r="AV376" s="158"/>
      <c r="AW376" s="171"/>
      <c r="AX376" s="179"/>
      <c r="AY376" s="158"/>
      <c r="AZ376" s="158"/>
      <c r="BA376" s="158"/>
      <c r="BB376" s="158"/>
      <c r="BC376" s="158"/>
      <c r="BD376" s="158"/>
      <c r="BE376" s="158"/>
      <c r="BF376" s="158"/>
      <c r="BG376" s="158"/>
      <c r="BH376" s="158"/>
      <c r="BI376" s="158"/>
      <c r="BJ376" s="158"/>
      <c r="BK376" s="171"/>
      <c r="BL376" s="179"/>
      <c r="BM376" s="158"/>
      <c r="BN376" s="158"/>
      <c r="BO376" s="158"/>
      <c r="BP376" s="158"/>
      <c r="BQ376" s="158"/>
      <c r="BR376" s="158"/>
      <c r="BS376" s="158"/>
      <c r="BT376" s="158"/>
      <c r="BU376" s="158"/>
      <c r="BV376" s="158"/>
      <c r="BW376" s="158"/>
      <c r="BX376" s="158"/>
      <c r="BY376" s="171"/>
      <c r="BZ376" s="179"/>
      <c r="CA376" s="158"/>
      <c r="CB376" s="158"/>
      <c r="CC376" s="158"/>
      <c r="CD376" s="158"/>
      <c r="CE376" s="158"/>
      <c r="CF376" s="158"/>
      <c r="CG376" s="158"/>
      <c r="CH376" s="158"/>
      <c r="CI376" s="158"/>
      <c r="CJ376" s="158"/>
      <c r="CK376" s="158"/>
      <c r="CL376" s="158"/>
      <c r="CM376" s="171"/>
      <c r="CN376" s="179"/>
      <c r="CO376" s="158"/>
      <c r="CP376" s="158"/>
      <c r="CQ376" s="158"/>
      <c r="CR376" s="158"/>
      <c r="CS376" s="158"/>
      <c r="CT376" s="158"/>
      <c r="CU376" s="158"/>
      <c r="CV376" s="158"/>
      <c r="CW376" s="158"/>
      <c r="CX376" s="158"/>
      <c r="CY376" s="158"/>
      <c r="CZ376" s="158"/>
      <c r="DA376" s="158"/>
      <c r="DB376" s="158"/>
      <c r="DC376" s="158"/>
      <c r="DD376" s="158"/>
      <c r="DE376" s="158"/>
      <c r="DF376" s="158"/>
      <c r="DG376" s="158"/>
      <c r="DH376" s="171"/>
      <c r="DI376" s="179"/>
      <c r="DJ376" s="158"/>
      <c r="DK376" s="158"/>
      <c r="DL376" s="158"/>
      <c r="DM376" s="158"/>
      <c r="DN376" s="158"/>
      <c r="DO376" s="158"/>
      <c r="DP376" s="158"/>
      <c r="DQ376" s="158"/>
      <c r="DR376" s="158"/>
      <c r="DS376" s="158"/>
      <c r="DT376" s="158"/>
      <c r="DU376" s="158"/>
      <c r="DV376" s="158"/>
      <c r="DW376" s="158"/>
      <c r="DX376" s="158"/>
      <c r="DY376" s="158"/>
      <c r="DZ376" s="158"/>
      <c r="EA376" s="158"/>
      <c r="EB376" s="158"/>
      <c r="EC376" s="171"/>
      <c r="ED376" s="179"/>
      <c r="EE376" s="158"/>
      <c r="EF376" s="158"/>
      <c r="EG376" s="158"/>
      <c r="EH376" s="158"/>
      <c r="EI376" s="158"/>
      <c r="EJ376" s="158"/>
      <c r="EK376" s="158"/>
      <c r="EL376" s="158"/>
      <c r="EM376" s="158"/>
      <c r="EN376" s="158"/>
      <c r="EO376" s="158"/>
      <c r="EP376" s="158"/>
      <c r="EQ376" s="158"/>
      <c r="ER376" s="158"/>
      <c r="ES376" s="158"/>
      <c r="ET376" s="158"/>
      <c r="EU376" s="158"/>
      <c r="EV376" s="158"/>
      <c r="EW376" s="158"/>
      <c r="EX376" s="171"/>
      <c r="EY376" s="179"/>
      <c r="EZ376" s="158"/>
      <c r="FA376" s="158"/>
      <c r="FB376" s="158"/>
      <c r="FC376" s="158"/>
      <c r="FD376" s="158"/>
      <c r="FE376" s="158"/>
      <c r="FF376" s="158"/>
      <c r="FG376" s="158"/>
      <c r="FH376" s="158"/>
      <c r="FI376" s="158"/>
      <c r="FJ376" s="158"/>
      <c r="FK376" s="158"/>
      <c r="FL376" s="158"/>
      <c r="FM376" s="158"/>
      <c r="FN376" s="158"/>
      <c r="FO376" s="158"/>
      <c r="FP376" s="158"/>
      <c r="FQ376" s="158"/>
      <c r="FR376" s="158"/>
      <c r="FS376" s="158"/>
      <c r="FT376" s="158"/>
      <c r="FU376" s="158"/>
      <c r="FV376" s="158"/>
      <c r="FW376" s="158"/>
      <c r="FX376" s="158"/>
      <c r="FY376" s="158"/>
      <c r="FZ376" s="158"/>
      <c r="GA376" s="158"/>
      <c r="GB376" s="158"/>
      <c r="GC376" s="158"/>
      <c r="GD376" s="158"/>
      <c r="GE376" s="158"/>
      <c r="GF376" s="158"/>
      <c r="GG376" s="158"/>
      <c r="GH376" s="158"/>
      <c r="GI376" s="158"/>
      <c r="GJ376" s="158"/>
      <c r="GK376" s="158"/>
      <c r="GL376" s="158"/>
      <c r="GM376" s="158"/>
      <c r="GN376" s="158"/>
      <c r="GO376" s="158"/>
      <c r="GP376" s="158"/>
      <c r="GQ376" s="158"/>
      <c r="GR376" s="158"/>
      <c r="GS376" s="158"/>
      <c r="GT376" s="158"/>
      <c r="GU376" s="158"/>
      <c r="GV376" s="158"/>
      <c r="GW376" s="158"/>
      <c r="GX376" s="158"/>
      <c r="GY376" s="158"/>
      <c r="GZ376" s="158"/>
      <c r="HA376" s="158"/>
      <c r="HB376" s="158"/>
      <c r="HC376" s="158"/>
      <c r="HD376" s="158"/>
      <c r="HE376" s="158"/>
      <c r="HF376" s="158"/>
      <c r="HG376" s="158"/>
      <c r="HH376" s="158"/>
      <c r="HI376" s="158"/>
      <c r="HJ376" s="158"/>
      <c r="HK376" s="158"/>
      <c r="HL376" s="158"/>
      <c r="HM376" s="158"/>
      <c r="HN376" s="158"/>
      <c r="HO376" s="158"/>
      <c r="HP376" s="158"/>
      <c r="HQ376" s="158"/>
      <c r="HR376" s="158"/>
      <c r="HS376" s="158"/>
      <c r="HT376" s="158"/>
      <c r="HU376" s="158"/>
      <c r="HV376" s="158"/>
      <c r="HW376" s="158"/>
      <c r="HX376" s="158"/>
      <c r="HY376" s="158"/>
      <c r="HZ376" s="158"/>
      <c r="IA376" s="158"/>
      <c r="IB376" s="158"/>
      <c r="IC376" s="158"/>
      <c r="ID376" s="158"/>
      <c r="IE376" s="158"/>
      <c r="IF376" s="158"/>
      <c r="IG376" s="158"/>
      <c r="IH376" s="158"/>
      <c r="II376" s="158"/>
      <c r="IJ376" s="158"/>
      <c r="IK376" s="158"/>
      <c r="IL376" s="158"/>
      <c r="IM376" s="158"/>
      <c r="IN376" s="158"/>
      <c r="IO376" s="158"/>
      <c r="IP376" s="158"/>
      <c r="IQ376" s="158"/>
      <c r="IR376" s="158"/>
      <c r="IS376" s="158"/>
      <c r="IT376" s="158"/>
      <c r="IU376" s="158"/>
      <c r="IV376" s="158"/>
      <c r="IW376" s="158"/>
      <c r="IX376" s="158"/>
      <c r="IY376" s="158"/>
      <c r="IZ376" s="158"/>
      <c r="JA376" s="158"/>
      <c r="JB376" s="158"/>
      <c r="JC376" s="158"/>
      <c r="JD376" s="158"/>
      <c r="JE376" s="158"/>
      <c r="JF376" s="158"/>
      <c r="JG376" s="158"/>
      <c r="JH376" s="158"/>
      <c r="JI376" s="158"/>
      <c r="JJ376" s="158"/>
      <c r="JK376" s="158"/>
      <c r="JL376" s="158"/>
      <c r="JM376" s="158"/>
      <c r="JN376" s="158"/>
    </row>
    <row r="377" spans="1:274" hidden="1" outlineLevel="1" x14ac:dyDescent="0.25">
      <c r="A377" t="s">
        <v>76</v>
      </c>
      <c r="B377" s="6"/>
      <c r="C377" s="6" t="s">
        <v>205</v>
      </c>
      <c r="D377" s="6" t="s">
        <v>149</v>
      </c>
      <c r="E377" s="75">
        <v>43851</v>
      </c>
      <c r="F377" s="61">
        <v>43853</v>
      </c>
      <c r="G377" s="280">
        <f>IF(OR(E377&lt;&gt;"NC", F377&lt;&gt;"NC"),NETWORKDAYS(E377,F377,'JOUR FERIE'!A:A),"NC")</f>
        <v>3</v>
      </c>
      <c r="H377" s="20">
        <v>2</v>
      </c>
      <c r="I377" s="20">
        <f t="shared" si="32"/>
        <v>2.8</v>
      </c>
      <c r="J377" s="20">
        <v>0</v>
      </c>
      <c r="K377" s="73">
        <f>I377-J377</f>
        <v>2.8</v>
      </c>
      <c r="L377" s="19" t="s">
        <v>19</v>
      </c>
      <c r="M377" s="3"/>
      <c r="N377" s="9"/>
      <c r="O377" s="9"/>
      <c r="P377" s="9"/>
      <c r="Q377" s="9"/>
      <c r="R377" s="9"/>
      <c r="S377" s="9"/>
      <c r="T377" s="172"/>
      <c r="U377" s="18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172"/>
      <c r="AJ377" s="180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172"/>
      <c r="AX377" s="180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172"/>
      <c r="BL377" s="180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172"/>
      <c r="BZ377" s="180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172"/>
      <c r="CN377" s="180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172"/>
      <c r="DI377" s="180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172"/>
      <c r="ED377" s="180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172"/>
      <c r="EY377" s="180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  <c r="HM377" s="9"/>
      <c r="HN377" s="9"/>
      <c r="HO377" s="9"/>
      <c r="HP377" s="9"/>
      <c r="HQ377" s="9"/>
      <c r="HR377" s="9"/>
      <c r="HS377" s="9"/>
      <c r="HT377" s="9"/>
      <c r="HU377" s="9"/>
      <c r="HV377" s="9"/>
      <c r="HW377" s="9"/>
      <c r="HX377" s="9"/>
      <c r="HY377" s="9"/>
      <c r="HZ377" s="9"/>
      <c r="IA377" s="9"/>
      <c r="IB377" s="9"/>
      <c r="IC377" s="9"/>
      <c r="ID377" s="9"/>
      <c r="IE377" s="9"/>
      <c r="IF377" s="9"/>
      <c r="IG377" s="9"/>
      <c r="IH377" s="9"/>
      <c r="II377" s="9"/>
      <c r="IJ377" s="9"/>
      <c r="IK377" s="9"/>
      <c r="IL377" s="9"/>
      <c r="IM377" s="9"/>
      <c r="IN377" s="9"/>
      <c r="IO377" s="9"/>
      <c r="IP377" s="9"/>
      <c r="IQ377" s="9"/>
      <c r="IR377" s="9"/>
      <c r="IS377" s="9"/>
      <c r="IT377" s="9"/>
      <c r="IU377" s="9"/>
      <c r="IV377" s="9"/>
      <c r="IW377" s="9"/>
      <c r="IX377" s="9"/>
      <c r="IY377" s="9"/>
      <c r="IZ377" s="9"/>
      <c r="JA377" s="9"/>
      <c r="JB377" s="9"/>
      <c r="JC377" s="9"/>
      <c r="JD377" s="9"/>
      <c r="JE377" s="9"/>
      <c r="JF377" s="9"/>
      <c r="JG377" s="9"/>
      <c r="JH377" s="9"/>
      <c r="JI377" s="9"/>
      <c r="JJ377" s="9"/>
      <c r="JK377" s="9"/>
      <c r="JL377" s="9"/>
      <c r="JM377" s="9"/>
      <c r="JN377" s="9"/>
    </row>
    <row r="378" spans="1:274" hidden="1" outlineLevel="1" x14ac:dyDescent="0.25">
      <c r="A378" t="s">
        <v>77</v>
      </c>
      <c r="B378" s="6"/>
      <c r="C378" s="6" t="s">
        <v>207</v>
      </c>
      <c r="D378" s="6" t="s">
        <v>147</v>
      </c>
      <c r="E378" s="75">
        <v>43893</v>
      </c>
      <c r="F378" s="61">
        <v>43895</v>
      </c>
      <c r="G378" s="280">
        <f>IF(OR(E378&lt;&gt;"NC", F378&lt;&gt;"NC"),NETWORKDAYS(E378,F378,'JOUR FERIE'!A:A),"NC")</f>
        <v>3</v>
      </c>
      <c r="H378" s="20">
        <v>2</v>
      </c>
      <c r="I378" s="20">
        <f t="shared" si="32"/>
        <v>2.8</v>
      </c>
      <c r="J378" s="20">
        <v>0</v>
      </c>
      <c r="K378" s="73">
        <f>I378-J378</f>
        <v>2.8</v>
      </c>
      <c r="L378" s="19" t="s">
        <v>19</v>
      </c>
      <c r="M378" s="3"/>
    </row>
    <row r="379" spans="1:274" hidden="1" outlineLevel="1" x14ac:dyDescent="0.25">
      <c r="A379" t="s">
        <v>78</v>
      </c>
      <c r="B379" s="6"/>
      <c r="C379" s="6" t="s">
        <v>207</v>
      </c>
      <c r="D379" s="6" t="s">
        <v>147</v>
      </c>
      <c r="E379" s="75">
        <v>43896</v>
      </c>
      <c r="F379" s="61">
        <v>43906</v>
      </c>
      <c r="G379" s="280">
        <f>IF(OR(E379&lt;&gt;"NC", F379&lt;&gt;"NC"),NETWORKDAYS(E379,F379,'JOUR FERIE'!A:A),"NC")</f>
        <v>7</v>
      </c>
      <c r="H379" s="20">
        <v>5</v>
      </c>
      <c r="I379" s="20">
        <f t="shared" si="32"/>
        <v>7</v>
      </c>
      <c r="J379" s="20">
        <v>0</v>
      </c>
      <c r="K379" s="73">
        <f>I379-J379</f>
        <v>7</v>
      </c>
      <c r="L379" s="19" t="s">
        <v>19</v>
      </c>
      <c r="M379" s="3"/>
      <c r="N379" s="16"/>
      <c r="O379" s="16"/>
      <c r="P379" s="16"/>
      <c r="Q379" s="16"/>
      <c r="R379" s="16"/>
      <c r="S379" s="16"/>
      <c r="T379" s="173"/>
      <c r="U379" s="181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73"/>
      <c r="AJ379" s="181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73"/>
      <c r="AX379" s="181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73"/>
      <c r="BL379" s="181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73"/>
      <c r="BZ379" s="181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73"/>
      <c r="CN379" s="181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73"/>
      <c r="DI379" s="181"/>
      <c r="DJ379" s="16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73"/>
      <c r="ED379" s="181"/>
      <c r="EE379" s="16"/>
      <c r="EF379" s="16"/>
      <c r="EG379" s="16"/>
      <c r="EH379" s="16"/>
      <c r="EI379" s="16"/>
      <c r="EJ379" s="16"/>
      <c r="EK379" s="16"/>
      <c r="EL379" s="16"/>
      <c r="EM379" s="16"/>
      <c r="EN379" s="16"/>
      <c r="EO379" s="16"/>
      <c r="EP379" s="16"/>
      <c r="EQ379" s="16"/>
      <c r="ER379" s="16"/>
      <c r="ES379" s="16"/>
      <c r="ET379" s="16"/>
      <c r="EU379" s="16"/>
      <c r="EV379" s="16"/>
      <c r="EW379" s="16"/>
      <c r="EX379" s="173"/>
      <c r="EY379" s="181"/>
      <c r="EZ379" s="16"/>
      <c r="FA379" s="16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6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  <c r="HV379" s="16"/>
      <c r="HW379" s="16"/>
      <c r="HX379" s="16"/>
      <c r="HY379" s="16"/>
      <c r="HZ379" s="16"/>
      <c r="IA379" s="16"/>
      <c r="IB379" s="16"/>
      <c r="IC379" s="16"/>
      <c r="ID379" s="16"/>
      <c r="IE379" s="16"/>
      <c r="IF379" s="16"/>
      <c r="IG379" s="16"/>
      <c r="IH379" s="16"/>
      <c r="II379" s="16"/>
      <c r="IJ379" s="16"/>
      <c r="IK379" s="16"/>
      <c r="IL379" s="16"/>
      <c r="IM379" s="16"/>
      <c r="IN379" s="16"/>
      <c r="IO379" s="16"/>
      <c r="IP379" s="16"/>
      <c r="IQ379" s="16"/>
      <c r="IR379" s="16"/>
      <c r="IS379" s="16"/>
      <c r="IT379" s="16"/>
      <c r="IU379" s="16"/>
      <c r="IV379" s="16"/>
      <c r="IW379" s="16"/>
      <c r="IX379" s="16"/>
      <c r="IY379" s="16"/>
      <c r="IZ379" s="16"/>
      <c r="JA379" s="16"/>
      <c r="JB379" s="16"/>
      <c r="JC379" s="16"/>
      <c r="JD379" s="16"/>
      <c r="JE379" s="16"/>
      <c r="JF379" s="16"/>
      <c r="JG379" s="16"/>
      <c r="JH379" s="16"/>
      <c r="JI379" s="16"/>
      <c r="JJ379" s="16"/>
      <c r="JK379" s="16"/>
      <c r="JL379" s="16"/>
      <c r="JM379" s="16"/>
      <c r="JN379" s="16"/>
    </row>
    <row r="380" spans="1:274" s="145" customFormat="1" hidden="1" outlineLevel="1" x14ac:dyDescent="0.25">
      <c r="A380" s="145" t="s">
        <v>79</v>
      </c>
      <c r="B380" s="158"/>
      <c r="C380" s="158"/>
      <c r="D380" s="158"/>
      <c r="E380" s="243"/>
      <c r="F380" s="160"/>
      <c r="G380" s="283">
        <f>SUM(G381)</f>
        <v>3</v>
      </c>
      <c r="H380" s="283">
        <f>SUM(H381)</f>
        <v>2</v>
      </c>
      <c r="I380" s="283">
        <f>SUM(I381)</f>
        <v>2.8</v>
      </c>
      <c r="J380" s="283">
        <f>SUM(J381)</f>
        <v>0</v>
      </c>
      <c r="K380" s="283">
        <f>SUM(K381)</f>
        <v>2.8</v>
      </c>
      <c r="L380" s="146" t="s">
        <v>19</v>
      </c>
      <c r="M380" s="168"/>
      <c r="N380" s="158"/>
      <c r="O380" s="158"/>
      <c r="P380" s="158"/>
      <c r="Q380" s="158"/>
      <c r="R380" s="158"/>
      <c r="S380" s="158"/>
      <c r="T380" s="171"/>
      <c r="U380" s="179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  <c r="AF380" s="158"/>
      <c r="AG380" s="158"/>
      <c r="AH380" s="158"/>
      <c r="AI380" s="171"/>
      <c r="AJ380" s="179"/>
      <c r="AK380" s="158"/>
      <c r="AL380" s="158"/>
      <c r="AM380" s="158"/>
      <c r="AN380" s="158"/>
      <c r="AO380" s="158"/>
      <c r="AP380" s="158"/>
      <c r="AQ380" s="158"/>
      <c r="AR380" s="158"/>
      <c r="AS380" s="158"/>
      <c r="AT380" s="158"/>
      <c r="AU380" s="158"/>
      <c r="AV380" s="158"/>
      <c r="AW380" s="171"/>
      <c r="AX380" s="179"/>
      <c r="AY380" s="158"/>
      <c r="AZ380" s="158"/>
      <c r="BA380" s="158"/>
      <c r="BB380" s="158"/>
      <c r="BC380" s="158"/>
      <c r="BD380" s="158"/>
      <c r="BE380" s="158"/>
      <c r="BF380" s="158"/>
      <c r="BG380" s="158"/>
      <c r="BH380" s="158"/>
      <c r="BI380" s="158"/>
      <c r="BJ380" s="158"/>
      <c r="BK380" s="171"/>
      <c r="BL380" s="179"/>
      <c r="BM380" s="158"/>
      <c r="BN380" s="158"/>
      <c r="BO380" s="158"/>
      <c r="BP380" s="158"/>
      <c r="BQ380" s="158"/>
      <c r="BR380" s="158"/>
      <c r="BS380" s="158"/>
      <c r="BT380" s="158"/>
      <c r="BU380" s="158"/>
      <c r="BV380" s="158"/>
      <c r="BW380" s="158"/>
      <c r="BX380" s="158"/>
      <c r="BY380" s="171"/>
      <c r="BZ380" s="179"/>
      <c r="CA380" s="158"/>
      <c r="CB380" s="158"/>
      <c r="CC380" s="158"/>
      <c r="CD380" s="158"/>
      <c r="CE380" s="158"/>
      <c r="CF380" s="158"/>
      <c r="CG380" s="158"/>
      <c r="CH380" s="158"/>
      <c r="CI380" s="158"/>
      <c r="CJ380" s="158"/>
      <c r="CK380" s="158"/>
      <c r="CL380" s="158"/>
      <c r="CM380" s="171"/>
      <c r="CN380" s="179"/>
      <c r="CO380" s="158"/>
      <c r="CP380" s="158"/>
      <c r="CQ380" s="158"/>
      <c r="CR380" s="158"/>
      <c r="CS380" s="158"/>
      <c r="CT380" s="158"/>
      <c r="CU380" s="158"/>
      <c r="CV380" s="158"/>
      <c r="CW380" s="158"/>
      <c r="CX380" s="158"/>
      <c r="CY380" s="158"/>
      <c r="CZ380" s="158"/>
      <c r="DA380" s="158"/>
      <c r="DB380" s="158"/>
      <c r="DC380" s="158"/>
      <c r="DD380" s="158"/>
      <c r="DE380" s="158"/>
      <c r="DF380" s="158"/>
      <c r="DG380" s="158"/>
      <c r="DH380" s="171"/>
      <c r="DI380" s="179"/>
      <c r="DJ380" s="158"/>
      <c r="DK380" s="158"/>
      <c r="DL380" s="158"/>
      <c r="DM380" s="158"/>
      <c r="DN380" s="158"/>
      <c r="DO380" s="158"/>
      <c r="DP380" s="158"/>
      <c r="DQ380" s="158"/>
      <c r="DR380" s="158"/>
      <c r="DS380" s="158"/>
      <c r="DT380" s="158"/>
      <c r="DU380" s="158"/>
      <c r="DV380" s="158"/>
      <c r="DW380" s="158"/>
      <c r="DX380" s="158"/>
      <c r="DY380" s="158"/>
      <c r="DZ380" s="158"/>
      <c r="EA380" s="158"/>
      <c r="EB380" s="158"/>
      <c r="EC380" s="171"/>
      <c r="ED380" s="179"/>
      <c r="EE380" s="158"/>
      <c r="EF380" s="158"/>
      <c r="EG380" s="158"/>
      <c r="EH380" s="158"/>
      <c r="EI380" s="158"/>
      <c r="EJ380" s="158"/>
      <c r="EK380" s="158"/>
      <c r="EL380" s="158"/>
      <c r="EM380" s="158"/>
      <c r="EN380" s="158"/>
      <c r="EO380" s="158"/>
      <c r="EP380" s="158"/>
      <c r="EQ380" s="158"/>
      <c r="ER380" s="158"/>
      <c r="ES380" s="158"/>
      <c r="ET380" s="158"/>
      <c r="EU380" s="158"/>
      <c r="EV380" s="158"/>
      <c r="EW380" s="158"/>
      <c r="EX380" s="171"/>
      <c r="EY380" s="179"/>
      <c r="EZ380" s="158"/>
      <c r="FA380" s="158"/>
      <c r="FB380" s="158"/>
      <c r="FC380" s="158"/>
      <c r="FD380" s="158"/>
      <c r="FE380" s="158"/>
      <c r="FF380" s="158"/>
      <c r="FG380" s="158"/>
      <c r="FH380" s="158"/>
      <c r="FI380" s="158"/>
      <c r="FJ380" s="158"/>
      <c r="FK380" s="158"/>
      <c r="FL380" s="158"/>
      <c r="FM380" s="158"/>
      <c r="FN380" s="158"/>
      <c r="FO380" s="158"/>
      <c r="FP380" s="158"/>
      <c r="FQ380" s="158"/>
      <c r="FR380" s="158"/>
      <c r="FS380" s="158"/>
      <c r="FT380" s="158"/>
      <c r="FU380" s="158"/>
      <c r="FV380" s="158"/>
      <c r="FW380" s="158"/>
      <c r="FX380" s="158"/>
      <c r="FY380" s="158"/>
      <c r="FZ380" s="158"/>
      <c r="GA380" s="158"/>
      <c r="GB380" s="158"/>
      <c r="GC380" s="158"/>
      <c r="GD380" s="158"/>
      <c r="GE380" s="158"/>
      <c r="GF380" s="158"/>
      <c r="GG380" s="158"/>
      <c r="GH380" s="158"/>
      <c r="GI380" s="158"/>
      <c r="GJ380" s="158"/>
      <c r="GK380" s="158"/>
      <c r="GL380" s="158"/>
      <c r="GM380" s="158"/>
      <c r="GN380" s="158"/>
      <c r="GO380" s="158"/>
      <c r="GP380" s="158"/>
      <c r="GQ380" s="158"/>
      <c r="GR380" s="158"/>
      <c r="GS380" s="158"/>
      <c r="GT380" s="158"/>
      <c r="GU380" s="158"/>
      <c r="GV380" s="158"/>
      <c r="GW380" s="158"/>
      <c r="GX380" s="158"/>
      <c r="GY380" s="158"/>
      <c r="GZ380" s="158"/>
      <c r="HA380" s="158"/>
      <c r="HB380" s="158"/>
      <c r="HC380" s="158"/>
      <c r="HD380" s="158"/>
      <c r="HE380" s="158"/>
      <c r="HF380" s="158"/>
      <c r="HG380" s="158"/>
      <c r="HH380" s="158"/>
      <c r="HI380" s="158"/>
      <c r="HJ380" s="158"/>
      <c r="HK380" s="158"/>
      <c r="HL380" s="158"/>
      <c r="HM380" s="158"/>
      <c r="HN380" s="158"/>
      <c r="HO380" s="158"/>
      <c r="HP380" s="158"/>
      <c r="HQ380" s="158"/>
      <c r="HR380" s="158"/>
      <c r="HS380" s="158"/>
      <c r="HT380" s="158"/>
      <c r="HU380" s="158"/>
      <c r="HV380" s="158"/>
      <c r="HW380" s="158"/>
      <c r="HX380" s="158"/>
      <c r="HY380" s="158"/>
      <c r="HZ380" s="158"/>
      <c r="IA380" s="158"/>
      <c r="IB380" s="158"/>
      <c r="IC380" s="158"/>
      <c r="ID380" s="158"/>
      <c r="IE380" s="158"/>
      <c r="IF380" s="158"/>
      <c r="IG380" s="158"/>
      <c r="IH380" s="158"/>
      <c r="II380" s="158"/>
      <c r="IJ380" s="158"/>
      <c r="IK380" s="158"/>
      <c r="IL380" s="158"/>
      <c r="IM380" s="158"/>
      <c r="IN380" s="158"/>
      <c r="IO380" s="158"/>
      <c r="IP380" s="158"/>
      <c r="IQ380" s="158"/>
      <c r="IR380" s="158"/>
      <c r="IS380" s="158"/>
      <c r="IT380" s="158"/>
      <c r="IU380" s="158"/>
      <c r="IV380" s="158"/>
      <c r="IW380" s="158"/>
      <c r="IX380" s="158"/>
      <c r="IY380" s="158"/>
      <c r="IZ380" s="158"/>
      <c r="JA380" s="158"/>
      <c r="JB380" s="158"/>
      <c r="JC380" s="158"/>
      <c r="JD380" s="158"/>
      <c r="JE380" s="158"/>
      <c r="JF380" s="158"/>
      <c r="JG380" s="158"/>
      <c r="JH380" s="158"/>
      <c r="JI380" s="158"/>
      <c r="JJ380" s="158"/>
      <c r="JK380" s="158"/>
      <c r="JL380" s="158"/>
      <c r="JM380" s="158"/>
      <c r="JN380" s="158"/>
    </row>
    <row r="381" spans="1:274" hidden="1" outlineLevel="1" x14ac:dyDescent="0.25">
      <c r="A381" s="22" t="s">
        <v>79</v>
      </c>
      <c r="B381" s="6"/>
      <c r="C381" s="6" t="s">
        <v>204</v>
      </c>
      <c r="D381" s="6" t="s">
        <v>158</v>
      </c>
      <c r="E381" s="75">
        <v>43845</v>
      </c>
      <c r="F381" s="61">
        <v>43847</v>
      </c>
      <c r="G381" s="280">
        <f>IF(OR(E381&lt;&gt;"NC", F381&lt;&gt;"NC"),NETWORKDAYS(E381,F381,'JOUR FERIE'!A:A),"NC")</f>
        <v>3</v>
      </c>
      <c r="H381" s="20">
        <v>2</v>
      </c>
      <c r="I381" s="20">
        <f t="shared" si="32"/>
        <v>2.8</v>
      </c>
      <c r="J381" s="20">
        <v>0</v>
      </c>
      <c r="K381" s="73">
        <f>I381-J381</f>
        <v>2.8</v>
      </c>
      <c r="L381" s="19" t="s">
        <v>19</v>
      </c>
      <c r="M381" s="3"/>
      <c r="N381" s="6"/>
      <c r="O381" s="6"/>
      <c r="P381" s="6"/>
      <c r="Q381" s="6"/>
      <c r="R381" s="6"/>
      <c r="S381" s="6"/>
      <c r="T381" s="109"/>
      <c r="U381" s="183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109"/>
      <c r="AJ381" s="183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109"/>
      <c r="AX381" s="183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109"/>
      <c r="BL381" s="183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109"/>
      <c r="BZ381" s="183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109"/>
      <c r="CN381" s="183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109"/>
      <c r="DI381" s="183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109"/>
      <c r="ED381" s="183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109"/>
      <c r="EY381" s="183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  <c r="IQ381" s="6"/>
      <c r="IR381" s="6"/>
      <c r="IS381" s="6"/>
      <c r="IT381" s="6"/>
      <c r="IU381" s="6"/>
      <c r="IV381" s="6"/>
      <c r="IW381" s="6"/>
      <c r="IX381" s="6"/>
      <c r="IY381" s="6"/>
      <c r="IZ381" s="6"/>
      <c r="JA381" s="6"/>
      <c r="JB381" s="6"/>
      <c r="JC381" s="6"/>
      <c r="JD381" s="6"/>
      <c r="JE381" s="6"/>
      <c r="JF381" s="6"/>
      <c r="JG381" s="6"/>
      <c r="JH381" s="6"/>
      <c r="JI381" s="6"/>
      <c r="JJ381" s="6"/>
      <c r="JK381" s="6"/>
      <c r="JL381" s="6"/>
      <c r="JM381" s="6"/>
      <c r="JN381" s="6"/>
    </row>
    <row r="382" spans="1:274" s="145" customFormat="1" hidden="1" outlineLevel="1" x14ac:dyDescent="0.25">
      <c r="A382" s="145" t="s">
        <v>101</v>
      </c>
      <c r="B382" s="158"/>
      <c r="C382" s="158"/>
      <c r="D382" s="158"/>
      <c r="E382" s="243"/>
      <c r="F382" s="160"/>
      <c r="G382" s="283">
        <f>SUM(G383:G386)</f>
        <v>8</v>
      </c>
      <c r="H382" s="283">
        <f>SUM(H383:H386)</f>
        <v>7</v>
      </c>
      <c r="I382" s="283">
        <f>SUM(I383:I386)</f>
        <v>7.4</v>
      </c>
      <c r="J382" s="283">
        <f>SUM(J383:J386)</f>
        <v>0</v>
      </c>
      <c r="K382" s="283">
        <f>SUM(K383:K386)</f>
        <v>7.4</v>
      </c>
      <c r="L382" s="146" t="s">
        <v>19</v>
      </c>
      <c r="M382" s="168"/>
      <c r="N382" s="158"/>
      <c r="O382" s="158"/>
      <c r="P382" s="158"/>
      <c r="Q382" s="158"/>
      <c r="R382" s="158"/>
      <c r="S382" s="158"/>
      <c r="T382" s="171"/>
      <c r="U382" s="179"/>
      <c r="V382" s="158"/>
      <c r="W382" s="158"/>
      <c r="X382" s="158"/>
      <c r="Y382" s="158"/>
      <c r="Z382" s="158"/>
      <c r="AA382" s="158"/>
      <c r="AB382" s="158"/>
      <c r="AC382" s="158"/>
      <c r="AD382" s="158"/>
      <c r="AE382" s="158"/>
      <c r="AF382" s="158"/>
      <c r="AG382" s="158"/>
      <c r="AH382" s="158"/>
      <c r="AI382" s="171"/>
      <c r="AJ382" s="179"/>
      <c r="AK382" s="158"/>
      <c r="AL382" s="158"/>
      <c r="AM382" s="158"/>
      <c r="AN382" s="158"/>
      <c r="AO382" s="158"/>
      <c r="AP382" s="158"/>
      <c r="AQ382" s="158"/>
      <c r="AR382" s="158"/>
      <c r="AS382" s="158"/>
      <c r="AT382" s="158"/>
      <c r="AU382" s="158"/>
      <c r="AV382" s="158"/>
      <c r="AW382" s="171"/>
      <c r="AX382" s="179"/>
      <c r="AY382" s="158"/>
      <c r="AZ382" s="158"/>
      <c r="BA382" s="158"/>
      <c r="BB382" s="158"/>
      <c r="BC382" s="158"/>
      <c r="BD382" s="158"/>
      <c r="BE382" s="158"/>
      <c r="BF382" s="158"/>
      <c r="BG382" s="158"/>
      <c r="BH382" s="158"/>
      <c r="BI382" s="158"/>
      <c r="BJ382" s="158"/>
      <c r="BK382" s="171"/>
      <c r="BL382" s="179"/>
      <c r="BM382" s="158"/>
      <c r="BN382" s="158"/>
      <c r="BO382" s="158"/>
      <c r="BP382" s="158"/>
      <c r="BQ382" s="158"/>
      <c r="BR382" s="158"/>
      <c r="BS382" s="158"/>
      <c r="BT382" s="158"/>
      <c r="BU382" s="158"/>
      <c r="BV382" s="158"/>
      <c r="BW382" s="158"/>
      <c r="BX382" s="158"/>
      <c r="BY382" s="171"/>
      <c r="BZ382" s="179"/>
      <c r="CA382" s="158"/>
      <c r="CB382" s="158"/>
      <c r="CC382" s="158"/>
      <c r="CD382" s="158"/>
      <c r="CE382" s="158"/>
      <c r="CF382" s="158"/>
      <c r="CG382" s="158"/>
      <c r="CH382" s="158"/>
      <c r="CI382" s="158"/>
      <c r="CJ382" s="158"/>
      <c r="CK382" s="158"/>
      <c r="CL382" s="158"/>
      <c r="CM382" s="171"/>
      <c r="CN382" s="179"/>
      <c r="CO382" s="158"/>
      <c r="CP382" s="158"/>
      <c r="CQ382" s="158"/>
      <c r="CR382" s="158"/>
      <c r="CS382" s="158"/>
      <c r="CT382" s="158"/>
      <c r="CU382" s="158"/>
      <c r="CV382" s="158"/>
      <c r="CW382" s="158"/>
      <c r="CX382" s="158"/>
      <c r="CY382" s="158"/>
      <c r="CZ382" s="158"/>
      <c r="DA382" s="158"/>
      <c r="DB382" s="158"/>
      <c r="DC382" s="158"/>
      <c r="DD382" s="158"/>
      <c r="DE382" s="158"/>
      <c r="DF382" s="158"/>
      <c r="DG382" s="158"/>
      <c r="DH382" s="171"/>
      <c r="DI382" s="179"/>
      <c r="DJ382" s="158"/>
      <c r="DK382" s="158"/>
      <c r="DL382" s="158"/>
      <c r="DM382" s="158"/>
      <c r="DN382" s="158"/>
      <c r="DO382" s="158"/>
      <c r="DP382" s="158"/>
      <c r="DQ382" s="158"/>
      <c r="DR382" s="158"/>
      <c r="DS382" s="158"/>
      <c r="DT382" s="158"/>
      <c r="DU382" s="158"/>
      <c r="DV382" s="158"/>
      <c r="DW382" s="158"/>
      <c r="DX382" s="158"/>
      <c r="DY382" s="158"/>
      <c r="DZ382" s="158"/>
      <c r="EA382" s="158"/>
      <c r="EB382" s="158"/>
      <c r="EC382" s="171"/>
      <c r="ED382" s="179"/>
      <c r="EE382" s="158"/>
      <c r="EF382" s="158"/>
      <c r="EG382" s="158"/>
      <c r="EH382" s="158"/>
      <c r="EI382" s="158"/>
      <c r="EJ382" s="158"/>
      <c r="EK382" s="158"/>
      <c r="EL382" s="158"/>
      <c r="EM382" s="158"/>
      <c r="EN382" s="158"/>
      <c r="EO382" s="158"/>
      <c r="EP382" s="158"/>
      <c r="EQ382" s="158"/>
      <c r="ER382" s="158"/>
      <c r="ES382" s="158"/>
      <c r="ET382" s="158"/>
      <c r="EU382" s="158"/>
      <c r="EV382" s="158"/>
      <c r="EW382" s="158"/>
      <c r="EX382" s="171"/>
      <c r="EY382" s="179"/>
      <c r="EZ382" s="158"/>
      <c r="FA382" s="158"/>
      <c r="FB382" s="158"/>
      <c r="FC382" s="158"/>
      <c r="FD382" s="158"/>
      <c r="FE382" s="158"/>
      <c r="FF382" s="158"/>
      <c r="FG382" s="158"/>
      <c r="FH382" s="158"/>
      <c r="FI382" s="158"/>
      <c r="FJ382" s="158"/>
      <c r="FK382" s="158"/>
      <c r="FL382" s="158"/>
      <c r="FM382" s="158"/>
      <c r="FN382" s="158"/>
      <c r="FO382" s="158"/>
      <c r="FP382" s="158"/>
      <c r="FQ382" s="158"/>
      <c r="FR382" s="158"/>
      <c r="FS382" s="158"/>
      <c r="FT382" s="158"/>
      <c r="FU382" s="158"/>
      <c r="FV382" s="158"/>
      <c r="FW382" s="158"/>
      <c r="FX382" s="158"/>
      <c r="FY382" s="158"/>
      <c r="FZ382" s="158"/>
      <c r="GA382" s="158"/>
      <c r="GB382" s="158"/>
      <c r="GC382" s="158"/>
      <c r="GD382" s="158"/>
      <c r="GE382" s="158"/>
      <c r="GF382" s="158"/>
      <c r="GG382" s="158"/>
      <c r="GH382" s="158"/>
      <c r="GI382" s="158"/>
      <c r="GJ382" s="158"/>
      <c r="GK382" s="158"/>
      <c r="GL382" s="158"/>
      <c r="GM382" s="158"/>
      <c r="GN382" s="158"/>
      <c r="GO382" s="158"/>
      <c r="GP382" s="158"/>
      <c r="GQ382" s="158"/>
      <c r="GR382" s="158"/>
      <c r="GS382" s="158"/>
      <c r="GT382" s="158"/>
      <c r="GU382" s="158"/>
      <c r="GV382" s="158"/>
      <c r="GW382" s="158"/>
      <c r="GX382" s="158"/>
      <c r="GY382" s="158"/>
      <c r="GZ382" s="158"/>
      <c r="HA382" s="158"/>
      <c r="HB382" s="158"/>
      <c r="HC382" s="158"/>
      <c r="HD382" s="158"/>
      <c r="HE382" s="158"/>
      <c r="HF382" s="158"/>
      <c r="HG382" s="158"/>
      <c r="HH382" s="158"/>
      <c r="HI382" s="158"/>
      <c r="HJ382" s="158"/>
      <c r="HK382" s="158"/>
      <c r="HL382" s="158"/>
      <c r="HM382" s="158"/>
      <c r="HN382" s="158"/>
      <c r="HO382" s="158"/>
      <c r="HP382" s="158"/>
      <c r="HQ382" s="158"/>
      <c r="HR382" s="158"/>
      <c r="HS382" s="158"/>
      <c r="HT382" s="158"/>
      <c r="HU382" s="158"/>
      <c r="HV382" s="158"/>
      <c r="HW382" s="158"/>
      <c r="HX382" s="158"/>
      <c r="HY382" s="158"/>
      <c r="HZ382" s="158"/>
      <c r="IA382" s="158"/>
      <c r="IB382" s="158"/>
      <c r="IC382" s="158"/>
      <c r="ID382" s="158"/>
      <c r="IE382" s="158"/>
      <c r="IF382" s="158"/>
      <c r="IG382" s="158"/>
      <c r="IH382" s="158"/>
      <c r="II382" s="158"/>
      <c r="IJ382" s="158"/>
      <c r="IK382" s="158"/>
      <c r="IL382" s="158"/>
      <c r="IM382" s="158"/>
      <c r="IN382" s="158"/>
      <c r="IO382" s="158"/>
      <c r="IP382" s="158"/>
      <c r="IQ382" s="158"/>
      <c r="IR382" s="158"/>
      <c r="IS382" s="158"/>
      <c r="IT382" s="158"/>
      <c r="IU382" s="158"/>
      <c r="IV382" s="158"/>
      <c r="IW382" s="158"/>
      <c r="IX382" s="158"/>
      <c r="IY382" s="158"/>
      <c r="IZ382" s="158"/>
      <c r="JA382" s="158"/>
      <c r="JB382" s="158"/>
      <c r="JC382" s="158"/>
      <c r="JD382" s="158"/>
      <c r="JE382" s="158"/>
      <c r="JF382" s="158"/>
      <c r="JG382" s="158"/>
      <c r="JH382" s="158"/>
      <c r="JI382" s="158"/>
      <c r="JJ382" s="158"/>
      <c r="JK382" s="158"/>
      <c r="JL382" s="158"/>
      <c r="JM382" s="158"/>
      <c r="JN382" s="158"/>
    </row>
    <row r="383" spans="1:274" hidden="1" outlineLevel="1" x14ac:dyDescent="0.25">
      <c r="A383" t="s">
        <v>80</v>
      </c>
      <c r="B383" s="6"/>
      <c r="C383" s="6" t="s">
        <v>207</v>
      </c>
      <c r="D383" s="6" t="s">
        <v>155</v>
      </c>
      <c r="E383" s="75">
        <v>43913</v>
      </c>
      <c r="F383" s="61">
        <v>43914</v>
      </c>
      <c r="G383" s="280">
        <f>IF(OR(E383&lt;&gt;"NC", F383&lt;&gt;"NC"),NETWORKDAYS(E383,F383,'JOUR FERIE'!A:A),"NC")</f>
        <v>2</v>
      </c>
      <c r="H383" s="20">
        <v>1</v>
      </c>
      <c r="I383" s="20">
        <f>H383+(H383*40%)</f>
        <v>1.4</v>
      </c>
      <c r="J383" s="20">
        <v>0</v>
      </c>
      <c r="K383" s="73">
        <f>I383-J383</f>
        <v>1.4</v>
      </c>
      <c r="L383" s="19" t="s">
        <v>19</v>
      </c>
      <c r="M383" s="3"/>
      <c r="N383" s="9"/>
      <c r="O383" s="9"/>
      <c r="P383" s="9"/>
      <c r="Q383" s="9"/>
      <c r="R383" s="9"/>
      <c r="S383" s="9"/>
      <c r="T383" s="172"/>
      <c r="U383" s="18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172"/>
      <c r="AJ383" s="180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172"/>
      <c r="AX383" s="180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172"/>
      <c r="BL383" s="180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172"/>
      <c r="BZ383" s="180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172"/>
      <c r="CN383" s="180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172"/>
      <c r="DI383" s="180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172"/>
      <c r="ED383" s="180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172"/>
      <c r="EY383" s="180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  <c r="HM383" s="9"/>
      <c r="HN383" s="9"/>
      <c r="HO383" s="9"/>
      <c r="HP383" s="9"/>
      <c r="HQ383" s="9"/>
      <c r="HR383" s="9"/>
      <c r="HS383" s="9"/>
      <c r="HT383" s="9"/>
      <c r="HU383" s="9"/>
      <c r="HV383" s="9"/>
      <c r="HW383" s="9"/>
      <c r="HX383" s="9"/>
      <c r="HY383" s="9"/>
      <c r="HZ383" s="9"/>
      <c r="IA383" s="9"/>
      <c r="IB383" s="9"/>
      <c r="IC383" s="9"/>
      <c r="ID383" s="9"/>
      <c r="IE383" s="9"/>
      <c r="IF383" s="9"/>
      <c r="IG383" s="9"/>
      <c r="IH383" s="9"/>
      <c r="II383" s="9"/>
      <c r="IJ383" s="9"/>
      <c r="IK383" s="9"/>
      <c r="IL383" s="9"/>
      <c r="IM383" s="9"/>
      <c r="IN383" s="9"/>
      <c r="IO383" s="9"/>
      <c r="IP383" s="9"/>
      <c r="IQ383" s="9"/>
      <c r="IR383" s="9"/>
      <c r="IS383" s="9"/>
      <c r="IT383" s="9"/>
      <c r="IU383" s="9"/>
      <c r="IV383" s="9"/>
      <c r="IW383" s="9"/>
      <c r="IX383" s="9"/>
      <c r="IY383" s="9"/>
      <c r="IZ383" s="9"/>
      <c r="JA383" s="9"/>
      <c r="JB383" s="9"/>
      <c r="JC383" s="9"/>
      <c r="JD383" s="9"/>
      <c r="JE383" s="9"/>
      <c r="JF383" s="9"/>
      <c r="JG383" s="9"/>
      <c r="JH383" s="9"/>
      <c r="JI383" s="9"/>
      <c r="JJ383" s="9"/>
      <c r="JK383" s="9"/>
      <c r="JL383" s="9"/>
      <c r="JM383" s="9"/>
      <c r="JN383" s="9"/>
    </row>
    <row r="384" spans="1:274" hidden="1" outlineLevel="1" x14ac:dyDescent="0.25">
      <c r="A384" t="s">
        <v>81</v>
      </c>
      <c r="B384" s="6"/>
      <c r="C384" s="6" t="s">
        <v>208</v>
      </c>
      <c r="D384" s="6" t="s">
        <v>155</v>
      </c>
      <c r="E384" s="75">
        <v>43915</v>
      </c>
      <c r="F384" s="61">
        <v>43920</v>
      </c>
      <c r="G384" s="280">
        <f>IF(OR(E384&lt;&gt;"NC", F384&lt;&gt;"NC"),NETWORKDAYS(E384,F384,'JOUR FERIE'!A:A),"NC")</f>
        <v>4</v>
      </c>
      <c r="H384" s="284">
        <v>4</v>
      </c>
      <c r="I384" s="20">
        <f>H384+(H384*0%)</f>
        <v>4</v>
      </c>
      <c r="J384" s="20">
        <v>0</v>
      </c>
      <c r="K384" s="73">
        <f>I384-J384</f>
        <v>4</v>
      </c>
      <c r="L384" s="19" t="s">
        <v>19</v>
      </c>
      <c r="M384" s="3"/>
    </row>
    <row r="385" spans="1:274" hidden="1" outlineLevel="1" x14ac:dyDescent="0.25">
      <c r="A385" t="s">
        <v>82</v>
      </c>
      <c r="B385" s="6"/>
      <c r="C385" s="6" t="s">
        <v>208</v>
      </c>
      <c r="D385" s="6" t="s">
        <v>155</v>
      </c>
      <c r="E385" s="75">
        <v>43921</v>
      </c>
      <c r="F385" s="61">
        <v>43922</v>
      </c>
      <c r="G385" s="280">
        <f>IF(OR(E385&lt;&gt;"NC", F385&lt;&gt;"NC"),NETWORKDAYS(E385,F385,'JOUR FERIE'!A:A),"NC")</f>
        <v>2</v>
      </c>
      <c r="H385" s="20">
        <v>2</v>
      </c>
      <c r="I385" s="20">
        <f>H385+(H385*0%)</f>
        <v>2</v>
      </c>
      <c r="J385" s="20">
        <v>0</v>
      </c>
      <c r="K385" s="73">
        <f>I385-J385</f>
        <v>2</v>
      </c>
      <c r="L385" s="19" t="s">
        <v>19</v>
      </c>
      <c r="M385" s="3"/>
    </row>
    <row r="386" spans="1:274" hidden="1" outlineLevel="1" x14ac:dyDescent="0.25">
      <c r="A386" s="22" t="s">
        <v>83</v>
      </c>
      <c r="B386" s="6"/>
      <c r="C386" s="6" t="s">
        <v>208</v>
      </c>
      <c r="D386" s="6" t="s">
        <v>155</v>
      </c>
      <c r="E386" s="14" t="s">
        <v>89</v>
      </c>
      <c r="F386" s="14" t="s">
        <v>89</v>
      </c>
      <c r="G386" s="20" t="s">
        <v>89</v>
      </c>
      <c r="H386" s="20" t="s">
        <v>89</v>
      </c>
      <c r="I386" s="20" t="s">
        <v>89</v>
      </c>
      <c r="J386" s="20" t="s">
        <v>89</v>
      </c>
      <c r="K386" s="20" t="s">
        <v>89</v>
      </c>
      <c r="L386" s="19" t="s">
        <v>19</v>
      </c>
      <c r="M386" s="3"/>
      <c r="N386" s="16"/>
      <c r="O386" s="16"/>
      <c r="P386" s="16"/>
      <c r="Q386" s="16"/>
      <c r="R386" s="16"/>
      <c r="S386" s="16"/>
      <c r="T386" s="173"/>
      <c r="U386" s="181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73"/>
      <c r="AJ386" s="181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73"/>
      <c r="AX386" s="181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73"/>
      <c r="BL386" s="181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73"/>
      <c r="BZ386" s="181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73"/>
      <c r="CN386" s="181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73"/>
      <c r="DI386" s="181"/>
      <c r="DJ386" s="16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73"/>
      <c r="ED386" s="181"/>
      <c r="EE386" s="16"/>
      <c r="EF386" s="16"/>
      <c r="EG386" s="16"/>
      <c r="EH386" s="16"/>
      <c r="EI386" s="16"/>
      <c r="EJ386" s="16"/>
      <c r="EK386" s="16"/>
      <c r="EL386" s="16"/>
      <c r="EM386" s="16"/>
      <c r="EN386" s="16"/>
      <c r="EO386" s="16"/>
      <c r="EP386" s="16"/>
      <c r="EQ386" s="16"/>
      <c r="ER386" s="16"/>
      <c r="ES386" s="16"/>
      <c r="ET386" s="16"/>
      <c r="EU386" s="16"/>
      <c r="EV386" s="16"/>
      <c r="EW386" s="16"/>
      <c r="EX386" s="173"/>
      <c r="EY386" s="181"/>
      <c r="EZ386" s="16"/>
      <c r="FA386" s="16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6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  <c r="HV386" s="16"/>
      <c r="HW386" s="16"/>
      <c r="HX386" s="16"/>
      <c r="HY386" s="16"/>
      <c r="HZ386" s="16"/>
      <c r="IA386" s="16"/>
      <c r="IB386" s="16"/>
      <c r="IC386" s="16"/>
      <c r="ID386" s="16"/>
      <c r="IE386" s="16"/>
      <c r="IF386" s="16"/>
      <c r="IG386" s="16"/>
      <c r="IH386" s="16"/>
      <c r="II386" s="16"/>
      <c r="IJ386" s="16"/>
      <c r="IK386" s="16"/>
      <c r="IL386" s="16"/>
      <c r="IM386" s="16"/>
      <c r="IN386" s="16"/>
      <c r="IO386" s="16"/>
      <c r="IP386" s="16"/>
      <c r="IQ386" s="16"/>
      <c r="IR386" s="16"/>
      <c r="IS386" s="16"/>
      <c r="IT386" s="16"/>
      <c r="IU386" s="16"/>
      <c r="IV386" s="16"/>
      <c r="IW386" s="16"/>
      <c r="IX386" s="16"/>
      <c r="IY386" s="16"/>
      <c r="IZ386" s="16"/>
      <c r="JA386" s="16"/>
      <c r="JB386" s="16"/>
      <c r="JC386" s="16"/>
      <c r="JD386" s="16"/>
      <c r="JE386" s="16"/>
      <c r="JF386" s="16"/>
      <c r="JG386" s="16"/>
      <c r="JH386" s="16"/>
      <c r="JI386" s="16"/>
      <c r="JJ386" s="16"/>
      <c r="JK386" s="16"/>
      <c r="JL386" s="16"/>
      <c r="JM386" s="16"/>
      <c r="JN386" s="16"/>
    </row>
    <row r="387" spans="1:274" s="145" customFormat="1" hidden="1" outlineLevel="1" x14ac:dyDescent="0.25">
      <c r="A387" s="145" t="s">
        <v>102</v>
      </c>
      <c r="B387" s="158"/>
      <c r="C387" s="158"/>
      <c r="D387" s="158"/>
      <c r="E387" s="243"/>
      <c r="F387" s="160"/>
      <c r="G387" s="283">
        <f>SUM(G388:G391)</f>
        <v>22</v>
      </c>
      <c r="H387" s="283">
        <f>SUM(H388:H391)</f>
        <v>2</v>
      </c>
      <c r="I387" s="283">
        <f>SUM(I388:I391)</f>
        <v>2</v>
      </c>
      <c r="J387" s="283">
        <f>SUM(J388:J391)</f>
        <v>0</v>
      </c>
      <c r="K387" s="283">
        <f>SUM(K388:K391)</f>
        <v>2</v>
      </c>
      <c r="L387" s="146" t="s">
        <v>19</v>
      </c>
      <c r="M387" s="168"/>
      <c r="N387" s="158"/>
      <c r="O387" s="158"/>
      <c r="P387" s="158"/>
      <c r="Q387" s="158"/>
      <c r="R387" s="158"/>
      <c r="S387" s="158"/>
      <c r="T387" s="171"/>
      <c r="U387" s="179"/>
      <c r="V387" s="158"/>
      <c r="W387" s="158"/>
      <c r="X387" s="158"/>
      <c r="Y387" s="158"/>
      <c r="Z387" s="158"/>
      <c r="AA387" s="158"/>
      <c r="AB387" s="158"/>
      <c r="AC387" s="158"/>
      <c r="AD387" s="158"/>
      <c r="AE387" s="158"/>
      <c r="AF387" s="158"/>
      <c r="AG387" s="158"/>
      <c r="AH387" s="158"/>
      <c r="AI387" s="171"/>
      <c r="AJ387" s="179"/>
      <c r="AK387" s="158"/>
      <c r="AL387" s="158"/>
      <c r="AM387" s="158"/>
      <c r="AN387" s="158"/>
      <c r="AO387" s="158"/>
      <c r="AP387" s="158"/>
      <c r="AQ387" s="158"/>
      <c r="AR387" s="158"/>
      <c r="AS387" s="158"/>
      <c r="AT387" s="158"/>
      <c r="AU387" s="158"/>
      <c r="AV387" s="158"/>
      <c r="AW387" s="171"/>
      <c r="AX387" s="179"/>
      <c r="AY387" s="158"/>
      <c r="AZ387" s="158"/>
      <c r="BA387" s="158"/>
      <c r="BB387" s="158"/>
      <c r="BC387" s="158"/>
      <c r="BD387" s="158"/>
      <c r="BE387" s="158"/>
      <c r="BF387" s="158"/>
      <c r="BG387" s="158"/>
      <c r="BH387" s="158"/>
      <c r="BI387" s="158"/>
      <c r="BJ387" s="158"/>
      <c r="BK387" s="171"/>
      <c r="BL387" s="179"/>
      <c r="BM387" s="158"/>
      <c r="BN387" s="158"/>
      <c r="BO387" s="158"/>
      <c r="BP387" s="158"/>
      <c r="BQ387" s="158"/>
      <c r="BR387" s="158"/>
      <c r="BS387" s="158"/>
      <c r="BT387" s="158"/>
      <c r="BU387" s="158"/>
      <c r="BV387" s="158"/>
      <c r="BW387" s="158"/>
      <c r="BX387" s="158"/>
      <c r="BY387" s="171"/>
      <c r="BZ387" s="179"/>
      <c r="CA387" s="158"/>
      <c r="CB387" s="158"/>
      <c r="CC387" s="158"/>
      <c r="CD387" s="158"/>
      <c r="CE387" s="158"/>
      <c r="CF387" s="158"/>
      <c r="CG387" s="158"/>
      <c r="CH387" s="158"/>
      <c r="CI387" s="158"/>
      <c r="CJ387" s="158"/>
      <c r="CK387" s="158"/>
      <c r="CL387" s="158"/>
      <c r="CM387" s="171"/>
      <c r="CN387" s="179"/>
      <c r="CO387" s="158"/>
      <c r="CP387" s="158"/>
      <c r="CQ387" s="158"/>
      <c r="CR387" s="158"/>
      <c r="CS387" s="158"/>
      <c r="CT387" s="158"/>
      <c r="CU387" s="158"/>
      <c r="CV387" s="158"/>
      <c r="CW387" s="158"/>
      <c r="CX387" s="158"/>
      <c r="CY387" s="158"/>
      <c r="CZ387" s="158"/>
      <c r="DA387" s="158"/>
      <c r="DB387" s="158"/>
      <c r="DC387" s="158"/>
      <c r="DD387" s="158"/>
      <c r="DE387" s="158"/>
      <c r="DF387" s="158"/>
      <c r="DG387" s="158"/>
      <c r="DH387" s="171"/>
      <c r="DI387" s="179"/>
      <c r="DJ387" s="158"/>
      <c r="DK387" s="158"/>
      <c r="DL387" s="158"/>
      <c r="DM387" s="158"/>
      <c r="DN387" s="158"/>
      <c r="DO387" s="158"/>
      <c r="DP387" s="158"/>
      <c r="DQ387" s="158"/>
      <c r="DR387" s="158"/>
      <c r="DS387" s="158"/>
      <c r="DT387" s="158"/>
      <c r="DU387" s="158"/>
      <c r="DV387" s="158"/>
      <c r="DW387" s="158"/>
      <c r="DX387" s="158"/>
      <c r="DY387" s="158"/>
      <c r="DZ387" s="158"/>
      <c r="EA387" s="158"/>
      <c r="EB387" s="158"/>
      <c r="EC387" s="171"/>
      <c r="ED387" s="179"/>
      <c r="EE387" s="158"/>
      <c r="EF387" s="158"/>
      <c r="EG387" s="158"/>
      <c r="EH387" s="158"/>
      <c r="EI387" s="158"/>
      <c r="EJ387" s="158"/>
      <c r="EK387" s="158"/>
      <c r="EL387" s="158"/>
      <c r="EM387" s="158"/>
      <c r="EN387" s="158"/>
      <c r="EO387" s="158"/>
      <c r="EP387" s="158"/>
      <c r="EQ387" s="158"/>
      <c r="ER387" s="158"/>
      <c r="ES387" s="158"/>
      <c r="ET387" s="158"/>
      <c r="EU387" s="158"/>
      <c r="EV387" s="158"/>
      <c r="EW387" s="158"/>
      <c r="EX387" s="171"/>
      <c r="EY387" s="179"/>
      <c r="EZ387" s="158"/>
      <c r="FA387" s="158"/>
      <c r="FB387" s="158"/>
      <c r="FC387" s="158"/>
      <c r="FD387" s="158"/>
      <c r="FE387" s="158"/>
      <c r="FF387" s="158"/>
      <c r="FG387" s="158"/>
      <c r="FH387" s="158"/>
      <c r="FI387" s="158"/>
      <c r="FJ387" s="158"/>
      <c r="FK387" s="158"/>
      <c r="FL387" s="158"/>
      <c r="FM387" s="158"/>
      <c r="FN387" s="158"/>
      <c r="FO387" s="158"/>
      <c r="FP387" s="158"/>
      <c r="FQ387" s="158"/>
      <c r="FR387" s="158"/>
      <c r="FS387" s="158"/>
      <c r="FT387" s="158"/>
      <c r="FU387" s="158"/>
      <c r="FV387" s="158"/>
      <c r="FW387" s="158"/>
      <c r="FX387" s="158"/>
      <c r="FY387" s="158"/>
      <c r="FZ387" s="158"/>
      <c r="GA387" s="158"/>
      <c r="GB387" s="158"/>
      <c r="GC387" s="158"/>
      <c r="GD387" s="158"/>
      <c r="GE387" s="158"/>
      <c r="GF387" s="158"/>
      <c r="GG387" s="158"/>
      <c r="GH387" s="158"/>
      <c r="GI387" s="158"/>
      <c r="GJ387" s="158"/>
      <c r="GK387" s="158"/>
      <c r="GL387" s="158"/>
      <c r="GM387" s="158"/>
      <c r="GN387" s="158"/>
      <c r="GO387" s="158"/>
      <c r="GP387" s="158"/>
      <c r="GQ387" s="158"/>
      <c r="GR387" s="158"/>
      <c r="GS387" s="158"/>
      <c r="GT387" s="158"/>
      <c r="GU387" s="158"/>
      <c r="GV387" s="158"/>
      <c r="GW387" s="158"/>
      <c r="GX387" s="158"/>
      <c r="GY387" s="158"/>
      <c r="GZ387" s="158"/>
      <c r="HA387" s="158"/>
      <c r="HB387" s="158"/>
      <c r="HC387" s="158"/>
      <c r="HD387" s="158"/>
      <c r="HE387" s="158"/>
      <c r="HF387" s="158"/>
      <c r="HG387" s="158"/>
      <c r="HH387" s="158"/>
      <c r="HI387" s="158"/>
      <c r="HJ387" s="158"/>
      <c r="HK387" s="158"/>
      <c r="HL387" s="158"/>
      <c r="HM387" s="158"/>
      <c r="HN387" s="158"/>
      <c r="HO387" s="158"/>
      <c r="HP387" s="158"/>
      <c r="HQ387" s="158"/>
      <c r="HR387" s="158"/>
      <c r="HS387" s="158"/>
      <c r="HT387" s="158"/>
      <c r="HU387" s="158"/>
      <c r="HV387" s="158"/>
      <c r="HW387" s="158"/>
      <c r="HX387" s="158"/>
      <c r="HY387" s="158"/>
      <c r="HZ387" s="158"/>
      <c r="IA387" s="158"/>
      <c r="IB387" s="158"/>
      <c r="IC387" s="158"/>
      <c r="ID387" s="158"/>
      <c r="IE387" s="158"/>
      <c r="IF387" s="158"/>
      <c r="IG387" s="158"/>
      <c r="IH387" s="158"/>
      <c r="II387" s="158"/>
      <c r="IJ387" s="158"/>
      <c r="IK387" s="158"/>
      <c r="IL387" s="158"/>
      <c r="IM387" s="158"/>
      <c r="IN387" s="158"/>
      <c r="IO387" s="158"/>
      <c r="IP387" s="158"/>
      <c r="IQ387" s="158"/>
      <c r="IR387" s="158"/>
      <c r="IS387" s="158"/>
      <c r="IT387" s="158"/>
      <c r="IU387" s="158"/>
      <c r="IV387" s="158"/>
      <c r="IW387" s="158"/>
      <c r="IX387" s="158"/>
      <c r="IY387" s="158"/>
      <c r="IZ387" s="158"/>
      <c r="JA387" s="158"/>
      <c r="JB387" s="158"/>
      <c r="JC387" s="158"/>
      <c r="JD387" s="158"/>
      <c r="JE387" s="158"/>
      <c r="JF387" s="158"/>
      <c r="JG387" s="158"/>
      <c r="JH387" s="158"/>
      <c r="JI387" s="158"/>
      <c r="JJ387" s="158"/>
      <c r="JK387" s="158"/>
      <c r="JL387" s="158"/>
      <c r="JM387" s="158"/>
      <c r="JN387" s="158"/>
    </row>
    <row r="388" spans="1:274" hidden="1" outlineLevel="1" x14ac:dyDescent="0.25">
      <c r="A388" t="s">
        <v>103</v>
      </c>
      <c r="B388" s="6"/>
      <c r="C388" s="6" t="s">
        <v>208</v>
      </c>
      <c r="D388" s="6" t="s">
        <v>149</v>
      </c>
      <c r="E388" s="75">
        <v>43923</v>
      </c>
      <c r="F388" s="75">
        <v>43923</v>
      </c>
      <c r="G388" s="280">
        <f>IF(OR(E388&lt;&gt;"NC", F388&lt;&gt;"NC"),NETWORKDAYS(E388,F388,'JOUR FERIE'!A:A),"NC")</f>
        <v>1</v>
      </c>
      <c r="H388" s="20">
        <v>0.5</v>
      </c>
      <c r="I388" s="20">
        <f>H388+(H388*0%)</f>
        <v>0.5</v>
      </c>
      <c r="J388" s="20">
        <v>0</v>
      </c>
      <c r="K388" s="73">
        <f t="shared" ref="K388:K395" si="36">I388-J388</f>
        <v>0.5</v>
      </c>
      <c r="L388" s="19" t="s">
        <v>19</v>
      </c>
      <c r="M388" s="3"/>
      <c r="N388" s="9"/>
      <c r="O388" s="9"/>
      <c r="P388" s="9"/>
      <c r="Q388" s="9"/>
      <c r="R388" s="9"/>
      <c r="S388" s="9"/>
      <c r="T388" s="172"/>
      <c r="U388" s="18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172"/>
      <c r="AJ388" s="180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172"/>
      <c r="AX388" s="180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172"/>
      <c r="BL388" s="180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172"/>
      <c r="BZ388" s="180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172"/>
      <c r="CN388" s="180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172"/>
      <c r="DI388" s="180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172"/>
      <c r="ED388" s="180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172"/>
      <c r="EY388" s="180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  <c r="HM388" s="9"/>
      <c r="HN388" s="9"/>
      <c r="HO388" s="9"/>
      <c r="HP388" s="9"/>
      <c r="HQ388" s="9"/>
      <c r="HR388" s="9"/>
      <c r="HS388" s="9"/>
      <c r="HT388" s="9"/>
      <c r="HU388" s="9"/>
      <c r="HV388" s="9"/>
      <c r="HW388" s="9"/>
      <c r="HX388" s="9"/>
      <c r="HY388" s="9"/>
      <c r="HZ388" s="9"/>
      <c r="IA388" s="9"/>
      <c r="IB388" s="9"/>
      <c r="IC388" s="9"/>
      <c r="ID388" s="9"/>
      <c r="IE388" s="9"/>
      <c r="IF388" s="9"/>
      <c r="IG388" s="9"/>
      <c r="IH388" s="9"/>
      <c r="II388" s="9"/>
      <c r="IJ388" s="9"/>
      <c r="IK388" s="9"/>
      <c r="IL388" s="9"/>
      <c r="IM388" s="9"/>
      <c r="IN388" s="9"/>
      <c r="IO388" s="9"/>
      <c r="IP388" s="9"/>
      <c r="IQ388" s="9"/>
      <c r="IR388" s="9"/>
      <c r="IS388" s="9"/>
      <c r="IT388" s="9"/>
      <c r="IU388" s="9"/>
      <c r="IV388" s="9"/>
      <c r="IW388" s="9"/>
      <c r="IX388" s="9"/>
      <c r="IY388" s="9"/>
      <c r="IZ388" s="9"/>
      <c r="JA388" s="9"/>
      <c r="JB388" s="9"/>
      <c r="JC388" s="9"/>
      <c r="JD388" s="9"/>
      <c r="JE388" s="9"/>
      <c r="JF388" s="9"/>
      <c r="JG388" s="9"/>
      <c r="JH388" s="9"/>
      <c r="JI388" s="9"/>
      <c r="JJ388" s="9"/>
      <c r="JK388" s="9"/>
      <c r="JL388" s="9"/>
      <c r="JM388" s="9"/>
      <c r="JN388" s="9"/>
    </row>
    <row r="389" spans="1:274" hidden="1" outlineLevel="1" x14ac:dyDescent="0.25">
      <c r="A389" t="s">
        <v>84</v>
      </c>
      <c r="B389" s="6"/>
      <c r="C389" s="6" t="s">
        <v>208</v>
      </c>
      <c r="D389" s="6" t="s">
        <v>150</v>
      </c>
      <c r="E389" s="75">
        <v>43923</v>
      </c>
      <c r="F389" s="75">
        <v>43923</v>
      </c>
      <c r="G389" s="280">
        <f>IF(OR(E389&lt;&gt;"NC", F389&lt;&gt;"NC"),NETWORKDAYS(E389,F389,'JOUR FERIE'!A:A),"NC")</f>
        <v>1</v>
      </c>
      <c r="H389" s="20">
        <v>0.5</v>
      </c>
      <c r="I389" s="20">
        <f>H389+(H389*0%)</f>
        <v>0.5</v>
      </c>
      <c r="J389" s="20">
        <v>0</v>
      </c>
      <c r="K389" s="73">
        <f t="shared" si="36"/>
        <v>0.5</v>
      </c>
      <c r="L389" s="19" t="s">
        <v>19</v>
      </c>
      <c r="M389" s="3"/>
    </row>
    <row r="390" spans="1:274" hidden="1" outlineLevel="1" x14ac:dyDescent="0.25">
      <c r="A390" t="s">
        <v>86</v>
      </c>
      <c r="B390" s="6"/>
      <c r="C390" s="6" t="s">
        <v>208</v>
      </c>
      <c r="D390" s="6" t="s">
        <v>150</v>
      </c>
      <c r="E390" s="75">
        <v>43923</v>
      </c>
      <c r="F390" s="61">
        <v>43944</v>
      </c>
      <c r="G390" s="280">
        <f>IF(OR(E390&lt;&gt;"NC", F390&lt;&gt;"NC"),NETWORKDAYS(E390,F390,'JOUR FERIE'!A:A),"NC")</f>
        <v>16</v>
      </c>
      <c r="H390" s="20">
        <v>0.5</v>
      </c>
      <c r="I390" s="20">
        <f>H390+(H390*0%)</f>
        <v>0.5</v>
      </c>
      <c r="J390" s="20">
        <v>0</v>
      </c>
      <c r="K390" s="73">
        <f t="shared" si="36"/>
        <v>0.5</v>
      </c>
      <c r="L390" s="19" t="s">
        <v>19</v>
      </c>
      <c r="M390" s="3"/>
    </row>
    <row r="391" spans="1:274" hidden="1" outlineLevel="1" x14ac:dyDescent="0.25">
      <c r="A391" t="s">
        <v>85</v>
      </c>
      <c r="B391" s="6"/>
      <c r="C391" s="6" t="s">
        <v>209</v>
      </c>
      <c r="D391" s="6" t="s">
        <v>150</v>
      </c>
      <c r="E391" s="75">
        <v>43944</v>
      </c>
      <c r="F391" s="61">
        <v>43949</v>
      </c>
      <c r="G391" s="280">
        <f>IF(OR(E391&lt;&gt;"NC", F391&lt;&gt;"NC"),NETWORKDAYS(E391,F391,'JOUR FERIE'!A:A),"NC")</f>
        <v>4</v>
      </c>
      <c r="H391" s="20">
        <v>0.5</v>
      </c>
      <c r="I391" s="20">
        <f>H391+(H391*0%)</f>
        <v>0.5</v>
      </c>
      <c r="J391" s="20">
        <v>0</v>
      </c>
      <c r="K391" s="73">
        <f t="shared" si="36"/>
        <v>0.5</v>
      </c>
      <c r="L391" s="19" t="s">
        <v>19</v>
      </c>
      <c r="M391" s="3"/>
      <c r="N391" s="16"/>
      <c r="O391" s="16"/>
      <c r="P391" s="16"/>
      <c r="Q391" s="16"/>
      <c r="R391" s="16"/>
      <c r="S391" s="16"/>
      <c r="T391" s="173"/>
      <c r="U391" s="181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73"/>
      <c r="AJ391" s="181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73"/>
      <c r="AX391" s="181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73"/>
      <c r="BL391" s="181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73"/>
      <c r="BZ391" s="181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73"/>
      <c r="CN391" s="181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73"/>
      <c r="DI391" s="181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73"/>
      <c r="ED391" s="181"/>
      <c r="EE391" s="16"/>
      <c r="EF391" s="16"/>
      <c r="EG391" s="16"/>
      <c r="EH391" s="16"/>
      <c r="EI391" s="16"/>
      <c r="EJ391" s="16"/>
      <c r="EK391" s="16"/>
      <c r="EL391" s="16"/>
      <c r="EM391" s="16"/>
      <c r="EN391" s="16"/>
      <c r="EO391" s="16"/>
      <c r="EP391" s="16"/>
      <c r="EQ391" s="16"/>
      <c r="ER391" s="16"/>
      <c r="ES391" s="16"/>
      <c r="ET391" s="16"/>
      <c r="EU391" s="16"/>
      <c r="EV391" s="16"/>
      <c r="EW391" s="16"/>
      <c r="EX391" s="173"/>
      <c r="EY391" s="181"/>
      <c r="EZ391" s="16"/>
      <c r="FA391" s="16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6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  <c r="HV391" s="16"/>
      <c r="HW391" s="16"/>
      <c r="HX391" s="16"/>
      <c r="HY391" s="16"/>
      <c r="HZ391" s="16"/>
      <c r="IA391" s="16"/>
      <c r="IB391" s="16"/>
      <c r="IC391" s="16"/>
      <c r="ID391" s="16"/>
      <c r="IE391" s="16"/>
      <c r="IF391" s="16"/>
      <c r="IG391" s="16"/>
      <c r="IH391" s="16"/>
      <c r="II391" s="16"/>
      <c r="IJ391" s="16"/>
      <c r="IK391" s="16"/>
      <c r="IL391" s="16"/>
      <c r="IM391" s="16"/>
      <c r="IN391" s="16"/>
      <c r="IO391" s="16"/>
      <c r="IP391" s="16"/>
      <c r="IQ391" s="16"/>
      <c r="IR391" s="16"/>
      <c r="IS391" s="16"/>
      <c r="IT391" s="16"/>
      <c r="IU391" s="16"/>
      <c r="IV391" s="16"/>
      <c r="IW391" s="16"/>
      <c r="IX391" s="16"/>
      <c r="IY391" s="16"/>
      <c r="IZ391" s="16"/>
      <c r="JA391" s="16"/>
      <c r="JB391" s="16"/>
      <c r="JC391" s="16"/>
      <c r="JD391" s="16"/>
      <c r="JE391" s="16"/>
      <c r="JF391" s="16"/>
      <c r="JG391" s="16"/>
      <c r="JH391" s="16"/>
      <c r="JI391" s="16"/>
      <c r="JJ391" s="16"/>
      <c r="JK391" s="16"/>
      <c r="JL391" s="16"/>
      <c r="JM391" s="16"/>
      <c r="JN391" s="16"/>
    </row>
    <row r="392" spans="1:274" s="145" customFormat="1" hidden="1" outlineLevel="1" x14ac:dyDescent="0.25">
      <c r="A392" s="145" t="s">
        <v>87</v>
      </c>
      <c r="B392" s="158"/>
      <c r="C392" s="158"/>
      <c r="D392" s="158"/>
      <c r="E392" s="243"/>
      <c r="F392" s="160"/>
      <c r="G392" s="283">
        <f>SUM(G393)</f>
        <v>6</v>
      </c>
      <c r="H392" s="283">
        <f>SUM(H393)</f>
        <v>4</v>
      </c>
      <c r="I392" s="283">
        <f>SUM(I393)</f>
        <v>5.6</v>
      </c>
      <c r="J392" s="283">
        <f>SUM(J393)</f>
        <v>0</v>
      </c>
      <c r="K392" s="283">
        <f>SUM(K393)</f>
        <v>5.6</v>
      </c>
      <c r="L392" s="146" t="s">
        <v>19</v>
      </c>
      <c r="M392" s="168"/>
      <c r="N392" s="158"/>
      <c r="O392" s="158"/>
      <c r="P392" s="158"/>
      <c r="Q392" s="158"/>
      <c r="R392" s="158"/>
      <c r="S392" s="158"/>
      <c r="T392" s="171"/>
      <c r="U392" s="179"/>
      <c r="V392" s="158"/>
      <c r="W392" s="158"/>
      <c r="X392" s="158"/>
      <c r="Y392" s="158"/>
      <c r="Z392" s="158"/>
      <c r="AA392" s="158"/>
      <c r="AB392" s="158"/>
      <c r="AC392" s="158"/>
      <c r="AD392" s="158"/>
      <c r="AE392" s="158"/>
      <c r="AF392" s="158"/>
      <c r="AG392" s="158"/>
      <c r="AH392" s="158"/>
      <c r="AI392" s="171"/>
      <c r="AJ392" s="179"/>
      <c r="AK392" s="158"/>
      <c r="AL392" s="158"/>
      <c r="AM392" s="158"/>
      <c r="AN392" s="158"/>
      <c r="AO392" s="158"/>
      <c r="AP392" s="158"/>
      <c r="AQ392" s="158"/>
      <c r="AR392" s="158"/>
      <c r="AS392" s="158"/>
      <c r="AT392" s="158"/>
      <c r="AU392" s="158"/>
      <c r="AV392" s="158"/>
      <c r="AW392" s="171"/>
      <c r="AX392" s="179"/>
      <c r="AY392" s="158"/>
      <c r="AZ392" s="158"/>
      <c r="BA392" s="158"/>
      <c r="BB392" s="158"/>
      <c r="BC392" s="158"/>
      <c r="BD392" s="158"/>
      <c r="BE392" s="158"/>
      <c r="BF392" s="158"/>
      <c r="BG392" s="158"/>
      <c r="BH392" s="158"/>
      <c r="BI392" s="158"/>
      <c r="BJ392" s="158"/>
      <c r="BK392" s="171"/>
      <c r="BL392" s="179"/>
      <c r="BM392" s="158"/>
      <c r="BN392" s="158"/>
      <c r="BO392" s="158"/>
      <c r="BP392" s="158"/>
      <c r="BQ392" s="158"/>
      <c r="BR392" s="158"/>
      <c r="BS392" s="158"/>
      <c r="BT392" s="158"/>
      <c r="BU392" s="158"/>
      <c r="BV392" s="158"/>
      <c r="BW392" s="158"/>
      <c r="BX392" s="158"/>
      <c r="BY392" s="171"/>
      <c r="BZ392" s="179"/>
      <c r="CA392" s="158"/>
      <c r="CB392" s="158"/>
      <c r="CC392" s="158"/>
      <c r="CD392" s="158"/>
      <c r="CE392" s="158"/>
      <c r="CF392" s="158"/>
      <c r="CG392" s="158"/>
      <c r="CH392" s="158"/>
      <c r="CI392" s="158"/>
      <c r="CJ392" s="158"/>
      <c r="CK392" s="158"/>
      <c r="CL392" s="158"/>
      <c r="CM392" s="171"/>
      <c r="CN392" s="179"/>
      <c r="CO392" s="158"/>
      <c r="CP392" s="158"/>
      <c r="CQ392" s="158"/>
      <c r="CR392" s="158"/>
      <c r="CS392" s="158"/>
      <c r="CT392" s="158"/>
      <c r="CU392" s="158"/>
      <c r="CV392" s="158"/>
      <c r="CW392" s="158"/>
      <c r="CX392" s="158"/>
      <c r="CY392" s="158"/>
      <c r="CZ392" s="158"/>
      <c r="DA392" s="158"/>
      <c r="DB392" s="158"/>
      <c r="DC392" s="158"/>
      <c r="DD392" s="158"/>
      <c r="DE392" s="158"/>
      <c r="DF392" s="158"/>
      <c r="DG392" s="158"/>
      <c r="DH392" s="171"/>
      <c r="DI392" s="179"/>
      <c r="DJ392" s="158"/>
      <c r="DK392" s="158"/>
      <c r="DL392" s="158"/>
      <c r="DM392" s="158"/>
      <c r="DN392" s="158"/>
      <c r="DO392" s="158"/>
      <c r="DP392" s="158"/>
      <c r="DQ392" s="158"/>
      <c r="DR392" s="158"/>
      <c r="DS392" s="158"/>
      <c r="DT392" s="158"/>
      <c r="DU392" s="158"/>
      <c r="DV392" s="158"/>
      <c r="DW392" s="158"/>
      <c r="DX392" s="158"/>
      <c r="DY392" s="158"/>
      <c r="DZ392" s="158"/>
      <c r="EA392" s="158"/>
      <c r="EB392" s="158"/>
      <c r="EC392" s="171"/>
      <c r="ED392" s="179"/>
      <c r="EE392" s="158"/>
      <c r="EF392" s="158"/>
      <c r="EG392" s="158"/>
      <c r="EH392" s="158"/>
      <c r="EI392" s="158"/>
      <c r="EJ392" s="158"/>
      <c r="EK392" s="158"/>
      <c r="EL392" s="158"/>
      <c r="EM392" s="158"/>
      <c r="EN392" s="158"/>
      <c r="EO392" s="158"/>
      <c r="EP392" s="158"/>
      <c r="EQ392" s="158"/>
      <c r="ER392" s="158"/>
      <c r="ES392" s="158"/>
      <c r="ET392" s="158"/>
      <c r="EU392" s="158"/>
      <c r="EV392" s="158"/>
      <c r="EW392" s="158"/>
      <c r="EX392" s="171"/>
      <c r="EY392" s="179"/>
      <c r="EZ392" s="158"/>
      <c r="FA392" s="158"/>
      <c r="FB392" s="158"/>
      <c r="FC392" s="158"/>
      <c r="FD392" s="158"/>
      <c r="FE392" s="158"/>
      <c r="FF392" s="158"/>
      <c r="FG392" s="158"/>
      <c r="FH392" s="158"/>
      <c r="FI392" s="158"/>
      <c r="FJ392" s="158"/>
      <c r="FK392" s="158"/>
      <c r="FL392" s="158"/>
      <c r="FM392" s="158"/>
      <c r="FN392" s="158"/>
      <c r="FO392" s="158"/>
      <c r="FP392" s="158"/>
      <c r="FQ392" s="158"/>
      <c r="FR392" s="158"/>
      <c r="FS392" s="158"/>
      <c r="FT392" s="158"/>
      <c r="FU392" s="158"/>
      <c r="FV392" s="158"/>
      <c r="FW392" s="158"/>
      <c r="FX392" s="158"/>
      <c r="FY392" s="158"/>
      <c r="FZ392" s="158"/>
      <c r="GA392" s="158"/>
      <c r="GB392" s="158"/>
      <c r="GC392" s="158"/>
      <c r="GD392" s="158"/>
      <c r="GE392" s="158"/>
      <c r="GF392" s="158"/>
      <c r="GG392" s="158"/>
      <c r="GH392" s="158"/>
      <c r="GI392" s="158"/>
      <c r="GJ392" s="158"/>
      <c r="GK392" s="158"/>
      <c r="GL392" s="158"/>
      <c r="GM392" s="158"/>
      <c r="GN392" s="158"/>
      <c r="GO392" s="158"/>
      <c r="GP392" s="158"/>
      <c r="GQ392" s="158"/>
      <c r="GR392" s="158"/>
      <c r="GS392" s="158"/>
      <c r="GT392" s="158"/>
      <c r="GU392" s="158"/>
      <c r="GV392" s="158"/>
      <c r="GW392" s="158"/>
      <c r="GX392" s="158"/>
      <c r="GY392" s="158"/>
      <c r="GZ392" s="158"/>
      <c r="HA392" s="158"/>
      <c r="HB392" s="158"/>
      <c r="HC392" s="158"/>
      <c r="HD392" s="158"/>
      <c r="HE392" s="158"/>
      <c r="HF392" s="158"/>
      <c r="HG392" s="158"/>
      <c r="HH392" s="158"/>
      <c r="HI392" s="158"/>
      <c r="HJ392" s="158"/>
      <c r="HK392" s="158"/>
      <c r="HL392" s="158"/>
      <c r="HM392" s="158"/>
      <c r="HN392" s="158"/>
      <c r="HO392" s="158"/>
      <c r="HP392" s="158"/>
      <c r="HQ392" s="158"/>
      <c r="HR392" s="158"/>
      <c r="HS392" s="158"/>
      <c r="HT392" s="158"/>
      <c r="HU392" s="158"/>
      <c r="HV392" s="158"/>
      <c r="HW392" s="158"/>
      <c r="HX392" s="158"/>
      <c r="HY392" s="158"/>
      <c r="HZ392" s="158"/>
      <c r="IA392" s="158"/>
      <c r="IB392" s="158"/>
      <c r="IC392" s="158"/>
      <c r="ID392" s="158"/>
      <c r="IE392" s="158"/>
      <c r="IF392" s="158"/>
      <c r="IG392" s="158"/>
      <c r="IH392" s="158"/>
      <c r="II392" s="158"/>
      <c r="IJ392" s="158"/>
      <c r="IK392" s="158"/>
      <c r="IL392" s="158"/>
      <c r="IM392" s="158"/>
      <c r="IN392" s="158"/>
      <c r="IO392" s="158"/>
      <c r="IP392" s="158"/>
      <c r="IQ392" s="158"/>
      <c r="IR392" s="158"/>
      <c r="IS392" s="158"/>
      <c r="IT392" s="158"/>
      <c r="IU392" s="158"/>
      <c r="IV392" s="158"/>
      <c r="IW392" s="158"/>
      <c r="IX392" s="158"/>
      <c r="IY392" s="158"/>
      <c r="IZ392" s="158"/>
      <c r="JA392" s="158"/>
      <c r="JB392" s="158"/>
      <c r="JC392" s="158"/>
      <c r="JD392" s="158"/>
      <c r="JE392" s="158"/>
      <c r="JF392" s="158"/>
      <c r="JG392" s="158"/>
      <c r="JH392" s="158"/>
      <c r="JI392" s="158"/>
      <c r="JJ392" s="158"/>
      <c r="JK392" s="158"/>
      <c r="JL392" s="158"/>
      <c r="JM392" s="158"/>
      <c r="JN392" s="158"/>
    </row>
    <row r="393" spans="1:274" hidden="1" outlineLevel="1" x14ac:dyDescent="0.25">
      <c r="A393" t="s">
        <v>87</v>
      </c>
      <c r="B393" s="6"/>
      <c r="C393" s="6" t="s">
        <v>205</v>
      </c>
      <c r="D393" s="6" t="s">
        <v>147</v>
      </c>
      <c r="E393" s="75">
        <v>43851</v>
      </c>
      <c r="F393" s="61">
        <v>43858</v>
      </c>
      <c r="G393" s="280">
        <f>IF(OR(E393&lt;&gt;"NC", F393&lt;&gt;"NC"),NETWORKDAYS(E393,F393,'JOUR FERIE'!A:A),"NC")</f>
        <v>6</v>
      </c>
      <c r="H393" s="20">
        <v>4</v>
      </c>
      <c r="I393" s="20">
        <f t="shared" ref="I393:I458" si="37">H393+(H393*40%)</f>
        <v>5.6</v>
      </c>
      <c r="J393" s="20">
        <v>0</v>
      </c>
      <c r="K393" s="73">
        <f t="shared" si="36"/>
        <v>5.6</v>
      </c>
      <c r="L393" s="19" t="s">
        <v>19</v>
      </c>
      <c r="M393" s="3"/>
      <c r="N393" s="6"/>
      <c r="O393" s="6"/>
      <c r="P393" s="6"/>
      <c r="Q393" s="6"/>
      <c r="R393" s="6"/>
      <c r="S393" s="6"/>
      <c r="T393" s="109"/>
      <c r="U393" s="183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109"/>
      <c r="AJ393" s="183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109"/>
      <c r="AX393" s="183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109"/>
      <c r="BL393" s="183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109"/>
      <c r="BZ393" s="183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109"/>
      <c r="CN393" s="183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109"/>
      <c r="DI393" s="183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109"/>
      <c r="ED393" s="183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109"/>
      <c r="EY393" s="183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  <c r="IR393" s="6"/>
      <c r="IS393" s="6"/>
      <c r="IT393" s="6"/>
      <c r="IU393" s="6"/>
      <c r="IV393" s="6"/>
      <c r="IW393" s="6"/>
      <c r="IX393" s="6"/>
      <c r="IY393" s="6"/>
      <c r="IZ393" s="6"/>
      <c r="JA393" s="6"/>
      <c r="JB393" s="6"/>
      <c r="JC393" s="6"/>
      <c r="JD393" s="6"/>
      <c r="JE393" s="6"/>
      <c r="JF393" s="6"/>
      <c r="JG393" s="6"/>
      <c r="JH393" s="6"/>
      <c r="JI393" s="6"/>
      <c r="JJ393" s="6"/>
      <c r="JK393" s="6"/>
      <c r="JL393" s="6"/>
      <c r="JM393" s="6"/>
      <c r="JN393" s="6"/>
    </row>
    <row r="394" spans="1:274" s="145" customFormat="1" hidden="1" outlineLevel="1" x14ac:dyDescent="0.25">
      <c r="A394" s="145" t="s">
        <v>104</v>
      </c>
      <c r="B394" s="158"/>
      <c r="C394" s="158"/>
      <c r="D394" s="158"/>
      <c r="E394" s="243"/>
      <c r="F394" s="160"/>
      <c r="G394" s="283">
        <f>SUM(G395:G396)</f>
        <v>3</v>
      </c>
      <c r="H394" s="283">
        <f>SUM(H395:H396)</f>
        <v>3</v>
      </c>
      <c r="I394" s="283">
        <f>SUM(I395:I396)</f>
        <v>4.2</v>
      </c>
      <c r="J394" s="283">
        <f>SUM(J395:J396)</f>
        <v>0</v>
      </c>
      <c r="K394" s="283">
        <f>SUM(K395:K396)</f>
        <v>4.2</v>
      </c>
      <c r="L394" s="146" t="s">
        <v>19</v>
      </c>
      <c r="M394" s="168"/>
      <c r="N394" s="158"/>
      <c r="O394" s="158"/>
      <c r="P394" s="158"/>
      <c r="Q394" s="158"/>
      <c r="R394" s="158"/>
      <c r="S394" s="158"/>
      <c r="T394" s="171"/>
      <c r="U394" s="179"/>
      <c r="V394" s="158"/>
      <c r="W394" s="158"/>
      <c r="X394" s="158"/>
      <c r="Y394" s="158"/>
      <c r="Z394" s="158"/>
      <c r="AA394" s="158"/>
      <c r="AB394" s="158"/>
      <c r="AC394" s="158"/>
      <c r="AD394" s="158"/>
      <c r="AE394" s="158"/>
      <c r="AF394" s="158"/>
      <c r="AG394" s="158"/>
      <c r="AH394" s="158"/>
      <c r="AI394" s="171"/>
      <c r="AJ394" s="179"/>
      <c r="AK394" s="158"/>
      <c r="AL394" s="158"/>
      <c r="AM394" s="158"/>
      <c r="AN394" s="158"/>
      <c r="AO394" s="158"/>
      <c r="AP394" s="158"/>
      <c r="AQ394" s="158"/>
      <c r="AR394" s="158"/>
      <c r="AS394" s="158"/>
      <c r="AT394" s="158"/>
      <c r="AU394" s="158"/>
      <c r="AV394" s="158"/>
      <c r="AW394" s="171"/>
      <c r="AX394" s="179"/>
      <c r="AY394" s="158"/>
      <c r="AZ394" s="158"/>
      <c r="BA394" s="158"/>
      <c r="BB394" s="158"/>
      <c r="BC394" s="158"/>
      <c r="BD394" s="158"/>
      <c r="BE394" s="158"/>
      <c r="BF394" s="158"/>
      <c r="BG394" s="158"/>
      <c r="BH394" s="158"/>
      <c r="BI394" s="158"/>
      <c r="BJ394" s="158"/>
      <c r="BK394" s="171"/>
      <c r="BL394" s="179"/>
      <c r="BM394" s="158"/>
      <c r="BN394" s="158"/>
      <c r="BO394" s="158"/>
      <c r="BP394" s="158"/>
      <c r="BQ394" s="158"/>
      <c r="BR394" s="158"/>
      <c r="BS394" s="158"/>
      <c r="BT394" s="158"/>
      <c r="BU394" s="158"/>
      <c r="BV394" s="158"/>
      <c r="BW394" s="158"/>
      <c r="BX394" s="158"/>
      <c r="BY394" s="171"/>
      <c r="BZ394" s="179"/>
      <c r="CA394" s="158"/>
      <c r="CB394" s="158"/>
      <c r="CC394" s="158"/>
      <c r="CD394" s="158"/>
      <c r="CE394" s="158"/>
      <c r="CF394" s="158"/>
      <c r="CG394" s="158"/>
      <c r="CH394" s="158"/>
      <c r="CI394" s="158"/>
      <c r="CJ394" s="158"/>
      <c r="CK394" s="158"/>
      <c r="CL394" s="158"/>
      <c r="CM394" s="171"/>
      <c r="CN394" s="179"/>
      <c r="CO394" s="158"/>
      <c r="CP394" s="158"/>
      <c r="CQ394" s="158"/>
      <c r="CR394" s="158"/>
      <c r="CS394" s="158"/>
      <c r="CT394" s="158"/>
      <c r="CU394" s="158"/>
      <c r="CV394" s="158"/>
      <c r="CW394" s="158"/>
      <c r="CX394" s="158"/>
      <c r="CY394" s="158"/>
      <c r="CZ394" s="158"/>
      <c r="DA394" s="158"/>
      <c r="DB394" s="158"/>
      <c r="DC394" s="158"/>
      <c r="DD394" s="158"/>
      <c r="DE394" s="158"/>
      <c r="DF394" s="158"/>
      <c r="DG394" s="158"/>
      <c r="DH394" s="171"/>
      <c r="DI394" s="179"/>
      <c r="DJ394" s="158"/>
      <c r="DK394" s="158"/>
      <c r="DL394" s="158"/>
      <c r="DM394" s="158"/>
      <c r="DN394" s="158"/>
      <c r="DO394" s="158"/>
      <c r="DP394" s="158"/>
      <c r="DQ394" s="158"/>
      <c r="DR394" s="158"/>
      <c r="DS394" s="158"/>
      <c r="DT394" s="158"/>
      <c r="DU394" s="158"/>
      <c r="DV394" s="158"/>
      <c r="DW394" s="158"/>
      <c r="DX394" s="158"/>
      <c r="DY394" s="158"/>
      <c r="DZ394" s="158"/>
      <c r="EA394" s="158"/>
      <c r="EB394" s="158"/>
      <c r="EC394" s="171"/>
      <c r="ED394" s="179"/>
      <c r="EE394" s="158"/>
      <c r="EF394" s="158"/>
      <c r="EG394" s="158"/>
      <c r="EH394" s="158"/>
      <c r="EI394" s="158"/>
      <c r="EJ394" s="158"/>
      <c r="EK394" s="158"/>
      <c r="EL394" s="158"/>
      <c r="EM394" s="158"/>
      <c r="EN394" s="158"/>
      <c r="EO394" s="158"/>
      <c r="EP394" s="158"/>
      <c r="EQ394" s="158"/>
      <c r="ER394" s="158"/>
      <c r="ES394" s="158"/>
      <c r="ET394" s="158"/>
      <c r="EU394" s="158"/>
      <c r="EV394" s="158"/>
      <c r="EW394" s="158"/>
      <c r="EX394" s="171"/>
      <c r="EY394" s="179"/>
      <c r="EZ394" s="158"/>
      <c r="FA394" s="158"/>
      <c r="FB394" s="158"/>
      <c r="FC394" s="158"/>
      <c r="FD394" s="158"/>
      <c r="FE394" s="158"/>
      <c r="FF394" s="158"/>
      <c r="FG394" s="158"/>
      <c r="FH394" s="158"/>
      <c r="FI394" s="158"/>
      <c r="FJ394" s="158"/>
      <c r="FK394" s="158"/>
      <c r="FL394" s="158"/>
      <c r="FM394" s="158"/>
      <c r="FN394" s="158"/>
      <c r="FO394" s="158"/>
      <c r="FP394" s="158"/>
      <c r="FQ394" s="158"/>
      <c r="FR394" s="158"/>
      <c r="FS394" s="158"/>
      <c r="FT394" s="158"/>
      <c r="FU394" s="158"/>
      <c r="FV394" s="158"/>
      <c r="FW394" s="158"/>
      <c r="FX394" s="158"/>
      <c r="FY394" s="158"/>
      <c r="FZ394" s="158"/>
      <c r="GA394" s="158"/>
      <c r="GB394" s="158"/>
      <c r="GC394" s="158"/>
      <c r="GD394" s="158"/>
      <c r="GE394" s="158"/>
      <c r="GF394" s="158"/>
      <c r="GG394" s="158"/>
      <c r="GH394" s="158"/>
      <c r="GI394" s="158"/>
      <c r="GJ394" s="158"/>
      <c r="GK394" s="158"/>
      <c r="GL394" s="158"/>
      <c r="GM394" s="158"/>
      <c r="GN394" s="158"/>
      <c r="GO394" s="158"/>
      <c r="GP394" s="158"/>
      <c r="GQ394" s="158"/>
      <c r="GR394" s="158"/>
      <c r="GS394" s="158"/>
      <c r="GT394" s="158"/>
      <c r="GU394" s="158"/>
      <c r="GV394" s="158"/>
      <c r="GW394" s="158"/>
      <c r="GX394" s="158"/>
      <c r="GY394" s="158"/>
      <c r="GZ394" s="158"/>
      <c r="HA394" s="158"/>
      <c r="HB394" s="158"/>
      <c r="HC394" s="158"/>
      <c r="HD394" s="158"/>
      <c r="HE394" s="158"/>
      <c r="HF394" s="158"/>
      <c r="HG394" s="158"/>
      <c r="HH394" s="158"/>
      <c r="HI394" s="158"/>
      <c r="HJ394" s="158"/>
      <c r="HK394" s="158"/>
      <c r="HL394" s="158"/>
      <c r="HM394" s="158"/>
      <c r="HN394" s="158"/>
      <c r="HO394" s="158"/>
      <c r="HP394" s="158"/>
      <c r="HQ394" s="158"/>
      <c r="HR394" s="158"/>
      <c r="HS394" s="158"/>
      <c r="HT394" s="158"/>
      <c r="HU394" s="158"/>
      <c r="HV394" s="158"/>
      <c r="HW394" s="158"/>
      <c r="HX394" s="158"/>
      <c r="HY394" s="158"/>
      <c r="HZ394" s="158"/>
      <c r="IA394" s="158"/>
      <c r="IB394" s="158"/>
      <c r="IC394" s="158"/>
      <c r="ID394" s="158"/>
      <c r="IE394" s="158"/>
      <c r="IF394" s="158"/>
      <c r="IG394" s="158"/>
      <c r="IH394" s="158"/>
      <c r="II394" s="158"/>
      <c r="IJ394" s="158"/>
      <c r="IK394" s="158"/>
      <c r="IL394" s="158"/>
      <c r="IM394" s="158"/>
      <c r="IN394" s="158"/>
      <c r="IO394" s="158"/>
      <c r="IP394" s="158"/>
      <c r="IQ394" s="158"/>
      <c r="IR394" s="158"/>
      <c r="IS394" s="158"/>
      <c r="IT394" s="158"/>
      <c r="IU394" s="158"/>
      <c r="IV394" s="158"/>
      <c r="IW394" s="158"/>
      <c r="IX394" s="158"/>
      <c r="IY394" s="158"/>
      <c r="IZ394" s="158"/>
      <c r="JA394" s="158"/>
      <c r="JB394" s="158"/>
      <c r="JC394" s="158"/>
      <c r="JD394" s="158"/>
      <c r="JE394" s="158"/>
      <c r="JF394" s="158"/>
      <c r="JG394" s="158"/>
      <c r="JH394" s="158"/>
      <c r="JI394" s="158"/>
      <c r="JJ394" s="158"/>
      <c r="JK394" s="158"/>
      <c r="JL394" s="158"/>
      <c r="JM394" s="158"/>
      <c r="JN394" s="158"/>
    </row>
    <row r="395" spans="1:274" hidden="1" outlineLevel="1" x14ac:dyDescent="0.25">
      <c r="A395" t="s">
        <v>88</v>
      </c>
      <c r="B395" s="6"/>
      <c r="C395" s="6" t="s">
        <v>207</v>
      </c>
      <c r="D395" s="6" t="s">
        <v>152</v>
      </c>
      <c r="E395" s="75">
        <v>43908</v>
      </c>
      <c r="F395" s="61">
        <v>43910</v>
      </c>
      <c r="G395" s="280">
        <f>IF(OR(E395&lt;&gt;"NC", F395&lt;&gt;"NC"),NETWORKDAYS(E395,F395,'JOUR FERIE'!A:A),"NC")</f>
        <v>3</v>
      </c>
      <c r="H395" s="20">
        <v>3</v>
      </c>
      <c r="I395" s="20">
        <f t="shared" si="37"/>
        <v>4.2</v>
      </c>
      <c r="J395" s="20">
        <v>0</v>
      </c>
      <c r="K395" s="73">
        <f t="shared" si="36"/>
        <v>4.2</v>
      </c>
      <c r="L395" s="19" t="s">
        <v>19</v>
      </c>
      <c r="M395" s="3"/>
      <c r="N395" s="9"/>
      <c r="O395" s="9"/>
      <c r="P395" s="9"/>
      <c r="Q395" s="9"/>
      <c r="R395" s="9"/>
      <c r="S395" s="9"/>
      <c r="T395" s="172"/>
      <c r="U395" s="18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172"/>
      <c r="AJ395" s="180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172"/>
      <c r="AX395" s="180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172"/>
      <c r="BL395" s="180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172"/>
      <c r="BZ395" s="180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172"/>
      <c r="CN395" s="180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172"/>
      <c r="DI395" s="180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172"/>
      <c r="ED395" s="180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172"/>
      <c r="EY395" s="180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  <c r="HM395" s="9"/>
      <c r="HN395" s="9"/>
      <c r="HO395" s="9"/>
      <c r="HP395" s="9"/>
      <c r="HQ395" s="9"/>
      <c r="HR395" s="9"/>
      <c r="HS395" s="9"/>
      <c r="HT395" s="9"/>
      <c r="HU395" s="9"/>
      <c r="HV395" s="9"/>
      <c r="HW395" s="9"/>
      <c r="HX395" s="9"/>
      <c r="HY395" s="9"/>
      <c r="HZ395" s="9"/>
      <c r="IA395" s="9"/>
      <c r="IB395" s="9"/>
      <c r="IC395" s="9"/>
      <c r="ID395" s="9"/>
      <c r="IE395" s="9"/>
      <c r="IF395" s="9"/>
      <c r="IG395" s="9"/>
      <c r="IH395" s="9"/>
      <c r="II395" s="9"/>
      <c r="IJ395" s="9"/>
      <c r="IK395" s="9"/>
      <c r="IL395" s="9"/>
      <c r="IM395" s="9"/>
      <c r="IN395" s="9"/>
      <c r="IO395" s="9"/>
      <c r="IP395" s="9"/>
      <c r="IQ395" s="9"/>
      <c r="IR395" s="9"/>
      <c r="IS395" s="9"/>
      <c r="IT395" s="9"/>
      <c r="IU395" s="9"/>
      <c r="IV395" s="9"/>
      <c r="IW395" s="9"/>
      <c r="IX395" s="9"/>
      <c r="IY395" s="9"/>
      <c r="IZ395" s="9"/>
      <c r="JA395" s="9"/>
      <c r="JB395" s="9"/>
      <c r="JC395" s="9"/>
      <c r="JD395" s="9"/>
      <c r="JE395" s="9"/>
      <c r="JF395" s="9"/>
      <c r="JG395" s="9"/>
      <c r="JH395" s="9"/>
      <c r="JI395" s="9"/>
      <c r="JJ395" s="9"/>
      <c r="JK395" s="9"/>
      <c r="JL395" s="9"/>
      <c r="JM395" s="9"/>
      <c r="JN395" s="9"/>
    </row>
    <row r="396" spans="1:274" hidden="1" outlineLevel="1" x14ac:dyDescent="0.25">
      <c r="A396" t="s">
        <v>105</v>
      </c>
      <c r="B396" s="6"/>
      <c r="C396" s="6"/>
      <c r="D396" s="75" t="s">
        <v>40</v>
      </c>
      <c r="E396" s="75" t="s">
        <v>40</v>
      </c>
      <c r="F396" s="75" t="s">
        <v>40</v>
      </c>
      <c r="G396" s="280" t="str">
        <f>IF(OR(E396&lt;&gt;"NC", F396&lt;&gt;"NC"),NETWORKDAYS(E396,F396,'JOUR FERIE'!A:A),"NC")</f>
        <v>NC</v>
      </c>
      <c r="H396" s="20">
        <v>0</v>
      </c>
      <c r="I396" s="20">
        <f t="shared" si="37"/>
        <v>0</v>
      </c>
      <c r="J396" s="20">
        <v>0</v>
      </c>
      <c r="K396" s="73">
        <v>0</v>
      </c>
      <c r="L396" s="19" t="s">
        <v>21</v>
      </c>
      <c r="M396" s="3"/>
    </row>
    <row r="397" spans="1:274" s="145" customFormat="1" hidden="1" outlineLevel="1" x14ac:dyDescent="0.25">
      <c r="A397" s="145" t="s">
        <v>217</v>
      </c>
      <c r="B397" s="158"/>
      <c r="C397" s="158"/>
      <c r="D397" s="158"/>
      <c r="E397" s="243"/>
      <c r="F397" s="160"/>
      <c r="G397" s="283">
        <f>SUM(G398:G399)</f>
        <v>25</v>
      </c>
      <c r="H397" s="283">
        <f>SUM(H398:H399)</f>
        <v>22.5</v>
      </c>
      <c r="I397" s="283">
        <f>SUM(I398:I399)</f>
        <v>31.5</v>
      </c>
      <c r="J397" s="283">
        <f>SUM(J398:J399)</f>
        <v>1</v>
      </c>
      <c r="K397" s="283">
        <f>SUM(K398:K399)</f>
        <v>30.5</v>
      </c>
      <c r="L397" s="146" t="s">
        <v>19</v>
      </c>
      <c r="M397" s="168"/>
      <c r="N397" s="158"/>
      <c r="O397" s="158"/>
      <c r="P397" s="158"/>
      <c r="Q397" s="158"/>
      <c r="R397" s="158"/>
      <c r="S397" s="158"/>
      <c r="T397" s="171"/>
      <c r="U397" s="179"/>
      <c r="V397" s="158"/>
      <c r="W397" s="158"/>
      <c r="X397" s="158"/>
      <c r="Y397" s="158"/>
      <c r="Z397" s="158"/>
      <c r="AA397" s="158"/>
      <c r="AB397" s="158"/>
      <c r="AC397" s="158"/>
      <c r="AD397" s="158"/>
      <c r="AE397" s="158"/>
      <c r="AF397" s="158"/>
      <c r="AG397" s="158"/>
      <c r="AH397" s="158"/>
      <c r="AI397" s="171"/>
      <c r="AJ397" s="179"/>
      <c r="AK397" s="158"/>
      <c r="AL397" s="158"/>
      <c r="AM397" s="158"/>
      <c r="AN397" s="158"/>
      <c r="AO397" s="158"/>
      <c r="AP397" s="158"/>
      <c r="AQ397" s="158"/>
      <c r="AR397" s="158"/>
      <c r="AS397" s="158"/>
      <c r="AT397" s="158"/>
      <c r="AU397" s="158"/>
      <c r="AV397" s="158"/>
      <c r="AW397" s="171"/>
      <c r="AX397" s="179"/>
      <c r="AY397" s="158"/>
      <c r="AZ397" s="158"/>
      <c r="BA397" s="158"/>
      <c r="BB397" s="158"/>
      <c r="BC397" s="158"/>
      <c r="BD397" s="158"/>
      <c r="BE397" s="158"/>
      <c r="BF397" s="158"/>
      <c r="BG397" s="158"/>
      <c r="BH397" s="158"/>
      <c r="BI397" s="158"/>
      <c r="BJ397" s="158"/>
      <c r="BK397" s="171"/>
      <c r="BL397" s="179"/>
      <c r="BM397" s="158"/>
      <c r="BN397" s="158"/>
      <c r="BO397" s="158"/>
      <c r="BP397" s="158"/>
      <c r="BQ397" s="158"/>
      <c r="BR397" s="158"/>
      <c r="BS397" s="158"/>
      <c r="BT397" s="158"/>
      <c r="BU397" s="158"/>
      <c r="BV397" s="158"/>
      <c r="BW397" s="158"/>
      <c r="BX397" s="158"/>
      <c r="BY397" s="171"/>
      <c r="BZ397" s="179"/>
      <c r="CA397" s="158"/>
      <c r="CB397" s="158"/>
      <c r="CC397" s="158"/>
      <c r="CD397" s="158"/>
      <c r="CE397" s="158"/>
      <c r="CF397" s="158"/>
      <c r="CG397" s="158"/>
      <c r="CH397" s="158"/>
      <c r="CI397" s="158"/>
      <c r="CJ397" s="158"/>
      <c r="CK397" s="158"/>
      <c r="CL397" s="158"/>
      <c r="CM397" s="171"/>
      <c r="CN397" s="179"/>
      <c r="CO397" s="158"/>
      <c r="CP397" s="158"/>
      <c r="CQ397" s="158"/>
      <c r="CR397" s="158"/>
      <c r="CS397" s="158"/>
      <c r="CT397" s="158"/>
      <c r="CU397" s="158"/>
      <c r="CV397" s="158"/>
      <c r="CW397" s="158"/>
      <c r="CX397" s="158"/>
      <c r="CY397" s="158"/>
      <c r="CZ397" s="158"/>
      <c r="DA397" s="158"/>
      <c r="DB397" s="158"/>
      <c r="DC397" s="158"/>
      <c r="DD397" s="158"/>
      <c r="DE397" s="158"/>
      <c r="DF397" s="158"/>
      <c r="DG397" s="158"/>
      <c r="DH397" s="171"/>
      <c r="DI397" s="179"/>
      <c r="DJ397" s="158"/>
      <c r="DK397" s="158"/>
      <c r="DL397" s="158"/>
      <c r="DM397" s="158"/>
      <c r="DN397" s="158"/>
      <c r="DO397" s="158"/>
      <c r="DP397" s="158"/>
      <c r="DQ397" s="158"/>
      <c r="DR397" s="158"/>
      <c r="DS397" s="158"/>
      <c r="DT397" s="158"/>
      <c r="DU397" s="158"/>
      <c r="DV397" s="158"/>
      <c r="DW397" s="158"/>
      <c r="DX397" s="158"/>
      <c r="DY397" s="158"/>
      <c r="DZ397" s="158"/>
      <c r="EA397" s="158"/>
      <c r="EB397" s="158"/>
      <c r="EC397" s="171"/>
      <c r="ED397" s="179"/>
      <c r="EE397" s="158"/>
      <c r="EF397" s="158"/>
      <c r="EG397" s="158"/>
      <c r="EH397" s="158"/>
      <c r="EI397" s="158"/>
      <c r="EJ397" s="158"/>
      <c r="EK397" s="158"/>
      <c r="EL397" s="158"/>
      <c r="EM397" s="158"/>
      <c r="EN397" s="158"/>
      <c r="EO397" s="158"/>
      <c r="EP397" s="158"/>
      <c r="EQ397" s="158"/>
      <c r="ER397" s="158"/>
      <c r="ES397" s="158"/>
      <c r="ET397" s="158"/>
      <c r="EU397" s="158"/>
      <c r="EV397" s="158"/>
      <c r="EW397" s="158"/>
      <c r="EX397" s="171"/>
      <c r="EY397" s="179"/>
      <c r="EZ397" s="158"/>
      <c r="FA397" s="158"/>
      <c r="FB397" s="158"/>
      <c r="FC397" s="158"/>
      <c r="FD397" s="158"/>
      <c r="FE397" s="158"/>
      <c r="FF397" s="158"/>
      <c r="FG397" s="158"/>
      <c r="FH397" s="158"/>
      <c r="FI397" s="158"/>
      <c r="FJ397" s="158"/>
      <c r="FK397" s="158"/>
      <c r="FL397" s="158"/>
      <c r="FM397" s="158"/>
      <c r="FN397" s="158"/>
      <c r="FO397" s="158"/>
      <c r="FP397" s="158"/>
      <c r="FQ397" s="158"/>
      <c r="FR397" s="158"/>
      <c r="FS397" s="158"/>
      <c r="FT397" s="158"/>
      <c r="FU397" s="158"/>
      <c r="FV397" s="158"/>
      <c r="FW397" s="158"/>
      <c r="FX397" s="158"/>
      <c r="FY397" s="158"/>
      <c r="FZ397" s="158"/>
      <c r="GA397" s="158"/>
      <c r="GB397" s="158"/>
      <c r="GC397" s="158"/>
      <c r="GD397" s="158"/>
      <c r="GE397" s="158"/>
      <c r="GF397" s="158"/>
      <c r="GG397" s="158"/>
      <c r="GH397" s="158"/>
      <c r="GI397" s="158"/>
      <c r="GJ397" s="158"/>
      <c r="GK397" s="158"/>
      <c r="GL397" s="158"/>
      <c r="GM397" s="158"/>
      <c r="GN397" s="158"/>
      <c r="GO397" s="158"/>
      <c r="GP397" s="158"/>
      <c r="GQ397" s="158"/>
      <c r="GR397" s="158"/>
      <c r="GS397" s="158"/>
      <c r="GT397" s="158"/>
      <c r="GU397" s="158"/>
      <c r="GV397" s="158"/>
      <c r="GW397" s="158"/>
      <c r="GX397" s="158"/>
      <c r="GY397" s="158"/>
      <c r="GZ397" s="158"/>
      <c r="HA397" s="158"/>
      <c r="HB397" s="158"/>
      <c r="HC397" s="158"/>
      <c r="HD397" s="158"/>
      <c r="HE397" s="158"/>
      <c r="HF397" s="158"/>
      <c r="HG397" s="158"/>
      <c r="HH397" s="158"/>
      <c r="HI397" s="158"/>
      <c r="HJ397" s="158"/>
      <c r="HK397" s="158"/>
      <c r="HL397" s="158"/>
      <c r="HM397" s="158"/>
      <c r="HN397" s="158"/>
      <c r="HO397" s="158"/>
      <c r="HP397" s="158"/>
      <c r="HQ397" s="158"/>
      <c r="HR397" s="158"/>
      <c r="HS397" s="158"/>
      <c r="HT397" s="158"/>
      <c r="HU397" s="158"/>
      <c r="HV397" s="158"/>
      <c r="HW397" s="158"/>
      <c r="HX397" s="158"/>
      <c r="HY397" s="158"/>
      <c r="HZ397" s="158"/>
      <c r="IA397" s="158"/>
      <c r="IB397" s="158"/>
      <c r="IC397" s="158"/>
      <c r="ID397" s="158"/>
      <c r="IE397" s="158"/>
      <c r="IF397" s="158"/>
      <c r="IG397" s="158"/>
      <c r="IH397" s="158"/>
      <c r="II397" s="158"/>
      <c r="IJ397" s="158"/>
      <c r="IK397" s="158"/>
      <c r="IL397" s="158"/>
      <c r="IM397" s="158"/>
      <c r="IN397" s="158"/>
      <c r="IO397" s="158"/>
      <c r="IP397" s="158"/>
      <c r="IQ397" s="158"/>
      <c r="IR397" s="158"/>
      <c r="IS397" s="158"/>
      <c r="IT397" s="158"/>
      <c r="IU397" s="158"/>
      <c r="IV397" s="158"/>
      <c r="IW397" s="158"/>
      <c r="IX397" s="158"/>
      <c r="IY397" s="158"/>
      <c r="IZ397" s="158"/>
      <c r="JA397" s="158"/>
      <c r="JB397" s="158"/>
      <c r="JC397" s="158"/>
      <c r="JD397" s="158"/>
      <c r="JE397" s="158"/>
      <c r="JF397" s="158"/>
      <c r="JG397" s="158"/>
      <c r="JH397" s="158"/>
      <c r="JI397" s="158"/>
      <c r="JJ397" s="158"/>
      <c r="JK397" s="158"/>
      <c r="JL397" s="158"/>
      <c r="JM397" s="158"/>
      <c r="JN397" s="158"/>
    </row>
    <row r="398" spans="1:274" hidden="1" outlineLevel="1" x14ac:dyDescent="0.25">
      <c r="A398" t="s">
        <v>218</v>
      </c>
      <c r="B398" s="6"/>
      <c r="C398" s="6" t="s">
        <v>199</v>
      </c>
      <c r="D398" s="6" t="s">
        <v>152</v>
      </c>
      <c r="E398" s="75">
        <v>43759</v>
      </c>
      <c r="F398" s="61">
        <v>43787</v>
      </c>
      <c r="G398" s="280">
        <f>IF(OR(E398&lt;&gt;"NC", F398&lt;&gt;"NC"),NETWORKDAYS(E398,F398,'JOUR FERIE'!A:A),"NC")</f>
        <v>19</v>
      </c>
      <c r="H398" s="20">
        <v>18</v>
      </c>
      <c r="I398" s="20">
        <f t="shared" si="37"/>
        <v>25.2</v>
      </c>
      <c r="J398" s="20">
        <v>0</v>
      </c>
      <c r="K398" s="73">
        <f>I398-J398</f>
        <v>25.2</v>
      </c>
      <c r="L398" s="19" t="s">
        <v>19</v>
      </c>
      <c r="M398" s="3"/>
      <c r="N398" s="9"/>
      <c r="O398" s="9"/>
      <c r="P398" s="9"/>
      <c r="Q398" s="9"/>
      <c r="R398" s="9"/>
      <c r="S398" s="9"/>
      <c r="T398" s="172"/>
      <c r="U398" s="18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172"/>
      <c r="AJ398" s="180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172"/>
      <c r="AX398" s="180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172"/>
      <c r="BL398" s="180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172"/>
      <c r="BZ398" s="180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172"/>
      <c r="CN398" s="180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172"/>
      <c r="DI398" s="180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172"/>
      <c r="ED398" s="180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172"/>
      <c r="EY398" s="180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  <c r="HM398" s="9"/>
      <c r="HN398" s="9"/>
      <c r="HO398" s="9"/>
      <c r="HP398" s="9"/>
      <c r="HQ398" s="9"/>
      <c r="HR398" s="9"/>
      <c r="HS398" s="9"/>
      <c r="HT398" s="9"/>
      <c r="HU398" s="9"/>
      <c r="HV398" s="9"/>
      <c r="HW398" s="9"/>
      <c r="HX398" s="9"/>
      <c r="HY398" s="9"/>
      <c r="HZ398" s="9"/>
      <c r="IA398" s="9"/>
      <c r="IB398" s="9"/>
      <c r="IC398" s="9"/>
      <c r="ID398" s="9"/>
      <c r="IE398" s="9"/>
      <c r="IF398" s="9"/>
      <c r="IG398" s="9"/>
      <c r="IH398" s="9"/>
      <c r="II398" s="9"/>
      <c r="IJ398" s="9"/>
      <c r="IK398" s="9"/>
      <c r="IL398" s="9"/>
      <c r="IM398" s="9"/>
      <c r="IN398" s="9"/>
      <c r="IO398" s="9"/>
      <c r="IP398" s="9"/>
      <c r="IQ398" s="9"/>
      <c r="IR398" s="9"/>
      <c r="IS398" s="9"/>
      <c r="IT398" s="9"/>
      <c r="IU398" s="9"/>
      <c r="IV398" s="9"/>
      <c r="IW398" s="9"/>
      <c r="IX398" s="9"/>
      <c r="IY398" s="9"/>
      <c r="IZ398" s="9"/>
      <c r="JA398" s="9"/>
      <c r="JB398" s="9"/>
      <c r="JC398" s="9"/>
      <c r="JD398" s="9"/>
      <c r="JE398" s="9"/>
      <c r="JF398" s="9"/>
      <c r="JG398" s="9"/>
      <c r="JH398" s="9"/>
      <c r="JI398" s="9"/>
      <c r="JJ398" s="9"/>
      <c r="JK398" s="9"/>
      <c r="JL398" s="9"/>
      <c r="JM398" s="9"/>
      <c r="JN398" s="9"/>
    </row>
    <row r="399" spans="1:274" hidden="1" outlineLevel="1" x14ac:dyDescent="0.25">
      <c r="A399" t="s">
        <v>219</v>
      </c>
      <c r="B399" s="6"/>
      <c r="C399" s="6" t="s">
        <v>207</v>
      </c>
      <c r="D399" s="6" t="s">
        <v>152</v>
      </c>
      <c r="E399" s="75">
        <v>43900</v>
      </c>
      <c r="F399" s="75">
        <v>43907</v>
      </c>
      <c r="G399" s="280">
        <f>IF(OR(E399&lt;&gt;"NC", F399&lt;&gt;"NC"),NETWORKDAYS(E399,F399,'JOUR FERIE'!A:A),"NC")</f>
        <v>6</v>
      </c>
      <c r="H399" s="20">
        <v>4.5</v>
      </c>
      <c r="I399" s="20">
        <f t="shared" si="37"/>
        <v>6.3</v>
      </c>
      <c r="J399" s="20">
        <v>1</v>
      </c>
      <c r="K399" s="73">
        <f>I399-J399</f>
        <v>5.3</v>
      </c>
      <c r="L399" s="19" t="s">
        <v>19</v>
      </c>
      <c r="M399" s="3"/>
      <c r="N399" s="16"/>
      <c r="O399" s="16"/>
      <c r="P399" s="16"/>
      <c r="Q399" s="16"/>
      <c r="R399" s="16"/>
      <c r="S399" s="16"/>
      <c r="T399" s="173"/>
      <c r="U399" s="181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73"/>
      <c r="AJ399" s="181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73"/>
      <c r="AX399" s="181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73"/>
      <c r="BL399" s="181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73"/>
      <c r="BZ399" s="181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73"/>
      <c r="CN399" s="181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73"/>
      <c r="DI399" s="181"/>
      <c r="DJ399" s="16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73"/>
      <c r="ED399" s="181"/>
      <c r="EE399" s="16"/>
      <c r="EF399" s="16"/>
      <c r="EG399" s="16"/>
      <c r="EH399" s="16"/>
      <c r="EI399" s="16"/>
      <c r="EJ399" s="16"/>
      <c r="EK399" s="16"/>
      <c r="EL399" s="16"/>
      <c r="EM399" s="16"/>
      <c r="EN399" s="16"/>
      <c r="EO399" s="16"/>
      <c r="EP399" s="16"/>
      <c r="EQ399" s="16"/>
      <c r="ER399" s="16"/>
      <c r="ES399" s="16"/>
      <c r="ET399" s="16"/>
      <c r="EU399" s="16"/>
      <c r="EV399" s="16"/>
      <c r="EW399" s="16"/>
      <c r="EX399" s="173"/>
      <c r="EY399" s="181"/>
      <c r="EZ399" s="16"/>
      <c r="FA399" s="16"/>
      <c r="FB399" s="16"/>
      <c r="FC399" s="16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6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  <c r="HV399" s="16"/>
      <c r="HW399" s="16"/>
      <c r="HX399" s="16"/>
      <c r="HY399" s="16"/>
      <c r="HZ399" s="16"/>
      <c r="IA399" s="16"/>
      <c r="IB399" s="16"/>
      <c r="IC399" s="16"/>
      <c r="ID399" s="16"/>
      <c r="IE399" s="16"/>
      <c r="IF399" s="16"/>
      <c r="IG399" s="16"/>
      <c r="IH399" s="16"/>
      <c r="II399" s="16"/>
      <c r="IJ399" s="16"/>
      <c r="IK399" s="16"/>
      <c r="IL399" s="16"/>
      <c r="IM399" s="16"/>
      <c r="IN399" s="16"/>
      <c r="IO399" s="16"/>
      <c r="IP399" s="16"/>
      <c r="IQ399" s="16"/>
      <c r="IR399" s="16"/>
      <c r="IS399" s="16"/>
      <c r="IT399" s="16"/>
      <c r="IU399" s="16"/>
      <c r="IV399" s="16"/>
      <c r="IW399" s="16"/>
      <c r="IX399" s="16"/>
      <c r="IY399" s="16"/>
      <c r="IZ399" s="16"/>
      <c r="JA399" s="16"/>
      <c r="JB399" s="16"/>
      <c r="JC399" s="16"/>
      <c r="JD399" s="16"/>
      <c r="JE399" s="16"/>
      <c r="JF399" s="16"/>
      <c r="JG399" s="16"/>
      <c r="JH399" s="16"/>
      <c r="JI399" s="16"/>
      <c r="JJ399" s="16"/>
      <c r="JK399" s="16"/>
      <c r="JL399" s="16"/>
      <c r="JM399" s="16"/>
      <c r="JN399" s="16"/>
    </row>
    <row r="400" spans="1:274" s="31" customFormat="1" collapsed="1" x14ac:dyDescent="0.25">
      <c r="A400" s="143" t="s">
        <v>93</v>
      </c>
      <c r="B400" s="195"/>
      <c r="C400" s="195"/>
      <c r="D400" s="163"/>
      <c r="E400" s="242">
        <f>MIN(E401:E437)</f>
        <v>43773</v>
      </c>
      <c r="F400" s="164">
        <f>MAX(F401:F437)</f>
        <v>43959</v>
      </c>
      <c r="G400" s="54">
        <f>SUM(G401,G407,G410,G412,G415,G419,G421,G426,G431,G433,G436)</f>
        <v>223</v>
      </c>
      <c r="H400" s="54">
        <f>SUM(H401,H407,H410,H412,H415,H419,H421,H426,H431,H433,H436)</f>
        <v>135</v>
      </c>
      <c r="I400" s="54">
        <f>SUM(I401,I407,I410,I412,I415,I419,I421,I426,I431,I433,I436)</f>
        <v>157.39999999999998</v>
      </c>
      <c r="J400" s="54">
        <f>SUM(J401,J407,J410,J412,J415,J419,J421,J426,J431,J433,J436)</f>
        <v>0</v>
      </c>
      <c r="K400" s="54">
        <f>SUM(K401,K407,K410,K412,K415,K419,K421,K426,K431,K433,K436)</f>
        <v>157.39999999999998</v>
      </c>
      <c r="L400" s="5" t="s">
        <v>19</v>
      </c>
      <c r="M400" s="4"/>
      <c r="N400" s="43"/>
      <c r="O400" s="43"/>
      <c r="P400" s="43"/>
      <c r="Q400" s="43"/>
      <c r="R400" s="43"/>
      <c r="S400" s="43"/>
      <c r="T400" s="176"/>
      <c r="U400" s="185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176"/>
      <c r="AJ400" s="185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176"/>
      <c r="AX400" s="185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176"/>
      <c r="BL400" s="185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176"/>
      <c r="BZ400" s="185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176"/>
      <c r="CN400" s="185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176"/>
      <c r="DI400" s="185"/>
      <c r="DJ400" s="43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176"/>
      <c r="ED400" s="185"/>
      <c r="EE400" s="43"/>
      <c r="EF400" s="43"/>
      <c r="EG400" s="43"/>
      <c r="EH400" s="43"/>
      <c r="EI400" s="43"/>
      <c r="EJ400" s="43"/>
      <c r="EK400" s="43"/>
      <c r="EL400" s="43"/>
      <c r="EM400" s="43"/>
      <c r="EN400" s="43"/>
      <c r="EO400" s="43"/>
      <c r="EP400" s="43"/>
      <c r="EQ400" s="43"/>
      <c r="ER400" s="43"/>
      <c r="ES400" s="43"/>
      <c r="ET400" s="43"/>
      <c r="EU400" s="43"/>
      <c r="EV400" s="43"/>
      <c r="EW400" s="43"/>
      <c r="EX400" s="176"/>
      <c r="EY400" s="185"/>
      <c r="EZ400" s="43"/>
      <c r="FA400" s="43"/>
      <c r="FB400" s="43"/>
      <c r="FC400" s="43"/>
      <c r="FD400" s="43"/>
      <c r="FE400" s="43"/>
      <c r="FF400" s="43"/>
      <c r="FG400" s="43"/>
      <c r="FH400" s="43"/>
      <c r="FI400" s="43"/>
      <c r="FJ400" s="43"/>
      <c r="FK400" s="43"/>
      <c r="FL400" s="43"/>
      <c r="FM400" s="43"/>
      <c r="FN400" s="43"/>
      <c r="FO400" s="43"/>
      <c r="FP400" s="43"/>
      <c r="FQ400" s="43"/>
      <c r="FR400" s="43"/>
      <c r="FS400" s="43"/>
      <c r="FT400" s="43"/>
      <c r="FU400" s="43"/>
      <c r="FV400" s="43"/>
      <c r="FW400" s="43"/>
      <c r="FX400" s="43"/>
      <c r="FY400" s="43"/>
      <c r="FZ400" s="43"/>
      <c r="GA400" s="43"/>
      <c r="GB400" s="43"/>
      <c r="GC400" s="43"/>
      <c r="GD400" s="43"/>
      <c r="GE400" s="43"/>
      <c r="GF400" s="43"/>
      <c r="GG400" s="43"/>
      <c r="GH400" s="43"/>
      <c r="GI400" s="43"/>
      <c r="GJ400" s="43"/>
      <c r="GK400" s="43"/>
      <c r="GL400" s="43"/>
      <c r="GM400" s="43"/>
      <c r="GN400" s="43"/>
      <c r="GO400" s="43"/>
      <c r="GP400" s="43"/>
      <c r="GQ400" s="43"/>
      <c r="GR400" s="43"/>
      <c r="GS400" s="43"/>
      <c r="GT400" s="43"/>
      <c r="GU400" s="43"/>
      <c r="GV400" s="43"/>
      <c r="GW400" s="43"/>
      <c r="GX400" s="43"/>
      <c r="GY400" s="43"/>
      <c r="GZ400" s="43"/>
      <c r="HA400" s="43"/>
      <c r="HB400" s="43"/>
      <c r="HC400" s="43"/>
      <c r="HD400" s="43"/>
      <c r="HE400" s="43"/>
      <c r="HF400" s="43"/>
      <c r="HG400" s="43"/>
      <c r="HH400" s="43"/>
      <c r="HI400" s="43"/>
      <c r="HJ400" s="43"/>
      <c r="HK400" s="43"/>
      <c r="HL400" s="43"/>
      <c r="HM400" s="43"/>
      <c r="HN400" s="43"/>
      <c r="HO400" s="43"/>
      <c r="HP400" s="43"/>
      <c r="HQ400" s="43"/>
      <c r="HR400" s="43"/>
      <c r="HS400" s="43"/>
      <c r="HT400" s="43"/>
      <c r="HU400" s="43"/>
      <c r="HV400" s="43"/>
      <c r="HW400" s="43"/>
      <c r="HX400" s="43"/>
      <c r="HY400" s="43"/>
      <c r="HZ400" s="43"/>
      <c r="IA400" s="43"/>
      <c r="IB400" s="43"/>
      <c r="IC400" s="43"/>
      <c r="ID400" s="43"/>
      <c r="IE400" s="43"/>
      <c r="IF400" s="43"/>
      <c r="IG400" s="43"/>
      <c r="IH400" s="43"/>
      <c r="II400" s="43"/>
      <c r="IJ400" s="43"/>
      <c r="IK400" s="43"/>
      <c r="IL400" s="43"/>
      <c r="IM400" s="43"/>
      <c r="IN400" s="43"/>
      <c r="IO400" s="43"/>
      <c r="IP400" s="43"/>
      <c r="IQ400" s="43"/>
      <c r="IR400" s="43"/>
      <c r="IS400" s="43"/>
      <c r="IT400" s="43"/>
      <c r="IU400" s="43"/>
      <c r="IV400" s="43"/>
      <c r="IW400" s="43"/>
      <c r="IX400" s="43"/>
      <c r="IY400" s="43"/>
      <c r="IZ400" s="43"/>
      <c r="JA400" s="43"/>
      <c r="JB400" s="43"/>
      <c r="JC400" s="43"/>
      <c r="JD400" s="43"/>
      <c r="JE400" s="43"/>
      <c r="JF400" s="43"/>
      <c r="JG400" s="43"/>
      <c r="JH400" s="43"/>
      <c r="JI400" s="43"/>
      <c r="JJ400" s="43"/>
      <c r="JK400" s="43"/>
      <c r="JL400" s="43"/>
      <c r="JM400" s="43"/>
      <c r="JN400" s="43"/>
    </row>
    <row r="401" spans="1:274" s="145" customFormat="1" hidden="1" outlineLevel="1" x14ac:dyDescent="0.25">
      <c r="A401" s="145" t="s">
        <v>106</v>
      </c>
      <c r="B401" s="158"/>
      <c r="C401" s="158"/>
      <c r="D401" s="158"/>
      <c r="E401" s="243"/>
      <c r="F401" s="160"/>
      <c r="G401" s="282">
        <f>SUM(G402:G406)</f>
        <v>120</v>
      </c>
      <c r="H401" s="282">
        <f>SUM(H402:H406)</f>
        <v>15</v>
      </c>
      <c r="I401" s="282">
        <f>SUM(I402:I406)</f>
        <v>21</v>
      </c>
      <c r="J401" s="282">
        <f>SUM(J402:J406)</f>
        <v>0</v>
      </c>
      <c r="K401" s="282">
        <f>SUM(K402:K406)</f>
        <v>21</v>
      </c>
      <c r="L401" s="146" t="s">
        <v>19</v>
      </c>
      <c r="M401" s="168"/>
      <c r="N401" s="158"/>
      <c r="O401" s="158"/>
      <c r="P401" s="158"/>
      <c r="Q401" s="158"/>
      <c r="R401" s="158"/>
      <c r="S401" s="158"/>
      <c r="T401" s="171"/>
      <c r="U401" s="179"/>
      <c r="V401" s="158"/>
      <c r="W401" s="158"/>
      <c r="X401" s="158"/>
      <c r="Y401" s="158"/>
      <c r="Z401" s="158"/>
      <c r="AA401" s="158"/>
      <c r="AB401" s="158"/>
      <c r="AC401" s="158"/>
      <c r="AD401" s="158"/>
      <c r="AE401" s="158"/>
      <c r="AF401" s="158"/>
      <c r="AG401" s="158"/>
      <c r="AH401" s="158"/>
      <c r="AI401" s="171"/>
      <c r="AJ401" s="179"/>
      <c r="AK401" s="158"/>
      <c r="AL401" s="158"/>
      <c r="AM401" s="158"/>
      <c r="AN401" s="158"/>
      <c r="AO401" s="158"/>
      <c r="AP401" s="158"/>
      <c r="AQ401" s="158"/>
      <c r="AR401" s="158"/>
      <c r="AS401" s="158"/>
      <c r="AT401" s="158"/>
      <c r="AU401" s="158"/>
      <c r="AV401" s="158"/>
      <c r="AW401" s="171"/>
      <c r="AX401" s="179"/>
      <c r="AY401" s="158"/>
      <c r="AZ401" s="158"/>
      <c r="BA401" s="158"/>
      <c r="BB401" s="158"/>
      <c r="BC401" s="158"/>
      <c r="BD401" s="158"/>
      <c r="BE401" s="158"/>
      <c r="BF401" s="158"/>
      <c r="BG401" s="158"/>
      <c r="BH401" s="158"/>
      <c r="BI401" s="158"/>
      <c r="BJ401" s="158"/>
      <c r="BK401" s="171"/>
      <c r="BL401" s="179"/>
      <c r="BM401" s="158"/>
      <c r="BN401" s="158"/>
      <c r="BO401" s="158"/>
      <c r="BP401" s="158"/>
      <c r="BQ401" s="158"/>
      <c r="BR401" s="158"/>
      <c r="BS401" s="158"/>
      <c r="BT401" s="158"/>
      <c r="BU401" s="158"/>
      <c r="BV401" s="158"/>
      <c r="BW401" s="158"/>
      <c r="BX401" s="158"/>
      <c r="BY401" s="171"/>
      <c r="BZ401" s="179"/>
      <c r="CA401" s="158"/>
      <c r="CB401" s="158"/>
      <c r="CC401" s="158"/>
      <c r="CD401" s="158"/>
      <c r="CE401" s="158"/>
      <c r="CF401" s="158"/>
      <c r="CG401" s="158"/>
      <c r="CH401" s="158"/>
      <c r="CI401" s="158"/>
      <c r="CJ401" s="158"/>
      <c r="CK401" s="158"/>
      <c r="CL401" s="158"/>
      <c r="CM401" s="171"/>
      <c r="CN401" s="179"/>
      <c r="CO401" s="158"/>
      <c r="CP401" s="158"/>
      <c r="CQ401" s="158"/>
      <c r="CR401" s="158"/>
      <c r="CS401" s="158"/>
      <c r="CT401" s="158"/>
      <c r="CU401" s="158"/>
      <c r="CV401" s="158"/>
      <c r="CW401" s="158"/>
      <c r="CX401" s="158"/>
      <c r="CY401" s="158"/>
      <c r="CZ401" s="158"/>
      <c r="DA401" s="158"/>
      <c r="DB401" s="158"/>
      <c r="DC401" s="158"/>
      <c r="DD401" s="158"/>
      <c r="DE401" s="158"/>
      <c r="DF401" s="158"/>
      <c r="DG401" s="158"/>
      <c r="DH401" s="171"/>
      <c r="DI401" s="179"/>
      <c r="DJ401" s="158"/>
      <c r="DK401" s="158"/>
      <c r="DL401" s="158"/>
      <c r="DM401" s="158"/>
      <c r="DN401" s="158"/>
      <c r="DO401" s="158"/>
      <c r="DP401" s="158"/>
      <c r="DQ401" s="158"/>
      <c r="DR401" s="158"/>
      <c r="DS401" s="158"/>
      <c r="DT401" s="158"/>
      <c r="DU401" s="158"/>
      <c r="DV401" s="158"/>
      <c r="DW401" s="158"/>
      <c r="DX401" s="158"/>
      <c r="DY401" s="158"/>
      <c r="DZ401" s="158"/>
      <c r="EA401" s="158"/>
      <c r="EB401" s="158"/>
      <c r="EC401" s="171"/>
      <c r="ED401" s="179"/>
      <c r="EE401" s="158"/>
      <c r="EF401" s="158"/>
      <c r="EG401" s="158"/>
      <c r="EH401" s="158"/>
      <c r="EI401" s="158"/>
      <c r="EJ401" s="158"/>
      <c r="EK401" s="158"/>
      <c r="EL401" s="158"/>
      <c r="EM401" s="158"/>
      <c r="EN401" s="158"/>
      <c r="EO401" s="158"/>
      <c r="EP401" s="158"/>
      <c r="EQ401" s="158"/>
      <c r="ER401" s="158"/>
      <c r="ES401" s="158"/>
      <c r="ET401" s="158"/>
      <c r="EU401" s="158"/>
      <c r="EV401" s="158"/>
      <c r="EW401" s="158"/>
      <c r="EX401" s="171"/>
      <c r="EY401" s="179"/>
      <c r="EZ401" s="158"/>
      <c r="FA401" s="158"/>
      <c r="FB401" s="158"/>
      <c r="FC401" s="158"/>
      <c r="FD401" s="158"/>
      <c r="FE401" s="158"/>
      <c r="FF401" s="158"/>
      <c r="FG401" s="158"/>
      <c r="FH401" s="158"/>
      <c r="FI401" s="158"/>
      <c r="FJ401" s="158"/>
      <c r="FK401" s="158"/>
      <c r="FL401" s="158"/>
      <c r="FM401" s="158"/>
      <c r="FN401" s="158"/>
      <c r="FO401" s="158"/>
      <c r="FP401" s="158"/>
      <c r="FQ401" s="158"/>
      <c r="FR401" s="158"/>
      <c r="FS401" s="158"/>
      <c r="FT401" s="158"/>
      <c r="FU401" s="158"/>
      <c r="FV401" s="158"/>
      <c r="FW401" s="158"/>
      <c r="FX401" s="158"/>
      <c r="FY401" s="158"/>
      <c r="FZ401" s="158"/>
      <c r="GA401" s="158"/>
      <c r="GB401" s="158"/>
      <c r="GC401" s="158"/>
      <c r="GD401" s="158"/>
      <c r="GE401" s="158"/>
      <c r="GF401" s="158"/>
      <c r="GG401" s="158"/>
      <c r="GH401" s="158"/>
      <c r="GI401" s="158"/>
      <c r="GJ401" s="158"/>
      <c r="GK401" s="158"/>
      <c r="GL401" s="158"/>
      <c r="GM401" s="158"/>
      <c r="GN401" s="158"/>
      <c r="GO401" s="158"/>
      <c r="GP401" s="158"/>
      <c r="GQ401" s="158"/>
      <c r="GR401" s="158"/>
      <c r="GS401" s="158"/>
      <c r="GT401" s="158"/>
      <c r="GU401" s="158"/>
      <c r="GV401" s="158"/>
      <c r="GW401" s="158"/>
      <c r="GX401" s="158"/>
      <c r="GY401" s="158"/>
      <c r="GZ401" s="158"/>
      <c r="HA401" s="158"/>
      <c r="HB401" s="158"/>
      <c r="HC401" s="158"/>
      <c r="HD401" s="158"/>
      <c r="HE401" s="158"/>
      <c r="HF401" s="158"/>
      <c r="HG401" s="158"/>
      <c r="HH401" s="158"/>
      <c r="HI401" s="158"/>
      <c r="HJ401" s="158"/>
      <c r="HK401" s="158"/>
      <c r="HL401" s="158"/>
      <c r="HM401" s="158"/>
      <c r="HN401" s="158"/>
      <c r="HO401" s="158"/>
      <c r="HP401" s="158"/>
      <c r="HQ401" s="158"/>
      <c r="HR401" s="158"/>
      <c r="HS401" s="158"/>
      <c r="HT401" s="158"/>
      <c r="HU401" s="158"/>
      <c r="HV401" s="158"/>
      <c r="HW401" s="158"/>
      <c r="HX401" s="158"/>
      <c r="HY401" s="158"/>
      <c r="HZ401" s="158"/>
      <c r="IA401" s="158"/>
      <c r="IB401" s="158"/>
      <c r="IC401" s="158"/>
      <c r="ID401" s="158"/>
      <c r="IE401" s="158"/>
      <c r="IF401" s="158"/>
      <c r="IG401" s="158"/>
      <c r="IH401" s="158"/>
      <c r="II401" s="158"/>
      <c r="IJ401" s="158"/>
      <c r="IK401" s="158"/>
      <c r="IL401" s="158"/>
      <c r="IM401" s="158"/>
      <c r="IN401" s="158"/>
      <c r="IO401" s="158"/>
      <c r="IP401" s="158"/>
      <c r="IQ401" s="158"/>
      <c r="IR401" s="158"/>
      <c r="IS401" s="158"/>
      <c r="IT401" s="158"/>
      <c r="IU401" s="158"/>
      <c r="IV401" s="158"/>
      <c r="IW401" s="158"/>
      <c r="IX401" s="158"/>
      <c r="IY401" s="158"/>
      <c r="IZ401" s="158"/>
      <c r="JA401" s="158"/>
      <c r="JB401" s="158"/>
      <c r="JC401" s="158"/>
      <c r="JD401" s="158"/>
      <c r="JE401" s="158"/>
      <c r="JF401" s="158"/>
      <c r="JG401" s="158"/>
      <c r="JH401" s="158"/>
      <c r="JI401" s="158"/>
      <c r="JJ401" s="158"/>
      <c r="JK401" s="158"/>
      <c r="JL401" s="158"/>
      <c r="JM401" s="158"/>
      <c r="JN401" s="158"/>
    </row>
    <row r="402" spans="1:274" hidden="1" outlineLevel="1" x14ac:dyDescent="0.25">
      <c r="A402" s="22" t="s">
        <v>96</v>
      </c>
      <c r="B402" s="6"/>
      <c r="C402" s="6" t="s">
        <v>200</v>
      </c>
      <c r="D402" s="6" t="s">
        <v>149</v>
      </c>
      <c r="E402" s="75">
        <v>43781</v>
      </c>
      <c r="F402" s="75">
        <v>43781</v>
      </c>
      <c r="G402" s="280">
        <f>IF(OR(E402&lt;&gt;"NC", F402&lt;&gt;"NC"),NETWORKDAYS(E402,F402,'JOUR FERIE'!A:A),"NC")</f>
        <v>1</v>
      </c>
      <c r="H402" s="20">
        <v>1</v>
      </c>
      <c r="I402" s="20">
        <f t="shared" si="37"/>
        <v>1.4</v>
      </c>
      <c r="J402" s="20">
        <v>0</v>
      </c>
      <c r="K402" s="73">
        <f>I402-J402</f>
        <v>1.4</v>
      </c>
      <c r="L402" s="19" t="s">
        <v>19</v>
      </c>
      <c r="M402" s="3"/>
      <c r="N402" s="9"/>
      <c r="O402" s="9"/>
      <c r="P402" s="9"/>
      <c r="Q402" s="9"/>
      <c r="R402" s="9"/>
      <c r="S402" s="9"/>
      <c r="T402" s="172"/>
      <c r="U402" s="18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172"/>
      <c r="AJ402" s="180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172"/>
      <c r="AX402" s="180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172"/>
      <c r="BL402" s="180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172"/>
      <c r="BZ402" s="180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172"/>
      <c r="CN402" s="180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172"/>
      <c r="DI402" s="180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172"/>
      <c r="ED402" s="180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172"/>
      <c r="EY402" s="180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  <c r="HM402" s="9"/>
      <c r="HN402" s="9"/>
      <c r="HO402" s="9"/>
      <c r="HP402" s="9"/>
      <c r="HQ402" s="9"/>
      <c r="HR402" s="9"/>
      <c r="HS402" s="9"/>
      <c r="HT402" s="9"/>
      <c r="HU402" s="9"/>
      <c r="HV402" s="9"/>
      <c r="HW402" s="9"/>
      <c r="HX402" s="9"/>
      <c r="HY402" s="9"/>
      <c r="HZ402" s="9"/>
      <c r="IA402" s="9"/>
      <c r="IB402" s="9"/>
      <c r="IC402" s="9"/>
      <c r="ID402" s="9"/>
      <c r="IE402" s="9"/>
      <c r="IF402" s="9"/>
      <c r="IG402" s="9"/>
      <c r="IH402" s="9"/>
      <c r="II402" s="9"/>
      <c r="IJ402" s="9"/>
      <c r="IK402" s="9"/>
      <c r="IL402" s="9"/>
      <c r="IM402" s="9"/>
      <c r="IN402" s="9"/>
      <c r="IO402" s="9"/>
      <c r="IP402" s="9"/>
      <c r="IQ402" s="9"/>
      <c r="IR402" s="9"/>
      <c r="IS402" s="9"/>
      <c r="IT402" s="9"/>
      <c r="IU402" s="9"/>
      <c r="IV402" s="9"/>
      <c r="IW402" s="9"/>
      <c r="IX402" s="9"/>
      <c r="IY402" s="9"/>
      <c r="IZ402" s="9"/>
      <c r="JA402" s="9"/>
      <c r="JB402" s="9"/>
      <c r="JC402" s="9"/>
      <c r="JD402" s="9"/>
      <c r="JE402" s="9"/>
      <c r="JF402" s="9"/>
      <c r="JG402" s="9"/>
      <c r="JH402" s="9"/>
      <c r="JI402" s="9"/>
      <c r="JJ402" s="9"/>
      <c r="JK402" s="9"/>
      <c r="JL402" s="9"/>
      <c r="JM402" s="9"/>
      <c r="JN402" s="9"/>
    </row>
    <row r="403" spans="1:274" hidden="1" outlineLevel="1" x14ac:dyDescent="0.25">
      <c r="A403" t="s">
        <v>67</v>
      </c>
      <c r="B403" s="6"/>
      <c r="C403" s="6" t="s">
        <v>208</v>
      </c>
      <c r="D403" s="6" t="s">
        <v>149</v>
      </c>
      <c r="E403" s="75">
        <v>43927</v>
      </c>
      <c r="F403" s="61">
        <v>43931</v>
      </c>
      <c r="G403" s="280">
        <f>IF(OR(E403&lt;&gt;"NC", F403&lt;&gt;"NC"),NETWORKDAYS(E403,F403,'JOUR FERIE'!A:A),"NC")</f>
        <v>5</v>
      </c>
      <c r="H403" s="20">
        <v>2</v>
      </c>
      <c r="I403" s="20">
        <f t="shared" si="37"/>
        <v>2.8</v>
      </c>
      <c r="J403" s="20">
        <v>0</v>
      </c>
      <c r="K403" s="73">
        <f>I403-J403</f>
        <v>2.8</v>
      </c>
      <c r="L403" s="19" t="s">
        <v>19</v>
      </c>
      <c r="M403" s="3"/>
    </row>
    <row r="404" spans="1:274" hidden="1" outlineLevel="1" x14ac:dyDescent="0.25">
      <c r="A404" t="s">
        <v>68</v>
      </c>
      <c r="B404" s="6"/>
      <c r="C404" s="6" t="s">
        <v>208</v>
      </c>
      <c r="D404" s="6" t="s">
        <v>149</v>
      </c>
      <c r="E404" s="75">
        <f>E408</f>
        <v>43794</v>
      </c>
      <c r="F404" s="61">
        <f>F422</f>
        <v>43927</v>
      </c>
      <c r="G404" s="280">
        <f>IF(OR(E404&lt;&gt;"NC", F404&lt;&gt;"NC"),NETWORKDAYS(E404,F404,'JOUR FERIE'!A:A),"NC")</f>
        <v>94</v>
      </c>
      <c r="H404" s="20">
        <v>2</v>
      </c>
      <c r="I404" s="20">
        <f t="shared" si="37"/>
        <v>2.8</v>
      </c>
      <c r="J404" s="20">
        <v>0</v>
      </c>
      <c r="K404" s="73">
        <f>I404-J404</f>
        <v>2.8</v>
      </c>
      <c r="L404" s="19" t="s">
        <v>19</v>
      </c>
      <c r="M404" s="3"/>
    </row>
    <row r="405" spans="1:274" hidden="1" outlineLevel="1" x14ac:dyDescent="0.25">
      <c r="A405" t="s">
        <v>69</v>
      </c>
      <c r="B405" s="6"/>
      <c r="C405" s="6" t="s">
        <v>209</v>
      </c>
      <c r="D405" s="6" t="s">
        <v>149</v>
      </c>
      <c r="E405" s="75">
        <v>43931</v>
      </c>
      <c r="F405" s="61">
        <v>43955</v>
      </c>
      <c r="G405" s="280">
        <f>IF(OR(E405&lt;&gt;"NC", F405&lt;&gt;"NC"),NETWORKDAYS(E405,F405,'JOUR FERIE'!A:A),"NC")</f>
        <v>16</v>
      </c>
      <c r="H405" s="20">
        <v>5</v>
      </c>
      <c r="I405" s="20">
        <f t="shared" si="37"/>
        <v>7</v>
      </c>
      <c r="J405" s="20">
        <v>0</v>
      </c>
      <c r="K405" s="73">
        <f>I405-J405</f>
        <v>7</v>
      </c>
      <c r="L405" s="19" t="s">
        <v>19</v>
      </c>
      <c r="M405" s="3"/>
    </row>
    <row r="406" spans="1:274" hidden="1" outlineLevel="1" x14ac:dyDescent="0.25">
      <c r="A406" s="22" t="s">
        <v>70</v>
      </c>
      <c r="B406" s="6"/>
      <c r="C406" s="6" t="s">
        <v>210</v>
      </c>
      <c r="D406" s="6" t="s">
        <v>149</v>
      </c>
      <c r="E406" s="61">
        <v>43955</v>
      </c>
      <c r="F406" s="61">
        <v>43959</v>
      </c>
      <c r="G406" s="280">
        <f>IF(OR(E406&lt;&gt;"NC", F406&lt;&gt;"NC"),NETWORKDAYS(E406,F406,'JOUR FERIE'!A:A),"NC")</f>
        <v>4</v>
      </c>
      <c r="H406" s="20">
        <v>5</v>
      </c>
      <c r="I406" s="20">
        <f t="shared" si="37"/>
        <v>7</v>
      </c>
      <c r="J406" s="20">
        <v>0</v>
      </c>
      <c r="K406" s="73">
        <f>I406-J406</f>
        <v>7</v>
      </c>
      <c r="L406" s="19" t="s">
        <v>19</v>
      </c>
      <c r="M406" s="3"/>
      <c r="N406" s="16"/>
      <c r="O406" s="16"/>
      <c r="P406" s="16"/>
      <c r="Q406" s="16"/>
      <c r="R406" s="16"/>
      <c r="S406" s="16"/>
      <c r="T406" s="173"/>
      <c r="U406" s="181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73"/>
      <c r="AJ406" s="181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73"/>
      <c r="AX406" s="181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73"/>
      <c r="BL406" s="181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73"/>
      <c r="BZ406" s="181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73"/>
      <c r="CN406" s="181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73"/>
      <c r="DI406" s="181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73"/>
      <c r="ED406" s="181"/>
      <c r="EE406" s="16"/>
      <c r="EF406" s="16"/>
      <c r="EG406" s="16"/>
      <c r="EH406" s="16"/>
      <c r="EI406" s="16"/>
      <c r="EJ406" s="16"/>
      <c r="EK406" s="16"/>
      <c r="EL406" s="16"/>
      <c r="EM406" s="16"/>
      <c r="EN406" s="16"/>
      <c r="EO406" s="16"/>
      <c r="EP406" s="16"/>
      <c r="EQ406" s="16"/>
      <c r="ER406" s="16"/>
      <c r="ES406" s="16"/>
      <c r="ET406" s="16"/>
      <c r="EU406" s="16"/>
      <c r="EV406" s="16"/>
      <c r="EW406" s="16"/>
      <c r="EX406" s="173"/>
      <c r="EY406" s="181"/>
      <c r="EZ406" s="16"/>
      <c r="FA406" s="16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6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  <c r="HV406" s="16"/>
      <c r="HW406" s="16"/>
      <c r="HX406" s="16"/>
      <c r="HY406" s="16"/>
      <c r="HZ406" s="16"/>
      <c r="IA406" s="16"/>
      <c r="IB406" s="16"/>
      <c r="IC406" s="16"/>
      <c r="ID406" s="16"/>
      <c r="IE406" s="16"/>
      <c r="IF406" s="16"/>
      <c r="IG406" s="16"/>
      <c r="IH406" s="16"/>
      <c r="II406" s="16"/>
      <c r="IJ406" s="16"/>
      <c r="IK406" s="16"/>
      <c r="IL406" s="16"/>
      <c r="IM406" s="16"/>
      <c r="IN406" s="16"/>
      <c r="IO406" s="16"/>
      <c r="IP406" s="16"/>
      <c r="IQ406" s="16"/>
      <c r="IR406" s="16"/>
      <c r="IS406" s="16"/>
      <c r="IT406" s="16"/>
      <c r="IU406" s="16"/>
      <c r="IV406" s="16"/>
      <c r="IW406" s="16"/>
      <c r="IX406" s="16"/>
      <c r="IY406" s="16"/>
      <c r="IZ406" s="16"/>
      <c r="JA406" s="16"/>
      <c r="JB406" s="16"/>
      <c r="JC406" s="16"/>
      <c r="JD406" s="16"/>
      <c r="JE406" s="16"/>
      <c r="JF406" s="16"/>
      <c r="JG406" s="16"/>
      <c r="JH406" s="16"/>
      <c r="JI406" s="16"/>
      <c r="JJ406" s="16"/>
      <c r="JK406" s="16"/>
      <c r="JL406" s="16"/>
      <c r="JM406" s="16"/>
      <c r="JN406" s="16"/>
    </row>
    <row r="407" spans="1:274" s="147" customFormat="1" hidden="1" outlineLevel="1" x14ac:dyDescent="0.25">
      <c r="A407" s="145" t="s">
        <v>97</v>
      </c>
      <c r="B407" s="158"/>
      <c r="C407" s="158"/>
      <c r="D407" s="154"/>
      <c r="E407" s="245"/>
      <c r="F407" s="162"/>
      <c r="G407" s="283">
        <f>SUM(G408:G409)</f>
        <v>17</v>
      </c>
      <c r="H407" s="283">
        <f>SUM(H408:H409)</f>
        <v>13</v>
      </c>
      <c r="I407" s="283">
        <f>SUM(I408:I409)</f>
        <v>18.2</v>
      </c>
      <c r="J407" s="283">
        <f>SUM(J408:J409)</f>
        <v>0</v>
      </c>
      <c r="K407" s="283">
        <f>SUM(K408:K409)</f>
        <v>18.2</v>
      </c>
      <c r="L407" s="148" t="s">
        <v>19</v>
      </c>
      <c r="M407" s="167"/>
      <c r="N407" s="154"/>
      <c r="O407" s="154"/>
      <c r="P407" s="154"/>
      <c r="Q407" s="154"/>
      <c r="R407" s="154"/>
      <c r="S407" s="154"/>
      <c r="T407" s="175"/>
      <c r="U407" s="18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  <c r="AI407" s="175"/>
      <c r="AJ407" s="184"/>
      <c r="AK407" s="154"/>
      <c r="AL407" s="154"/>
      <c r="AM407" s="154"/>
      <c r="AN407" s="154"/>
      <c r="AO407" s="154"/>
      <c r="AP407" s="154"/>
      <c r="AQ407" s="154"/>
      <c r="AR407" s="154"/>
      <c r="AS407" s="154"/>
      <c r="AT407" s="154"/>
      <c r="AU407" s="154"/>
      <c r="AV407" s="154"/>
      <c r="AW407" s="175"/>
      <c r="AX407" s="184"/>
      <c r="AY407" s="154"/>
      <c r="AZ407" s="154"/>
      <c r="BA407" s="154"/>
      <c r="BB407" s="154"/>
      <c r="BC407" s="154"/>
      <c r="BD407" s="154"/>
      <c r="BE407" s="154"/>
      <c r="BF407" s="154"/>
      <c r="BG407" s="154"/>
      <c r="BH407" s="154"/>
      <c r="BI407" s="154"/>
      <c r="BJ407" s="154"/>
      <c r="BK407" s="175"/>
      <c r="BL407" s="184"/>
      <c r="BM407" s="154"/>
      <c r="BN407" s="154"/>
      <c r="BO407" s="154"/>
      <c r="BP407" s="154"/>
      <c r="BQ407" s="154"/>
      <c r="BR407" s="154"/>
      <c r="BS407" s="154"/>
      <c r="BT407" s="154"/>
      <c r="BU407" s="154"/>
      <c r="BV407" s="154"/>
      <c r="BW407" s="154"/>
      <c r="BX407" s="154"/>
      <c r="BY407" s="175"/>
      <c r="BZ407" s="184"/>
      <c r="CA407" s="154"/>
      <c r="CB407" s="154"/>
      <c r="CC407" s="154"/>
      <c r="CD407" s="154"/>
      <c r="CE407" s="154"/>
      <c r="CF407" s="154"/>
      <c r="CG407" s="154"/>
      <c r="CH407" s="154"/>
      <c r="CI407" s="154"/>
      <c r="CJ407" s="154"/>
      <c r="CK407" s="154"/>
      <c r="CL407" s="154"/>
      <c r="CM407" s="175"/>
      <c r="CN407" s="184"/>
      <c r="CO407" s="154"/>
      <c r="CP407" s="154"/>
      <c r="CQ407" s="154"/>
      <c r="CR407" s="154"/>
      <c r="CS407" s="154"/>
      <c r="CT407" s="154"/>
      <c r="CU407" s="154"/>
      <c r="CV407" s="154"/>
      <c r="CW407" s="154"/>
      <c r="CX407" s="154"/>
      <c r="CY407" s="154"/>
      <c r="CZ407" s="154"/>
      <c r="DA407" s="154"/>
      <c r="DB407" s="154"/>
      <c r="DC407" s="154"/>
      <c r="DD407" s="154"/>
      <c r="DE407" s="154"/>
      <c r="DF407" s="154"/>
      <c r="DG407" s="154"/>
      <c r="DH407" s="175"/>
      <c r="DI407" s="184"/>
      <c r="DJ407" s="154"/>
      <c r="DK407" s="154"/>
      <c r="DL407" s="154"/>
      <c r="DM407" s="154"/>
      <c r="DN407" s="154"/>
      <c r="DO407" s="154"/>
      <c r="DP407" s="154"/>
      <c r="DQ407" s="154"/>
      <c r="DR407" s="154"/>
      <c r="DS407" s="154"/>
      <c r="DT407" s="154"/>
      <c r="DU407" s="154"/>
      <c r="DV407" s="154"/>
      <c r="DW407" s="154"/>
      <c r="DX407" s="154"/>
      <c r="DY407" s="154"/>
      <c r="DZ407" s="154"/>
      <c r="EA407" s="154"/>
      <c r="EB407" s="154"/>
      <c r="EC407" s="175"/>
      <c r="ED407" s="184"/>
      <c r="EE407" s="154"/>
      <c r="EF407" s="154"/>
      <c r="EG407" s="154"/>
      <c r="EH407" s="154"/>
      <c r="EI407" s="154"/>
      <c r="EJ407" s="154"/>
      <c r="EK407" s="154"/>
      <c r="EL407" s="154"/>
      <c r="EM407" s="154"/>
      <c r="EN407" s="154"/>
      <c r="EO407" s="154"/>
      <c r="EP407" s="154"/>
      <c r="EQ407" s="154"/>
      <c r="ER407" s="154"/>
      <c r="ES407" s="154"/>
      <c r="ET407" s="154"/>
      <c r="EU407" s="154"/>
      <c r="EV407" s="154"/>
      <c r="EW407" s="154"/>
      <c r="EX407" s="175"/>
      <c r="EY407" s="184"/>
      <c r="EZ407" s="154"/>
      <c r="FA407" s="154"/>
      <c r="FB407" s="154"/>
      <c r="FC407" s="154"/>
      <c r="FD407" s="154"/>
      <c r="FE407" s="154"/>
      <c r="FF407" s="154"/>
      <c r="FG407" s="154"/>
      <c r="FH407" s="154"/>
      <c r="FI407" s="154"/>
      <c r="FJ407" s="154"/>
      <c r="FK407" s="154"/>
      <c r="FL407" s="154"/>
      <c r="FM407" s="154"/>
      <c r="FN407" s="154"/>
      <c r="FO407" s="154"/>
      <c r="FP407" s="154"/>
      <c r="FQ407" s="154"/>
      <c r="FR407" s="154"/>
      <c r="FS407" s="154"/>
      <c r="FT407" s="154"/>
      <c r="FU407" s="154"/>
      <c r="FV407" s="154"/>
      <c r="FW407" s="154"/>
      <c r="FX407" s="154"/>
      <c r="FY407" s="154"/>
      <c r="FZ407" s="154"/>
      <c r="GA407" s="154"/>
      <c r="GB407" s="154"/>
      <c r="GC407" s="154"/>
      <c r="GD407" s="154"/>
      <c r="GE407" s="154"/>
      <c r="GF407" s="154"/>
      <c r="GG407" s="154"/>
      <c r="GH407" s="154"/>
      <c r="GI407" s="154"/>
      <c r="GJ407" s="154"/>
      <c r="GK407" s="154"/>
      <c r="GL407" s="154"/>
      <c r="GM407" s="154"/>
      <c r="GN407" s="154"/>
      <c r="GO407" s="154"/>
      <c r="GP407" s="154"/>
      <c r="GQ407" s="154"/>
      <c r="GR407" s="154"/>
      <c r="GS407" s="154"/>
      <c r="GT407" s="154"/>
      <c r="GU407" s="154"/>
      <c r="GV407" s="154"/>
      <c r="GW407" s="154"/>
      <c r="GX407" s="154"/>
      <c r="GY407" s="154"/>
      <c r="GZ407" s="154"/>
      <c r="HA407" s="154"/>
      <c r="HB407" s="154"/>
      <c r="HC407" s="154"/>
      <c r="HD407" s="154"/>
      <c r="HE407" s="154"/>
      <c r="HF407" s="154"/>
      <c r="HG407" s="154"/>
      <c r="HH407" s="154"/>
      <c r="HI407" s="154"/>
      <c r="HJ407" s="154"/>
      <c r="HK407" s="154"/>
      <c r="HL407" s="154"/>
      <c r="HM407" s="154"/>
      <c r="HN407" s="154"/>
      <c r="HO407" s="154"/>
      <c r="HP407" s="154"/>
      <c r="HQ407" s="154"/>
      <c r="HR407" s="154"/>
      <c r="HS407" s="154"/>
      <c r="HT407" s="154"/>
      <c r="HU407" s="154"/>
      <c r="HV407" s="154"/>
      <c r="HW407" s="154"/>
      <c r="HX407" s="154"/>
      <c r="HY407" s="154"/>
      <c r="HZ407" s="154"/>
      <c r="IA407" s="154"/>
      <c r="IB407" s="154"/>
      <c r="IC407" s="154"/>
      <c r="ID407" s="154"/>
      <c r="IE407" s="154"/>
      <c r="IF407" s="154"/>
      <c r="IG407" s="154"/>
      <c r="IH407" s="154"/>
      <c r="II407" s="154"/>
      <c r="IJ407" s="154"/>
      <c r="IK407" s="154"/>
      <c r="IL407" s="154"/>
      <c r="IM407" s="154"/>
      <c r="IN407" s="154"/>
      <c r="IO407" s="154"/>
      <c r="IP407" s="154"/>
      <c r="IQ407" s="154"/>
      <c r="IR407" s="154"/>
      <c r="IS407" s="154"/>
      <c r="IT407" s="154"/>
      <c r="IU407" s="154"/>
      <c r="IV407" s="154"/>
      <c r="IW407" s="154"/>
      <c r="IX407" s="154"/>
      <c r="IY407" s="154"/>
      <c r="IZ407" s="154"/>
      <c r="JA407" s="154"/>
      <c r="JB407" s="154"/>
      <c r="JC407" s="154"/>
      <c r="JD407" s="154"/>
      <c r="JE407" s="154"/>
      <c r="JF407" s="154"/>
      <c r="JG407" s="154"/>
      <c r="JH407" s="154"/>
      <c r="JI407" s="154"/>
      <c r="JJ407" s="154"/>
      <c r="JK407" s="154"/>
      <c r="JL407" s="154"/>
      <c r="JM407" s="154"/>
      <c r="JN407" s="154"/>
    </row>
    <row r="408" spans="1:274" hidden="1" outlineLevel="1" x14ac:dyDescent="0.25">
      <c r="A408" t="s">
        <v>71</v>
      </c>
      <c r="B408" s="6"/>
      <c r="C408" s="6" t="s">
        <v>201</v>
      </c>
      <c r="D408" s="6" t="s">
        <v>149</v>
      </c>
      <c r="E408" s="75">
        <v>43794</v>
      </c>
      <c r="F408" s="61">
        <v>43796</v>
      </c>
      <c r="G408" s="280">
        <f>IF(OR(E408&lt;&gt;"NC", F408&lt;&gt;"NC"),NETWORKDAYS(E408,F408,'JOUR FERIE'!A:A),"NC")</f>
        <v>3</v>
      </c>
      <c r="H408" s="20">
        <v>3</v>
      </c>
      <c r="I408" s="20">
        <f t="shared" si="37"/>
        <v>4.2</v>
      </c>
      <c r="J408" s="20">
        <v>0</v>
      </c>
      <c r="K408" s="73">
        <f>I408-J408</f>
        <v>4.2</v>
      </c>
      <c r="L408" s="19" t="s">
        <v>19</v>
      </c>
      <c r="M408" s="3"/>
      <c r="N408" s="9"/>
      <c r="O408" s="9"/>
      <c r="P408" s="9"/>
      <c r="Q408" s="9"/>
      <c r="R408" s="9"/>
      <c r="S408" s="9"/>
      <c r="T408" s="172"/>
      <c r="U408" s="18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172"/>
      <c r="AJ408" s="180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172"/>
      <c r="AX408" s="180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172"/>
      <c r="BL408" s="180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172"/>
      <c r="BZ408" s="180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172"/>
      <c r="CN408" s="180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172"/>
      <c r="DI408" s="180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172"/>
      <c r="ED408" s="180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172"/>
      <c r="EY408" s="180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  <c r="HM408" s="9"/>
      <c r="HN408" s="9"/>
      <c r="HO408" s="9"/>
      <c r="HP408" s="9"/>
      <c r="HQ408" s="9"/>
      <c r="HR408" s="9"/>
      <c r="HS408" s="9"/>
      <c r="HT408" s="9"/>
      <c r="HU408" s="9"/>
      <c r="HV408" s="9"/>
      <c r="HW408" s="9"/>
      <c r="HX408" s="9"/>
      <c r="HY408" s="9"/>
      <c r="HZ408" s="9"/>
      <c r="IA408" s="9"/>
      <c r="IB408" s="9"/>
      <c r="IC408" s="9"/>
      <c r="ID408" s="9"/>
      <c r="IE408" s="9"/>
      <c r="IF408" s="9"/>
      <c r="IG408" s="9"/>
      <c r="IH408" s="9"/>
      <c r="II408" s="9"/>
      <c r="IJ408" s="9"/>
      <c r="IK408" s="9"/>
      <c r="IL408" s="9"/>
      <c r="IM408" s="9"/>
      <c r="IN408" s="9"/>
      <c r="IO408" s="9"/>
      <c r="IP408" s="9"/>
      <c r="IQ408" s="9"/>
      <c r="IR408" s="9"/>
      <c r="IS408" s="9"/>
      <c r="IT408" s="9"/>
      <c r="IU408" s="9"/>
      <c r="IV408" s="9"/>
      <c r="IW408" s="9"/>
      <c r="IX408" s="9"/>
      <c r="IY408" s="9"/>
      <c r="IZ408" s="9"/>
      <c r="JA408" s="9"/>
      <c r="JB408" s="9"/>
      <c r="JC408" s="9"/>
      <c r="JD408" s="9"/>
      <c r="JE408" s="9"/>
      <c r="JF408" s="9"/>
      <c r="JG408" s="9"/>
      <c r="JH408" s="9"/>
      <c r="JI408" s="9"/>
      <c r="JJ408" s="9"/>
      <c r="JK408" s="9"/>
      <c r="JL408" s="9"/>
      <c r="JM408" s="9"/>
      <c r="JN408" s="9"/>
    </row>
    <row r="409" spans="1:274" hidden="1" outlineLevel="1" x14ac:dyDescent="0.25">
      <c r="A409" s="22" t="s">
        <v>72</v>
      </c>
      <c r="B409" s="6"/>
      <c r="C409" s="6" t="s">
        <v>205</v>
      </c>
      <c r="D409" s="6" t="s">
        <v>147</v>
      </c>
      <c r="E409" s="75">
        <v>43851</v>
      </c>
      <c r="F409" s="61">
        <v>43868</v>
      </c>
      <c r="G409" s="280">
        <f>IF(OR(E409&lt;&gt;"NC", F409&lt;&gt;"NC"),NETWORKDAYS(E409,F409,'JOUR FERIE'!A:A),"NC")</f>
        <v>14</v>
      </c>
      <c r="H409" s="20">
        <v>10</v>
      </c>
      <c r="I409" s="20">
        <f t="shared" si="37"/>
        <v>14</v>
      </c>
      <c r="J409" s="20">
        <v>0</v>
      </c>
      <c r="K409" s="73">
        <f>I409-J409</f>
        <v>14</v>
      </c>
      <c r="L409" s="19" t="s">
        <v>19</v>
      </c>
      <c r="M409" s="3"/>
      <c r="N409" s="16"/>
      <c r="O409" s="16"/>
      <c r="P409" s="16"/>
      <c r="Q409" s="16"/>
      <c r="R409" s="16"/>
      <c r="S409" s="16"/>
      <c r="T409" s="173"/>
      <c r="U409" s="181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73"/>
      <c r="AJ409" s="181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73"/>
      <c r="AX409" s="181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73"/>
      <c r="BL409" s="181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73"/>
      <c r="BZ409" s="181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73"/>
      <c r="CN409" s="181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73"/>
      <c r="DI409" s="181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73"/>
      <c r="ED409" s="181"/>
      <c r="EE409" s="16"/>
      <c r="EF409" s="16"/>
      <c r="EG409" s="16"/>
      <c r="EH409" s="16"/>
      <c r="EI409" s="16"/>
      <c r="EJ409" s="16"/>
      <c r="EK409" s="16"/>
      <c r="EL409" s="16"/>
      <c r="EM409" s="16"/>
      <c r="EN409" s="16"/>
      <c r="EO409" s="16"/>
      <c r="EP409" s="16"/>
      <c r="EQ409" s="16"/>
      <c r="ER409" s="16"/>
      <c r="ES409" s="16"/>
      <c r="ET409" s="16"/>
      <c r="EU409" s="16"/>
      <c r="EV409" s="16"/>
      <c r="EW409" s="16"/>
      <c r="EX409" s="173"/>
      <c r="EY409" s="181"/>
      <c r="EZ409" s="16"/>
      <c r="FA409" s="16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6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  <c r="HV409" s="16"/>
      <c r="HW409" s="16"/>
      <c r="HX409" s="16"/>
      <c r="HY409" s="16"/>
      <c r="HZ409" s="16"/>
      <c r="IA409" s="16"/>
      <c r="IB409" s="16"/>
      <c r="IC409" s="16"/>
      <c r="ID409" s="16"/>
      <c r="IE409" s="16"/>
      <c r="IF409" s="16"/>
      <c r="IG409" s="16"/>
      <c r="IH409" s="16"/>
      <c r="II409" s="16"/>
      <c r="IJ409" s="16"/>
      <c r="IK409" s="16"/>
      <c r="IL409" s="16"/>
      <c r="IM409" s="16"/>
      <c r="IN409" s="16"/>
      <c r="IO409" s="16"/>
      <c r="IP409" s="16"/>
      <c r="IQ409" s="16"/>
      <c r="IR409" s="16"/>
      <c r="IS409" s="16"/>
      <c r="IT409" s="16"/>
      <c r="IU409" s="16"/>
      <c r="IV409" s="16"/>
      <c r="IW409" s="16"/>
      <c r="IX409" s="16"/>
      <c r="IY409" s="16"/>
      <c r="IZ409" s="16"/>
      <c r="JA409" s="16"/>
      <c r="JB409" s="16"/>
      <c r="JC409" s="16"/>
      <c r="JD409" s="16"/>
      <c r="JE409" s="16"/>
      <c r="JF409" s="16"/>
      <c r="JG409" s="16"/>
      <c r="JH409" s="16"/>
      <c r="JI409" s="16"/>
      <c r="JJ409" s="16"/>
      <c r="JK409" s="16"/>
      <c r="JL409" s="16"/>
      <c r="JM409" s="16"/>
      <c r="JN409" s="16"/>
    </row>
    <row r="410" spans="1:274" s="147" customFormat="1" hidden="1" outlineLevel="1" x14ac:dyDescent="0.25">
      <c r="A410" s="147" t="s">
        <v>98</v>
      </c>
      <c r="B410" s="154"/>
      <c r="C410" s="154"/>
      <c r="D410" s="154"/>
      <c r="E410" s="245"/>
      <c r="F410" s="162"/>
      <c r="G410" s="283">
        <f>SUM(G411)</f>
        <v>7</v>
      </c>
      <c r="H410" s="283">
        <f>SUM(H411)</f>
        <v>5</v>
      </c>
      <c r="I410" s="283">
        <f>SUM(I411)</f>
        <v>7</v>
      </c>
      <c r="J410" s="283">
        <f>SUM(J411)</f>
        <v>0</v>
      </c>
      <c r="K410" s="283">
        <f>SUM(K411)</f>
        <v>7</v>
      </c>
      <c r="L410" s="148" t="s">
        <v>19</v>
      </c>
      <c r="M410" s="167"/>
      <c r="N410" s="154"/>
      <c r="O410" s="154"/>
      <c r="P410" s="154"/>
      <c r="Q410" s="154"/>
      <c r="R410" s="154"/>
      <c r="S410" s="154"/>
      <c r="T410" s="175"/>
      <c r="U410" s="18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  <c r="AI410" s="175"/>
      <c r="AJ410" s="184"/>
      <c r="AK410" s="154"/>
      <c r="AL410" s="154"/>
      <c r="AM410" s="154"/>
      <c r="AN410" s="154"/>
      <c r="AO410" s="154"/>
      <c r="AP410" s="154"/>
      <c r="AQ410" s="154"/>
      <c r="AR410" s="154"/>
      <c r="AS410" s="154"/>
      <c r="AT410" s="154"/>
      <c r="AU410" s="154"/>
      <c r="AV410" s="154"/>
      <c r="AW410" s="175"/>
      <c r="AX410" s="184"/>
      <c r="AY410" s="154"/>
      <c r="AZ410" s="154"/>
      <c r="BA410" s="154"/>
      <c r="BB410" s="154"/>
      <c r="BC410" s="154"/>
      <c r="BD410" s="154"/>
      <c r="BE410" s="154"/>
      <c r="BF410" s="154"/>
      <c r="BG410" s="154"/>
      <c r="BH410" s="154"/>
      <c r="BI410" s="154"/>
      <c r="BJ410" s="154"/>
      <c r="BK410" s="175"/>
      <c r="BL410" s="184"/>
      <c r="BM410" s="154"/>
      <c r="BN410" s="154"/>
      <c r="BO410" s="154"/>
      <c r="BP410" s="154"/>
      <c r="BQ410" s="154"/>
      <c r="BR410" s="154"/>
      <c r="BS410" s="154"/>
      <c r="BT410" s="154"/>
      <c r="BU410" s="154"/>
      <c r="BV410" s="154"/>
      <c r="BW410" s="154"/>
      <c r="BX410" s="154"/>
      <c r="BY410" s="175"/>
      <c r="BZ410" s="184"/>
      <c r="CA410" s="154"/>
      <c r="CB410" s="154"/>
      <c r="CC410" s="154"/>
      <c r="CD410" s="154"/>
      <c r="CE410" s="154"/>
      <c r="CF410" s="154"/>
      <c r="CG410" s="154"/>
      <c r="CH410" s="154"/>
      <c r="CI410" s="154"/>
      <c r="CJ410" s="154"/>
      <c r="CK410" s="154"/>
      <c r="CL410" s="154"/>
      <c r="CM410" s="175"/>
      <c r="CN410" s="184"/>
      <c r="CO410" s="154"/>
      <c r="CP410" s="154"/>
      <c r="CQ410" s="154"/>
      <c r="CR410" s="154"/>
      <c r="CS410" s="154"/>
      <c r="CT410" s="154"/>
      <c r="CU410" s="154"/>
      <c r="CV410" s="154"/>
      <c r="CW410" s="154"/>
      <c r="CX410" s="154"/>
      <c r="CY410" s="154"/>
      <c r="CZ410" s="154"/>
      <c r="DA410" s="154"/>
      <c r="DB410" s="154"/>
      <c r="DC410" s="154"/>
      <c r="DD410" s="154"/>
      <c r="DE410" s="154"/>
      <c r="DF410" s="154"/>
      <c r="DG410" s="154"/>
      <c r="DH410" s="175"/>
      <c r="DI410" s="184"/>
      <c r="DJ410" s="154"/>
      <c r="DK410" s="154"/>
      <c r="DL410" s="154"/>
      <c r="DM410" s="154"/>
      <c r="DN410" s="154"/>
      <c r="DO410" s="154"/>
      <c r="DP410" s="154"/>
      <c r="DQ410" s="154"/>
      <c r="DR410" s="154"/>
      <c r="DS410" s="154"/>
      <c r="DT410" s="154"/>
      <c r="DU410" s="154"/>
      <c r="DV410" s="154"/>
      <c r="DW410" s="154"/>
      <c r="DX410" s="154"/>
      <c r="DY410" s="154"/>
      <c r="DZ410" s="154"/>
      <c r="EA410" s="154"/>
      <c r="EB410" s="154"/>
      <c r="EC410" s="175"/>
      <c r="ED410" s="184"/>
      <c r="EE410" s="154"/>
      <c r="EF410" s="154"/>
      <c r="EG410" s="154"/>
      <c r="EH410" s="154"/>
      <c r="EI410" s="154"/>
      <c r="EJ410" s="154"/>
      <c r="EK410" s="154"/>
      <c r="EL410" s="154"/>
      <c r="EM410" s="154"/>
      <c r="EN410" s="154"/>
      <c r="EO410" s="154"/>
      <c r="EP410" s="154"/>
      <c r="EQ410" s="154"/>
      <c r="ER410" s="154"/>
      <c r="ES410" s="154"/>
      <c r="ET410" s="154"/>
      <c r="EU410" s="154"/>
      <c r="EV410" s="154"/>
      <c r="EW410" s="154"/>
      <c r="EX410" s="175"/>
      <c r="EY410" s="184"/>
      <c r="EZ410" s="154"/>
      <c r="FA410" s="154"/>
      <c r="FB410" s="154"/>
      <c r="FC410" s="154"/>
      <c r="FD410" s="154"/>
      <c r="FE410" s="154"/>
      <c r="FF410" s="154"/>
      <c r="FG410" s="154"/>
      <c r="FH410" s="154"/>
      <c r="FI410" s="154"/>
      <c r="FJ410" s="154"/>
      <c r="FK410" s="154"/>
      <c r="FL410" s="154"/>
      <c r="FM410" s="154"/>
      <c r="FN410" s="154"/>
      <c r="FO410" s="154"/>
      <c r="FP410" s="154"/>
      <c r="FQ410" s="154"/>
      <c r="FR410" s="154"/>
      <c r="FS410" s="154"/>
      <c r="FT410" s="154"/>
      <c r="FU410" s="154"/>
      <c r="FV410" s="154"/>
      <c r="FW410" s="154"/>
      <c r="FX410" s="154"/>
      <c r="FY410" s="154"/>
      <c r="FZ410" s="154"/>
      <c r="GA410" s="154"/>
      <c r="GB410" s="154"/>
      <c r="GC410" s="154"/>
      <c r="GD410" s="154"/>
      <c r="GE410" s="154"/>
      <c r="GF410" s="154"/>
      <c r="GG410" s="154"/>
      <c r="GH410" s="154"/>
      <c r="GI410" s="154"/>
      <c r="GJ410" s="154"/>
      <c r="GK410" s="154"/>
      <c r="GL410" s="154"/>
      <c r="GM410" s="154"/>
      <c r="GN410" s="154"/>
      <c r="GO410" s="154"/>
      <c r="GP410" s="154"/>
      <c r="GQ410" s="154"/>
      <c r="GR410" s="154"/>
      <c r="GS410" s="154"/>
      <c r="GT410" s="154"/>
      <c r="GU410" s="154"/>
      <c r="GV410" s="154"/>
      <c r="GW410" s="154"/>
      <c r="GX410" s="154"/>
      <c r="GY410" s="154"/>
      <c r="GZ410" s="154"/>
      <c r="HA410" s="154"/>
      <c r="HB410" s="154"/>
      <c r="HC410" s="154"/>
      <c r="HD410" s="154"/>
      <c r="HE410" s="154"/>
      <c r="HF410" s="154"/>
      <c r="HG410" s="154"/>
      <c r="HH410" s="154"/>
      <c r="HI410" s="154"/>
      <c r="HJ410" s="154"/>
      <c r="HK410" s="154"/>
      <c r="HL410" s="154"/>
      <c r="HM410" s="154"/>
      <c r="HN410" s="154"/>
      <c r="HO410" s="154"/>
      <c r="HP410" s="154"/>
      <c r="HQ410" s="154"/>
      <c r="HR410" s="154"/>
      <c r="HS410" s="154"/>
      <c r="HT410" s="154"/>
      <c r="HU410" s="154"/>
      <c r="HV410" s="154"/>
      <c r="HW410" s="154"/>
      <c r="HX410" s="154"/>
      <c r="HY410" s="154"/>
      <c r="HZ410" s="154"/>
      <c r="IA410" s="154"/>
      <c r="IB410" s="154"/>
      <c r="IC410" s="154"/>
      <c r="ID410" s="154"/>
      <c r="IE410" s="154"/>
      <c r="IF410" s="154"/>
      <c r="IG410" s="154"/>
      <c r="IH410" s="154"/>
      <c r="II410" s="154"/>
      <c r="IJ410" s="154"/>
      <c r="IK410" s="154"/>
      <c r="IL410" s="154"/>
      <c r="IM410" s="154"/>
      <c r="IN410" s="154"/>
      <c r="IO410" s="154"/>
      <c r="IP410" s="154"/>
      <c r="IQ410" s="154"/>
      <c r="IR410" s="154"/>
      <c r="IS410" s="154"/>
      <c r="IT410" s="154"/>
      <c r="IU410" s="154"/>
      <c r="IV410" s="154"/>
      <c r="IW410" s="154"/>
      <c r="IX410" s="154"/>
      <c r="IY410" s="154"/>
      <c r="IZ410" s="154"/>
      <c r="JA410" s="154"/>
      <c r="JB410" s="154"/>
      <c r="JC410" s="154"/>
      <c r="JD410" s="154"/>
      <c r="JE410" s="154"/>
      <c r="JF410" s="154"/>
      <c r="JG410" s="154"/>
      <c r="JH410" s="154"/>
      <c r="JI410" s="154"/>
      <c r="JJ410" s="154"/>
      <c r="JK410" s="154"/>
      <c r="JL410" s="154"/>
      <c r="JM410" s="154"/>
      <c r="JN410" s="154"/>
    </row>
    <row r="411" spans="1:274" hidden="1" outlineLevel="1" x14ac:dyDescent="0.25">
      <c r="A411" s="22" t="s">
        <v>73</v>
      </c>
      <c r="B411" s="6"/>
      <c r="C411" s="6" t="s">
        <v>204</v>
      </c>
      <c r="D411" s="6" t="s">
        <v>147</v>
      </c>
      <c r="E411" s="75">
        <v>43832</v>
      </c>
      <c r="F411" s="61">
        <v>43840</v>
      </c>
      <c r="G411" s="280">
        <f>IF(OR(E411&lt;&gt;"NC", F411&lt;&gt;"NC"),NETWORKDAYS(E411,F411,'JOUR FERIE'!A:A),"NC")</f>
        <v>7</v>
      </c>
      <c r="H411" s="20">
        <v>5</v>
      </c>
      <c r="I411" s="20">
        <f t="shared" si="37"/>
        <v>7</v>
      </c>
      <c r="J411" s="20">
        <v>0</v>
      </c>
      <c r="K411" s="73">
        <f>I411-J411</f>
        <v>7</v>
      </c>
      <c r="L411" s="19" t="s">
        <v>19</v>
      </c>
      <c r="M411" s="3" t="s">
        <v>168</v>
      </c>
      <c r="N411" s="6"/>
      <c r="O411" s="6"/>
      <c r="P411" s="6"/>
      <c r="Q411" s="6"/>
      <c r="R411" s="6"/>
      <c r="S411" s="6"/>
      <c r="T411" s="109"/>
      <c r="U411" s="183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109"/>
      <c r="AJ411" s="183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109"/>
      <c r="AX411" s="183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109"/>
      <c r="BL411" s="183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109"/>
      <c r="BZ411" s="183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109"/>
      <c r="CN411" s="183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109"/>
      <c r="DI411" s="183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109"/>
      <c r="ED411" s="183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109"/>
      <c r="EY411" s="183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  <c r="IR411" s="6"/>
      <c r="IS411" s="6"/>
      <c r="IT411" s="6"/>
      <c r="IU411" s="6"/>
      <c r="IV411" s="6"/>
      <c r="IW411" s="6"/>
      <c r="IX411" s="6"/>
      <c r="IY411" s="6"/>
      <c r="IZ411" s="6"/>
      <c r="JA411" s="6"/>
      <c r="JB411" s="6"/>
      <c r="JC411" s="6"/>
      <c r="JD411" s="6"/>
      <c r="JE411" s="6"/>
      <c r="JF411" s="6"/>
      <c r="JG411" s="6"/>
      <c r="JH411" s="6"/>
      <c r="JI411" s="6"/>
      <c r="JJ411" s="6"/>
      <c r="JK411" s="6"/>
      <c r="JL411" s="6"/>
      <c r="JM411" s="6"/>
      <c r="JN411" s="6"/>
    </row>
    <row r="412" spans="1:274" s="147" customFormat="1" hidden="1" outlineLevel="1" x14ac:dyDescent="0.25">
      <c r="A412" s="147" t="s">
        <v>99</v>
      </c>
      <c r="B412" s="154"/>
      <c r="C412" s="154"/>
      <c r="D412" s="154"/>
      <c r="E412" s="245"/>
      <c r="F412" s="162"/>
      <c r="G412" s="283">
        <f>SUM(G413,G414)</f>
        <v>7</v>
      </c>
      <c r="H412" s="283">
        <f>SUM(H413,H414)</f>
        <v>5</v>
      </c>
      <c r="I412" s="283">
        <f>SUM(I413,I414)</f>
        <v>7</v>
      </c>
      <c r="J412" s="283">
        <f>SUM(J413,J414)</f>
        <v>0</v>
      </c>
      <c r="K412" s="283">
        <f>SUM(K413,K414)</f>
        <v>7</v>
      </c>
      <c r="L412" s="148" t="s">
        <v>19</v>
      </c>
      <c r="M412" s="167"/>
      <c r="N412" s="154"/>
      <c r="O412" s="154"/>
      <c r="P412" s="154"/>
      <c r="Q412" s="154"/>
      <c r="R412" s="154"/>
      <c r="S412" s="154"/>
      <c r="T412" s="175"/>
      <c r="U412" s="18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75"/>
      <c r="AJ412" s="184"/>
      <c r="AK412" s="154"/>
      <c r="AL412" s="154"/>
      <c r="AM412" s="154"/>
      <c r="AN412" s="154"/>
      <c r="AO412" s="154"/>
      <c r="AP412" s="154"/>
      <c r="AQ412" s="154"/>
      <c r="AR412" s="154"/>
      <c r="AS412" s="154"/>
      <c r="AT412" s="154"/>
      <c r="AU412" s="154"/>
      <c r="AV412" s="154"/>
      <c r="AW412" s="175"/>
      <c r="AX412" s="184"/>
      <c r="AY412" s="154"/>
      <c r="AZ412" s="154"/>
      <c r="BA412" s="154"/>
      <c r="BB412" s="154"/>
      <c r="BC412" s="154"/>
      <c r="BD412" s="154"/>
      <c r="BE412" s="154"/>
      <c r="BF412" s="154"/>
      <c r="BG412" s="154"/>
      <c r="BH412" s="154"/>
      <c r="BI412" s="154"/>
      <c r="BJ412" s="154"/>
      <c r="BK412" s="175"/>
      <c r="BL412" s="184"/>
      <c r="BM412" s="154"/>
      <c r="BN412" s="154"/>
      <c r="BO412" s="154"/>
      <c r="BP412" s="154"/>
      <c r="BQ412" s="154"/>
      <c r="BR412" s="154"/>
      <c r="BS412" s="154"/>
      <c r="BT412" s="154"/>
      <c r="BU412" s="154"/>
      <c r="BV412" s="154"/>
      <c r="BW412" s="154"/>
      <c r="BX412" s="154"/>
      <c r="BY412" s="175"/>
      <c r="BZ412" s="184"/>
      <c r="CA412" s="154"/>
      <c r="CB412" s="154"/>
      <c r="CC412" s="154"/>
      <c r="CD412" s="154"/>
      <c r="CE412" s="154"/>
      <c r="CF412" s="154"/>
      <c r="CG412" s="154"/>
      <c r="CH412" s="154"/>
      <c r="CI412" s="154"/>
      <c r="CJ412" s="154"/>
      <c r="CK412" s="154"/>
      <c r="CL412" s="154"/>
      <c r="CM412" s="175"/>
      <c r="CN412" s="184"/>
      <c r="CO412" s="154"/>
      <c r="CP412" s="154"/>
      <c r="CQ412" s="154"/>
      <c r="CR412" s="154"/>
      <c r="CS412" s="154"/>
      <c r="CT412" s="154"/>
      <c r="CU412" s="154"/>
      <c r="CV412" s="154"/>
      <c r="CW412" s="154"/>
      <c r="CX412" s="154"/>
      <c r="CY412" s="154"/>
      <c r="CZ412" s="154"/>
      <c r="DA412" s="154"/>
      <c r="DB412" s="154"/>
      <c r="DC412" s="154"/>
      <c r="DD412" s="154"/>
      <c r="DE412" s="154"/>
      <c r="DF412" s="154"/>
      <c r="DG412" s="154"/>
      <c r="DH412" s="175"/>
      <c r="DI412" s="184"/>
      <c r="DJ412" s="154"/>
      <c r="DK412" s="154"/>
      <c r="DL412" s="154"/>
      <c r="DM412" s="154"/>
      <c r="DN412" s="154"/>
      <c r="DO412" s="154"/>
      <c r="DP412" s="154"/>
      <c r="DQ412" s="154"/>
      <c r="DR412" s="154"/>
      <c r="DS412" s="154"/>
      <c r="DT412" s="154"/>
      <c r="DU412" s="154"/>
      <c r="DV412" s="154"/>
      <c r="DW412" s="154"/>
      <c r="DX412" s="154"/>
      <c r="DY412" s="154"/>
      <c r="DZ412" s="154"/>
      <c r="EA412" s="154"/>
      <c r="EB412" s="154"/>
      <c r="EC412" s="175"/>
      <c r="ED412" s="184"/>
      <c r="EE412" s="154"/>
      <c r="EF412" s="154"/>
      <c r="EG412" s="154"/>
      <c r="EH412" s="154"/>
      <c r="EI412" s="154"/>
      <c r="EJ412" s="154"/>
      <c r="EK412" s="154"/>
      <c r="EL412" s="154"/>
      <c r="EM412" s="154"/>
      <c r="EN412" s="154"/>
      <c r="EO412" s="154"/>
      <c r="EP412" s="154"/>
      <c r="EQ412" s="154"/>
      <c r="ER412" s="154"/>
      <c r="ES412" s="154"/>
      <c r="ET412" s="154"/>
      <c r="EU412" s="154"/>
      <c r="EV412" s="154"/>
      <c r="EW412" s="154"/>
      <c r="EX412" s="175"/>
      <c r="EY412" s="184"/>
      <c r="EZ412" s="154"/>
      <c r="FA412" s="154"/>
      <c r="FB412" s="154"/>
      <c r="FC412" s="154"/>
      <c r="FD412" s="154"/>
      <c r="FE412" s="154"/>
      <c r="FF412" s="154"/>
      <c r="FG412" s="154"/>
      <c r="FH412" s="154"/>
      <c r="FI412" s="154"/>
      <c r="FJ412" s="154"/>
      <c r="FK412" s="154"/>
      <c r="FL412" s="154"/>
      <c r="FM412" s="154"/>
      <c r="FN412" s="154"/>
      <c r="FO412" s="154"/>
      <c r="FP412" s="154"/>
      <c r="FQ412" s="154"/>
      <c r="FR412" s="154"/>
      <c r="FS412" s="154"/>
      <c r="FT412" s="154"/>
      <c r="FU412" s="154"/>
      <c r="FV412" s="154"/>
      <c r="FW412" s="154"/>
      <c r="FX412" s="154"/>
      <c r="FY412" s="154"/>
      <c r="FZ412" s="154"/>
      <c r="GA412" s="154"/>
      <c r="GB412" s="154"/>
      <c r="GC412" s="154"/>
      <c r="GD412" s="154"/>
      <c r="GE412" s="154"/>
      <c r="GF412" s="154"/>
      <c r="GG412" s="154"/>
      <c r="GH412" s="154"/>
      <c r="GI412" s="154"/>
      <c r="GJ412" s="154"/>
      <c r="GK412" s="154"/>
      <c r="GL412" s="154"/>
      <c r="GM412" s="154"/>
      <c r="GN412" s="154"/>
      <c r="GO412" s="154"/>
      <c r="GP412" s="154"/>
      <c r="GQ412" s="154"/>
      <c r="GR412" s="154"/>
      <c r="GS412" s="154"/>
      <c r="GT412" s="154"/>
      <c r="GU412" s="154"/>
      <c r="GV412" s="154"/>
      <c r="GW412" s="154"/>
      <c r="GX412" s="154"/>
      <c r="GY412" s="154"/>
      <c r="GZ412" s="154"/>
      <c r="HA412" s="154"/>
      <c r="HB412" s="154"/>
      <c r="HC412" s="154"/>
      <c r="HD412" s="154"/>
      <c r="HE412" s="154"/>
      <c r="HF412" s="154"/>
      <c r="HG412" s="154"/>
      <c r="HH412" s="154"/>
      <c r="HI412" s="154"/>
      <c r="HJ412" s="154"/>
      <c r="HK412" s="154"/>
      <c r="HL412" s="154"/>
      <c r="HM412" s="154"/>
      <c r="HN412" s="154"/>
      <c r="HO412" s="154"/>
      <c r="HP412" s="154"/>
      <c r="HQ412" s="154"/>
      <c r="HR412" s="154"/>
      <c r="HS412" s="154"/>
      <c r="HT412" s="154"/>
      <c r="HU412" s="154"/>
      <c r="HV412" s="154"/>
      <c r="HW412" s="154"/>
      <c r="HX412" s="154"/>
      <c r="HY412" s="154"/>
      <c r="HZ412" s="154"/>
      <c r="IA412" s="154"/>
      <c r="IB412" s="154"/>
      <c r="IC412" s="154"/>
      <c r="ID412" s="154"/>
      <c r="IE412" s="154"/>
      <c r="IF412" s="154"/>
      <c r="IG412" s="154"/>
      <c r="IH412" s="154"/>
      <c r="II412" s="154"/>
      <c r="IJ412" s="154"/>
      <c r="IK412" s="154"/>
      <c r="IL412" s="154"/>
      <c r="IM412" s="154"/>
      <c r="IN412" s="154"/>
      <c r="IO412" s="154"/>
      <c r="IP412" s="154"/>
      <c r="IQ412" s="154"/>
      <c r="IR412" s="154"/>
      <c r="IS412" s="154"/>
      <c r="IT412" s="154"/>
      <c r="IU412" s="154"/>
      <c r="IV412" s="154"/>
      <c r="IW412" s="154"/>
      <c r="IX412" s="154"/>
      <c r="IY412" s="154"/>
      <c r="IZ412" s="154"/>
      <c r="JA412" s="154"/>
      <c r="JB412" s="154"/>
      <c r="JC412" s="154"/>
      <c r="JD412" s="154"/>
      <c r="JE412" s="154"/>
      <c r="JF412" s="154"/>
      <c r="JG412" s="154"/>
      <c r="JH412" s="154"/>
      <c r="JI412" s="154"/>
      <c r="JJ412" s="154"/>
      <c r="JK412" s="154"/>
      <c r="JL412" s="154"/>
      <c r="JM412" s="154"/>
      <c r="JN412" s="154"/>
    </row>
    <row r="413" spans="1:274" hidden="1" outlineLevel="1" x14ac:dyDescent="0.25">
      <c r="A413" s="22" t="s">
        <v>74</v>
      </c>
      <c r="B413" s="6"/>
      <c r="C413" s="6" t="s">
        <v>204</v>
      </c>
      <c r="D413" s="6" t="s">
        <v>147</v>
      </c>
      <c r="E413" s="75">
        <v>43843</v>
      </c>
      <c r="F413" s="61">
        <v>43844</v>
      </c>
      <c r="G413" s="280">
        <f>IF(OR(E413&lt;&gt;"NC", F413&lt;&gt;"NC"),NETWORKDAYS(E413,F413,'JOUR FERIE'!A:A),"NC")</f>
        <v>2</v>
      </c>
      <c r="H413" s="20">
        <v>1</v>
      </c>
      <c r="I413" s="20">
        <f t="shared" si="37"/>
        <v>1.4</v>
      </c>
      <c r="J413" s="20">
        <v>0</v>
      </c>
      <c r="K413" s="73">
        <f>I413-J413</f>
        <v>1.4</v>
      </c>
      <c r="L413" s="19" t="s">
        <v>19</v>
      </c>
      <c r="M413" s="3" t="s">
        <v>168</v>
      </c>
      <c r="N413" s="9"/>
      <c r="O413" s="9"/>
      <c r="P413" s="9"/>
      <c r="Q413" s="9"/>
      <c r="R413" s="9"/>
      <c r="S413" s="9"/>
      <c r="T413" s="172"/>
      <c r="U413" s="18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172"/>
      <c r="AJ413" s="180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172"/>
      <c r="AX413" s="180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172"/>
      <c r="BL413" s="180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172"/>
      <c r="BZ413" s="180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172"/>
      <c r="CN413" s="180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172"/>
      <c r="DI413" s="180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172"/>
      <c r="ED413" s="180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172"/>
      <c r="EY413" s="180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  <c r="HM413" s="9"/>
      <c r="HN413" s="9"/>
      <c r="HO413" s="9"/>
      <c r="HP413" s="9"/>
      <c r="HQ413" s="9"/>
      <c r="HR413" s="9"/>
      <c r="HS413" s="9"/>
      <c r="HT413" s="9"/>
      <c r="HU413" s="9"/>
      <c r="HV413" s="9"/>
      <c r="HW413" s="9"/>
      <c r="HX413" s="9"/>
      <c r="HY413" s="9"/>
      <c r="HZ413" s="9"/>
      <c r="IA413" s="9"/>
      <c r="IB413" s="9"/>
      <c r="IC413" s="9"/>
      <c r="ID413" s="9"/>
      <c r="IE413" s="9"/>
      <c r="IF413" s="9"/>
      <c r="IG413" s="9"/>
      <c r="IH413" s="9"/>
      <c r="II413" s="9"/>
      <c r="IJ413" s="9"/>
      <c r="IK413" s="9"/>
      <c r="IL413" s="9"/>
      <c r="IM413" s="9"/>
      <c r="IN413" s="9"/>
      <c r="IO413" s="9"/>
      <c r="IP413" s="9"/>
      <c r="IQ413" s="9"/>
      <c r="IR413" s="9"/>
      <c r="IS413" s="9"/>
      <c r="IT413" s="9"/>
      <c r="IU413" s="9"/>
      <c r="IV413" s="9"/>
      <c r="IW413" s="9"/>
      <c r="IX413" s="9"/>
      <c r="IY413" s="9"/>
      <c r="IZ413" s="9"/>
      <c r="JA413" s="9"/>
      <c r="JB413" s="9"/>
      <c r="JC413" s="9"/>
      <c r="JD413" s="9"/>
      <c r="JE413" s="9"/>
      <c r="JF413" s="9"/>
      <c r="JG413" s="9"/>
      <c r="JH413" s="9"/>
      <c r="JI413" s="9"/>
      <c r="JJ413" s="9"/>
      <c r="JK413" s="9"/>
      <c r="JL413" s="9"/>
      <c r="JM413" s="9"/>
      <c r="JN413" s="9"/>
    </row>
    <row r="414" spans="1:274" hidden="1" outlineLevel="1" x14ac:dyDescent="0.25">
      <c r="A414" s="22" t="s">
        <v>75</v>
      </c>
      <c r="B414" s="6"/>
      <c r="C414" s="6" t="s">
        <v>204</v>
      </c>
      <c r="D414" s="6" t="s">
        <v>147</v>
      </c>
      <c r="E414" s="75">
        <v>43844</v>
      </c>
      <c r="F414" s="61">
        <v>43850</v>
      </c>
      <c r="G414" s="280">
        <f>IF(OR(E414&lt;&gt;"NC", F414&lt;&gt;"NC"),NETWORKDAYS(E414,F414,'JOUR FERIE'!A:A),"NC")</f>
        <v>5</v>
      </c>
      <c r="H414" s="20">
        <v>4</v>
      </c>
      <c r="I414" s="20">
        <f t="shared" si="37"/>
        <v>5.6</v>
      </c>
      <c r="J414" s="20">
        <v>0</v>
      </c>
      <c r="K414" s="73">
        <f>I414-J414</f>
        <v>5.6</v>
      </c>
      <c r="L414" s="19" t="s">
        <v>19</v>
      </c>
      <c r="M414" s="3" t="s">
        <v>168</v>
      </c>
      <c r="N414" s="16"/>
      <c r="O414" s="16"/>
      <c r="P414" s="16"/>
      <c r="Q414" s="16"/>
      <c r="R414" s="16"/>
      <c r="S414" s="16"/>
      <c r="T414" s="173"/>
      <c r="U414" s="181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73"/>
      <c r="AJ414" s="181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73"/>
      <c r="AX414" s="181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73"/>
      <c r="BL414" s="181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73"/>
      <c r="BZ414" s="181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73"/>
      <c r="CN414" s="181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73"/>
      <c r="DI414" s="181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73"/>
      <c r="ED414" s="181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73"/>
      <c r="EY414" s="181"/>
      <c r="EZ414" s="16"/>
      <c r="FA414" s="16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6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  <c r="HV414" s="16"/>
      <c r="HW414" s="16"/>
      <c r="HX414" s="16"/>
      <c r="HY414" s="16"/>
      <c r="HZ414" s="16"/>
      <c r="IA414" s="16"/>
      <c r="IB414" s="16"/>
      <c r="IC414" s="16"/>
      <c r="ID414" s="16"/>
      <c r="IE414" s="16"/>
      <c r="IF414" s="16"/>
      <c r="IG414" s="16"/>
      <c r="IH414" s="16"/>
      <c r="II414" s="16"/>
      <c r="IJ414" s="16"/>
      <c r="IK414" s="16"/>
      <c r="IL414" s="16"/>
      <c r="IM414" s="16"/>
      <c r="IN414" s="16"/>
      <c r="IO414" s="16"/>
      <c r="IP414" s="16"/>
      <c r="IQ414" s="16"/>
      <c r="IR414" s="16"/>
      <c r="IS414" s="16"/>
      <c r="IT414" s="16"/>
      <c r="IU414" s="16"/>
      <c r="IV414" s="16"/>
      <c r="IW414" s="16"/>
      <c r="IX414" s="16"/>
      <c r="IY414" s="16"/>
      <c r="IZ414" s="16"/>
      <c r="JA414" s="16"/>
      <c r="JB414" s="16"/>
      <c r="JC414" s="16"/>
      <c r="JD414" s="16"/>
      <c r="JE414" s="16"/>
      <c r="JF414" s="16"/>
      <c r="JG414" s="16"/>
      <c r="JH414" s="16"/>
      <c r="JI414" s="16"/>
      <c r="JJ414" s="16"/>
      <c r="JK414" s="16"/>
      <c r="JL414" s="16"/>
      <c r="JM414" s="16"/>
      <c r="JN414" s="16"/>
    </row>
    <row r="415" spans="1:274" s="147" customFormat="1" hidden="1" outlineLevel="1" x14ac:dyDescent="0.25">
      <c r="A415" s="145" t="s">
        <v>100</v>
      </c>
      <c r="B415" s="158"/>
      <c r="C415" s="158"/>
      <c r="D415" s="154"/>
      <c r="E415" s="245"/>
      <c r="F415" s="162"/>
      <c r="G415" s="283">
        <f>SUM(G416:G418)</f>
        <v>13</v>
      </c>
      <c r="H415" s="283">
        <f>SUM(H416:H418)</f>
        <v>9</v>
      </c>
      <c r="I415" s="283">
        <f>SUM(I416:I418)</f>
        <v>12.6</v>
      </c>
      <c r="J415" s="283">
        <f>SUM(J416:J418)</f>
        <v>0</v>
      </c>
      <c r="K415" s="283">
        <f>SUM(K416:K418)</f>
        <v>12.6</v>
      </c>
      <c r="L415" s="148" t="s">
        <v>19</v>
      </c>
      <c r="M415" s="167"/>
      <c r="N415" s="154"/>
      <c r="O415" s="154"/>
      <c r="P415" s="154"/>
      <c r="Q415" s="154"/>
      <c r="R415" s="154"/>
      <c r="S415" s="154"/>
      <c r="T415" s="175"/>
      <c r="U415" s="18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75"/>
      <c r="AJ415" s="184"/>
      <c r="AK415" s="154"/>
      <c r="AL415" s="154"/>
      <c r="AM415" s="154"/>
      <c r="AN415" s="154"/>
      <c r="AO415" s="154"/>
      <c r="AP415" s="154"/>
      <c r="AQ415" s="154"/>
      <c r="AR415" s="154"/>
      <c r="AS415" s="154"/>
      <c r="AT415" s="154"/>
      <c r="AU415" s="154"/>
      <c r="AV415" s="154"/>
      <c r="AW415" s="175"/>
      <c r="AX415" s="184"/>
      <c r="AY415" s="154"/>
      <c r="AZ415" s="154"/>
      <c r="BA415" s="154"/>
      <c r="BB415" s="154"/>
      <c r="BC415" s="154"/>
      <c r="BD415" s="154"/>
      <c r="BE415" s="154"/>
      <c r="BF415" s="154"/>
      <c r="BG415" s="154"/>
      <c r="BH415" s="154"/>
      <c r="BI415" s="154"/>
      <c r="BJ415" s="154"/>
      <c r="BK415" s="175"/>
      <c r="BL415" s="184"/>
      <c r="BM415" s="154"/>
      <c r="BN415" s="154"/>
      <c r="BO415" s="154"/>
      <c r="BP415" s="154"/>
      <c r="BQ415" s="154"/>
      <c r="BR415" s="154"/>
      <c r="BS415" s="154"/>
      <c r="BT415" s="154"/>
      <c r="BU415" s="154"/>
      <c r="BV415" s="154"/>
      <c r="BW415" s="154"/>
      <c r="BX415" s="154"/>
      <c r="BY415" s="175"/>
      <c r="BZ415" s="184"/>
      <c r="CA415" s="154"/>
      <c r="CB415" s="154"/>
      <c r="CC415" s="154"/>
      <c r="CD415" s="154"/>
      <c r="CE415" s="154"/>
      <c r="CF415" s="154"/>
      <c r="CG415" s="154"/>
      <c r="CH415" s="154"/>
      <c r="CI415" s="154"/>
      <c r="CJ415" s="154"/>
      <c r="CK415" s="154"/>
      <c r="CL415" s="154"/>
      <c r="CM415" s="175"/>
      <c r="CN415" s="184"/>
      <c r="CO415" s="154"/>
      <c r="CP415" s="154"/>
      <c r="CQ415" s="154"/>
      <c r="CR415" s="154"/>
      <c r="CS415" s="154"/>
      <c r="CT415" s="154"/>
      <c r="CU415" s="154"/>
      <c r="CV415" s="154"/>
      <c r="CW415" s="154"/>
      <c r="CX415" s="154"/>
      <c r="CY415" s="154"/>
      <c r="CZ415" s="154"/>
      <c r="DA415" s="154"/>
      <c r="DB415" s="154"/>
      <c r="DC415" s="154"/>
      <c r="DD415" s="154"/>
      <c r="DE415" s="154"/>
      <c r="DF415" s="154"/>
      <c r="DG415" s="154"/>
      <c r="DH415" s="175"/>
      <c r="DI415" s="184"/>
      <c r="DJ415" s="154"/>
      <c r="DK415" s="154"/>
      <c r="DL415" s="154"/>
      <c r="DM415" s="154"/>
      <c r="DN415" s="154"/>
      <c r="DO415" s="154"/>
      <c r="DP415" s="154"/>
      <c r="DQ415" s="154"/>
      <c r="DR415" s="154"/>
      <c r="DS415" s="154"/>
      <c r="DT415" s="154"/>
      <c r="DU415" s="154"/>
      <c r="DV415" s="154"/>
      <c r="DW415" s="154"/>
      <c r="DX415" s="154"/>
      <c r="DY415" s="154"/>
      <c r="DZ415" s="154"/>
      <c r="EA415" s="154"/>
      <c r="EB415" s="154"/>
      <c r="EC415" s="175"/>
      <c r="ED415" s="184"/>
      <c r="EE415" s="154"/>
      <c r="EF415" s="154"/>
      <c r="EG415" s="154"/>
      <c r="EH415" s="154"/>
      <c r="EI415" s="154"/>
      <c r="EJ415" s="154"/>
      <c r="EK415" s="154"/>
      <c r="EL415" s="154"/>
      <c r="EM415" s="154"/>
      <c r="EN415" s="154"/>
      <c r="EO415" s="154"/>
      <c r="EP415" s="154"/>
      <c r="EQ415" s="154"/>
      <c r="ER415" s="154"/>
      <c r="ES415" s="154"/>
      <c r="ET415" s="154"/>
      <c r="EU415" s="154"/>
      <c r="EV415" s="154"/>
      <c r="EW415" s="154"/>
      <c r="EX415" s="175"/>
      <c r="EY415" s="184"/>
      <c r="EZ415" s="154"/>
      <c r="FA415" s="154"/>
      <c r="FB415" s="154"/>
      <c r="FC415" s="154"/>
      <c r="FD415" s="154"/>
      <c r="FE415" s="154"/>
      <c r="FF415" s="154"/>
      <c r="FG415" s="154"/>
      <c r="FH415" s="154"/>
      <c r="FI415" s="154"/>
      <c r="FJ415" s="154"/>
      <c r="FK415" s="154"/>
      <c r="FL415" s="154"/>
      <c r="FM415" s="154"/>
      <c r="FN415" s="154"/>
      <c r="FO415" s="154"/>
      <c r="FP415" s="154"/>
      <c r="FQ415" s="154"/>
      <c r="FR415" s="154"/>
      <c r="FS415" s="154"/>
      <c r="FT415" s="154"/>
      <c r="FU415" s="154"/>
      <c r="FV415" s="154"/>
      <c r="FW415" s="154"/>
      <c r="FX415" s="154"/>
      <c r="FY415" s="154"/>
      <c r="FZ415" s="154"/>
      <c r="GA415" s="154"/>
      <c r="GB415" s="154"/>
      <c r="GC415" s="154"/>
      <c r="GD415" s="154"/>
      <c r="GE415" s="154"/>
      <c r="GF415" s="154"/>
      <c r="GG415" s="154"/>
      <c r="GH415" s="154"/>
      <c r="GI415" s="154"/>
      <c r="GJ415" s="154"/>
      <c r="GK415" s="154"/>
      <c r="GL415" s="154"/>
      <c r="GM415" s="154"/>
      <c r="GN415" s="154"/>
      <c r="GO415" s="154"/>
      <c r="GP415" s="154"/>
      <c r="GQ415" s="154"/>
      <c r="GR415" s="154"/>
      <c r="GS415" s="154"/>
      <c r="GT415" s="154"/>
      <c r="GU415" s="154"/>
      <c r="GV415" s="154"/>
      <c r="GW415" s="154"/>
      <c r="GX415" s="154"/>
      <c r="GY415" s="154"/>
      <c r="GZ415" s="154"/>
      <c r="HA415" s="154"/>
      <c r="HB415" s="154"/>
      <c r="HC415" s="154"/>
      <c r="HD415" s="154"/>
      <c r="HE415" s="154"/>
      <c r="HF415" s="154"/>
      <c r="HG415" s="154"/>
      <c r="HH415" s="154"/>
      <c r="HI415" s="154"/>
      <c r="HJ415" s="154"/>
      <c r="HK415" s="154"/>
      <c r="HL415" s="154"/>
      <c r="HM415" s="154"/>
      <c r="HN415" s="154"/>
      <c r="HO415" s="154"/>
      <c r="HP415" s="154"/>
      <c r="HQ415" s="154"/>
      <c r="HR415" s="154"/>
      <c r="HS415" s="154"/>
      <c r="HT415" s="154"/>
      <c r="HU415" s="154"/>
      <c r="HV415" s="154"/>
      <c r="HW415" s="154"/>
      <c r="HX415" s="154"/>
      <c r="HY415" s="154"/>
      <c r="HZ415" s="154"/>
      <c r="IA415" s="154"/>
      <c r="IB415" s="154"/>
      <c r="IC415" s="154"/>
      <c r="ID415" s="154"/>
      <c r="IE415" s="154"/>
      <c r="IF415" s="154"/>
      <c r="IG415" s="154"/>
      <c r="IH415" s="154"/>
      <c r="II415" s="154"/>
      <c r="IJ415" s="154"/>
      <c r="IK415" s="154"/>
      <c r="IL415" s="154"/>
      <c r="IM415" s="154"/>
      <c r="IN415" s="154"/>
      <c r="IO415" s="154"/>
      <c r="IP415" s="154"/>
      <c r="IQ415" s="154"/>
      <c r="IR415" s="154"/>
      <c r="IS415" s="154"/>
      <c r="IT415" s="154"/>
      <c r="IU415" s="154"/>
      <c r="IV415" s="154"/>
      <c r="IW415" s="154"/>
      <c r="IX415" s="154"/>
      <c r="IY415" s="154"/>
      <c r="IZ415" s="154"/>
      <c r="JA415" s="154"/>
      <c r="JB415" s="154"/>
      <c r="JC415" s="154"/>
      <c r="JD415" s="154"/>
      <c r="JE415" s="154"/>
      <c r="JF415" s="154"/>
      <c r="JG415" s="154"/>
      <c r="JH415" s="154"/>
      <c r="JI415" s="154"/>
      <c r="JJ415" s="154"/>
      <c r="JK415" s="154"/>
      <c r="JL415" s="154"/>
      <c r="JM415" s="154"/>
      <c r="JN415" s="154"/>
    </row>
    <row r="416" spans="1:274" hidden="1" outlineLevel="1" x14ac:dyDescent="0.25">
      <c r="A416" t="s">
        <v>76</v>
      </c>
      <c r="B416" s="6"/>
      <c r="C416" s="6" t="s">
        <v>207</v>
      </c>
      <c r="D416" s="6" t="s">
        <v>147</v>
      </c>
      <c r="E416" s="75">
        <v>43896</v>
      </c>
      <c r="F416" s="61">
        <v>43900</v>
      </c>
      <c r="G416" s="280">
        <f>IF(OR(E416&lt;&gt;"NC", F416&lt;&gt;"NC"),NETWORKDAYS(E416,F416,'JOUR FERIE'!A:A),"NC")</f>
        <v>3</v>
      </c>
      <c r="H416" s="20">
        <v>2</v>
      </c>
      <c r="I416" s="20">
        <f t="shared" si="37"/>
        <v>2.8</v>
      </c>
      <c r="J416" s="20">
        <v>0</v>
      </c>
      <c r="K416" s="73">
        <f>I416-J416</f>
        <v>2.8</v>
      </c>
      <c r="L416" s="19" t="s">
        <v>19</v>
      </c>
      <c r="M416" s="3"/>
      <c r="N416" s="9"/>
      <c r="O416" s="9"/>
      <c r="P416" s="9"/>
      <c r="Q416" s="9"/>
      <c r="R416" s="9"/>
      <c r="S416" s="9"/>
      <c r="T416" s="172"/>
      <c r="U416" s="18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172"/>
      <c r="AJ416" s="180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172"/>
      <c r="AX416" s="180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172"/>
      <c r="BL416" s="180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172"/>
      <c r="BZ416" s="180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172"/>
      <c r="CN416" s="180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172"/>
      <c r="DI416" s="180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172"/>
      <c r="ED416" s="180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172"/>
      <c r="EY416" s="180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  <c r="HF416" s="9"/>
      <c r="HG416" s="9"/>
      <c r="HH416" s="9"/>
      <c r="HI416" s="9"/>
      <c r="HJ416" s="9"/>
      <c r="HK416" s="9"/>
      <c r="HL416" s="9"/>
      <c r="HM416" s="9"/>
      <c r="HN416" s="9"/>
      <c r="HO416" s="9"/>
      <c r="HP416" s="9"/>
      <c r="HQ416" s="9"/>
      <c r="HR416" s="9"/>
      <c r="HS416" s="9"/>
      <c r="HT416" s="9"/>
      <c r="HU416" s="9"/>
      <c r="HV416" s="9"/>
      <c r="HW416" s="9"/>
      <c r="HX416" s="9"/>
      <c r="HY416" s="9"/>
      <c r="HZ416" s="9"/>
      <c r="IA416" s="9"/>
      <c r="IB416" s="9"/>
      <c r="IC416" s="9"/>
      <c r="ID416" s="9"/>
      <c r="IE416" s="9"/>
      <c r="IF416" s="9"/>
      <c r="IG416" s="9"/>
      <c r="IH416" s="9"/>
      <c r="II416" s="9"/>
      <c r="IJ416" s="9"/>
      <c r="IK416" s="9"/>
      <c r="IL416" s="9"/>
      <c r="IM416" s="9"/>
      <c r="IN416" s="9"/>
      <c r="IO416" s="9"/>
      <c r="IP416" s="9"/>
      <c r="IQ416" s="9"/>
      <c r="IR416" s="9"/>
      <c r="IS416" s="9"/>
      <c r="IT416" s="9"/>
      <c r="IU416" s="9"/>
      <c r="IV416" s="9"/>
      <c r="IW416" s="9"/>
      <c r="IX416" s="9"/>
      <c r="IY416" s="9"/>
      <c r="IZ416" s="9"/>
      <c r="JA416" s="9"/>
      <c r="JB416" s="9"/>
      <c r="JC416" s="9"/>
      <c r="JD416" s="9"/>
      <c r="JE416" s="9"/>
      <c r="JF416" s="9"/>
      <c r="JG416" s="9"/>
      <c r="JH416" s="9"/>
      <c r="JI416" s="9"/>
      <c r="JJ416" s="9"/>
      <c r="JK416" s="9"/>
      <c r="JL416" s="9"/>
      <c r="JM416" s="9"/>
      <c r="JN416" s="9"/>
    </row>
    <row r="417" spans="1:274" hidden="1" outlineLevel="1" x14ac:dyDescent="0.25">
      <c r="A417" t="s">
        <v>77</v>
      </c>
      <c r="B417" s="6"/>
      <c r="C417" s="6" t="s">
        <v>207</v>
      </c>
      <c r="D417" s="6" t="s">
        <v>147</v>
      </c>
      <c r="E417" s="61">
        <v>43900</v>
      </c>
      <c r="F417" s="61">
        <v>43902</v>
      </c>
      <c r="G417" s="280">
        <f>IF(OR(E417&lt;&gt;"NC", F417&lt;&gt;"NC"),NETWORKDAYS(E417,F417,'JOUR FERIE'!A:A),"NC")</f>
        <v>3</v>
      </c>
      <c r="H417" s="20">
        <v>2</v>
      </c>
      <c r="I417" s="20">
        <f t="shared" si="37"/>
        <v>2.8</v>
      </c>
      <c r="J417" s="20">
        <v>0</v>
      </c>
      <c r="K417" s="73">
        <f>I417-J417</f>
        <v>2.8</v>
      </c>
      <c r="L417" s="19" t="s">
        <v>19</v>
      </c>
      <c r="M417" s="3"/>
    </row>
    <row r="418" spans="1:274" hidden="1" outlineLevel="1" x14ac:dyDescent="0.25">
      <c r="A418" t="s">
        <v>78</v>
      </c>
      <c r="B418" s="6"/>
      <c r="C418" s="6" t="s">
        <v>207</v>
      </c>
      <c r="D418" s="6" t="s">
        <v>147</v>
      </c>
      <c r="E418" s="75">
        <v>43903</v>
      </c>
      <c r="F418" s="61">
        <v>43913</v>
      </c>
      <c r="G418" s="280">
        <f>IF(OR(E418&lt;&gt;"NC", F418&lt;&gt;"NC"),NETWORKDAYS(E418,F418,'JOUR FERIE'!A:A),"NC")</f>
        <v>7</v>
      </c>
      <c r="H418" s="20">
        <v>5</v>
      </c>
      <c r="I418" s="20">
        <f t="shared" si="37"/>
        <v>7</v>
      </c>
      <c r="J418" s="20">
        <v>0</v>
      </c>
      <c r="K418" s="73">
        <f>I418-J418</f>
        <v>7</v>
      </c>
      <c r="L418" s="19" t="s">
        <v>19</v>
      </c>
      <c r="M418" s="3"/>
      <c r="N418" s="16"/>
      <c r="O418" s="16"/>
      <c r="P418" s="16"/>
      <c r="Q418" s="16"/>
      <c r="R418" s="16"/>
      <c r="S418" s="16"/>
      <c r="T418" s="173"/>
      <c r="U418" s="181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73"/>
      <c r="AJ418" s="181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73"/>
      <c r="AX418" s="181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73"/>
      <c r="BL418" s="181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73"/>
      <c r="BZ418" s="181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73"/>
      <c r="CN418" s="181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73"/>
      <c r="DI418" s="181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73"/>
      <c r="ED418" s="181"/>
      <c r="EE418" s="16"/>
      <c r="EF418" s="16"/>
      <c r="EG418" s="16"/>
      <c r="EH418" s="16"/>
      <c r="EI418" s="16"/>
      <c r="EJ418" s="16"/>
      <c r="EK418" s="16"/>
      <c r="EL418" s="16"/>
      <c r="EM418" s="16"/>
      <c r="EN418" s="16"/>
      <c r="EO418" s="16"/>
      <c r="EP418" s="16"/>
      <c r="EQ418" s="16"/>
      <c r="ER418" s="16"/>
      <c r="ES418" s="16"/>
      <c r="ET418" s="16"/>
      <c r="EU418" s="16"/>
      <c r="EV418" s="16"/>
      <c r="EW418" s="16"/>
      <c r="EX418" s="173"/>
      <c r="EY418" s="181"/>
      <c r="EZ418" s="16"/>
      <c r="FA418" s="16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6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  <c r="HV418" s="16"/>
      <c r="HW418" s="16"/>
      <c r="HX418" s="16"/>
      <c r="HY418" s="16"/>
      <c r="HZ418" s="16"/>
      <c r="IA418" s="16"/>
      <c r="IB418" s="16"/>
      <c r="IC418" s="16"/>
      <c r="ID418" s="16"/>
      <c r="IE418" s="16"/>
      <c r="IF418" s="16"/>
      <c r="IG418" s="16"/>
      <c r="IH418" s="16"/>
      <c r="II418" s="16"/>
      <c r="IJ418" s="16"/>
      <c r="IK418" s="16"/>
      <c r="IL418" s="16"/>
      <c r="IM418" s="16"/>
      <c r="IN418" s="16"/>
      <c r="IO418" s="16"/>
      <c r="IP418" s="16"/>
      <c r="IQ418" s="16"/>
      <c r="IR418" s="16"/>
      <c r="IS418" s="16"/>
      <c r="IT418" s="16"/>
      <c r="IU418" s="16"/>
      <c r="IV418" s="16"/>
      <c r="IW418" s="16"/>
      <c r="IX418" s="16"/>
      <c r="IY418" s="16"/>
      <c r="IZ418" s="16"/>
      <c r="JA418" s="16"/>
      <c r="JB418" s="16"/>
      <c r="JC418" s="16"/>
      <c r="JD418" s="16"/>
      <c r="JE418" s="16"/>
      <c r="JF418" s="16"/>
      <c r="JG418" s="16"/>
      <c r="JH418" s="16"/>
      <c r="JI418" s="16"/>
      <c r="JJ418" s="16"/>
      <c r="JK418" s="16"/>
      <c r="JL418" s="16"/>
      <c r="JM418" s="16"/>
      <c r="JN418" s="16"/>
    </row>
    <row r="419" spans="1:274" s="147" customFormat="1" hidden="1" outlineLevel="1" x14ac:dyDescent="0.25">
      <c r="A419" s="145" t="s">
        <v>79</v>
      </c>
      <c r="B419" s="158"/>
      <c r="C419" s="158"/>
      <c r="D419" s="154"/>
      <c r="E419" s="245"/>
      <c r="F419" s="162"/>
      <c r="G419" s="283">
        <f>SUM(G420)</f>
        <v>3</v>
      </c>
      <c r="H419" s="283">
        <f>SUM(H420)</f>
        <v>2</v>
      </c>
      <c r="I419" s="283">
        <f>SUM(I420)</f>
        <v>2.8</v>
      </c>
      <c r="J419" s="283">
        <f>SUM(J420)</f>
        <v>0</v>
      </c>
      <c r="K419" s="283">
        <f>SUM(K420)</f>
        <v>2.8</v>
      </c>
      <c r="L419" s="148" t="s">
        <v>19</v>
      </c>
      <c r="M419" s="167"/>
      <c r="N419" s="154"/>
      <c r="O419" s="154"/>
      <c r="P419" s="154"/>
      <c r="Q419" s="154"/>
      <c r="R419" s="154"/>
      <c r="S419" s="154"/>
      <c r="T419" s="175"/>
      <c r="U419" s="18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  <c r="AI419" s="175"/>
      <c r="AJ419" s="184"/>
      <c r="AK419" s="154"/>
      <c r="AL419" s="154"/>
      <c r="AM419" s="154"/>
      <c r="AN419" s="154"/>
      <c r="AO419" s="154"/>
      <c r="AP419" s="154"/>
      <c r="AQ419" s="154"/>
      <c r="AR419" s="154"/>
      <c r="AS419" s="154"/>
      <c r="AT419" s="154"/>
      <c r="AU419" s="154"/>
      <c r="AV419" s="154"/>
      <c r="AW419" s="175"/>
      <c r="AX419" s="184"/>
      <c r="AY419" s="154"/>
      <c r="AZ419" s="154"/>
      <c r="BA419" s="154"/>
      <c r="BB419" s="154"/>
      <c r="BC419" s="154"/>
      <c r="BD419" s="154"/>
      <c r="BE419" s="154"/>
      <c r="BF419" s="154"/>
      <c r="BG419" s="154"/>
      <c r="BH419" s="154"/>
      <c r="BI419" s="154"/>
      <c r="BJ419" s="154"/>
      <c r="BK419" s="175"/>
      <c r="BL419" s="184"/>
      <c r="BM419" s="154"/>
      <c r="BN419" s="154"/>
      <c r="BO419" s="154"/>
      <c r="BP419" s="154"/>
      <c r="BQ419" s="154"/>
      <c r="BR419" s="154"/>
      <c r="BS419" s="154"/>
      <c r="BT419" s="154"/>
      <c r="BU419" s="154"/>
      <c r="BV419" s="154"/>
      <c r="BW419" s="154"/>
      <c r="BX419" s="154"/>
      <c r="BY419" s="175"/>
      <c r="BZ419" s="184"/>
      <c r="CA419" s="154"/>
      <c r="CB419" s="154"/>
      <c r="CC419" s="154"/>
      <c r="CD419" s="154"/>
      <c r="CE419" s="154"/>
      <c r="CF419" s="154"/>
      <c r="CG419" s="154"/>
      <c r="CH419" s="154"/>
      <c r="CI419" s="154"/>
      <c r="CJ419" s="154"/>
      <c r="CK419" s="154"/>
      <c r="CL419" s="154"/>
      <c r="CM419" s="175"/>
      <c r="CN419" s="184"/>
      <c r="CO419" s="154"/>
      <c r="CP419" s="154"/>
      <c r="CQ419" s="154"/>
      <c r="CR419" s="154"/>
      <c r="CS419" s="154"/>
      <c r="CT419" s="154"/>
      <c r="CU419" s="154"/>
      <c r="CV419" s="154"/>
      <c r="CW419" s="154"/>
      <c r="CX419" s="154"/>
      <c r="CY419" s="154"/>
      <c r="CZ419" s="154"/>
      <c r="DA419" s="154"/>
      <c r="DB419" s="154"/>
      <c r="DC419" s="154"/>
      <c r="DD419" s="154"/>
      <c r="DE419" s="154"/>
      <c r="DF419" s="154"/>
      <c r="DG419" s="154"/>
      <c r="DH419" s="175"/>
      <c r="DI419" s="184"/>
      <c r="DJ419" s="154"/>
      <c r="DK419" s="154"/>
      <c r="DL419" s="154"/>
      <c r="DM419" s="154"/>
      <c r="DN419" s="154"/>
      <c r="DO419" s="154"/>
      <c r="DP419" s="154"/>
      <c r="DQ419" s="154"/>
      <c r="DR419" s="154"/>
      <c r="DS419" s="154"/>
      <c r="DT419" s="154"/>
      <c r="DU419" s="154"/>
      <c r="DV419" s="154"/>
      <c r="DW419" s="154"/>
      <c r="DX419" s="154"/>
      <c r="DY419" s="154"/>
      <c r="DZ419" s="154"/>
      <c r="EA419" s="154"/>
      <c r="EB419" s="154"/>
      <c r="EC419" s="175"/>
      <c r="ED419" s="184"/>
      <c r="EE419" s="154"/>
      <c r="EF419" s="154"/>
      <c r="EG419" s="154"/>
      <c r="EH419" s="154"/>
      <c r="EI419" s="154"/>
      <c r="EJ419" s="154"/>
      <c r="EK419" s="154"/>
      <c r="EL419" s="154"/>
      <c r="EM419" s="154"/>
      <c r="EN419" s="154"/>
      <c r="EO419" s="154"/>
      <c r="EP419" s="154"/>
      <c r="EQ419" s="154"/>
      <c r="ER419" s="154"/>
      <c r="ES419" s="154"/>
      <c r="ET419" s="154"/>
      <c r="EU419" s="154"/>
      <c r="EV419" s="154"/>
      <c r="EW419" s="154"/>
      <c r="EX419" s="175"/>
      <c r="EY419" s="184"/>
      <c r="EZ419" s="154"/>
      <c r="FA419" s="154"/>
      <c r="FB419" s="154"/>
      <c r="FC419" s="154"/>
      <c r="FD419" s="154"/>
      <c r="FE419" s="154"/>
      <c r="FF419" s="154"/>
      <c r="FG419" s="154"/>
      <c r="FH419" s="154"/>
      <c r="FI419" s="154"/>
      <c r="FJ419" s="154"/>
      <c r="FK419" s="154"/>
      <c r="FL419" s="154"/>
      <c r="FM419" s="154"/>
      <c r="FN419" s="154"/>
      <c r="FO419" s="154"/>
      <c r="FP419" s="154"/>
      <c r="FQ419" s="154"/>
      <c r="FR419" s="154"/>
      <c r="FS419" s="154"/>
      <c r="FT419" s="154"/>
      <c r="FU419" s="154"/>
      <c r="FV419" s="154"/>
      <c r="FW419" s="154"/>
      <c r="FX419" s="154"/>
      <c r="FY419" s="154"/>
      <c r="FZ419" s="154"/>
      <c r="GA419" s="154"/>
      <c r="GB419" s="154"/>
      <c r="GC419" s="154"/>
      <c r="GD419" s="154"/>
      <c r="GE419" s="154"/>
      <c r="GF419" s="154"/>
      <c r="GG419" s="154"/>
      <c r="GH419" s="154"/>
      <c r="GI419" s="154"/>
      <c r="GJ419" s="154"/>
      <c r="GK419" s="154"/>
      <c r="GL419" s="154"/>
      <c r="GM419" s="154"/>
      <c r="GN419" s="154"/>
      <c r="GO419" s="154"/>
      <c r="GP419" s="154"/>
      <c r="GQ419" s="154"/>
      <c r="GR419" s="154"/>
      <c r="GS419" s="154"/>
      <c r="GT419" s="154"/>
      <c r="GU419" s="154"/>
      <c r="GV419" s="154"/>
      <c r="GW419" s="154"/>
      <c r="GX419" s="154"/>
      <c r="GY419" s="154"/>
      <c r="GZ419" s="154"/>
      <c r="HA419" s="154"/>
      <c r="HB419" s="154"/>
      <c r="HC419" s="154"/>
      <c r="HD419" s="154"/>
      <c r="HE419" s="154"/>
      <c r="HF419" s="154"/>
      <c r="HG419" s="154"/>
      <c r="HH419" s="154"/>
      <c r="HI419" s="154"/>
      <c r="HJ419" s="154"/>
      <c r="HK419" s="154"/>
      <c r="HL419" s="154"/>
      <c r="HM419" s="154"/>
      <c r="HN419" s="154"/>
      <c r="HO419" s="154"/>
      <c r="HP419" s="154"/>
      <c r="HQ419" s="154"/>
      <c r="HR419" s="154"/>
      <c r="HS419" s="154"/>
      <c r="HT419" s="154"/>
      <c r="HU419" s="154"/>
      <c r="HV419" s="154"/>
      <c r="HW419" s="154"/>
      <c r="HX419" s="154"/>
      <c r="HY419" s="154"/>
      <c r="HZ419" s="154"/>
      <c r="IA419" s="154"/>
      <c r="IB419" s="154"/>
      <c r="IC419" s="154"/>
      <c r="ID419" s="154"/>
      <c r="IE419" s="154"/>
      <c r="IF419" s="154"/>
      <c r="IG419" s="154"/>
      <c r="IH419" s="154"/>
      <c r="II419" s="154"/>
      <c r="IJ419" s="154"/>
      <c r="IK419" s="154"/>
      <c r="IL419" s="154"/>
      <c r="IM419" s="154"/>
      <c r="IN419" s="154"/>
      <c r="IO419" s="154"/>
      <c r="IP419" s="154"/>
      <c r="IQ419" s="154"/>
      <c r="IR419" s="154"/>
      <c r="IS419" s="154"/>
      <c r="IT419" s="154"/>
      <c r="IU419" s="154"/>
      <c r="IV419" s="154"/>
      <c r="IW419" s="154"/>
      <c r="IX419" s="154"/>
      <c r="IY419" s="154"/>
      <c r="IZ419" s="154"/>
      <c r="JA419" s="154"/>
      <c r="JB419" s="154"/>
      <c r="JC419" s="154"/>
      <c r="JD419" s="154"/>
      <c r="JE419" s="154"/>
      <c r="JF419" s="154"/>
      <c r="JG419" s="154"/>
      <c r="JH419" s="154"/>
      <c r="JI419" s="154"/>
      <c r="JJ419" s="154"/>
      <c r="JK419" s="154"/>
      <c r="JL419" s="154"/>
      <c r="JM419" s="154"/>
      <c r="JN419" s="154"/>
    </row>
    <row r="420" spans="1:274" hidden="1" outlineLevel="1" x14ac:dyDescent="0.25">
      <c r="A420" s="22" t="s">
        <v>79</v>
      </c>
      <c r="B420" s="6"/>
      <c r="C420" s="6" t="s">
        <v>204</v>
      </c>
      <c r="D420" s="6" t="s">
        <v>147</v>
      </c>
      <c r="E420" s="75">
        <v>43838</v>
      </c>
      <c r="F420" s="61">
        <v>43840</v>
      </c>
      <c r="G420" s="280">
        <f>IF(OR(E420&lt;&gt;"NC", F420&lt;&gt;"NC"),NETWORKDAYS(E420,F420,'JOUR FERIE'!A:A),"NC")</f>
        <v>3</v>
      </c>
      <c r="H420" s="20">
        <v>2</v>
      </c>
      <c r="I420" s="20">
        <f t="shared" si="37"/>
        <v>2.8</v>
      </c>
      <c r="J420" s="20">
        <v>0</v>
      </c>
      <c r="K420" s="73">
        <f>I420-J420</f>
        <v>2.8</v>
      </c>
      <c r="L420" s="19" t="s">
        <v>19</v>
      </c>
      <c r="M420" s="3"/>
      <c r="N420" s="6"/>
      <c r="O420" s="6"/>
      <c r="P420" s="6"/>
      <c r="Q420" s="6"/>
      <c r="R420" s="6"/>
      <c r="S420" s="6"/>
      <c r="T420" s="109"/>
      <c r="U420" s="183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109"/>
      <c r="AJ420" s="183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109"/>
      <c r="AX420" s="183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109"/>
      <c r="BL420" s="183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109"/>
      <c r="BZ420" s="183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109"/>
      <c r="CN420" s="183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109"/>
      <c r="DI420" s="183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109"/>
      <c r="ED420" s="183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109"/>
      <c r="EY420" s="183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6"/>
      <c r="IQ420" s="6"/>
      <c r="IR420" s="6"/>
      <c r="IS420" s="6"/>
      <c r="IT420" s="6"/>
      <c r="IU420" s="6"/>
      <c r="IV420" s="6"/>
      <c r="IW420" s="6"/>
      <c r="IX420" s="6"/>
      <c r="IY420" s="6"/>
      <c r="IZ420" s="6"/>
      <c r="JA420" s="6"/>
      <c r="JB420" s="6"/>
      <c r="JC420" s="6"/>
      <c r="JD420" s="6"/>
      <c r="JE420" s="6"/>
      <c r="JF420" s="6"/>
      <c r="JG420" s="6"/>
      <c r="JH420" s="6"/>
      <c r="JI420" s="6"/>
      <c r="JJ420" s="6"/>
      <c r="JK420" s="6"/>
      <c r="JL420" s="6"/>
      <c r="JM420" s="6"/>
      <c r="JN420" s="6"/>
    </row>
    <row r="421" spans="1:274" s="147" customFormat="1" hidden="1" outlineLevel="1" x14ac:dyDescent="0.25">
      <c r="A421" s="145" t="s">
        <v>101</v>
      </c>
      <c r="B421" s="158"/>
      <c r="C421" s="158"/>
      <c r="D421" s="154"/>
      <c r="E421" s="245"/>
      <c r="F421" s="162"/>
      <c r="G421" s="283">
        <f>SUM(G422:G425)</f>
        <v>5</v>
      </c>
      <c r="H421" s="283">
        <f>SUM(H422:H425)</f>
        <v>5</v>
      </c>
      <c r="I421" s="283">
        <f>SUM(I422:I425)</f>
        <v>5</v>
      </c>
      <c r="J421" s="283">
        <f>SUM(J422:J425)</f>
        <v>0</v>
      </c>
      <c r="K421" s="283">
        <f>SUM(K422:K425)</f>
        <v>5</v>
      </c>
      <c r="L421" s="148" t="s">
        <v>19</v>
      </c>
      <c r="M421" s="167"/>
      <c r="N421" s="154"/>
      <c r="O421" s="154"/>
      <c r="P421" s="154"/>
      <c r="Q421" s="154"/>
      <c r="R421" s="154"/>
      <c r="S421" s="154"/>
      <c r="T421" s="175"/>
      <c r="U421" s="18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  <c r="AI421" s="175"/>
      <c r="AJ421" s="184"/>
      <c r="AK421" s="154"/>
      <c r="AL421" s="154"/>
      <c r="AM421" s="154"/>
      <c r="AN421" s="154"/>
      <c r="AO421" s="154"/>
      <c r="AP421" s="154"/>
      <c r="AQ421" s="154"/>
      <c r="AR421" s="154"/>
      <c r="AS421" s="154"/>
      <c r="AT421" s="154"/>
      <c r="AU421" s="154"/>
      <c r="AV421" s="154"/>
      <c r="AW421" s="175"/>
      <c r="AX421" s="184"/>
      <c r="AY421" s="154"/>
      <c r="AZ421" s="154"/>
      <c r="BA421" s="154"/>
      <c r="BB421" s="154"/>
      <c r="BC421" s="154"/>
      <c r="BD421" s="154"/>
      <c r="BE421" s="154"/>
      <c r="BF421" s="154"/>
      <c r="BG421" s="154"/>
      <c r="BH421" s="154"/>
      <c r="BI421" s="154"/>
      <c r="BJ421" s="154"/>
      <c r="BK421" s="175"/>
      <c r="BL421" s="184"/>
      <c r="BM421" s="154"/>
      <c r="BN421" s="154"/>
      <c r="BO421" s="154"/>
      <c r="BP421" s="154"/>
      <c r="BQ421" s="154"/>
      <c r="BR421" s="154"/>
      <c r="BS421" s="154"/>
      <c r="BT421" s="154"/>
      <c r="BU421" s="154"/>
      <c r="BV421" s="154"/>
      <c r="BW421" s="154"/>
      <c r="BX421" s="154"/>
      <c r="BY421" s="175"/>
      <c r="BZ421" s="184"/>
      <c r="CA421" s="154"/>
      <c r="CB421" s="154"/>
      <c r="CC421" s="154"/>
      <c r="CD421" s="154"/>
      <c r="CE421" s="154"/>
      <c r="CF421" s="154"/>
      <c r="CG421" s="154"/>
      <c r="CH421" s="154"/>
      <c r="CI421" s="154"/>
      <c r="CJ421" s="154"/>
      <c r="CK421" s="154"/>
      <c r="CL421" s="154"/>
      <c r="CM421" s="175"/>
      <c r="CN421" s="184"/>
      <c r="CO421" s="154"/>
      <c r="CP421" s="154"/>
      <c r="CQ421" s="154"/>
      <c r="CR421" s="154"/>
      <c r="CS421" s="154"/>
      <c r="CT421" s="154"/>
      <c r="CU421" s="154"/>
      <c r="CV421" s="154"/>
      <c r="CW421" s="154"/>
      <c r="CX421" s="154"/>
      <c r="CY421" s="154"/>
      <c r="CZ421" s="154"/>
      <c r="DA421" s="154"/>
      <c r="DB421" s="154"/>
      <c r="DC421" s="154"/>
      <c r="DD421" s="154"/>
      <c r="DE421" s="154"/>
      <c r="DF421" s="154"/>
      <c r="DG421" s="154"/>
      <c r="DH421" s="175"/>
      <c r="DI421" s="184"/>
      <c r="DJ421" s="154"/>
      <c r="DK421" s="154"/>
      <c r="DL421" s="154"/>
      <c r="DM421" s="154"/>
      <c r="DN421" s="154"/>
      <c r="DO421" s="154"/>
      <c r="DP421" s="154"/>
      <c r="DQ421" s="154"/>
      <c r="DR421" s="154"/>
      <c r="DS421" s="154"/>
      <c r="DT421" s="154"/>
      <c r="DU421" s="154"/>
      <c r="DV421" s="154"/>
      <c r="DW421" s="154"/>
      <c r="DX421" s="154"/>
      <c r="DY421" s="154"/>
      <c r="DZ421" s="154"/>
      <c r="EA421" s="154"/>
      <c r="EB421" s="154"/>
      <c r="EC421" s="175"/>
      <c r="ED421" s="184"/>
      <c r="EE421" s="154"/>
      <c r="EF421" s="154"/>
      <c r="EG421" s="154"/>
      <c r="EH421" s="154"/>
      <c r="EI421" s="154"/>
      <c r="EJ421" s="154"/>
      <c r="EK421" s="154"/>
      <c r="EL421" s="154"/>
      <c r="EM421" s="154"/>
      <c r="EN421" s="154"/>
      <c r="EO421" s="154"/>
      <c r="EP421" s="154"/>
      <c r="EQ421" s="154"/>
      <c r="ER421" s="154"/>
      <c r="ES421" s="154"/>
      <c r="ET421" s="154"/>
      <c r="EU421" s="154"/>
      <c r="EV421" s="154"/>
      <c r="EW421" s="154"/>
      <c r="EX421" s="175"/>
      <c r="EY421" s="184"/>
      <c r="EZ421" s="154"/>
      <c r="FA421" s="154"/>
      <c r="FB421" s="154"/>
      <c r="FC421" s="154"/>
      <c r="FD421" s="154"/>
      <c r="FE421" s="154"/>
      <c r="FF421" s="154"/>
      <c r="FG421" s="154"/>
      <c r="FH421" s="154"/>
      <c r="FI421" s="154"/>
      <c r="FJ421" s="154"/>
      <c r="FK421" s="154"/>
      <c r="FL421" s="154"/>
      <c r="FM421" s="154"/>
      <c r="FN421" s="154"/>
      <c r="FO421" s="154"/>
      <c r="FP421" s="154"/>
      <c r="FQ421" s="154"/>
      <c r="FR421" s="154"/>
      <c r="FS421" s="154"/>
      <c r="FT421" s="154"/>
      <c r="FU421" s="154"/>
      <c r="FV421" s="154"/>
      <c r="FW421" s="154"/>
      <c r="FX421" s="154"/>
      <c r="FY421" s="154"/>
      <c r="FZ421" s="154"/>
      <c r="GA421" s="154"/>
      <c r="GB421" s="154"/>
      <c r="GC421" s="154"/>
      <c r="GD421" s="154"/>
      <c r="GE421" s="154"/>
      <c r="GF421" s="154"/>
      <c r="GG421" s="154"/>
      <c r="GH421" s="154"/>
      <c r="GI421" s="154"/>
      <c r="GJ421" s="154"/>
      <c r="GK421" s="154"/>
      <c r="GL421" s="154"/>
      <c r="GM421" s="154"/>
      <c r="GN421" s="154"/>
      <c r="GO421" s="154"/>
      <c r="GP421" s="154"/>
      <c r="GQ421" s="154"/>
      <c r="GR421" s="154"/>
      <c r="GS421" s="154"/>
      <c r="GT421" s="154"/>
      <c r="GU421" s="154"/>
      <c r="GV421" s="154"/>
      <c r="GW421" s="154"/>
      <c r="GX421" s="154"/>
      <c r="GY421" s="154"/>
      <c r="GZ421" s="154"/>
      <c r="HA421" s="154"/>
      <c r="HB421" s="154"/>
      <c r="HC421" s="154"/>
      <c r="HD421" s="154"/>
      <c r="HE421" s="154"/>
      <c r="HF421" s="154"/>
      <c r="HG421" s="154"/>
      <c r="HH421" s="154"/>
      <c r="HI421" s="154"/>
      <c r="HJ421" s="154"/>
      <c r="HK421" s="154"/>
      <c r="HL421" s="154"/>
      <c r="HM421" s="154"/>
      <c r="HN421" s="154"/>
      <c r="HO421" s="154"/>
      <c r="HP421" s="154"/>
      <c r="HQ421" s="154"/>
      <c r="HR421" s="154"/>
      <c r="HS421" s="154"/>
      <c r="HT421" s="154"/>
      <c r="HU421" s="154"/>
      <c r="HV421" s="154"/>
      <c r="HW421" s="154"/>
      <c r="HX421" s="154"/>
      <c r="HY421" s="154"/>
      <c r="HZ421" s="154"/>
      <c r="IA421" s="154"/>
      <c r="IB421" s="154"/>
      <c r="IC421" s="154"/>
      <c r="ID421" s="154"/>
      <c r="IE421" s="154"/>
      <c r="IF421" s="154"/>
      <c r="IG421" s="154"/>
      <c r="IH421" s="154"/>
      <c r="II421" s="154"/>
      <c r="IJ421" s="154"/>
      <c r="IK421" s="154"/>
      <c r="IL421" s="154"/>
      <c r="IM421" s="154"/>
      <c r="IN421" s="154"/>
      <c r="IO421" s="154"/>
      <c r="IP421" s="154"/>
      <c r="IQ421" s="154"/>
      <c r="IR421" s="154"/>
      <c r="IS421" s="154"/>
      <c r="IT421" s="154"/>
      <c r="IU421" s="154"/>
      <c r="IV421" s="154"/>
      <c r="IW421" s="154"/>
      <c r="IX421" s="154"/>
      <c r="IY421" s="154"/>
      <c r="IZ421" s="154"/>
      <c r="JA421" s="154"/>
      <c r="JB421" s="154"/>
      <c r="JC421" s="154"/>
      <c r="JD421" s="154"/>
      <c r="JE421" s="154"/>
      <c r="JF421" s="154"/>
      <c r="JG421" s="154"/>
      <c r="JH421" s="154"/>
      <c r="JI421" s="154"/>
      <c r="JJ421" s="154"/>
      <c r="JK421" s="154"/>
      <c r="JL421" s="154"/>
      <c r="JM421" s="154"/>
      <c r="JN421" s="154"/>
    </row>
    <row r="422" spans="1:274" hidden="1" outlineLevel="1" x14ac:dyDescent="0.25">
      <c r="A422" t="s">
        <v>80</v>
      </c>
      <c r="B422" s="6"/>
      <c r="C422" s="6" t="s">
        <v>209</v>
      </c>
      <c r="D422" s="6" t="s">
        <v>155</v>
      </c>
      <c r="E422" s="75">
        <v>43927</v>
      </c>
      <c r="F422" s="75">
        <v>43927</v>
      </c>
      <c r="G422" s="280">
        <f>IF(OR(E422&lt;&gt;"NC", F422&lt;&gt;"NC"),NETWORKDAYS(E422,F422,'JOUR FERIE'!A:A),"NC")</f>
        <v>1</v>
      </c>
      <c r="H422" s="20">
        <v>1</v>
      </c>
      <c r="I422" s="20">
        <f>H422+(H422*0%)</f>
        <v>1</v>
      </c>
      <c r="J422" s="20">
        <v>0</v>
      </c>
      <c r="K422" s="73">
        <f>I422-J422</f>
        <v>1</v>
      </c>
      <c r="L422" s="19" t="s">
        <v>19</v>
      </c>
      <c r="M422" s="3"/>
      <c r="N422" s="9"/>
      <c r="O422" s="9"/>
      <c r="P422" s="9"/>
      <c r="Q422" s="9"/>
      <c r="R422" s="9"/>
      <c r="S422" s="9"/>
      <c r="T422" s="172"/>
      <c r="U422" s="18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172"/>
      <c r="AJ422" s="180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172"/>
      <c r="AX422" s="180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172"/>
      <c r="BL422" s="180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172"/>
      <c r="BZ422" s="180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172"/>
      <c r="CN422" s="180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172"/>
      <c r="DI422" s="180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172"/>
      <c r="ED422" s="180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172"/>
      <c r="EY422" s="180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  <c r="FW422" s="9"/>
      <c r="FX422" s="9"/>
      <c r="FY422" s="9"/>
      <c r="FZ422" s="9"/>
      <c r="GA422" s="9"/>
      <c r="GB422" s="9"/>
      <c r="GC422" s="9"/>
      <c r="GD422" s="9"/>
      <c r="GE422" s="9"/>
      <c r="GF422" s="9"/>
      <c r="GG422" s="9"/>
      <c r="GH422" s="9"/>
      <c r="GI422" s="9"/>
      <c r="GJ422" s="9"/>
      <c r="GK422" s="9"/>
      <c r="GL422" s="9"/>
      <c r="GM422" s="9"/>
      <c r="GN422" s="9"/>
      <c r="GO422" s="9"/>
      <c r="GP422" s="9"/>
      <c r="GQ422" s="9"/>
      <c r="GR422" s="9"/>
      <c r="GS422" s="9"/>
      <c r="GT422" s="9"/>
      <c r="GU422" s="9"/>
      <c r="GV422" s="9"/>
      <c r="GW422" s="9"/>
      <c r="GX422" s="9"/>
      <c r="GY422" s="9"/>
      <c r="GZ422" s="9"/>
      <c r="HA422" s="9"/>
      <c r="HB422" s="9"/>
      <c r="HC422" s="9"/>
      <c r="HD422" s="9"/>
      <c r="HE422" s="9"/>
      <c r="HF422" s="9"/>
      <c r="HG422" s="9"/>
      <c r="HH422" s="9"/>
      <c r="HI422" s="9"/>
      <c r="HJ422" s="9"/>
      <c r="HK422" s="9"/>
      <c r="HL422" s="9"/>
      <c r="HM422" s="9"/>
      <c r="HN422" s="9"/>
      <c r="HO422" s="9"/>
      <c r="HP422" s="9"/>
      <c r="HQ422" s="9"/>
      <c r="HR422" s="9"/>
      <c r="HS422" s="9"/>
      <c r="HT422" s="9"/>
      <c r="HU422" s="9"/>
      <c r="HV422" s="9"/>
      <c r="HW422" s="9"/>
      <c r="HX422" s="9"/>
      <c r="HY422" s="9"/>
      <c r="HZ422" s="9"/>
      <c r="IA422" s="9"/>
      <c r="IB422" s="9"/>
      <c r="IC422" s="9"/>
      <c r="ID422" s="9"/>
      <c r="IE422" s="9"/>
      <c r="IF422" s="9"/>
      <c r="IG422" s="9"/>
      <c r="IH422" s="9"/>
      <c r="II422" s="9"/>
      <c r="IJ422" s="9"/>
      <c r="IK422" s="9"/>
      <c r="IL422" s="9"/>
      <c r="IM422" s="9"/>
      <c r="IN422" s="9"/>
      <c r="IO422" s="9"/>
      <c r="IP422" s="9"/>
      <c r="IQ422" s="9"/>
      <c r="IR422" s="9"/>
      <c r="IS422" s="9"/>
      <c r="IT422" s="9"/>
      <c r="IU422" s="9"/>
      <c r="IV422" s="9"/>
      <c r="IW422" s="9"/>
      <c r="IX422" s="9"/>
      <c r="IY422" s="9"/>
      <c r="IZ422" s="9"/>
      <c r="JA422" s="9"/>
      <c r="JB422" s="9"/>
      <c r="JC422" s="9"/>
      <c r="JD422" s="9"/>
      <c r="JE422" s="9"/>
      <c r="JF422" s="9"/>
      <c r="JG422" s="9"/>
      <c r="JH422" s="9"/>
      <c r="JI422" s="9"/>
      <c r="JJ422" s="9"/>
      <c r="JK422" s="9"/>
      <c r="JL422" s="9"/>
      <c r="JM422" s="9"/>
      <c r="JN422" s="9"/>
    </row>
    <row r="423" spans="1:274" hidden="1" outlineLevel="1" x14ac:dyDescent="0.25">
      <c r="A423" t="s">
        <v>81</v>
      </c>
      <c r="B423" s="6"/>
      <c r="C423" s="6" t="s">
        <v>209</v>
      </c>
      <c r="D423" s="6" t="s">
        <v>155</v>
      </c>
      <c r="E423" s="75">
        <v>43930</v>
      </c>
      <c r="F423" s="61">
        <v>43931</v>
      </c>
      <c r="G423" s="280">
        <f>IF(OR(E423&lt;&gt;"NC", F423&lt;&gt;"NC"),NETWORKDAYS(E423,F423,'JOUR FERIE'!A:A),"NC")</f>
        <v>2</v>
      </c>
      <c r="H423" s="20">
        <v>2</v>
      </c>
      <c r="I423" s="20">
        <f>H423+(H423*0%)</f>
        <v>2</v>
      </c>
      <c r="J423" s="20">
        <v>0</v>
      </c>
      <c r="K423" s="73">
        <f>I423-J423</f>
        <v>2</v>
      </c>
      <c r="L423" s="19" t="s">
        <v>19</v>
      </c>
      <c r="M423" s="3"/>
    </row>
    <row r="424" spans="1:274" hidden="1" outlineLevel="1" x14ac:dyDescent="0.25">
      <c r="A424" t="s">
        <v>82</v>
      </c>
      <c r="B424" s="6"/>
      <c r="C424" s="6" t="s">
        <v>209</v>
      </c>
      <c r="D424" s="6" t="s">
        <v>155</v>
      </c>
      <c r="E424" s="75">
        <v>43928</v>
      </c>
      <c r="F424" s="75">
        <v>43929</v>
      </c>
      <c r="G424" s="280">
        <f>IF(OR(E424&lt;&gt;"NC", F424&lt;&gt;"NC"),NETWORKDAYS(E424,F424,'JOUR FERIE'!A:A),"NC")</f>
        <v>2</v>
      </c>
      <c r="H424" s="20">
        <v>2</v>
      </c>
      <c r="I424" s="20">
        <f>H424+(H424*0%)</f>
        <v>2</v>
      </c>
      <c r="J424" s="20">
        <v>0</v>
      </c>
      <c r="K424" s="73">
        <f>I424-J424</f>
        <v>2</v>
      </c>
      <c r="L424" s="19" t="s">
        <v>19</v>
      </c>
      <c r="M424" s="3"/>
    </row>
    <row r="425" spans="1:274" hidden="1" outlineLevel="1" x14ac:dyDescent="0.25">
      <c r="A425" s="22" t="s">
        <v>83</v>
      </c>
      <c r="B425" s="6"/>
      <c r="C425" s="6" t="s">
        <v>209</v>
      </c>
      <c r="D425" s="6" t="s">
        <v>155</v>
      </c>
      <c r="E425" s="75" t="s">
        <v>89</v>
      </c>
      <c r="F425" s="75" t="s">
        <v>89</v>
      </c>
      <c r="G425" s="280" t="s">
        <v>89</v>
      </c>
      <c r="H425" s="20" t="s">
        <v>89</v>
      </c>
      <c r="I425" s="20" t="s">
        <v>89</v>
      </c>
      <c r="J425" s="20" t="s">
        <v>89</v>
      </c>
      <c r="K425" s="20" t="s">
        <v>89</v>
      </c>
      <c r="L425" s="19" t="s">
        <v>19</v>
      </c>
      <c r="M425" s="3"/>
      <c r="N425" s="16"/>
      <c r="O425" s="16"/>
      <c r="P425" s="16"/>
      <c r="Q425" s="16"/>
      <c r="R425" s="16"/>
      <c r="S425" s="16"/>
      <c r="T425" s="173"/>
      <c r="U425" s="181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73"/>
      <c r="AJ425" s="181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73"/>
      <c r="AX425" s="181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73"/>
      <c r="BL425" s="181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73"/>
      <c r="BZ425" s="181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73"/>
      <c r="CN425" s="181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73"/>
      <c r="DI425" s="181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73"/>
      <c r="ED425" s="181"/>
      <c r="EE425" s="16"/>
      <c r="EF425" s="16"/>
      <c r="EG425" s="16"/>
      <c r="EH425" s="16"/>
      <c r="EI425" s="16"/>
      <c r="EJ425" s="16"/>
      <c r="EK425" s="16"/>
      <c r="EL425" s="16"/>
      <c r="EM425" s="16"/>
      <c r="EN425" s="16"/>
      <c r="EO425" s="16"/>
      <c r="EP425" s="16"/>
      <c r="EQ425" s="16"/>
      <c r="ER425" s="16"/>
      <c r="ES425" s="16"/>
      <c r="ET425" s="16"/>
      <c r="EU425" s="16"/>
      <c r="EV425" s="16"/>
      <c r="EW425" s="16"/>
      <c r="EX425" s="173"/>
      <c r="EY425" s="181"/>
      <c r="EZ425" s="16"/>
      <c r="FA425" s="16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6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  <c r="HV425" s="16"/>
      <c r="HW425" s="16"/>
      <c r="HX425" s="16"/>
      <c r="HY425" s="16"/>
      <c r="HZ425" s="16"/>
      <c r="IA425" s="16"/>
      <c r="IB425" s="16"/>
      <c r="IC425" s="16"/>
      <c r="ID425" s="16"/>
      <c r="IE425" s="16"/>
      <c r="IF425" s="16"/>
      <c r="IG425" s="16"/>
      <c r="IH425" s="16"/>
      <c r="II425" s="16"/>
      <c r="IJ425" s="16"/>
      <c r="IK425" s="16"/>
      <c r="IL425" s="16"/>
      <c r="IM425" s="16"/>
      <c r="IN425" s="16"/>
      <c r="IO425" s="16"/>
      <c r="IP425" s="16"/>
      <c r="IQ425" s="16"/>
      <c r="IR425" s="16"/>
      <c r="IS425" s="16"/>
      <c r="IT425" s="16"/>
      <c r="IU425" s="16"/>
      <c r="IV425" s="16"/>
      <c r="IW425" s="16"/>
      <c r="IX425" s="16"/>
      <c r="IY425" s="16"/>
      <c r="IZ425" s="16"/>
      <c r="JA425" s="16"/>
      <c r="JB425" s="16"/>
      <c r="JC425" s="16"/>
      <c r="JD425" s="16"/>
      <c r="JE425" s="16"/>
      <c r="JF425" s="16"/>
      <c r="JG425" s="16"/>
      <c r="JH425" s="16"/>
      <c r="JI425" s="16"/>
      <c r="JJ425" s="16"/>
      <c r="JK425" s="16"/>
      <c r="JL425" s="16"/>
      <c r="JM425" s="16"/>
      <c r="JN425" s="16"/>
    </row>
    <row r="426" spans="1:274" s="147" customFormat="1" hidden="1" outlineLevel="1" x14ac:dyDescent="0.25">
      <c r="A426" s="145" t="s">
        <v>102</v>
      </c>
      <c r="B426" s="158"/>
      <c r="C426" s="158"/>
      <c r="D426" s="154"/>
      <c r="E426" s="245"/>
      <c r="F426" s="162"/>
      <c r="G426" s="283">
        <f>SUM(G427:G430)</f>
        <v>22</v>
      </c>
      <c r="H426" s="283">
        <f>SUM(H427:H430)</f>
        <v>2</v>
      </c>
      <c r="I426" s="283">
        <f>SUM(I427:I430)</f>
        <v>2</v>
      </c>
      <c r="J426" s="283">
        <f>SUM(J427:J430)</f>
        <v>0</v>
      </c>
      <c r="K426" s="283">
        <f>SUM(K427:K430)</f>
        <v>2</v>
      </c>
      <c r="L426" s="148" t="s">
        <v>19</v>
      </c>
      <c r="M426" s="167"/>
      <c r="N426" s="154"/>
      <c r="O426" s="154"/>
      <c r="P426" s="154"/>
      <c r="Q426" s="154"/>
      <c r="R426" s="154"/>
      <c r="S426" s="154"/>
      <c r="T426" s="175"/>
      <c r="U426" s="18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  <c r="AI426" s="175"/>
      <c r="AJ426" s="184"/>
      <c r="AK426" s="154"/>
      <c r="AL426" s="154"/>
      <c r="AM426" s="154"/>
      <c r="AN426" s="154"/>
      <c r="AO426" s="154"/>
      <c r="AP426" s="154"/>
      <c r="AQ426" s="154"/>
      <c r="AR426" s="154"/>
      <c r="AS426" s="154"/>
      <c r="AT426" s="154"/>
      <c r="AU426" s="154"/>
      <c r="AV426" s="154"/>
      <c r="AW426" s="175"/>
      <c r="AX426" s="184"/>
      <c r="AY426" s="154"/>
      <c r="AZ426" s="154"/>
      <c r="BA426" s="154"/>
      <c r="BB426" s="154"/>
      <c r="BC426" s="154"/>
      <c r="BD426" s="154"/>
      <c r="BE426" s="154"/>
      <c r="BF426" s="154"/>
      <c r="BG426" s="154"/>
      <c r="BH426" s="154"/>
      <c r="BI426" s="154"/>
      <c r="BJ426" s="154"/>
      <c r="BK426" s="175"/>
      <c r="BL426" s="184"/>
      <c r="BM426" s="154"/>
      <c r="BN426" s="154"/>
      <c r="BO426" s="154"/>
      <c r="BP426" s="154"/>
      <c r="BQ426" s="154"/>
      <c r="BR426" s="154"/>
      <c r="BS426" s="154"/>
      <c r="BT426" s="154"/>
      <c r="BU426" s="154"/>
      <c r="BV426" s="154"/>
      <c r="BW426" s="154"/>
      <c r="BX426" s="154"/>
      <c r="BY426" s="175"/>
      <c r="BZ426" s="184"/>
      <c r="CA426" s="154"/>
      <c r="CB426" s="154"/>
      <c r="CC426" s="154"/>
      <c r="CD426" s="154"/>
      <c r="CE426" s="154"/>
      <c r="CF426" s="154"/>
      <c r="CG426" s="154"/>
      <c r="CH426" s="154"/>
      <c r="CI426" s="154"/>
      <c r="CJ426" s="154"/>
      <c r="CK426" s="154"/>
      <c r="CL426" s="154"/>
      <c r="CM426" s="175"/>
      <c r="CN426" s="184"/>
      <c r="CO426" s="154"/>
      <c r="CP426" s="154"/>
      <c r="CQ426" s="154"/>
      <c r="CR426" s="154"/>
      <c r="CS426" s="154"/>
      <c r="CT426" s="154"/>
      <c r="CU426" s="154"/>
      <c r="CV426" s="154"/>
      <c r="CW426" s="154"/>
      <c r="CX426" s="154"/>
      <c r="CY426" s="154"/>
      <c r="CZ426" s="154"/>
      <c r="DA426" s="154"/>
      <c r="DB426" s="154"/>
      <c r="DC426" s="154"/>
      <c r="DD426" s="154"/>
      <c r="DE426" s="154"/>
      <c r="DF426" s="154"/>
      <c r="DG426" s="154"/>
      <c r="DH426" s="175"/>
      <c r="DI426" s="184"/>
      <c r="DJ426" s="154"/>
      <c r="DK426" s="154"/>
      <c r="DL426" s="154"/>
      <c r="DM426" s="154"/>
      <c r="DN426" s="154"/>
      <c r="DO426" s="154"/>
      <c r="DP426" s="154"/>
      <c r="DQ426" s="154"/>
      <c r="DR426" s="154"/>
      <c r="DS426" s="154"/>
      <c r="DT426" s="154"/>
      <c r="DU426" s="154"/>
      <c r="DV426" s="154"/>
      <c r="DW426" s="154"/>
      <c r="DX426" s="154"/>
      <c r="DY426" s="154"/>
      <c r="DZ426" s="154"/>
      <c r="EA426" s="154"/>
      <c r="EB426" s="154"/>
      <c r="EC426" s="175"/>
      <c r="ED426" s="184"/>
      <c r="EE426" s="154"/>
      <c r="EF426" s="154"/>
      <c r="EG426" s="154"/>
      <c r="EH426" s="154"/>
      <c r="EI426" s="154"/>
      <c r="EJ426" s="154"/>
      <c r="EK426" s="154"/>
      <c r="EL426" s="154"/>
      <c r="EM426" s="154"/>
      <c r="EN426" s="154"/>
      <c r="EO426" s="154"/>
      <c r="EP426" s="154"/>
      <c r="EQ426" s="154"/>
      <c r="ER426" s="154"/>
      <c r="ES426" s="154"/>
      <c r="ET426" s="154"/>
      <c r="EU426" s="154"/>
      <c r="EV426" s="154"/>
      <c r="EW426" s="154"/>
      <c r="EX426" s="175"/>
      <c r="EY426" s="184"/>
      <c r="EZ426" s="154"/>
      <c r="FA426" s="154"/>
      <c r="FB426" s="154"/>
      <c r="FC426" s="154"/>
      <c r="FD426" s="154"/>
      <c r="FE426" s="154"/>
      <c r="FF426" s="154"/>
      <c r="FG426" s="154"/>
      <c r="FH426" s="154"/>
      <c r="FI426" s="154"/>
      <c r="FJ426" s="154"/>
      <c r="FK426" s="154"/>
      <c r="FL426" s="154"/>
      <c r="FM426" s="154"/>
      <c r="FN426" s="154"/>
      <c r="FO426" s="154"/>
      <c r="FP426" s="154"/>
      <c r="FQ426" s="154"/>
      <c r="FR426" s="154"/>
      <c r="FS426" s="154"/>
      <c r="FT426" s="154"/>
      <c r="FU426" s="154"/>
      <c r="FV426" s="154"/>
      <c r="FW426" s="154"/>
      <c r="FX426" s="154"/>
      <c r="FY426" s="154"/>
      <c r="FZ426" s="154"/>
      <c r="GA426" s="154"/>
      <c r="GB426" s="154"/>
      <c r="GC426" s="154"/>
      <c r="GD426" s="154"/>
      <c r="GE426" s="154"/>
      <c r="GF426" s="154"/>
      <c r="GG426" s="154"/>
      <c r="GH426" s="154"/>
      <c r="GI426" s="154"/>
      <c r="GJ426" s="154"/>
      <c r="GK426" s="154"/>
      <c r="GL426" s="154"/>
      <c r="GM426" s="154"/>
      <c r="GN426" s="154"/>
      <c r="GO426" s="154"/>
      <c r="GP426" s="154"/>
      <c r="GQ426" s="154"/>
      <c r="GR426" s="154"/>
      <c r="GS426" s="154"/>
      <c r="GT426" s="154"/>
      <c r="GU426" s="154"/>
      <c r="GV426" s="154"/>
      <c r="GW426" s="154"/>
      <c r="GX426" s="154"/>
      <c r="GY426" s="154"/>
      <c r="GZ426" s="154"/>
      <c r="HA426" s="154"/>
      <c r="HB426" s="154"/>
      <c r="HC426" s="154"/>
      <c r="HD426" s="154"/>
      <c r="HE426" s="154"/>
      <c r="HF426" s="154"/>
      <c r="HG426" s="154"/>
      <c r="HH426" s="154"/>
      <c r="HI426" s="154"/>
      <c r="HJ426" s="154"/>
      <c r="HK426" s="154"/>
      <c r="HL426" s="154"/>
      <c r="HM426" s="154"/>
      <c r="HN426" s="154"/>
      <c r="HO426" s="154"/>
      <c r="HP426" s="154"/>
      <c r="HQ426" s="154"/>
      <c r="HR426" s="154"/>
      <c r="HS426" s="154"/>
      <c r="HT426" s="154"/>
      <c r="HU426" s="154"/>
      <c r="HV426" s="154"/>
      <c r="HW426" s="154"/>
      <c r="HX426" s="154"/>
      <c r="HY426" s="154"/>
      <c r="HZ426" s="154"/>
      <c r="IA426" s="154"/>
      <c r="IB426" s="154"/>
      <c r="IC426" s="154"/>
      <c r="ID426" s="154"/>
      <c r="IE426" s="154"/>
      <c r="IF426" s="154"/>
      <c r="IG426" s="154"/>
      <c r="IH426" s="154"/>
      <c r="II426" s="154"/>
      <c r="IJ426" s="154"/>
      <c r="IK426" s="154"/>
      <c r="IL426" s="154"/>
      <c r="IM426" s="154"/>
      <c r="IN426" s="154"/>
      <c r="IO426" s="154"/>
      <c r="IP426" s="154"/>
      <c r="IQ426" s="154"/>
      <c r="IR426" s="154"/>
      <c r="IS426" s="154"/>
      <c r="IT426" s="154"/>
      <c r="IU426" s="154"/>
      <c r="IV426" s="154"/>
      <c r="IW426" s="154"/>
      <c r="IX426" s="154"/>
      <c r="IY426" s="154"/>
      <c r="IZ426" s="154"/>
      <c r="JA426" s="154"/>
      <c r="JB426" s="154"/>
      <c r="JC426" s="154"/>
      <c r="JD426" s="154"/>
      <c r="JE426" s="154"/>
      <c r="JF426" s="154"/>
      <c r="JG426" s="154"/>
      <c r="JH426" s="154"/>
      <c r="JI426" s="154"/>
      <c r="JJ426" s="154"/>
      <c r="JK426" s="154"/>
      <c r="JL426" s="154"/>
      <c r="JM426" s="154"/>
      <c r="JN426" s="154"/>
    </row>
    <row r="427" spans="1:274" hidden="1" outlineLevel="1" x14ac:dyDescent="0.25">
      <c r="A427" t="s">
        <v>103</v>
      </c>
      <c r="B427" s="6"/>
      <c r="C427" s="6" t="s">
        <v>209</v>
      </c>
      <c r="D427" s="6" t="s">
        <v>149</v>
      </c>
      <c r="E427" s="75">
        <v>43931</v>
      </c>
      <c r="F427" s="75">
        <v>43931</v>
      </c>
      <c r="G427" s="280">
        <f>IF(OR(E427&lt;&gt;"NC", F427&lt;&gt;"NC"),NETWORKDAYS(E427,F427,'JOUR FERIE'!A:A),"NC")</f>
        <v>1</v>
      </c>
      <c r="H427" s="20">
        <v>0.5</v>
      </c>
      <c r="I427" s="20">
        <f>H427+(H427*0%)</f>
        <v>0.5</v>
      </c>
      <c r="J427" s="20">
        <v>0</v>
      </c>
      <c r="K427" s="73">
        <f>I427-J427</f>
        <v>0.5</v>
      </c>
      <c r="L427" s="19" t="s">
        <v>19</v>
      </c>
      <c r="M427" s="3"/>
      <c r="N427" s="9"/>
      <c r="O427" s="9"/>
      <c r="P427" s="9"/>
      <c r="Q427" s="9"/>
      <c r="R427" s="9"/>
      <c r="S427" s="9"/>
      <c r="T427" s="172"/>
      <c r="U427" s="18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172"/>
      <c r="AJ427" s="180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172"/>
      <c r="AX427" s="180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172"/>
      <c r="BL427" s="180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172"/>
      <c r="BZ427" s="180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172"/>
      <c r="CN427" s="180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172"/>
      <c r="DI427" s="180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172"/>
      <c r="ED427" s="180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172"/>
      <c r="EY427" s="180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  <c r="FW427" s="9"/>
      <c r="FX427" s="9"/>
      <c r="FY427" s="9"/>
      <c r="FZ427" s="9"/>
      <c r="GA427" s="9"/>
      <c r="GB427" s="9"/>
      <c r="GC427" s="9"/>
      <c r="GD427" s="9"/>
      <c r="GE427" s="9"/>
      <c r="GF427" s="9"/>
      <c r="GG427" s="9"/>
      <c r="GH427" s="9"/>
      <c r="GI427" s="9"/>
      <c r="GJ427" s="9"/>
      <c r="GK427" s="9"/>
      <c r="GL427" s="9"/>
      <c r="GM427" s="9"/>
      <c r="GN427" s="9"/>
      <c r="GO427" s="9"/>
      <c r="GP427" s="9"/>
      <c r="GQ427" s="9"/>
      <c r="GR427" s="9"/>
      <c r="GS427" s="9"/>
      <c r="GT427" s="9"/>
      <c r="GU427" s="9"/>
      <c r="GV427" s="9"/>
      <c r="GW427" s="9"/>
      <c r="GX427" s="9"/>
      <c r="GY427" s="9"/>
      <c r="GZ427" s="9"/>
      <c r="HA427" s="9"/>
      <c r="HB427" s="9"/>
      <c r="HC427" s="9"/>
      <c r="HD427" s="9"/>
      <c r="HE427" s="9"/>
      <c r="HF427" s="9"/>
      <c r="HG427" s="9"/>
      <c r="HH427" s="9"/>
      <c r="HI427" s="9"/>
      <c r="HJ427" s="9"/>
      <c r="HK427" s="9"/>
      <c r="HL427" s="9"/>
      <c r="HM427" s="9"/>
      <c r="HN427" s="9"/>
      <c r="HO427" s="9"/>
      <c r="HP427" s="9"/>
      <c r="HQ427" s="9"/>
      <c r="HR427" s="9"/>
      <c r="HS427" s="9"/>
      <c r="HT427" s="9"/>
      <c r="HU427" s="9"/>
      <c r="HV427" s="9"/>
      <c r="HW427" s="9"/>
      <c r="HX427" s="9"/>
      <c r="HY427" s="9"/>
      <c r="HZ427" s="9"/>
      <c r="IA427" s="9"/>
      <c r="IB427" s="9"/>
      <c r="IC427" s="9"/>
      <c r="ID427" s="9"/>
      <c r="IE427" s="9"/>
      <c r="IF427" s="9"/>
      <c r="IG427" s="9"/>
      <c r="IH427" s="9"/>
      <c r="II427" s="9"/>
      <c r="IJ427" s="9"/>
      <c r="IK427" s="9"/>
      <c r="IL427" s="9"/>
      <c r="IM427" s="9"/>
      <c r="IN427" s="9"/>
      <c r="IO427" s="9"/>
      <c r="IP427" s="9"/>
      <c r="IQ427" s="9"/>
      <c r="IR427" s="9"/>
      <c r="IS427" s="9"/>
      <c r="IT427" s="9"/>
      <c r="IU427" s="9"/>
      <c r="IV427" s="9"/>
      <c r="IW427" s="9"/>
      <c r="IX427" s="9"/>
      <c r="IY427" s="9"/>
      <c r="IZ427" s="9"/>
      <c r="JA427" s="9"/>
      <c r="JB427" s="9"/>
      <c r="JC427" s="9"/>
      <c r="JD427" s="9"/>
      <c r="JE427" s="9"/>
      <c r="JF427" s="9"/>
      <c r="JG427" s="9"/>
      <c r="JH427" s="9"/>
      <c r="JI427" s="9"/>
      <c r="JJ427" s="9"/>
      <c r="JK427" s="9"/>
      <c r="JL427" s="9"/>
      <c r="JM427" s="9"/>
      <c r="JN427" s="9"/>
    </row>
    <row r="428" spans="1:274" hidden="1" outlineLevel="1" x14ac:dyDescent="0.25">
      <c r="A428" t="s">
        <v>84</v>
      </c>
      <c r="B428" s="6"/>
      <c r="C428" s="6" t="s">
        <v>209</v>
      </c>
      <c r="D428" s="6" t="s">
        <v>150</v>
      </c>
      <c r="E428" s="75">
        <v>43931</v>
      </c>
      <c r="F428" s="75">
        <v>43931</v>
      </c>
      <c r="G428" s="280">
        <f>IF(OR(E428&lt;&gt;"NC", F428&lt;&gt;"NC"),NETWORKDAYS(E428,F428,'JOUR FERIE'!A:A),"NC")</f>
        <v>1</v>
      </c>
      <c r="H428" s="20">
        <v>0.5</v>
      </c>
      <c r="I428" s="20">
        <f>H428+(H428*0%)</f>
        <v>0.5</v>
      </c>
      <c r="J428" s="20">
        <v>0</v>
      </c>
      <c r="K428" s="73">
        <f>I428-J428</f>
        <v>0.5</v>
      </c>
      <c r="L428" s="19" t="s">
        <v>19</v>
      </c>
      <c r="M428" s="3"/>
    </row>
    <row r="429" spans="1:274" hidden="1" outlineLevel="1" x14ac:dyDescent="0.25">
      <c r="A429" t="s">
        <v>86</v>
      </c>
      <c r="B429" s="6"/>
      <c r="C429" s="6" t="s">
        <v>209</v>
      </c>
      <c r="D429" s="6" t="s">
        <v>150</v>
      </c>
      <c r="E429" s="75">
        <v>43931</v>
      </c>
      <c r="F429" s="61">
        <v>43955</v>
      </c>
      <c r="G429" s="280">
        <f>IF(OR(E429&lt;&gt;"NC", F429&lt;&gt;"NC"),NETWORKDAYS(E429,F429,'JOUR FERIE'!A:A),"NC")</f>
        <v>16</v>
      </c>
      <c r="H429" s="20">
        <v>0.5</v>
      </c>
      <c r="I429" s="20">
        <f>H429+(H429*0%)</f>
        <v>0.5</v>
      </c>
      <c r="J429" s="20">
        <v>0</v>
      </c>
      <c r="K429" s="73">
        <f>I429-J429</f>
        <v>0.5</v>
      </c>
      <c r="L429" s="19" t="s">
        <v>19</v>
      </c>
      <c r="M429" s="3"/>
    </row>
    <row r="430" spans="1:274" hidden="1" outlineLevel="1" x14ac:dyDescent="0.25">
      <c r="A430" t="s">
        <v>85</v>
      </c>
      <c r="B430" s="6"/>
      <c r="C430" s="6" t="s">
        <v>210</v>
      </c>
      <c r="D430" s="6" t="s">
        <v>150</v>
      </c>
      <c r="E430" s="61">
        <v>43955</v>
      </c>
      <c r="F430" s="61">
        <v>43959</v>
      </c>
      <c r="G430" s="280">
        <f>IF(OR(E430&lt;&gt;"NC", F430&lt;&gt;"NC"),NETWORKDAYS(E430,F430,'JOUR FERIE'!A:A),"NC")</f>
        <v>4</v>
      </c>
      <c r="H430" s="20">
        <v>0.5</v>
      </c>
      <c r="I430" s="20">
        <f>H430+(H430*0%)</f>
        <v>0.5</v>
      </c>
      <c r="J430" s="20">
        <v>0</v>
      </c>
      <c r="K430" s="73">
        <f>I430-J430</f>
        <v>0.5</v>
      </c>
      <c r="L430" s="19" t="s">
        <v>19</v>
      </c>
      <c r="M430" s="3"/>
      <c r="N430" s="16"/>
      <c r="O430" s="16"/>
      <c r="P430" s="16"/>
      <c r="Q430" s="16"/>
      <c r="R430" s="16"/>
      <c r="S430" s="16"/>
      <c r="T430" s="173"/>
      <c r="U430" s="181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73"/>
      <c r="AJ430" s="181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73"/>
      <c r="AX430" s="181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73"/>
      <c r="BL430" s="181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73"/>
      <c r="BZ430" s="181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73"/>
      <c r="CN430" s="181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73"/>
      <c r="DI430" s="181"/>
      <c r="DJ430" s="16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73"/>
      <c r="ED430" s="181"/>
      <c r="EE430" s="16"/>
      <c r="EF430" s="16"/>
      <c r="EG430" s="16"/>
      <c r="EH430" s="16"/>
      <c r="EI430" s="16"/>
      <c r="EJ430" s="16"/>
      <c r="EK430" s="16"/>
      <c r="EL430" s="16"/>
      <c r="EM430" s="16"/>
      <c r="EN430" s="16"/>
      <c r="EO430" s="16"/>
      <c r="EP430" s="16"/>
      <c r="EQ430" s="16"/>
      <c r="ER430" s="16"/>
      <c r="ES430" s="16"/>
      <c r="ET430" s="16"/>
      <c r="EU430" s="16"/>
      <c r="EV430" s="16"/>
      <c r="EW430" s="16"/>
      <c r="EX430" s="173"/>
      <c r="EY430" s="181"/>
      <c r="EZ430" s="16"/>
      <c r="FA430" s="16"/>
      <c r="FB430" s="16"/>
      <c r="FC430" s="16"/>
      <c r="FD430" s="16"/>
      <c r="FE430" s="16"/>
      <c r="FF430" s="16"/>
      <c r="FG430" s="16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6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  <c r="HV430" s="16"/>
      <c r="HW430" s="16"/>
      <c r="HX430" s="16"/>
      <c r="HY430" s="16"/>
      <c r="HZ430" s="16"/>
      <c r="IA430" s="16"/>
      <c r="IB430" s="16"/>
      <c r="IC430" s="16"/>
      <c r="ID430" s="16"/>
      <c r="IE430" s="16"/>
      <c r="IF430" s="16"/>
      <c r="IG430" s="16"/>
      <c r="IH430" s="16"/>
      <c r="II430" s="16"/>
      <c r="IJ430" s="16"/>
      <c r="IK430" s="16"/>
      <c r="IL430" s="16"/>
      <c r="IM430" s="16"/>
      <c r="IN430" s="16"/>
      <c r="IO430" s="16"/>
      <c r="IP430" s="16"/>
      <c r="IQ430" s="16"/>
      <c r="IR430" s="16"/>
      <c r="IS430" s="16"/>
      <c r="IT430" s="16"/>
      <c r="IU430" s="16"/>
      <c r="IV430" s="16"/>
      <c r="IW430" s="16"/>
      <c r="IX430" s="16"/>
      <c r="IY430" s="16"/>
      <c r="IZ430" s="16"/>
      <c r="JA430" s="16"/>
      <c r="JB430" s="16"/>
      <c r="JC430" s="16"/>
      <c r="JD430" s="16"/>
      <c r="JE430" s="16"/>
      <c r="JF430" s="16"/>
      <c r="JG430" s="16"/>
      <c r="JH430" s="16"/>
      <c r="JI430" s="16"/>
      <c r="JJ430" s="16"/>
      <c r="JK430" s="16"/>
      <c r="JL430" s="16"/>
      <c r="JM430" s="16"/>
      <c r="JN430" s="16"/>
    </row>
    <row r="431" spans="1:274" s="147" customFormat="1" hidden="1" outlineLevel="1" x14ac:dyDescent="0.25">
      <c r="A431" s="145" t="s">
        <v>87</v>
      </c>
      <c r="B431" s="158"/>
      <c r="C431" s="158"/>
      <c r="D431" s="154"/>
      <c r="E431" s="245"/>
      <c r="F431" s="162"/>
      <c r="G431" s="283">
        <f>SUM(G432)</f>
        <v>6</v>
      </c>
      <c r="H431" s="283">
        <f>SUM(H432)</f>
        <v>4</v>
      </c>
      <c r="I431" s="283">
        <f>SUM(I432)</f>
        <v>5.6</v>
      </c>
      <c r="J431" s="283">
        <f>SUM(J432)</f>
        <v>0</v>
      </c>
      <c r="K431" s="283">
        <f>SUM(K432)</f>
        <v>5.6</v>
      </c>
      <c r="L431" s="148" t="s">
        <v>19</v>
      </c>
      <c r="M431" s="167"/>
      <c r="N431" s="154"/>
      <c r="O431" s="154"/>
      <c r="P431" s="154"/>
      <c r="Q431" s="154"/>
      <c r="R431" s="154"/>
      <c r="S431" s="154"/>
      <c r="T431" s="175"/>
      <c r="U431" s="18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  <c r="AI431" s="175"/>
      <c r="AJ431" s="184"/>
      <c r="AK431" s="154"/>
      <c r="AL431" s="154"/>
      <c r="AM431" s="154"/>
      <c r="AN431" s="154"/>
      <c r="AO431" s="154"/>
      <c r="AP431" s="154"/>
      <c r="AQ431" s="154"/>
      <c r="AR431" s="154"/>
      <c r="AS431" s="154"/>
      <c r="AT431" s="154"/>
      <c r="AU431" s="154"/>
      <c r="AV431" s="154"/>
      <c r="AW431" s="175"/>
      <c r="AX431" s="184"/>
      <c r="AY431" s="154"/>
      <c r="AZ431" s="154"/>
      <c r="BA431" s="154"/>
      <c r="BB431" s="154"/>
      <c r="BC431" s="154"/>
      <c r="BD431" s="154"/>
      <c r="BE431" s="154"/>
      <c r="BF431" s="154"/>
      <c r="BG431" s="154"/>
      <c r="BH431" s="154"/>
      <c r="BI431" s="154"/>
      <c r="BJ431" s="154"/>
      <c r="BK431" s="175"/>
      <c r="BL431" s="184"/>
      <c r="BM431" s="154"/>
      <c r="BN431" s="154"/>
      <c r="BO431" s="154"/>
      <c r="BP431" s="154"/>
      <c r="BQ431" s="154"/>
      <c r="BR431" s="154"/>
      <c r="BS431" s="154"/>
      <c r="BT431" s="154"/>
      <c r="BU431" s="154"/>
      <c r="BV431" s="154"/>
      <c r="BW431" s="154"/>
      <c r="BX431" s="154"/>
      <c r="BY431" s="175"/>
      <c r="BZ431" s="184"/>
      <c r="CA431" s="154"/>
      <c r="CB431" s="154"/>
      <c r="CC431" s="154"/>
      <c r="CD431" s="154"/>
      <c r="CE431" s="154"/>
      <c r="CF431" s="154"/>
      <c r="CG431" s="154"/>
      <c r="CH431" s="154"/>
      <c r="CI431" s="154"/>
      <c r="CJ431" s="154"/>
      <c r="CK431" s="154"/>
      <c r="CL431" s="154"/>
      <c r="CM431" s="175"/>
      <c r="CN431" s="184"/>
      <c r="CO431" s="154"/>
      <c r="CP431" s="154"/>
      <c r="CQ431" s="154"/>
      <c r="CR431" s="154"/>
      <c r="CS431" s="154"/>
      <c r="CT431" s="154"/>
      <c r="CU431" s="154"/>
      <c r="CV431" s="154"/>
      <c r="CW431" s="154"/>
      <c r="CX431" s="154"/>
      <c r="CY431" s="154"/>
      <c r="CZ431" s="154"/>
      <c r="DA431" s="154"/>
      <c r="DB431" s="154"/>
      <c r="DC431" s="154"/>
      <c r="DD431" s="154"/>
      <c r="DE431" s="154"/>
      <c r="DF431" s="154"/>
      <c r="DG431" s="154"/>
      <c r="DH431" s="175"/>
      <c r="DI431" s="184"/>
      <c r="DJ431" s="154"/>
      <c r="DK431" s="154"/>
      <c r="DL431" s="154"/>
      <c r="DM431" s="154"/>
      <c r="DN431" s="154"/>
      <c r="DO431" s="154"/>
      <c r="DP431" s="154"/>
      <c r="DQ431" s="154"/>
      <c r="DR431" s="154"/>
      <c r="DS431" s="154"/>
      <c r="DT431" s="154"/>
      <c r="DU431" s="154"/>
      <c r="DV431" s="154"/>
      <c r="DW431" s="154"/>
      <c r="DX431" s="154"/>
      <c r="DY431" s="154"/>
      <c r="DZ431" s="154"/>
      <c r="EA431" s="154"/>
      <c r="EB431" s="154"/>
      <c r="EC431" s="175"/>
      <c r="ED431" s="184"/>
      <c r="EE431" s="154"/>
      <c r="EF431" s="154"/>
      <c r="EG431" s="154"/>
      <c r="EH431" s="154"/>
      <c r="EI431" s="154"/>
      <c r="EJ431" s="154"/>
      <c r="EK431" s="154"/>
      <c r="EL431" s="154"/>
      <c r="EM431" s="154"/>
      <c r="EN431" s="154"/>
      <c r="EO431" s="154"/>
      <c r="EP431" s="154"/>
      <c r="EQ431" s="154"/>
      <c r="ER431" s="154"/>
      <c r="ES431" s="154"/>
      <c r="ET431" s="154"/>
      <c r="EU431" s="154"/>
      <c r="EV431" s="154"/>
      <c r="EW431" s="154"/>
      <c r="EX431" s="175"/>
      <c r="EY431" s="184"/>
      <c r="EZ431" s="154"/>
      <c r="FA431" s="154"/>
      <c r="FB431" s="154"/>
      <c r="FC431" s="154"/>
      <c r="FD431" s="154"/>
      <c r="FE431" s="154"/>
      <c r="FF431" s="154"/>
      <c r="FG431" s="154"/>
      <c r="FH431" s="154"/>
      <c r="FI431" s="154"/>
      <c r="FJ431" s="154"/>
      <c r="FK431" s="154"/>
      <c r="FL431" s="154"/>
      <c r="FM431" s="154"/>
      <c r="FN431" s="154"/>
      <c r="FO431" s="154"/>
      <c r="FP431" s="154"/>
      <c r="FQ431" s="154"/>
      <c r="FR431" s="154"/>
      <c r="FS431" s="154"/>
      <c r="FT431" s="154"/>
      <c r="FU431" s="154"/>
      <c r="FV431" s="154"/>
      <c r="FW431" s="154"/>
      <c r="FX431" s="154"/>
      <c r="FY431" s="154"/>
      <c r="FZ431" s="154"/>
      <c r="GA431" s="154"/>
      <c r="GB431" s="154"/>
      <c r="GC431" s="154"/>
      <c r="GD431" s="154"/>
      <c r="GE431" s="154"/>
      <c r="GF431" s="154"/>
      <c r="GG431" s="154"/>
      <c r="GH431" s="154"/>
      <c r="GI431" s="154"/>
      <c r="GJ431" s="154"/>
      <c r="GK431" s="154"/>
      <c r="GL431" s="154"/>
      <c r="GM431" s="154"/>
      <c r="GN431" s="154"/>
      <c r="GO431" s="154"/>
      <c r="GP431" s="154"/>
      <c r="GQ431" s="154"/>
      <c r="GR431" s="154"/>
      <c r="GS431" s="154"/>
      <c r="GT431" s="154"/>
      <c r="GU431" s="154"/>
      <c r="GV431" s="154"/>
      <c r="GW431" s="154"/>
      <c r="GX431" s="154"/>
      <c r="GY431" s="154"/>
      <c r="GZ431" s="154"/>
      <c r="HA431" s="154"/>
      <c r="HB431" s="154"/>
      <c r="HC431" s="154"/>
      <c r="HD431" s="154"/>
      <c r="HE431" s="154"/>
      <c r="HF431" s="154"/>
      <c r="HG431" s="154"/>
      <c r="HH431" s="154"/>
      <c r="HI431" s="154"/>
      <c r="HJ431" s="154"/>
      <c r="HK431" s="154"/>
      <c r="HL431" s="154"/>
      <c r="HM431" s="154"/>
      <c r="HN431" s="154"/>
      <c r="HO431" s="154"/>
      <c r="HP431" s="154"/>
      <c r="HQ431" s="154"/>
      <c r="HR431" s="154"/>
      <c r="HS431" s="154"/>
      <c r="HT431" s="154"/>
      <c r="HU431" s="154"/>
      <c r="HV431" s="154"/>
      <c r="HW431" s="154"/>
      <c r="HX431" s="154"/>
      <c r="HY431" s="154"/>
      <c r="HZ431" s="154"/>
      <c r="IA431" s="154"/>
      <c r="IB431" s="154"/>
      <c r="IC431" s="154"/>
      <c r="ID431" s="154"/>
      <c r="IE431" s="154"/>
      <c r="IF431" s="154"/>
      <c r="IG431" s="154"/>
      <c r="IH431" s="154"/>
      <c r="II431" s="154"/>
      <c r="IJ431" s="154"/>
      <c r="IK431" s="154"/>
      <c r="IL431" s="154"/>
      <c r="IM431" s="154"/>
      <c r="IN431" s="154"/>
      <c r="IO431" s="154"/>
      <c r="IP431" s="154"/>
      <c r="IQ431" s="154"/>
      <c r="IR431" s="154"/>
      <c r="IS431" s="154"/>
      <c r="IT431" s="154"/>
      <c r="IU431" s="154"/>
      <c r="IV431" s="154"/>
      <c r="IW431" s="154"/>
      <c r="IX431" s="154"/>
      <c r="IY431" s="154"/>
      <c r="IZ431" s="154"/>
      <c r="JA431" s="154"/>
      <c r="JB431" s="154"/>
      <c r="JC431" s="154"/>
      <c r="JD431" s="154"/>
      <c r="JE431" s="154"/>
      <c r="JF431" s="154"/>
      <c r="JG431" s="154"/>
      <c r="JH431" s="154"/>
      <c r="JI431" s="154"/>
      <c r="JJ431" s="154"/>
      <c r="JK431" s="154"/>
      <c r="JL431" s="154"/>
      <c r="JM431" s="154"/>
      <c r="JN431" s="154"/>
    </row>
    <row r="432" spans="1:274" hidden="1" outlineLevel="1" x14ac:dyDescent="0.25">
      <c r="A432" t="s">
        <v>87</v>
      </c>
      <c r="B432" s="6"/>
      <c r="C432" s="6" t="s">
        <v>205</v>
      </c>
      <c r="D432" s="6" t="s">
        <v>147</v>
      </c>
      <c r="E432" s="75">
        <v>43859</v>
      </c>
      <c r="F432" s="61">
        <v>43866</v>
      </c>
      <c r="G432" s="280">
        <f>IF(OR(E432&lt;&gt;"NC", F432&lt;&gt;"NC"),NETWORKDAYS(E432,F432,'JOUR FERIE'!A:A),"NC")</f>
        <v>6</v>
      </c>
      <c r="H432" s="20">
        <v>4</v>
      </c>
      <c r="I432" s="20">
        <f t="shared" si="37"/>
        <v>5.6</v>
      </c>
      <c r="J432" s="20">
        <v>0</v>
      </c>
      <c r="K432" s="73">
        <f>I432-J432</f>
        <v>5.6</v>
      </c>
      <c r="L432" s="19" t="s">
        <v>19</v>
      </c>
      <c r="M432" s="3"/>
      <c r="N432" s="6"/>
      <c r="O432" s="6"/>
      <c r="P432" s="6"/>
      <c r="Q432" s="6"/>
      <c r="R432" s="6"/>
      <c r="S432" s="6"/>
      <c r="T432" s="109"/>
      <c r="U432" s="183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109"/>
      <c r="AJ432" s="183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109"/>
      <c r="AX432" s="183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109"/>
      <c r="BL432" s="183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109"/>
      <c r="BZ432" s="183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109"/>
      <c r="CN432" s="183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109"/>
      <c r="DI432" s="183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109"/>
      <c r="ED432" s="183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109"/>
      <c r="EY432" s="183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6"/>
      <c r="IQ432" s="6"/>
      <c r="IR432" s="6"/>
      <c r="IS432" s="6"/>
      <c r="IT432" s="6"/>
      <c r="IU432" s="6"/>
      <c r="IV432" s="6"/>
      <c r="IW432" s="6"/>
      <c r="IX432" s="6"/>
      <c r="IY432" s="6"/>
      <c r="IZ432" s="6"/>
      <c r="JA432" s="6"/>
      <c r="JB432" s="6"/>
      <c r="JC432" s="6"/>
      <c r="JD432" s="6"/>
      <c r="JE432" s="6"/>
      <c r="JF432" s="6"/>
      <c r="JG432" s="6"/>
      <c r="JH432" s="6"/>
      <c r="JI432" s="6"/>
      <c r="JJ432" s="6"/>
      <c r="JK432" s="6"/>
      <c r="JL432" s="6"/>
      <c r="JM432" s="6"/>
      <c r="JN432" s="6"/>
    </row>
    <row r="433" spans="1:274" s="147" customFormat="1" hidden="1" outlineLevel="1" x14ac:dyDescent="0.25">
      <c r="A433" s="145" t="s">
        <v>104</v>
      </c>
      <c r="B433" s="158"/>
      <c r="C433" s="158"/>
      <c r="D433" s="154"/>
      <c r="E433" s="245"/>
      <c r="F433" s="162"/>
      <c r="G433" s="283">
        <f>SUM(G434:G435)</f>
        <v>4</v>
      </c>
      <c r="H433" s="283">
        <f>SUM(H434:H435)</f>
        <v>3</v>
      </c>
      <c r="I433" s="283">
        <f>SUM(I434:I435)</f>
        <v>4.2</v>
      </c>
      <c r="J433" s="283">
        <f>SUM(J434:J435)</f>
        <v>0</v>
      </c>
      <c r="K433" s="283">
        <f>SUM(K434:K435)</f>
        <v>4.2</v>
      </c>
      <c r="L433" s="148" t="s">
        <v>19</v>
      </c>
      <c r="M433" s="167"/>
      <c r="N433" s="154"/>
      <c r="O433" s="154"/>
      <c r="P433" s="154"/>
      <c r="Q433" s="154"/>
      <c r="R433" s="154"/>
      <c r="S433" s="154"/>
      <c r="T433" s="175"/>
      <c r="U433" s="18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  <c r="AI433" s="175"/>
      <c r="AJ433" s="184"/>
      <c r="AK433" s="154"/>
      <c r="AL433" s="154"/>
      <c r="AM433" s="154"/>
      <c r="AN433" s="154"/>
      <c r="AO433" s="154"/>
      <c r="AP433" s="154"/>
      <c r="AQ433" s="154"/>
      <c r="AR433" s="154"/>
      <c r="AS433" s="154"/>
      <c r="AT433" s="154"/>
      <c r="AU433" s="154"/>
      <c r="AV433" s="154"/>
      <c r="AW433" s="175"/>
      <c r="AX433" s="184"/>
      <c r="AY433" s="154"/>
      <c r="AZ433" s="154"/>
      <c r="BA433" s="154"/>
      <c r="BB433" s="154"/>
      <c r="BC433" s="154"/>
      <c r="BD433" s="154"/>
      <c r="BE433" s="154"/>
      <c r="BF433" s="154"/>
      <c r="BG433" s="154"/>
      <c r="BH433" s="154"/>
      <c r="BI433" s="154"/>
      <c r="BJ433" s="154"/>
      <c r="BK433" s="175"/>
      <c r="BL433" s="184"/>
      <c r="BM433" s="154"/>
      <c r="BN433" s="154"/>
      <c r="BO433" s="154"/>
      <c r="BP433" s="154"/>
      <c r="BQ433" s="154"/>
      <c r="BR433" s="154"/>
      <c r="BS433" s="154"/>
      <c r="BT433" s="154"/>
      <c r="BU433" s="154"/>
      <c r="BV433" s="154"/>
      <c r="BW433" s="154"/>
      <c r="BX433" s="154"/>
      <c r="BY433" s="175"/>
      <c r="BZ433" s="184"/>
      <c r="CA433" s="154"/>
      <c r="CB433" s="154"/>
      <c r="CC433" s="154"/>
      <c r="CD433" s="154"/>
      <c r="CE433" s="154"/>
      <c r="CF433" s="154"/>
      <c r="CG433" s="154"/>
      <c r="CH433" s="154"/>
      <c r="CI433" s="154"/>
      <c r="CJ433" s="154"/>
      <c r="CK433" s="154"/>
      <c r="CL433" s="154"/>
      <c r="CM433" s="175"/>
      <c r="CN433" s="184"/>
      <c r="CO433" s="154"/>
      <c r="CP433" s="154"/>
      <c r="CQ433" s="154"/>
      <c r="CR433" s="154"/>
      <c r="CS433" s="154"/>
      <c r="CT433" s="154"/>
      <c r="CU433" s="154"/>
      <c r="CV433" s="154"/>
      <c r="CW433" s="154"/>
      <c r="CX433" s="154"/>
      <c r="CY433" s="154"/>
      <c r="CZ433" s="154"/>
      <c r="DA433" s="154"/>
      <c r="DB433" s="154"/>
      <c r="DC433" s="154"/>
      <c r="DD433" s="154"/>
      <c r="DE433" s="154"/>
      <c r="DF433" s="154"/>
      <c r="DG433" s="154"/>
      <c r="DH433" s="175"/>
      <c r="DI433" s="184"/>
      <c r="DJ433" s="154"/>
      <c r="DK433" s="154"/>
      <c r="DL433" s="154"/>
      <c r="DM433" s="154"/>
      <c r="DN433" s="154"/>
      <c r="DO433" s="154"/>
      <c r="DP433" s="154"/>
      <c r="DQ433" s="154"/>
      <c r="DR433" s="154"/>
      <c r="DS433" s="154"/>
      <c r="DT433" s="154"/>
      <c r="DU433" s="154"/>
      <c r="DV433" s="154"/>
      <c r="DW433" s="154"/>
      <c r="DX433" s="154"/>
      <c r="DY433" s="154"/>
      <c r="DZ433" s="154"/>
      <c r="EA433" s="154"/>
      <c r="EB433" s="154"/>
      <c r="EC433" s="175"/>
      <c r="ED433" s="184"/>
      <c r="EE433" s="154"/>
      <c r="EF433" s="154"/>
      <c r="EG433" s="154"/>
      <c r="EH433" s="154"/>
      <c r="EI433" s="154"/>
      <c r="EJ433" s="154"/>
      <c r="EK433" s="154"/>
      <c r="EL433" s="154"/>
      <c r="EM433" s="154"/>
      <c r="EN433" s="154"/>
      <c r="EO433" s="154"/>
      <c r="EP433" s="154"/>
      <c r="EQ433" s="154"/>
      <c r="ER433" s="154"/>
      <c r="ES433" s="154"/>
      <c r="ET433" s="154"/>
      <c r="EU433" s="154"/>
      <c r="EV433" s="154"/>
      <c r="EW433" s="154"/>
      <c r="EX433" s="175"/>
      <c r="EY433" s="184"/>
      <c r="EZ433" s="154"/>
      <c r="FA433" s="154"/>
      <c r="FB433" s="154"/>
      <c r="FC433" s="154"/>
      <c r="FD433" s="154"/>
      <c r="FE433" s="154"/>
      <c r="FF433" s="154"/>
      <c r="FG433" s="154"/>
      <c r="FH433" s="154"/>
      <c r="FI433" s="154"/>
      <c r="FJ433" s="154"/>
      <c r="FK433" s="154"/>
      <c r="FL433" s="154"/>
      <c r="FM433" s="154"/>
      <c r="FN433" s="154"/>
      <c r="FO433" s="154"/>
      <c r="FP433" s="154"/>
      <c r="FQ433" s="154"/>
      <c r="FR433" s="154"/>
      <c r="FS433" s="154"/>
      <c r="FT433" s="154"/>
      <c r="FU433" s="154"/>
      <c r="FV433" s="154"/>
      <c r="FW433" s="154"/>
      <c r="FX433" s="154"/>
      <c r="FY433" s="154"/>
      <c r="FZ433" s="154"/>
      <c r="GA433" s="154"/>
      <c r="GB433" s="154"/>
      <c r="GC433" s="154"/>
      <c r="GD433" s="154"/>
      <c r="GE433" s="154"/>
      <c r="GF433" s="154"/>
      <c r="GG433" s="154"/>
      <c r="GH433" s="154"/>
      <c r="GI433" s="154"/>
      <c r="GJ433" s="154"/>
      <c r="GK433" s="154"/>
      <c r="GL433" s="154"/>
      <c r="GM433" s="154"/>
      <c r="GN433" s="154"/>
      <c r="GO433" s="154"/>
      <c r="GP433" s="154"/>
      <c r="GQ433" s="154"/>
      <c r="GR433" s="154"/>
      <c r="GS433" s="154"/>
      <c r="GT433" s="154"/>
      <c r="GU433" s="154"/>
      <c r="GV433" s="154"/>
      <c r="GW433" s="154"/>
      <c r="GX433" s="154"/>
      <c r="GY433" s="154"/>
      <c r="GZ433" s="154"/>
      <c r="HA433" s="154"/>
      <c r="HB433" s="154"/>
      <c r="HC433" s="154"/>
      <c r="HD433" s="154"/>
      <c r="HE433" s="154"/>
      <c r="HF433" s="154"/>
      <c r="HG433" s="154"/>
      <c r="HH433" s="154"/>
      <c r="HI433" s="154"/>
      <c r="HJ433" s="154"/>
      <c r="HK433" s="154"/>
      <c r="HL433" s="154"/>
      <c r="HM433" s="154"/>
      <c r="HN433" s="154"/>
      <c r="HO433" s="154"/>
      <c r="HP433" s="154"/>
      <c r="HQ433" s="154"/>
      <c r="HR433" s="154"/>
      <c r="HS433" s="154"/>
      <c r="HT433" s="154"/>
      <c r="HU433" s="154"/>
      <c r="HV433" s="154"/>
      <c r="HW433" s="154"/>
      <c r="HX433" s="154"/>
      <c r="HY433" s="154"/>
      <c r="HZ433" s="154"/>
      <c r="IA433" s="154"/>
      <c r="IB433" s="154"/>
      <c r="IC433" s="154"/>
      <c r="ID433" s="154"/>
      <c r="IE433" s="154"/>
      <c r="IF433" s="154"/>
      <c r="IG433" s="154"/>
      <c r="IH433" s="154"/>
      <c r="II433" s="154"/>
      <c r="IJ433" s="154"/>
      <c r="IK433" s="154"/>
      <c r="IL433" s="154"/>
      <c r="IM433" s="154"/>
      <c r="IN433" s="154"/>
      <c r="IO433" s="154"/>
      <c r="IP433" s="154"/>
      <c r="IQ433" s="154"/>
      <c r="IR433" s="154"/>
      <c r="IS433" s="154"/>
      <c r="IT433" s="154"/>
      <c r="IU433" s="154"/>
      <c r="IV433" s="154"/>
      <c r="IW433" s="154"/>
      <c r="IX433" s="154"/>
      <c r="IY433" s="154"/>
      <c r="IZ433" s="154"/>
      <c r="JA433" s="154"/>
      <c r="JB433" s="154"/>
      <c r="JC433" s="154"/>
      <c r="JD433" s="154"/>
      <c r="JE433" s="154"/>
      <c r="JF433" s="154"/>
      <c r="JG433" s="154"/>
      <c r="JH433" s="154"/>
      <c r="JI433" s="154"/>
      <c r="JJ433" s="154"/>
      <c r="JK433" s="154"/>
      <c r="JL433" s="154"/>
      <c r="JM433" s="154"/>
      <c r="JN433" s="154"/>
    </row>
    <row r="434" spans="1:274" hidden="1" outlineLevel="1" x14ac:dyDescent="0.25">
      <c r="A434" t="s">
        <v>88</v>
      </c>
      <c r="B434" s="6"/>
      <c r="C434" s="6" t="s">
        <v>208</v>
      </c>
      <c r="D434" s="6" t="s">
        <v>147</v>
      </c>
      <c r="E434" s="75">
        <v>43914</v>
      </c>
      <c r="F434" s="61">
        <v>43917</v>
      </c>
      <c r="G434" s="280">
        <f>IF(OR(E434&lt;&gt;"NC", F434&lt;&gt;"NC"),NETWORKDAYS(E434,F434,'JOUR FERIE'!A:A),"NC")</f>
        <v>4</v>
      </c>
      <c r="H434" s="20">
        <v>3</v>
      </c>
      <c r="I434" s="20">
        <f t="shared" si="37"/>
        <v>4.2</v>
      </c>
      <c r="J434" s="20">
        <v>0</v>
      </c>
      <c r="K434" s="73">
        <f>I434-J434</f>
        <v>4.2</v>
      </c>
      <c r="L434" s="19" t="s">
        <v>19</v>
      </c>
      <c r="M434" s="3"/>
      <c r="N434" s="9"/>
      <c r="O434" s="9"/>
      <c r="P434" s="9"/>
      <c r="Q434" s="9"/>
      <c r="R434" s="9"/>
      <c r="S434" s="9"/>
      <c r="T434" s="172"/>
      <c r="U434" s="18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172"/>
      <c r="AJ434" s="180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172"/>
      <c r="AX434" s="180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172"/>
      <c r="BL434" s="180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172"/>
      <c r="BZ434" s="180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172"/>
      <c r="CN434" s="180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172"/>
      <c r="DI434" s="180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172"/>
      <c r="ED434" s="180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172"/>
      <c r="EY434" s="180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  <c r="FW434" s="9"/>
      <c r="FX434" s="9"/>
      <c r="FY434" s="9"/>
      <c r="FZ434" s="9"/>
      <c r="GA434" s="9"/>
      <c r="GB434" s="9"/>
      <c r="GC434" s="9"/>
      <c r="GD434" s="9"/>
      <c r="GE434" s="9"/>
      <c r="GF434" s="9"/>
      <c r="GG434" s="9"/>
      <c r="GH434" s="9"/>
      <c r="GI434" s="9"/>
      <c r="GJ434" s="9"/>
      <c r="GK434" s="9"/>
      <c r="GL434" s="9"/>
      <c r="GM434" s="9"/>
      <c r="GN434" s="9"/>
      <c r="GO434" s="9"/>
      <c r="GP434" s="9"/>
      <c r="GQ434" s="9"/>
      <c r="GR434" s="9"/>
      <c r="GS434" s="9"/>
      <c r="GT434" s="9"/>
      <c r="GU434" s="9"/>
      <c r="GV434" s="9"/>
      <c r="GW434" s="9"/>
      <c r="GX434" s="9"/>
      <c r="GY434" s="9"/>
      <c r="GZ434" s="9"/>
      <c r="HA434" s="9"/>
      <c r="HB434" s="9"/>
      <c r="HC434" s="9"/>
      <c r="HD434" s="9"/>
      <c r="HE434" s="9"/>
      <c r="HF434" s="9"/>
      <c r="HG434" s="9"/>
      <c r="HH434" s="9"/>
      <c r="HI434" s="9"/>
      <c r="HJ434" s="9"/>
      <c r="HK434" s="9"/>
      <c r="HL434" s="9"/>
      <c r="HM434" s="9"/>
      <c r="HN434" s="9"/>
      <c r="HO434" s="9"/>
      <c r="HP434" s="9"/>
      <c r="HQ434" s="9"/>
      <c r="HR434" s="9"/>
      <c r="HS434" s="9"/>
      <c r="HT434" s="9"/>
      <c r="HU434" s="9"/>
      <c r="HV434" s="9"/>
      <c r="HW434" s="9"/>
      <c r="HX434" s="9"/>
      <c r="HY434" s="9"/>
      <c r="HZ434" s="9"/>
      <c r="IA434" s="9"/>
      <c r="IB434" s="9"/>
      <c r="IC434" s="9"/>
      <c r="ID434" s="9"/>
      <c r="IE434" s="9"/>
      <c r="IF434" s="9"/>
      <c r="IG434" s="9"/>
      <c r="IH434" s="9"/>
      <c r="II434" s="9"/>
      <c r="IJ434" s="9"/>
      <c r="IK434" s="9"/>
      <c r="IL434" s="9"/>
      <c r="IM434" s="9"/>
      <c r="IN434" s="9"/>
      <c r="IO434" s="9"/>
      <c r="IP434" s="9"/>
      <c r="IQ434" s="9"/>
      <c r="IR434" s="9"/>
      <c r="IS434" s="9"/>
      <c r="IT434" s="9"/>
      <c r="IU434" s="9"/>
      <c r="IV434" s="9"/>
      <c r="IW434" s="9"/>
      <c r="IX434" s="9"/>
      <c r="IY434" s="9"/>
      <c r="IZ434" s="9"/>
      <c r="JA434" s="9"/>
      <c r="JB434" s="9"/>
      <c r="JC434" s="9"/>
      <c r="JD434" s="9"/>
      <c r="JE434" s="9"/>
      <c r="JF434" s="9"/>
      <c r="JG434" s="9"/>
      <c r="JH434" s="9"/>
      <c r="JI434" s="9"/>
      <c r="JJ434" s="9"/>
      <c r="JK434" s="9"/>
      <c r="JL434" s="9"/>
      <c r="JM434" s="9"/>
      <c r="JN434" s="9"/>
    </row>
    <row r="435" spans="1:274" hidden="1" outlineLevel="1" x14ac:dyDescent="0.25">
      <c r="A435" t="s">
        <v>105</v>
      </c>
      <c r="B435" s="6"/>
      <c r="C435" s="6"/>
      <c r="G435" s="280">
        <f>IF(OR(E435&lt;&gt;"NC", F435&lt;&gt;"NC"),NETWORKDAYS(E435,F435,'JOUR FERIE'!A:A),"NC")</f>
        <v>0</v>
      </c>
      <c r="H435" s="20">
        <v>0</v>
      </c>
      <c r="I435" s="20">
        <f t="shared" si="37"/>
        <v>0</v>
      </c>
      <c r="J435" s="20">
        <v>0</v>
      </c>
      <c r="K435" s="73">
        <f>I435-J435</f>
        <v>0</v>
      </c>
      <c r="L435" s="19" t="s">
        <v>21</v>
      </c>
      <c r="M435" s="3"/>
    </row>
    <row r="436" spans="1:274" s="147" customFormat="1" hidden="1" outlineLevel="1" x14ac:dyDescent="0.25">
      <c r="A436" s="145" t="s">
        <v>229</v>
      </c>
      <c r="B436" s="158"/>
      <c r="C436" s="158"/>
      <c r="D436" s="154"/>
      <c r="E436" s="245"/>
      <c r="F436" s="162"/>
      <c r="G436" s="283">
        <f>SUM(G437)</f>
        <v>19</v>
      </c>
      <c r="H436" s="283">
        <f>SUM(H437)</f>
        <v>72</v>
      </c>
      <c r="I436" s="283">
        <f>SUM(I437)</f>
        <v>72</v>
      </c>
      <c r="J436" s="283">
        <f>SUM(J437)</f>
        <v>0</v>
      </c>
      <c r="K436" s="283">
        <f>SUM(K437)</f>
        <v>72</v>
      </c>
      <c r="L436" s="148" t="s">
        <v>19</v>
      </c>
      <c r="M436" s="167"/>
      <c r="N436" s="154"/>
      <c r="O436" s="154"/>
      <c r="P436" s="154"/>
      <c r="Q436" s="154"/>
      <c r="R436" s="154"/>
      <c r="S436" s="154"/>
      <c r="T436" s="175"/>
      <c r="U436" s="18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  <c r="AI436" s="175"/>
      <c r="AJ436" s="184"/>
      <c r="AK436" s="154"/>
      <c r="AL436" s="154"/>
      <c r="AM436" s="154"/>
      <c r="AN436" s="154"/>
      <c r="AO436" s="154"/>
      <c r="AP436" s="154"/>
      <c r="AQ436" s="154"/>
      <c r="AR436" s="154"/>
      <c r="AS436" s="154"/>
      <c r="AT436" s="154"/>
      <c r="AU436" s="154"/>
      <c r="AV436" s="154"/>
      <c r="AW436" s="175"/>
      <c r="AX436" s="184"/>
      <c r="AY436" s="154"/>
      <c r="AZ436" s="154"/>
      <c r="BA436" s="154"/>
      <c r="BB436" s="154"/>
      <c r="BC436" s="154"/>
      <c r="BD436" s="154"/>
      <c r="BE436" s="154"/>
      <c r="BF436" s="154"/>
      <c r="BG436" s="154"/>
      <c r="BH436" s="154"/>
      <c r="BI436" s="154"/>
      <c r="BJ436" s="154"/>
      <c r="BK436" s="175"/>
      <c r="BL436" s="184"/>
      <c r="BM436" s="154"/>
      <c r="BN436" s="154"/>
      <c r="BO436" s="154"/>
      <c r="BP436" s="154"/>
      <c r="BQ436" s="154"/>
      <c r="BR436" s="154"/>
      <c r="BS436" s="154"/>
      <c r="BT436" s="154"/>
      <c r="BU436" s="154"/>
      <c r="BV436" s="154"/>
      <c r="BW436" s="154"/>
      <c r="BX436" s="154"/>
      <c r="BY436" s="175"/>
      <c r="BZ436" s="184"/>
      <c r="CA436" s="154"/>
      <c r="CB436" s="154"/>
      <c r="CC436" s="154"/>
      <c r="CD436" s="154"/>
      <c r="CE436" s="154"/>
      <c r="CF436" s="154"/>
      <c r="CG436" s="154"/>
      <c r="CH436" s="154"/>
      <c r="CI436" s="154"/>
      <c r="CJ436" s="154"/>
      <c r="CK436" s="154"/>
      <c r="CL436" s="154"/>
      <c r="CM436" s="175"/>
      <c r="CN436" s="184"/>
      <c r="CO436" s="154"/>
      <c r="CP436" s="154"/>
      <c r="CQ436" s="154"/>
      <c r="CR436" s="154"/>
      <c r="CS436" s="154"/>
      <c r="CT436" s="154"/>
      <c r="CU436" s="154"/>
      <c r="CV436" s="154"/>
      <c r="CW436" s="154"/>
      <c r="CX436" s="154"/>
      <c r="CY436" s="154"/>
      <c r="CZ436" s="154"/>
      <c r="DA436" s="154"/>
      <c r="DB436" s="154"/>
      <c r="DC436" s="154"/>
      <c r="DD436" s="154"/>
      <c r="DE436" s="154"/>
      <c r="DF436" s="154"/>
      <c r="DG436" s="154"/>
      <c r="DH436" s="175"/>
      <c r="DI436" s="184"/>
      <c r="DJ436" s="154"/>
      <c r="DK436" s="154"/>
      <c r="DL436" s="154"/>
      <c r="DM436" s="154"/>
      <c r="DN436" s="154"/>
      <c r="DO436" s="154"/>
      <c r="DP436" s="154"/>
      <c r="DQ436" s="154"/>
      <c r="DR436" s="154"/>
      <c r="DS436" s="154"/>
      <c r="DT436" s="154"/>
      <c r="DU436" s="154"/>
      <c r="DV436" s="154"/>
      <c r="DW436" s="154"/>
      <c r="DX436" s="154"/>
      <c r="DY436" s="154"/>
      <c r="DZ436" s="154"/>
      <c r="EA436" s="154"/>
      <c r="EB436" s="154"/>
      <c r="EC436" s="175"/>
      <c r="ED436" s="184"/>
      <c r="EE436" s="154"/>
      <c r="EF436" s="154"/>
      <c r="EG436" s="154"/>
      <c r="EH436" s="154"/>
      <c r="EI436" s="154"/>
      <c r="EJ436" s="154"/>
      <c r="EK436" s="154"/>
      <c r="EL436" s="154"/>
      <c r="EM436" s="154"/>
      <c r="EN436" s="154"/>
      <c r="EO436" s="154"/>
      <c r="EP436" s="154"/>
      <c r="EQ436" s="154"/>
      <c r="ER436" s="154"/>
      <c r="ES436" s="154"/>
      <c r="ET436" s="154"/>
      <c r="EU436" s="154"/>
      <c r="EV436" s="154"/>
      <c r="EW436" s="154"/>
      <c r="EX436" s="175"/>
      <c r="EY436" s="184"/>
      <c r="EZ436" s="154"/>
      <c r="FA436" s="154"/>
      <c r="FB436" s="154"/>
      <c r="FC436" s="154"/>
      <c r="FD436" s="154"/>
      <c r="FE436" s="154"/>
      <c r="FF436" s="154"/>
      <c r="FG436" s="154"/>
      <c r="FH436" s="154"/>
      <c r="FI436" s="154"/>
      <c r="FJ436" s="154"/>
      <c r="FK436" s="154"/>
      <c r="FL436" s="154"/>
      <c r="FM436" s="154"/>
      <c r="FN436" s="154"/>
      <c r="FO436" s="154"/>
      <c r="FP436" s="154"/>
      <c r="FQ436" s="154"/>
      <c r="FR436" s="154"/>
      <c r="FS436" s="154"/>
      <c r="FT436" s="154"/>
      <c r="FU436" s="154"/>
      <c r="FV436" s="154"/>
      <c r="FW436" s="154"/>
      <c r="FX436" s="154"/>
      <c r="FY436" s="154"/>
      <c r="FZ436" s="154"/>
      <c r="GA436" s="154"/>
      <c r="GB436" s="154"/>
      <c r="GC436" s="154"/>
      <c r="GD436" s="154"/>
      <c r="GE436" s="154"/>
      <c r="GF436" s="154"/>
      <c r="GG436" s="154"/>
      <c r="GH436" s="154"/>
      <c r="GI436" s="154"/>
      <c r="GJ436" s="154"/>
      <c r="GK436" s="154"/>
      <c r="GL436" s="154"/>
      <c r="GM436" s="154"/>
      <c r="GN436" s="154"/>
      <c r="GO436" s="154"/>
      <c r="GP436" s="154"/>
      <c r="GQ436" s="154"/>
      <c r="GR436" s="154"/>
      <c r="GS436" s="154"/>
      <c r="GT436" s="154"/>
      <c r="GU436" s="154"/>
      <c r="GV436" s="154"/>
      <c r="GW436" s="154"/>
      <c r="GX436" s="154"/>
      <c r="GY436" s="154"/>
      <c r="GZ436" s="154"/>
      <c r="HA436" s="154"/>
      <c r="HB436" s="154"/>
      <c r="HC436" s="154"/>
      <c r="HD436" s="154"/>
      <c r="HE436" s="154"/>
      <c r="HF436" s="154"/>
      <c r="HG436" s="154"/>
      <c r="HH436" s="154"/>
      <c r="HI436" s="154"/>
      <c r="HJ436" s="154"/>
      <c r="HK436" s="154"/>
      <c r="HL436" s="154"/>
      <c r="HM436" s="154"/>
      <c r="HN436" s="154"/>
      <c r="HO436" s="154"/>
      <c r="HP436" s="154"/>
      <c r="HQ436" s="154"/>
      <c r="HR436" s="154"/>
      <c r="HS436" s="154"/>
      <c r="HT436" s="154"/>
      <c r="HU436" s="154"/>
      <c r="HV436" s="154"/>
      <c r="HW436" s="154"/>
      <c r="HX436" s="154"/>
      <c r="HY436" s="154"/>
      <c r="HZ436" s="154"/>
      <c r="IA436" s="154"/>
      <c r="IB436" s="154"/>
      <c r="IC436" s="154"/>
      <c r="ID436" s="154"/>
      <c r="IE436" s="154"/>
      <c r="IF436" s="154"/>
      <c r="IG436" s="154"/>
      <c r="IH436" s="154"/>
      <c r="II436" s="154"/>
      <c r="IJ436" s="154"/>
      <c r="IK436" s="154"/>
      <c r="IL436" s="154"/>
      <c r="IM436" s="154"/>
      <c r="IN436" s="154"/>
      <c r="IO436" s="154"/>
      <c r="IP436" s="154"/>
      <c r="IQ436" s="154"/>
      <c r="IR436" s="154"/>
      <c r="IS436" s="154"/>
      <c r="IT436" s="154"/>
      <c r="IU436" s="154"/>
      <c r="IV436" s="154"/>
      <c r="IW436" s="154"/>
      <c r="IX436" s="154"/>
      <c r="IY436" s="154"/>
      <c r="IZ436" s="154"/>
      <c r="JA436" s="154"/>
      <c r="JB436" s="154"/>
      <c r="JC436" s="154"/>
      <c r="JD436" s="154"/>
      <c r="JE436" s="154"/>
      <c r="JF436" s="154"/>
      <c r="JG436" s="154"/>
      <c r="JH436" s="154"/>
      <c r="JI436" s="154"/>
      <c r="JJ436" s="154"/>
      <c r="JK436" s="154"/>
      <c r="JL436" s="154"/>
      <c r="JM436" s="154"/>
      <c r="JN436" s="154"/>
    </row>
    <row r="437" spans="1:274" hidden="1" outlineLevel="1" x14ac:dyDescent="0.25">
      <c r="A437" t="s">
        <v>229</v>
      </c>
      <c r="B437" s="6"/>
      <c r="C437" s="6" t="s">
        <v>200</v>
      </c>
      <c r="D437" s="6" t="s">
        <v>152</v>
      </c>
      <c r="E437" s="75">
        <v>43773</v>
      </c>
      <c r="F437" s="61">
        <v>43798</v>
      </c>
      <c r="G437" s="280">
        <f>IF(OR(E437&lt;&gt;"NC", F437&lt;&gt;"NC"),NETWORKDAYS(E437,F437,'JOUR FERIE'!A:A),"NC")</f>
        <v>19</v>
      </c>
      <c r="H437" s="20">
        <v>72</v>
      </c>
      <c r="I437" s="20">
        <f>H437+(H437*0%)</f>
        <v>72</v>
      </c>
      <c r="J437" s="20">
        <v>0</v>
      </c>
      <c r="K437" s="73">
        <f>I437-J437</f>
        <v>72</v>
      </c>
      <c r="L437" s="19" t="s">
        <v>19</v>
      </c>
      <c r="M437" s="3"/>
      <c r="N437" s="16"/>
      <c r="O437" s="16"/>
      <c r="P437" s="16"/>
      <c r="Q437" s="16"/>
      <c r="R437" s="16"/>
      <c r="S437" s="16"/>
      <c r="T437" s="173"/>
      <c r="U437" s="181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73"/>
      <c r="AJ437" s="181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73"/>
      <c r="AX437" s="181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73"/>
      <c r="BL437" s="181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73"/>
      <c r="BZ437" s="181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73"/>
      <c r="CN437" s="181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73"/>
      <c r="DI437" s="181"/>
      <c r="DJ437" s="16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73"/>
      <c r="ED437" s="181"/>
      <c r="EE437" s="16"/>
      <c r="EF437" s="16"/>
      <c r="EG437" s="16"/>
      <c r="EH437" s="16"/>
      <c r="EI437" s="16"/>
      <c r="EJ437" s="16"/>
      <c r="EK437" s="16"/>
      <c r="EL437" s="16"/>
      <c r="EM437" s="16"/>
      <c r="EN437" s="16"/>
      <c r="EO437" s="16"/>
      <c r="EP437" s="16"/>
      <c r="EQ437" s="16"/>
      <c r="ER437" s="16"/>
      <c r="ES437" s="16"/>
      <c r="ET437" s="16"/>
      <c r="EU437" s="16"/>
      <c r="EV437" s="16"/>
      <c r="EW437" s="16"/>
      <c r="EX437" s="173"/>
      <c r="EY437" s="181"/>
      <c r="EZ437" s="16"/>
      <c r="FA437" s="16"/>
      <c r="FB437" s="16"/>
      <c r="FC437" s="16"/>
      <c r="FD437" s="16"/>
      <c r="FE437" s="16"/>
      <c r="FF437" s="16"/>
      <c r="FG437" s="16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6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  <c r="HV437" s="16"/>
      <c r="HW437" s="16"/>
      <c r="HX437" s="16"/>
      <c r="HY437" s="16"/>
      <c r="HZ437" s="16"/>
      <c r="IA437" s="16"/>
      <c r="IB437" s="16"/>
      <c r="IC437" s="16"/>
      <c r="ID437" s="16"/>
      <c r="IE437" s="16"/>
      <c r="IF437" s="16"/>
      <c r="IG437" s="16"/>
      <c r="IH437" s="16"/>
      <c r="II437" s="16"/>
      <c r="IJ437" s="16"/>
      <c r="IK437" s="16"/>
      <c r="IL437" s="16"/>
      <c r="IM437" s="16"/>
      <c r="IN437" s="16"/>
      <c r="IO437" s="16"/>
      <c r="IP437" s="16"/>
      <c r="IQ437" s="16"/>
      <c r="IR437" s="16"/>
      <c r="IS437" s="16"/>
      <c r="IT437" s="16"/>
      <c r="IU437" s="16"/>
      <c r="IV437" s="16"/>
      <c r="IW437" s="16"/>
      <c r="IX437" s="16"/>
      <c r="IY437" s="16"/>
      <c r="IZ437" s="16"/>
      <c r="JA437" s="16"/>
      <c r="JB437" s="16"/>
      <c r="JC437" s="16"/>
      <c r="JD437" s="16"/>
      <c r="JE437" s="16"/>
      <c r="JF437" s="16"/>
      <c r="JG437" s="16"/>
      <c r="JH437" s="16"/>
      <c r="JI437" s="16"/>
      <c r="JJ437" s="16"/>
      <c r="JK437" s="16"/>
      <c r="JL437" s="16"/>
      <c r="JM437" s="16"/>
      <c r="JN437" s="16"/>
    </row>
    <row r="438" spans="1:274" s="31" customFormat="1" collapsed="1" x14ac:dyDescent="0.25">
      <c r="A438" s="143" t="s">
        <v>92</v>
      </c>
      <c r="B438" s="195"/>
      <c r="C438" s="195"/>
      <c r="D438" s="163"/>
      <c r="E438" s="242">
        <f>E440</f>
        <v>43836</v>
      </c>
      <c r="F438" s="164">
        <f>F444</f>
        <v>43992</v>
      </c>
      <c r="G438" s="54">
        <f>IF(OR(E438&lt;&gt;"NC", F438&lt;&gt;"NC"),NETWORKDAYS(E438,F438,'JOUR FERIE'!A:A),"NC")</f>
        <v>109</v>
      </c>
      <c r="H438" s="54">
        <f>SUM(H439,H445,H448,H450,H453,H457,H459,H464,H469,H471,H474)</f>
        <v>67</v>
      </c>
      <c r="I438" s="54">
        <f>SUM(I439,I445,I448,I450,I453,I457,I459,I464,I469,I471,I474)</f>
        <v>88.999999999999986</v>
      </c>
      <c r="J438" s="54">
        <f>SUM(J439,J445,J448,J450,J453,J457,J459,J464,J469,J471,J474)</f>
        <v>0</v>
      </c>
      <c r="K438" s="54">
        <f>SUM(K439,K445,K448,K450,K453,K457,K459,K464,K469,K471,K474)</f>
        <v>88.999999999999986</v>
      </c>
      <c r="L438" s="5" t="s">
        <v>19</v>
      </c>
      <c r="M438" s="4"/>
      <c r="N438" s="43"/>
      <c r="O438" s="43"/>
      <c r="P438" s="43"/>
      <c r="Q438" s="43"/>
      <c r="R438" s="43"/>
      <c r="S438" s="43"/>
      <c r="T438" s="176"/>
      <c r="U438" s="185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176"/>
      <c r="AJ438" s="185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176"/>
      <c r="AX438" s="185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176"/>
      <c r="BL438" s="185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176"/>
      <c r="BZ438" s="185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176"/>
      <c r="CN438" s="185"/>
      <c r="CO438" s="43"/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176"/>
      <c r="DI438" s="185"/>
      <c r="DJ438" s="43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176"/>
      <c r="ED438" s="185"/>
      <c r="EE438" s="43"/>
      <c r="EF438" s="43"/>
      <c r="EG438" s="43"/>
      <c r="EH438" s="43"/>
      <c r="EI438" s="43"/>
      <c r="EJ438" s="43"/>
      <c r="EK438" s="43"/>
      <c r="EL438" s="43"/>
      <c r="EM438" s="43"/>
      <c r="EN438" s="43"/>
      <c r="EO438" s="43"/>
      <c r="EP438" s="43"/>
      <c r="EQ438" s="43"/>
      <c r="ER438" s="43"/>
      <c r="ES438" s="43"/>
      <c r="ET438" s="43"/>
      <c r="EU438" s="43"/>
      <c r="EV438" s="43"/>
      <c r="EW438" s="43"/>
      <c r="EX438" s="176"/>
      <c r="EY438" s="185"/>
      <c r="EZ438" s="43"/>
      <c r="FA438" s="43"/>
      <c r="FB438" s="43"/>
      <c r="FC438" s="43"/>
      <c r="FD438" s="43"/>
      <c r="FE438" s="43"/>
      <c r="FF438" s="43"/>
      <c r="FG438" s="43"/>
      <c r="FH438" s="43"/>
      <c r="FI438" s="43"/>
      <c r="FJ438" s="43"/>
      <c r="FK438" s="43"/>
      <c r="FL438" s="43"/>
      <c r="FM438" s="43"/>
      <c r="FN438" s="43"/>
      <c r="FO438" s="43"/>
      <c r="FP438" s="43"/>
      <c r="FQ438" s="43"/>
      <c r="FR438" s="43"/>
      <c r="FS438" s="43"/>
      <c r="FT438" s="43"/>
      <c r="FU438" s="43"/>
      <c r="FV438" s="43"/>
      <c r="FW438" s="43"/>
      <c r="FX438" s="43"/>
      <c r="FY438" s="43"/>
      <c r="FZ438" s="43"/>
      <c r="GA438" s="43"/>
      <c r="GB438" s="43"/>
      <c r="GC438" s="43"/>
      <c r="GD438" s="43"/>
      <c r="GE438" s="43"/>
      <c r="GF438" s="43"/>
      <c r="GG438" s="43"/>
      <c r="GH438" s="43"/>
      <c r="GI438" s="43"/>
      <c r="GJ438" s="43"/>
      <c r="GK438" s="43"/>
      <c r="GL438" s="43"/>
      <c r="GM438" s="43"/>
      <c r="GN438" s="43"/>
      <c r="GO438" s="43"/>
      <c r="GP438" s="43"/>
      <c r="GQ438" s="43"/>
      <c r="GR438" s="43"/>
      <c r="GS438" s="43"/>
      <c r="GT438" s="43"/>
      <c r="GU438" s="43"/>
      <c r="GV438" s="43"/>
      <c r="GW438" s="43"/>
      <c r="GX438" s="43"/>
      <c r="GY438" s="43"/>
      <c r="GZ438" s="43"/>
      <c r="HA438" s="43"/>
      <c r="HB438" s="43"/>
      <c r="HC438" s="43"/>
      <c r="HD438" s="43"/>
      <c r="HE438" s="43"/>
      <c r="HF438" s="43"/>
      <c r="HG438" s="43"/>
      <c r="HH438" s="43"/>
      <c r="HI438" s="43"/>
      <c r="HJ438" s="43"/>
      <c r="HK438" s="43"/>
      <c r="HL438" s="43"/>
      <c r="HM438" s="43"/>
      <c r="HN438" s="43"/>
      <c r="HO438" s="43"/>
      <c r="HP438" s="43"/>
      <c r="HQ438" s="43"/>
      <c r="HR438" s="43"/>
      <c r="HS438" s="43"/>
      <c r="HT438" s="43"/>
      <c r="HU438" s="43"/>
      <c r="HV438" s="43"/>
      <c r="HW438" s="43"/>
      <c r="HX438" s="43"/>
      <c r="HY438" s="43"/>
      <c r="HZ438" s="43"/>
      <c r="IA438" s="43"/>
      <c r="IB438" s="43"/>
      <c r="IC438" s="43"/>
      <c r="ID438" s="43"/>
      <c r="IE438" s="43"/>
      <c r="IF438" s="43"/>
      <c r="IG438" s="43"/>
      <c r="IH438" s="43"/>
      <c r="II438" s="43"/>
      <c r="IJ438" s="43"/>
      <c r="IK438" s="43"/>
      <c r="IL438" s="43"/>
      <c r="IM438" s="43"/>
      <c r="IN438" s="43"/>
      <c r="IO438" s="43"/>
      <c r="IP438" s="43"/>
      <c r="IQ438" s="43"/>
      <c r="IR438" s="43"/>
      <c r="IS438" s="43"/>
      <c r="IT438" s="43"/>
      <c r="IU438" s="43"/>
      <c r="IV438" s="43"/>
      <c r="IW438" s="43"/>
      <c r="IX438" s="43"/>
      <c r="IY438" s="43"/>
      <c r="IZ438" s="43"/>
      <c r="JA438" s="43"/>
      <c r="JB438" s="43"/>
      <c r="JC438" s="43"/>
      <c r="JD438" s="43"/>
      <c r="JE438" s="43"/>
      <c r="JF438" s="43"/>
      <c r="JG438" s="43"/>
      <c r="JH438" s="43"/>
      <c r="JI438" s="43"/>
      <c r="JJ438" s="43"/>
      <c r="JK438" s="43"/>
      <c r="JL438" s="43"/>
      <c r="JM438" s="43"/>
      <c r="JN438" s="43"/>
    </row>
    <row r="439" spans="1:274" s="147" customFormat="1" outlineLevel="1" x14ac:dyDescent="0.25">
      <c r="A439" s="145" t="s">
        <v>106</v>
      </c>
      <c r="B439" s="158"/>
      <c r="C439" s="158"/>
      <c r="D439" s="154"/>
      <c r="E439" s="245"/>
      <c r="F439" s="162"/>
      <c r="G439" s="282">
        <f>SUM(G440:G444)</f>
        <v>90</v>
      </c>
      <c r="H439" s="282">
        <f>SUM(H440:H444)</f>
        <v>15</v>
      </c>
      <c r="I439" s="282">
        <f>SUM(I440:I444)</f>
        <v>21</v>
      </c>
      <c r="J439" s="282">
        <f>SUM(J440:J444)</f>
        <v>0</v>
      </c>
      <c r="K439" s="282">
        <f>SUM(K440:K444)</f>
        <v>21</v>
      </c>
      <c r="L439" s="148" t="s">
        <v>19</v>
      </c>
      <c r="M439" s="167"/>
      <c r="N439" s="154"/>
      <c r="O439" s="154"/>
      <c r="P439" s="154"/>
      <c r="Q439" s="154"/>
      <c r="R439" s="154"/>
      <c r="S439" s="154"/>
      <c r="T439" s="175"/>
      <c r="U439" s="18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  <c r="AI439" s="175"/>
      <c r="AJ439" s="184"/>
      <c r="AK439" s="154"/>
      <c r="AL439" s="154"/>
      <c r="AM439" s="154"/>
      <c r="AN439" s="154"/>
      <c r="AO439" s="154"/>
      <c r="AP439" s="154"/>
      <c r="AQ439" s="154"/>
      <c r="AR439" s="154"/>
      <c r="AS439" s="154"/>
      <c r="AT439" s="154"/>
      <c r="AU439" s="154"/>
      <c r="AV439" s="154"/>
      <c r="AW439" s="175"/>
      <c r="AX439" s="184"/>
      <c r="AY439" s="154"/>
      <c r="AZ439" s="154"/>
      <c r="BA439" s="154"/>
      <c r="BB439" s="154"/>
      <c r="BC439" s="154"/>
      <c r="BD439" s="154"/>
      <c r="BE439" s="154"/>
      <c r="BF439" s="154"/>
      <c r="BG439" s="154"/>
      <c r="BH439" s="154"/>
      <c r="BI439" s="154"/>
      <c r="BJ439" s="154"/>
      <c r="BK439" s="175"/>
      <c r="BL439" s="184"/>
      <c r="BM439" s="154"/>
      <c r="BN439" s="154"/>
      <c r="BO439" s="154"/>
      <c r="BP439" s="154"/>
      <c r="BQ439" s="154"/>
      <c r="BR439" s="154"/>
      <c r="BS439" s="154"/>
      <c r="BT439" s="154"/>
      <c r="BU439" s="154"/>
      <c r="BV439" s="154"/>
      <c r="BW439" s="154"/>
      <c r="BX439" s="154"/>
      <c r="BY439" s="175"/>
      <c r="BZ439" s="184"/>
      <c r="CA439" s="154"/>
      <c r="CB439" s="154"/>
      <c r="CC439" s="154"/>
      <c r="CD439" s="154"/>
      <c r="CE439" s="154"/>
      <c r="CF439" s="154"/>
      <c r="CG439" s="154"/>
      <c r="CH439" s="154"/>
      <c r="CI439" s="154"/>
      <c r="CJ439" s="154"/>
      <c r="CK439" s="154"/>
      <c r="CL439" s="154"/>
      <c r="CM439" s="175"/>
      <c r="CN439" s="184"/>
      <c r="CO439" s="154"/>
      <c r="CP439" s="154"/>
      <c r="CQ439" s="154"/>
      <c r="CR439" s="154"/>
      <c r="CS439" s="154"/>
      <c r="CT439" s="154"/>
      <c r="CU439" s="154"/>
      <c r="CV439" s="154"/>
      <c r="CW439" s="154"/>
      <c r="CX439" s="154"/>
      <c r="CY439" s="154"/>
      <c r="CZ439" s="154"/>
      <c r="DA439" s="154"/>
      <c r="DB439" s="154"/>
      <c r="DC439" s="154"/>
      <c r="DD439" s="154"/>
      <c r="DE439" s="154"/>
      <c r="DF439" s="154"/>
      <c r="DG439" s="154"/>
      <c r="DH439" s="175"/>
      <c r="DI439" s="184"/>
      <c r="DJ439" s="154"/>
      <c r="DK439" s="154"/>
      <c r="DL439" s="154"/>
      <c r="DM439" s="154"/>
      <c r="DN439" s="154"/>
      <c r="DO439" s="154"/>
      <c r="DP439" s="154"/>
      <c r="DQ439" s="154"/>
      <c r="DR439" s="154"/>
      <c r="DS439" s="154"/>
      <c r="DT439" s="154"/>
      <c r="DU439" s="154"/>
      <c r="DV439" s="154"/>
      <c r="DW439" s="154"/>
      <c r="DX439" s="154"/>
      <c r="DY439" s="154"/>
      <c r="DZ439" s="154"/>
      <c r="EA439" s="154"/>
      <c r="EB439" s="154"/>
      <c r="EC439" s="175"/>
      <c r="ED439" s="184"/>
      <c r="EE439" s="154"/>
      <c r="EF439" s="154"/>
      <c r="EG439" s="154"/>
      <c r="EH439" s="154"/>
      <c r="EI439" s="154"/>
      <c r="EJ439" s="154"/>
      <c r="EK439" s="154"/>
      <c r="EL439" s="154"/>
      <c r="EM439" s="154"/>
      <c r="EN439" s="154"/>
      <c r="EO439" s="154"/>
      <c r="EP439" s="154"/>
      <c r="EQ439" s="154"/>
      <c r="ER439" s="154"/>
      <c r="ES439" s="154"/>
      <c r="ET439" s="154"/>
      <c r="EU439" s="154"/>
      <c r="EV439" s="154"/>
      <c r="EW439" s="154"/>
      <c r="EX439" s="175"/>
      <c r="EY439" s="184"/>
      <c r="EZ439" s="154"/>
      <c r="FA439" s="154"/>
      <c r="FB439" s="154"/>
      <c r="FC439" s="154"/>
      <c r="FD439" s="154"/>
      <c r="FE439" s="154"/>
      <c r="FF439" s="154"/>
      <c r="FG439" s="154"/>
      <c r="FH439" s="154"/>
      <c r="FI439" s="154"/>
      <c r="FJ439" s="154"/>
      <c r="FK439" s="154"/>
      <c r="FL439" s="154"/>
      <c r="FM439" s="154"/>
      <c r="FN439" s="154"/>
      <c r="FO439" s="154"/>
      <c r="FP439" s="154"/>
      <c r="FQ439" s="154"/>
      <c r="FR439" s="154"/>
      <c r="FS439" s="154"/>
      <c r="FT439" s="154"/>
      <c r="FU439" s="154"/>
      <c r="FV439" s="154"/>
      <c r="FW439" s="154"/>
      <c r="FX439" s="154"/>
      <c r="FY439" s="154"/>
      <c r="FZ439" s="154"/>
      <c r="GA439" s="154"/>
      <c r="GB439" s="154"/>
      <c r="GC439" s="154"/>
      <c r="GD439" s="154"/>
      <c r="GE439" s="154"/>
      <c r="GF439" s="154"/>
      <c r="GG439" s="154"/>
      <c r="GH439" s="154"/>
      <c r="GI439" s="154"/>
      <c r="GJ439" s="154"/>
      <c r="GK439" s="154"/>
      <c r="GL439" s="154"/>
      <c r="GM439" s="154"/>
      <c r="GN439" s="154"/>
      <c r="GO439" s="154"/>
      <c r="GP439" s="154"/>
      <c r="GQ439" s="154"/>
      <c r="GR439" s="154"/>
      <c r="GS439" s="154"/>
      <c r="GT439" s="154"/>
      <c r="GU439" s="154"/>
      <c r="GV439" s="154"/>
      <c r="GW439" s="154"/>
      <c r="GX439" s="154"/>
      <c r="GY439" s="154"/>
      <c r="GZ439" s="154"/>
      <c r="HA439" s="154"/>
      <c r="HB439" s="154"/>
      <c r="HC439" s="154"/>
      <c r="HD439" s="154"/>
      <c r="HE439" s="154"/>
      <c r="HF439" s="154"/>
      <c r="HG439" s="154"/>
      <c r="HH439" s="154"/>
      <c r="HI439" s="154"/>
      <c r="HJ439" s="154"/>
      <c r="HK439" s="154"/>
      <c r="HL439" s="154"/>
      <c r="HM439" s="154"/>
      <c r="HN439" s="154"/>
      <c r="HO439" s="154"/>
      <c r="HP439" s="154"/>
      <c r="HQ439" s="154"/>
      <c r="HR439" s="154"/>
      <c r="HS439" s="154"/>
      <c r="HT439" s="154"/>
      <c r="HU439" s="154"/>
      <c r="HV439" s="154"/>
      <c r="HW439" s="154"/>
      <c r="HX439" s="154"/>
      <c r="HY439" s="154"/>
      <c r="HZ439" s="154"/>
      <c r="IA439" s="154"/>
      <c r="IB439" s="154"/>
      <c r="IC439" s="154"/>
      <c r="ID439" s="154"/>
      <c r="IE439" s="154"/>
      <c r="IF439" s="154"/>
      <c r="IG439" s="154"/>
      <c r="IH439" s="154"/>
      <c r="II439" s="154"/>
      <c r="IJ439" s="154"/>
      <c r="IK439" s="154"/>
      <c r="IL439" s="154"/>
      <c r="IM439" s="154"/>
      <c r="IN439" s="154"/>
      <c r="IO439" s="154"/>
      <c r="IP439" s="154"/>
      <c r="IQ439" s="154"/>
      <c r="IR439" s="154"/>
      <c r="IS439" s="154"/>
      <c r="IT439" s="154"/>
      <c r="IU439" s="154"/>
      <c r="IV439" s="154"/>
      <c r="IW439" s="154"/>
      <c r="IX439" s="154"/>
      <c r="IY439" s="154"/>
      <c r="IZ439" s="154"/>
      <c r="JA439" s="154"/>
      <c r="JB439" s="154"/>
      <c r="JC439" s="154"/>
      <c r="JD439" s="154"/>
      <c r="JE439" s="154"/>
      <c r="JF439" s="154"/>
      <c r="JG439" s="154"/>
      <c r="JH439" s="154"/>
      <c r="JI439" s="154"/>
      <c r="JJ439" s="154"/>
      <c r="JK439" s="154"/>
      <c r="JL439" s="154"/>
      <c r="JM439" s="154"/>
      <c r="JN439" s="154"/>
    </row>
    <row r="440" spans="1:274" outlineLevel="1" x14ac:dyDescent="0.25">
      <c r="A440" s="22" t="s">
        <v>96</v>
      </c>
      <c r="B440" s="6"/>
      <c r="C440" s="6" t="s">
        <v>204</v>
      </c>
      <c r="D440" s="6" t="s">
        <v>149</v>
      </c>
      <c r="E440" s="75">
        <v>43836</v>
      </c>
      <c r="F440" s="75">
        <v>43837</v>
      </c>
      <c r="G440" s="280">
        <f>IF(OR(E440&lt;&gt;"NC", F440&lt;&gt;"NC"),NETWORKDAYS(E440,F440,'JOUR FERIE'!A:A),"NC")</f>
        <v>2</v>
      </c>
      <c r="H440" s="20">
        <v>1</v>
      </c>
      <c r="I440" s="20">
        <f t="shared" si="37"/>
        <v>1.4</v>
      </c>
      <c r="J440" s="20">
        <v>0</v>
      </c>
      <c r="K440" s="73">
        <f>I440-J440</f>
        <v>1.4</v>
      </c>
      <c r="L440" s="19" t="s">
        <v>19</v>
      </c>
      <c r="M440" s="3"/>
      <c r="N440" s="9"/>
      <c r="O440" s="9"/>
      <c r="P440" s="9"/>
      <c r="Q440" s="9"/>
      <c r="R440" s="9"/>
      <c r="S440" s="9"/>
      <c r="T440" s="172"/>
      <c r="U440" s="18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172"/>
      <c r="AJ440" s="180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172"/>
      <c r="AX440" s="180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172"/>
      <c r="BL440" s="180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172"/>
      <c r="BZ440" s="180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172"/>
      <c r="CN440" s="180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172"/>
      <c r="DI440" s="180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172"/>
      <c r="ED440" s="180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172"/>
      <c r="EY440" s="180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  <c r="GL440" s="9"/>
      <c r="GM440" s="9"/>
      <c r="GN440" s="9"/>
      <c r="GO440" s="9"/>
      <c r="GP440" s="9"/>
      <c r="GQ440" s="9"/>
      <c r="GR440" s="9"/>
      <c r="GS440" s="9"/>
      <c r="GT440" s="9"/>
      <c r="GU440" s="9"/>
      <c r="GV440" s="9"/>
      <c r="GW440" s="9"/>
      <c r="GX440" s="9"/>
      <c r="GY440" s="9"/>
      <c r="GZ440" s="9"/>
      <c r="HA440" s="9"/>
      <c r="HB440" s="9"/>
      <c r="HC440" s="9"/>
      <c r="HD440" s="9"/>
      <c r="HE440" s="9"/>
      <c r="HF440" s="9"/>
      <c r="HG440" s="9"/>
      <c r="HH440" s="9"/>
      <c r="HI440" s="9"/>
      <c r="HJ440" s="9"/>
      <c r="HK440" s="9"/>
      <c r="HL440" s="9"/>
      <c r="HM440" s="9"/>
      <c r="HN440" s="9"/>
      <c r="HO440" s="9"/>
      <c r="HP440" s="9"/>
      <c r="HQ440" s="9"/>
      <c r="HR440" s="9"/>
      <c r="HS440" s="9"/>
      <c r="HT440" s="9"/>
      <c r="HU440" s="9"/>
      <c r="HV440" s="9"/>
      <c r="HW440" s="9"/>
      <c r="HX440" s="9"/>
      <c r="HY440" s="9"/>
      <c r="HZ440" s="9"/>
      <c r="IA440" s="9"/>
      <c r="IB440" s="9"/>
      <c r="IC440" s="9"/>
      <c r="ID440" s="9"/>
      <c r="IE440" s="9"/>
      <c r="IF440" s="9"/>
      <c r="IG440" s="9"/>
      <c r="IH440" s="9"/>
      <c r="II440" s="9"/>
      <c r="IJ440" s="9"/>
      <c r="IK440" s="9"/>
      <c r="IL440" s="9"/>
      <c r="IM440" s="9"/>
      <c r="IN440" s="9"/>
      <c r="IO440" s="9"/>
      <c r="IP440" s="9"/>
      <c r="IQ440" s="9"/>
      <c r="IR440" s="9"/>
      <c r="IS440" s="9"/>
      <c r="IT440" s="9"/>
      <c r="IU440" s="9"/>
      <c r="IV440" s="9"/>
      <c r="IW440" s="9"/>
      <c r="IX440" s="9"/>
      <c r="IY440" s="9"/>
      <c r="IZ440" s="9"/>
      <c r="JA440" s="9"/>
      <c r="JB440" s="9"/>
      <c r="JC440" s="9"/>
      <c r="JD440" s="9"/>
      <c r="JE440" s="9"/>
      <c r="JF440" s="9"/>
      <c r="JG440" s="9"/>
      <c r="JH440" s="9"/>
      <c r="JI440" s="9"/>
      <c r="JJ440" s="9"/>
      <c r="JK440" s="9"/>
      <c r="JL440" s="9"/>
      <c r="JM440" s="9"/>
      <c r="JN440" s="9"/>
    </row>
    <row r="441" spans="1:274" outlineLevel="1" x14ac:dyDescent="0.25">
      <c r="A441" t="s">
        <v>67</v>
      </c>
      <c r="B441" s="6"/>
      <c r="C441" s="6" t="s">
        <v>209</v>
      </c>
      <c r="D441" s="6" t="s">
        <v>149</v>
      </c>
      <c r="E441" s="75">
        <v>43935</v>
      </c>
      <c r="F441" s="61">
        <v>43937</v>
      </c>
      <c r="G441" s="280">
        <f>IF(OR(E441&lt;&gt;"NC", F441&lt;&gt;"NC"),NETWORKDAYS(E441,F441,'JOUR FERIE'!A:A),"NC")</f>
        <v>3</v>
      </c>
      <c r="H441" s="20">
        <v>2</v>
      </c>
      <c r="I441" s="20">
        <f t="shared" si="37"/>
        <v>2.8</v>
      </c>
      <c r="J441" s="20">
        <v>0</v>
      </c>
      <c r="K441" s="73">
        <f>I441-J441</f>
        <v>2.8</v>
      </c>
      <c r="L441" s="19" t="s">
        <v>19</v>
      </c>
      <c r="M441" s="3"/>
    </row>
    <row r="442" spans="1:274" outlineLevel="1" x14ac:dyDescent="0.25">
      <c r="A442" t="s">
        <v>68</v>
      </c>
      <c r="B442" s="6"/>
      <c r="C442" s="6" t="s">
        <v>200</v>
      </c>
      <c r="D442" s="6" t="s">
        <v>149</v>
      </c>
      <c r="E442" s="75">
        <f>E449</f>
        <v>43872</v>
      </c>
      <c r="F442" s="61">
        <f>E443</f>
        <v>43936</v>
      </c>
      <c r="G442" s="280">
        <f>IF(OR(E442&lt;&gt;"NC", F442&lt;&gt;"NC"),NETWORKDAYS(E442,F442,'JOUR FERIE'!A:A),"NC")</f>
        <v>47</v>
      </c>
      <c r="H442" s="20">
        <v>2</v>
      </c>
      <c r="I442" s="20">
        <f t="shared" si="37"/>
        <v>2.8</v>
      </c>
      <c r="J442" s="20">
        <v>0</v>
      </c>
      <c r="K442" s="73">
        <f>I442-J442</f>
        <v>2.8</v>
      </c>
      <c r="L442" s="19" t="s">
        <v>19</v>
      </c>
      <c r="M442" s="3"/>
    </row>
    <row r="443" spans="1:274" outlineLevel="1" x14ac:dyDescent="0.25">
      <c r="A443" t="s">
        <v>69</v>
      </c>
      <c r="B443" s="6"/>
      <c r="C443" s="6" t="s">
        <v>209</v>
      </c>
      <c r="D443" s="6" t="s">
        <v>149</v>
      </c>
      <c r="E443" s="75">
        <v>43936</v>
      </c>
      <c r="F443" s="61">
        <v>43957</v>
      </c>
      <c r="G443" s="280">
        <f>IF(OR(E443&lt;&gt;"NC", F443&lt;&gt;"NC"),NETWORKDAYS(E443,F443,'JOUR FERIE'!A:A),"NC")</f>
        <v>15</v>
      </c>
      <c r="H443" s="20">
        <v>5</v>
      </c>
      <c r="I443" s="20">
        <f t="shared" si="37"/>
        <v>7</v>
      </c>
      <c r="J443" s="20">
        <v>0</v>
      </c>
      <c r="K443" s="73">
        <f>I443-J443</f>
        <v>7</v>
      </c>
      <c r="L443" s="19" t="s">
        <v>19</v>
      </c>
      <c r="M443" s="3"/>
    </row>
    <row r="444" spans="1:274" outlineLevel="1" x14ac:dyDescent="0.25">
      <c r="A444" s="22" t="s">
        <v>70</v>
      </c>
      <c r="B444" s="6"/>
      <c r="C444" s="6" t="s">
        <v>210</v>
      </c>
      <c r="D444" s="6" t="s">
        <v>149</v>
      </c>
      <c r="E444" s="61">
        <v>43957</v>
      </c>
      <c r="F444" s="61">
        <v>43992</v>
      </c>
      <c r="G444" s="280">
        <f>IF(OR(E444&lt;&gt;"NC", F444&lt;&gt;"NC"),NETWORKDAYS(E444,F444,'JOUR FERIE'!A:A),"NC")</f>
        <v>23</v>
      </c>
      <c r="H444" s="20">
        <v>5</v>
      </c>
      <c r="I444" s="20">
        <f t="shared" si="37"/>
        <v>7</v>
      </c>
      <c r="J444" s="20">
        <v>0</v>
      </c>
      <c r="K444" s="73">
        <f>I444-J444</f>
        <v>7</v>
      </c>
      <c r="L444" s="19" t="s">
        <v>19</v>
      </c>
      <c r="M444" s="3"/>
      <c r="N444" s="16"/>
      <c r="O444" s="16"/>
      <c r="P444" s="16"/>
      <c r="Q444" s="16"/>
      <c r="R444" s="16"/>
      <c r="S444" s="16"/>
      <c r="T444" s="173"/>
      <c r="U444" s="181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73"/>
      <c r="AJ444" s="181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73"/>
      <c r="AX444" s="181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73"/>
      <c r="BL444" s="181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73"/>
      <c r="BZ444" s="181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73"/>
      <c r="CN444" s="181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73"/>
      <c r="DI444" s="181"/>
      <c r="DJ444" s="16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73"/>
      <c r="ED444" s="181"/>
      <c r="EE444" s="16"/>
      <c r="EF444" s="16"/>
      <c r="EG444" s="16"/>
      <c r="EH444" s="16"/>
      <c r="EI444" s="16"/>
      <c r="EJ444" s="16"/>
      <c r="EK444" s="16"/>
      <c r="EL444" s="16"/>
      <c r="EM444" s="16"/>
      <c r="EN444" s="16"/>
      <c r="EO444" s="16"/>
      <c r="EP444" s="16"/>
      <c r="EQ444" s="16"/>
      <c r="ER444" s="16"/>
      <c r="ES444" s="16"/>
      <c r="ET444" s="16"/>
      <c r="EU444" s="16"/>
      <c r="EV444" s="16"/>
      <c r="EW444" s="16"/>
      <c r="EX444" s="173"/>
      <c r="EY444" s="181"/>
      <c r="EZ444" s="16"/>
      <c r="FA444" s="16"/>
      <c r="FB444" s="16"/>
      <c r="FC444" s="16"/>
      <c r="FD444" s="16"/>
      <c r="FE444" s="16"/>
      <c r="FF444" s="16"/>
      <c r="FG444" s="16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6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  <c r="HV444" s="16"/>
      <c r="HW444" s="16"/>
      <c r="HX444" s="16"/>
      <c r="HY444" s="16"/>
      <c r="HZ444" s="16"/>
      <c r="IA444" s="16"/>
      <c r="IB444" s="16"/>
      <c r="IC444" s="16"/>
      <c r="ID444" s="16"/>
      <c r="IE444" s="16"/>
      <c r="IF444" s="16"/>
      <c r="IG444" s="16"/>
      <c r="IH444" s="16"/>
      <c r="II444" s="16"/>
      <c r="IJ444" s="16"/>
      <c r="IK444" s="16"/>
      <c r="IL444" s="16"/>
      <c r="IM444" s="16"/>
      <c r="IN444" s="16"/>
      <c r="IO444" s="16"/>
      <c r="IP444" s="16"/>
      <c r="IQ444" s="16"/>
      <c r="IR444" s="16"/>
      <c r="IS444" s="16"/>
      <c r="IT444" s="16"/>
      <c r="IU444" s="16"/>
      <c r="IV444" s="16"/>
      <c r="IW444" s="16"/>
      <c r="IX444" s="16"/>
      <c r="IY444" s="16"/>
      <c r="IZ444" s="16"/>
      <c r="JA444" s="16"/>
      <c r="JB444" s="16"/>
      <c r="JC444" s="16"/>
      <c r="JD444" s="16"/>
      <c r="JE444" s="16"/>
      <c r="JF444" s="16"/>
      <c r="JG444" s="16"/>
      <c r="JH444" s="16"/>
      <c r="JI444" s="16"/>
      <c r="JJ444" s="16"/>
      <c r="JK444" s="16"/>
      <c r="JL444" s="16"/>
      <c r="JM444" s="16"/>
      <c r="JN444" s="16"/>
    </row>
    <row r="445" spans="1:274" s="147" customFormat="1" outlineLevel="1" x14ac:dyDescent="0.25">
      <c r="A445" s="145" t="s">
        <v>97</v>
      </c>
      <c r="B445" s="158"/>
      <c r="C445" s="158"/>
      <c r="D445" s="154"/>
      <c r="E445" s="245"/>
      <c r="F445" s="162"/>
      <c r="G445" s="283">
        <f>SUM(G446:G447)</f>
        <v>19</v>
      </c>
      <c r="H445" s="283">
        <f>SUM(H446:H447)</f>
        <v>13</v>
      </c>
      <c r="I445" s="283">
        <f>SUM(I446:I447)</f>
        <v>18.2</v>
      </c>
      <c r="J445" s="283">
        <f>SUM(J446:J447)</f>
        <v>0</v>
      </c>
      <c r="K445" s="283">
        <f>SUM(K446:K447)</f>
        <v>18.2</v>
      </c>
      <c r="L445" s="148" t="s">
        <v>19</v>
      </c>
      <c r="M445" s="167"/>
      <c r="N445" s="154"/>
      <c r="O445" s="154"/>
      <c r="P445" s="154"/>
      <c r="Q445" s="154"/>
      <c r="R445" s="154"/>
      <c r="S445" s="154"/>
      <c r="T445" s="175"/>
      <c r="U445" s="18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75"/>
      <c r="AJ445" s="184"/>
      <c r="AK445" s="154"/>
      <c r="AL445" s="154"/>
      <c r="AM445" s="154"/>
      <c r="AN445" s="154"/>
      <c r="AO445" s="154"/>
      <c r="AP445" s="154"/>
      <c r="AQ445" s="154"/>
      <c r="AR445" s="154"/>
      <c r="AS445" s="154"/>
      <c r="AT445" s="154"/>
      <c r="AU445" s="154"/>
      <c r="AV445" s="154"/>
      <c r="AW445" s="175"/>
      <c r="AX445" s="184"/>
      <c r="AY445" s="154"/>
      <c r="AZ445" s="154"/>
      <c r="BA445" s="154"/>
      <c r="BB445" s="154"/>
      <c r="BC445" s="154"/>
      <c r="BD445" s="154"/>
      <c r="BE445" s="154"/>
      <c r="BF445" s="154"/>
      <c r="BG445" s="154"/>
      <c r="BH445" s="154"/>
      <c r="BI445" s="154"/>
      <c r="BJ445" s="154"/>
      <c r="BK445" s="175"/>
      <c r="BL445" s="184"/>
      <c r="BM445" s="154"/>
      <c r="BN445" s="154"/>
      <c r="BO445" s="154"/>
      <c r="BP445" s="154"/>
      <c r="BQ445" s="154"/>
      <c r="BR445" s="154"/>
      <c r="BS445" s="154"/>
      <c r="BT445" s="154"/>
      <c r="BU445" s="154"/>
      <c r="BV445" s="154"/>
      <c r="BW445" s="154"/>
      <c r="BX445" s="154"/>
      <c r="BY445" s="175"/>
      <c r="BZ445" s="184"/>
      <c r="CA445" s="154"/>
      <c r="CB445" s="154"/>
      <c r="CC445" s="154"/>
      <c r="CD445" s="154"/>
      <c r="CE445" s="154"/>
      <c r="CF445" s="154"/>
      <c r="CG445" s="154"/>
      <c r="CH445" s="154"/>
      <c r="CI445" s="154"/>
      <c r="CJ445" s="154"/>
      <c r="CK445" s="154"/>
      <c r="CL445" s="154"/>
      <c r="CM445" s="175"/>
      <c r="CN445" s="184"/>
      <c r="CO445" s="154"/>
      <c r="CP445" s="154"/>
      <c r="CQ445" s="154"/>
      <c r="CR445" s="154"/>
      <c r="CS445" s="154"/>
      <c r="CT445" s="154"/>
      <c r="CU445" s="154"/>
      <c r="CV445" s="154"/>
      <c r="CW445" s="154"/>
      <c r="CX445" s="154"/>
      <c r="CY445" s="154"/>
      <c r="CZ445" s="154"/>
      <c r="DA445" s="154"/>
      <c r="DB445" s="154"/>
      <c r="DC445" s="154"/>
      <c r="DD445" s="154"/>
      <c r="DE445" s="154"/>
      <c r="DF445" s="154"/>
      <c r="DG445" s="154"/>
      <c r="DH445" s="175"/>
      <c r="DI445" s="184"/>
      <c r="DJ445" s="154"/>
      <c r="DK445" s="154"/>
      <c r="DL445" s="154"/>
      <c r="DM445" s="154"/>
      <c r="DN445" s="154"/>
      <c r="DO445" s="154"/>
      <c r="DP445" s="154"/>
      <c r="DQ445" s="154"/>
      <c r="DR445" s="154"/>
      <c r="DS445" s="154"/>
      <c r="DT445" s="154"/>
      <c r="DU445" s="154"/>
      <c r="DV445" s="154"/>
      <c r="DW445" s="154"/>
      <c r="DX445" s="154"/>
      <c r="DY445" s="154"/>
      <c r="DZ445" s="154"/>
      <c r="EA445" s="154"/>
      <c r="EB445" s="154"/>
      <c r="EC445" s="175"/>
      <c r="ED445" s="184"/>
      <c r="EE445" s="154"/>
      <c r="EF445" s="154"/>
      <c r="EG445" s="154"/>
      <c r="EH445" s="154"/>
      <c r="EI445" s="154"/>
      <c r="EJ445" s="154"/>
      <c r="EK445" s="154"/>
      <c r="EL445" s="154"/>
      <c r="EM445" s="154"/>
      <c r="EN445" s="154"/>
      <c r="EO445" s="154"/>
      <c r="EP445" s="154"/>
      <c r="EQ445" s="154"/>
      <c r="ER445" s="154"/>
      <c r="ES445" s="154"/>
      <c r="ET445" s="154"/>
      <c r="EU445" s="154"/>
      <c r="EV445" s="154"/>
      <c r="EW445" s="154"/>
      <c r="EX445" s="175"/>
      <c r="EY445" s="184"/>
      <c r="EZ445" s="154"/>
      <c r="FA445" s="154"/>
      <c r="FB445" s="154"/>
      <c r="FC445" s="154"/>
      <c r="FD445" s="154"/>
      <c r="FE445" s="154"/>
      <c r="FF445" s="154"/>
      <c r="FG445" s="154"/>
      <c r="FH445" s="154"/>
      <c r="FI445" s="154"/>
      <c r="FJ445" s="154"/>
      <c r="FK445" s="154"/>
      <c r="FL445" s="154"/>
      <c r="FM445" s="154"/>
      <c r="FN445" s="154"/>
      <c r="FO445" s="154"/>
      <c r="FP445" s="154"/>
      <c r="FQ445" s="154"/>
      <c r="FR445" s="154"/>
      <c r="FS445" s="154"/>
      <c r="FT445" s="154"/>
      <c r="FU445" s="154"/>
      <c r="FV445" s="154"/>
      <c r="FW445" s="154"/>
      <c r="FX445" s="154"/>
      <c r="FY445" s="154"/>
      <c r="FZ445" s="154"/>
      <c r="GA445" s="154"/>
      <c r="GB445" s="154"/>
      <c r="GC445" s="154"/>
      <c r="GD445" s="154"/>
      <c r="GE445" s="154"/>
      <c r="GF445" s="154"/>
      <c r="GG445" s="154"/>
      <c r="GH445" s="154"/>
      <c r="GI445" s="154"/>
      <c r="GJ445" s="154"/>
      <c r="GK445" s="154"/>
      <c r="GL445" s="154"/>
      <c r="GM445" s="154"/>
      <c r="GN445" s="154"/>
      <c r="GO445" s="154"/>
      <c r="GP445" s="154"/>
      <c r="GQ445" s="154"/>
      <c r="GR445" s="154"/>
      <c r="GS445" s="154"/>
      <c r="GT445" s="154"/>
      <c r="GU445" s="154"/>
      <c r="GV445" s="154"/>
      <c r="GW445" s="154"/>
      <c r="GX445" s="154"/>
      <c r="GY445" s="154"/>
      <c r="GZ445" s="154"/>
      <c r="HA445" s="154"/>
      <c r="HB445" s="154"/>
      <c r="HC445" s="154"/>
      <c r="HD445" s="154"/>
      <c r="HE445" s="154"/>
      <c r="HF445" s="154"/>
      <c r="HG445" s="154"/>
      <c r="HH445" s="154"/>
      <c r="HI445" s="154"/>
      <c r="HJ445" s="154"/>
      <c r="HK445" s="154"/>
      <c r="HL445" s="154"/>
      <c r="HM445" s="154"/>
      <c r="HN445" s="154"/>
      <c r="HO445" s="154"/>
      <c r="HP445" s="154"/>
      <c r="HQ445" s="154"/>
      <c r="HR445" s="154"/>
      <c r="HS445" s="154"/>
      <c r="HT445" s="154"/>
      <c r="HU445" s="154"/>
      <c r="HV445" s="154"/>
      <c r="HW445" s="154"/>
      <c r="HX445" s="154"/>
      <c r="HY445" s="154"/>
      <c r="HZ445" s="154"/>
      <c r="IA445" s="154"/>
      <c r="IB445" s="154"/>
      <c r="IC445" s="154"/>
      <c r="ID445" s="154"/>
      <c r="IE445" s="154"/>
      <c r="IF445" s="154"/>
      <c r="IG445" s="154"/>
      <c r="IH445" s="154"/>
      <c r="II445" s="154"/>
      <c r="IJ445" s="154"/>
      <c r="IK445" s="154"/>
      <c r="IL445" s="154"/>
      <c r="IM445" s="154"/>
      <c r="IN445" s="154"/>
      <c r="IO445" s="154"/>
      <c r="IP445" s="154"/>
      <c r="IQ445" s="154"/>
      <c r="IR445" s="154"/>
      <c r="IS445" s="154"/>
      <c r="IT445" s="154"/>
      <c r="IU445" s="154"/>
      <c r="IV445" s="154"/>
      <c r="IW445" s="154"/>
      <c r="IX445" s="154"/>
      <c r="IY445" s="154"/>
      <c r="IZ445" s="154"/>
      <c r="JA445" s="154"/>
      <c r="JB445" s="154"/>
      <c r="JC445" s="154"/>
      <c r="JD445" s="154"/>
      <c r="JE445" s="154"/>
      <c r="JF445" s="154"/>
      <c r="JG445" s="154"/>
      <c r="JH445" s="154"/>
      <c r="JI445" s="154"/>
      <c r="JJ445" s="154"/>
      <c r="JK445" s="154"/>
      <c r="JL445" s="154"/>
      <c r="JM445" s="154"/>
      <c r="JN445" s="154"/>
    </row>
    <row r="446" spans="1:274" outlineLevel="1" x14ac:dyDescent="0.25">
      <c r="A446" t="s">
        <v>71</v>
      </c>
      <c r="B446" s="6"/>
      <c r="C446" s="6" t="s">
        <v>208</v>
      </c>
      <c r="D446" s="6" t="s">
        <v>149</v>
      </c>
      <c r="E446" s="75">
        <v>43906</v>
      </c>
      <c r="F446" s="61">
        <v>43910</v>
      </c>
      <c r="G446" s="280">
        <f>IF(OR(E446&lt;&gt;"NC", F446&lt;&gt;"NC"),NETWORKDAYS(E446,F446,'JOUR FERIE'!A:A),"NC")</f>
        <v>5</v>
      </c>
      <c r="H446" s="20">
        <v>3</v>
      </c>
      <c r="I446" s="20">
        <f t="shared" si="37"/>
        <v>4.2</v>
      </c>
      <c r="J446" s="20">
        <v>0</v>
      </c>
      <c r="K446" s="73">
        <f>I446-J446</f>
        <v>4.2</v>
      </c>
      <c r="L446" s="19" t="s">
        <v>19</v>
      </c>
      <c r="M446" s="3"/>
      <c r="N446" s="9"/>
      <c r="O446" s="9"/>
      <c r="P446" s="9"/>
      <c r="Q446" s="9"/>
      <c r="R446" s="9"/>
      <c r="S446" s="9"/>
      <c r="T446" s="172"/>
      <c r="U446" s="18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172"/>
      <c r="AJ446" s="180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172"/>
      <c r="AX446" s="180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172"/>
      <c r="BL446" s="180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172"/>
      <c r="BZ446" s="180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172"/>
      <c r="CN446" s="180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172"/>
      <c r="DI446" s="180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172"/>
      <c r="ED446" s="180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172"/>
      <c r="EY446" s="180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  <c r="FW446" s="9"/>
      <c r="FX446" s="9"/>
      <c r="FY446" s="9"/>
      <c r="FZ446" s="9"/>
      <c r="GA446" s="9"/>
      <c r="GB446" s="9"/>
      <c r="GC446" s="9"/>
      <c r="GD446" s="9"/>
      <c r="GE446" s="9"/>
      <c r="GF446" s="9"/>
      <c r="GG446" s="9"/>
      <c r="GH446" s="9"/>
      <c r="GI446" s="9"/>
      <c r="GJ446" s="9"/>
      <c r="GK446" s="9"/>
      <c r="GL446" s="9"/>
      <c r="GM446" s="9"/>
      <c r="GN446" s="9"/>
      <c r="GO446" s="9"/>
      <c r="GP446" s="9"/>
      <c r="GQ446" s="9"/>
      <c r="GR446" s="9"/>
      <c r="GS446" s="9"/>
      <c r="GT446" s="9"/>
      <c r="GU446" s="9"/>
      <c r="GV446" s="9"/>
      <c r="GW446" s="9"/>
      <c r="GX446" s="9"/>
      <c r="GY446" s="9"/>
      <c r="GZ446" s="9"/>
      <c r="HA446" s="9"/>
      <c r="HB446" s="9"/>
      <c r="HC446" s="9"/>
      <c r="HD446" s="9"/>
      <c r="HE446" s="9"/>
      <c r="HF446" s="9"/>
      <c r="HG446" s="9"/>
      <c r="HH446" s="9"/>
      <c r="HI446" s="9"/>
      <c r="HJ446" s="9"/>
      <c r="HK446" s="9"/>
      <c r="HL446" s="9"/>
      <c r="HM446" s="9"/>
      <c r="HN446" s="9"/>
      <c r="HO446" s="9"/>
      <c r="HP446" s="9"/>
      <c r="HQ446" s="9"/>
      <c r="HR446" s="9"/>
      <c r="HS446" s="9"/>
      <c r="HT446" s="9"/>
      <c r="HU446" s="9"/>
      <c r="HV446" s="9"/>
      <c r="HW446" s="9"/>
      <c r="HX446" s="9"/>
      <c r="HY446" s="9"/>
      <c r="HZ446" s="9"/>
      <c r="IA446" s="9"/>
      <c r="IB446" s="9"/>
      <c r="IC446" s="9"/>
      <c r="ID446" s="9"/>
      <c r="IE446" s="9"/>
      <c r="IF446" s="9"/>
      <c r="IG446" s="9"/>
      <c r="IH446" s="9"/>
      <c r="II446" s="9"/>
      <c r="IJ446" s="9"/>
      <c r="IK446" s="9"/>
      <c r="IL446" s="9"/>
      <c r="IM446" s="9"/>
      <c r="IN446" s="9"/>
      <c r="IO446" s="9"/>
      <c r="IP446" s="9"/>
      <c r="IQ446" s="9"/>
      <c r="IR446" s="9"/>
      <c r="IS446" s="9"/>
      <c r="IT446" s="9"/>
      <c r="IU446" s="9"/>
      <c r="IV446" s="9"/>
      <c r="IW446" s="9"/>
      <c r="IX446" s="9"/>
      <c r="IY446" s="9"/>
      <c r="IZ446" s="9"/>
      <c r="JA446" s="9"/>
      <c r="JB446" s="9"/>
      <c r="JC446" s="9"/>
      <c r="JD446" s="9"/>
      <c r="JE446" s="9"/>
      <c r="JF446" s="9"/>
      <c r="JG446" s="9"/>
      <c r="JH446" s="9"/>
      <c r="JI446" s="9"/>
      <c r="JJ446" s="9"/>
      <c r="JK446" s="9"/>
      <c r="JL446" s="9"/>
      <c r="JM446" s="9"/>
      <c r="JN446" s="9"/>
    </row>
    <row r="447" spans="1:274" outlineLevel="1" x14ac:dyDescent="0.25">
      <c r="A447" s="22" t="s">
        <v>72</v>
      </c>
      <c r="B447" s="6"/>
      <c r="C447" s="6" t="s">
        <v>208</v>
      </c>
      <c r="D447" s="6" t="s">
        <v>147</v>
      </c>
      <c r="E447" s="75">
        <v>43914</v>
      </c>
      <c r="F447" s="61">
        <v>43931</v>
      </c>
      <c r="G447" s="280">
        <f>IF(OR(E447&lt;&gt;"NC", F447&lt;&gt;"NC"),NETWORKDAYS(E447,F447,'JOUR FERIE'!A:A),"NC")</f>
        <v>14</v>
      </c>
      <c r="H447" s="20">
        <v>10</v>
      </c>
      <c r="I447" s="20">
        <f t="shared" si="37"/>
        <v>14</v>
      </c>
      <c r="J447" s="20">
        <v>0</v>
      </c>
      <c r="K447" s="73">
        <f>I447-J447</f>
        <v>14</v>
      </c>
      <c r="L447" s="19" t="s">
        <v>19</v>
      </c>
      <c r="M447" s="3"/>
      <c r="N447" s="16"/>
      <c r="O447" s="16"/>
      <c r="P447" s="16"/>
      <c r="Q447" s="16"/>
      <c r="R447" s="16"/>
      <c r="S447" s="16"/>
      <c r="T447" s="173"/>
      <c r="U447" s="181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73"/>
      <c r="AJ447" s="181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73"/>
      <c r="AX447" s="181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73"/>
      <c r="BL447" s="181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73"/>
      <c r="BZ447" s="181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73"/>
      <c r="CN447" s="181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73"/>
      <c r="DI447" s="181"/>
      <c r="DJ447" s="16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73"/>
      <c r="ED447" s="181"/>
      <c r="EE447" s="16"/>
      <c r="EF447" s="16"/>
      <c r="EG447" s="16"/>
      <c r="EH447" s="16"/>
      <c r="EI447" s="16"/>
      <c r="EJ447" s="16"/>
      <c r="EK447" s="16"/>
      <c r="EL447" s="16"/>
      <c r="EM447" s="16"/>
      <c r="EN447" s="16"/>
      <c r="EO447" s="16"/>
      <c r="EP447" s="16"/>
      <c r="EQ447" s="16"/>
      <c r="ER447" s="16"/>
      <c r="ES447" s="16"/>
      <c r="ET447" s="16"/>
      <c r="EU447" s="16"/>
      <c r="EV447" s="16"/>
      <c r="EW447" s="16"/>
      <c r="EX447" s="173"/>
      <c r="EY447" s="181"/>
      <c r="EZ447" s="16"/>
      <c r="FA447" s="16"/>
      <c r="FB447" s="16"/>
      <c r="FC447" s="16"/>
      <c r="FD447" s="16"/>
      <c r="FE447" s="16"/>
      <c r="FF447" s="16"/>
      <c r="FG447" s="16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6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  <c r="HV447" s="16"/>
      <c r="HW447" s="16"/>
      <c r="HX447" s="16"/>
      <c r="HY447" s="16"/>
      <c r="HZ447" s="16"/>
      <c r="IA447" s="16"/>
      <c r="IB447" s="16"/>
      <c r="IC447" s="16"/>
      <c r="ID447" s="16"/>
      <c r="IE447" s="16"/>
      <c r="IF447" s="16"/>
      <c r="IG447" s="16"/>
      <c r="IH447" s="16"/>
      <c r="II447" s="16"/>
      <c r="IJ447" s="16"/>
      <c r="IK447" s="16"/>
      <c r="IL447" s="16"/>
      <c r="IM447" s="16"/>
      <c r="IN447" s="16"/>
      <c r="IO447" s="16"/>
      <c r="IP447" s="16"/>
      <c r="IQ447" s="16"/>
      <c r="IR447" s="16"/>
      <c r="IS447" s="16"/>
      <c r="IT447" s="16"/>
      <c r="IU447" s="16"/>
      <c r="IV447" s="16"/>
      <c r="IW447" s="16"/>
      <c r="IX447" s="16"/>
      <c r="IY447" s="16"/>
      <c r="IZ447" s="16"/>
      <c r="JA447" s="16"/>
      <c r="JB447" s="16"/>
      <c r="JC447" s="16"/>
      <c r="JD447" s="16"/>
      <c r="JE447" s="16"/>
      <c r="JF447" s="16"/>
      <c r="JG447" s="16"/>
      <c r="JH447" s="16"/>
      <c r="JI447" s="16"/>
      <c r="JJ447" s="16"/>
      <c r="JK447" s="16"/>
      <c r="JL447" s="16"/>
      <c r="JM447" s="16"/>
      <c r="JN447" s="16"/>
    </row>
    <row r="448" spans="1:274" s="147" customFormat="1" outlineLevel="1" x14ac:dyDescent="0.25">
      <c r="A448" s="147" t="s">
        <v>98</v>
      </c>
      <c r="B448" s="154"/>
      <c r="C448" s="154"/>
      <c r="D448" s="154"/>
      <c r="E448" s="245"/>
      <c r="F448" s="162"/>
      <c r="G448" s="283">
        <f>SUM(G449)</f>
        <v>7</v>
      </c>
      <c r="H448" s="283">
        <f>SUM(H449)</f>
        <v>5</v>
      </c>
      <c r="I448" s="283">
        <f>SUM(I449)</f>
        <v>7</v>
      </c>
      <c r="J448" s="283">
        <f>SUM(J449)</f>
        <v>0</v>
      </c>
      <c r="K448" s="283">
        <f>SUM(K449)</f>
        <v>7</v>
      </c>
      <c r="L448" s="148" t="s">
        <v>19</v>
      </c>
      <c r="M448" s="167"/>
      <c r="N448" s="154"/>
      <c r="O448" s="154"/>
      <c r="P448" s="154"/>
      <c r="Q448" s="154"/>
      <c r="R448" s="154"/>
      <c r="S448" s="154"/>
      <c r="T448" s="175"/>
      <c r="U448" s="18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  <c r="AI448" s="175"/>
      <c r="AJ448" s="184"/>
      <c r="AK448" s="154"/>
      <c r="AL448" s="154"/>
      <c r="AM448" s="154"/>
      <c r="AN448" s="154"/>
      <c r="AO448" s="154"/>
      <c r="AP448" s="154"/>
      <c r="AQ448" s="154"/>
      <c r="AR448" s="154"/>
      <c r="AS448" s="154"/>
      <c r="AT448" s="154"/>
      <c r="AU448" s="154"/>
      <c r="AV448" s="154"/>
      <c r="AW448" s="175"/>
      <c r="AX448" s="184"/>
      <c r="AY448" s="154"/>
      <c r="AZ448" s="154"/>
      <c r="BA448" s="154"/>
      <c r="BB448" s="154"/>
      <c r="BC448" s="154"/>
      <c r="BD448" s="154"/>
      <c r="BE448" s="154"/>
      <c r="BF448" s="154"/>
      <c r="BG448" s="154"/>
      <c r="BH448" s="154"/>
      <c r="BI448" s="154"/>
      <c r="BJ448" s="154"/>
      <c r="BK448" s="175"/>
      <c r="BL448" s="184"/>
      <c r="BM448" s="154"/>
      <c r="BN448" s="154"/>
      <c r="BO448" s="154"/>
      <c r="BP448" s="154"/>
      <c r="BQ448" s="154"/>
      <c r="BR448" s="154"/>
      <c r="BS448" s="154"/>
      <c r="BT448" s="154"/>
      <c r="BU448" s="154"/>
      <c r="BV448" s="154"/>
      <c r="BW448" s="154"/>
      <c r="BX448" s="154"/>
      <c r="BY448" s="175"/>
      <c r="BZ448" s="184"/>
      <c r="CA448" s="154"/>
      <c r="CB448" s="154"/>
      <c r="CC448" s="154"/>
      <c r="CD448" s="154"/>
      <c r="CE448" s="154"/>
      <c r="CF448" s="154"/>
      <c r="CG448" s="154"/>
      <c r="CH448" s="154"/>
      <c r="CI448" s="154"/>
      <c r="CJ448" s="154"/>
      <c r="CK448" s="154"/>
      <c r="CL448" s="154"/>
      <c r="CM448" s="175"/>
      <c r="CN448" s="184"/>
      <c r="CO448" s="154"/>
      <c r="CP448" s="154"/>
      <c r="CQ448" s="154"/>
      <c r="CR448" s="154"/>
      <c r="CS448" s="154"/>
      <c r="CT448" s="154"/>
      <c r="CU448" s="154"/>
      <c r="CV448" s="154"/>
      <c r="CW448" s="154"/>
      <c r="CX448" s="154"/>
      <c r="CY448" s="154"/>
      <c r="CZ448" s="154"/>
      <c r="DA448" s="154"/>
      <c r="DB448" s="154"/>
      <c r="DC448" s="154"/>
      <c r="DD448" s="154"/>
      <c r="DE448" s="154"/>
      <c r="DF448" s="154"/>
      <c r="DG448" s="154"/>
      <c r="DH448" s="175"/>
      <c r="DI448" s="184"/>
      <c r="DJ448" s="154"/>
      <c r="DK448" s="154"/>
      <c r="DL448" s="154"/>
      <c r="DM448" s="154"/>
      <c r="DN448" s="154"/>
      <c r="DO448" s="154"/>
      <c r="DP448" s="154"/>
      <c r="DQ448" s="154"/>
      <c r="DR448" s="154"/>
      <c r="DS448" s="154"/>
      <c r="DT448" s="154"/>
      <c r="DU448" s="154"/>
      <c r="DV448" s="154"/>
      <c r="DW448" s="154"/>
      <c r="DX448" s="154"/>
      <c r="DY448" s="154"/>
      <c r="DZ448" s="154"/>
      <c r="EA448" s="154"/>
      <c r="EB448" s="154"/>
      <c r="EC448" s="175"/>
      <c r="ED448" s="184"/>
      <c r="EE448" s="154"/>
      <c r="EF448" s="154"/>
      <c r="EG448" s="154"/>
      <c r="EH448" s="154"/>
      <c r="EI448" s="154"/>
      <c r="EJ448" s="154"/>
      <c r="EK448" s="154"/>
      <c r="EL448" s="154"/>
      <c r="EM448" s="154"/>
      <c r="EN448" s="154"/>
      <c r="EO448" s="154"/>
      <c r="EP448" s="154"/>
      <c r="EQ448" s="154"/>
      <c r="ER448" s="154"/>
      <c r="ES448" s="154"/>
      <c r="ET448" s="154"/>
      <c r="EU448" s="154"/>
      <c r="EV448" s="154"/>
      <c r="EW448" s="154"/>
      <c r="EX448" s="175"/>
      <c r="EY448" s="184"/>
      <c r="EZ448" s="154"/>
      <c r="FA448" s="154"/>
      <c r="FB448" s="154"/>
      <c r="FC448" s="154"/>
      <c r="FD448" s="154"/>
      <c r="FE448" s="154"/>
      <c r="FF448" s="154"/>
      <c r="FG448" s="154"/>
      <c r="FH448" s="154"/>
      <c r="FI448" s="154"/>
      <c r="FJ448" s="154"/>
      <c r="FK448" s="154"/>
      <c r="FL448" s="154"/>
      <c r="FM448" s="154"/>
      <c r="FN448" s="154"/>
      <c r="FO448" s="154"/>
      <c r="FP448" s="154"/>
      <c r="FQ448" s="154"/>
      <c r="FR448" s="154"/>
      <c r="FS448" s="154"/>
      <c r="FT448" s="154"/>
      <c r="FU448" s="154"/>
      <c r="FV448" s="154"/>
      <c r="FW448" s="154"/>
      <c r="FX448" s="154"/>
      <c r="FY448" s="154"/>
      <c r="FZ448" s="154"/>
      <c r="GA448" s="154"/>
      <c r="GB448" s="154"/>
      <c r="GC448" s="154"/>
      <c r="GD448" s="154"/>
      <c r="GE448" s="154"/>
      <c r="GF448" s="154"/>
      <c r="GG448" s="154"/>
      <c r="GH448" s="154"/>
      <c r="GI448" s="154"/>
      <c r="GJ448" s="154"/>
      <c r="GK448" s="154"/>
      <c r="GL448" s="154"/>
      <c r="GM448" s="154"/>
      <c r="GN448" s="154"/>
      <c r="GO448" s="154"/>
      <c r="GP448" s="154"/>
      <c r="GQ448" s="154"/>
      <c r="GR448" s="154"/>
      <c r="GS448" s="154"/>
      <c r="GT448" s="154"/>
      <c r="GU448" s="154"/>
      <c r="GV448" s="154"/>
      <c r="GW448" s="154"/>
      <c r="GX448" s="154"/>
      <c r="GY448" s="154"/>
      <c r="GZ448" s="154"/>
      <c r="HA448" s="154"/>
      <c r="HB448" s="154"/>
      <c r="HC448" s="154"/>
      <c r="HD448" s="154"/>
      <c r="HE448" s="154"/>
      <c r="HF448" s="154"/>
      <c r="HG448" s="154"/>
      <c r="HH448" s="154"/>
      <c r="HI448" s="154"/>
      <c r="HJ448" s="154"/>
      <c r="HK448" s="154"/>
      <c r="HL448" s="154"/>
      <c r="HM448" s="154"/>
      <c r="HN448" s="154"/>
      <c r="HO448" s="154"/>
      <c r="HP448" s="154"/>
      <c r="HQ448" s="154"/>
      <c r="HR448" s="154"/>
      <c r="HS448" s="154"/>
      <c r="HT448" s="154"/>
      <c r="HU448" s="154"/>
      <c r="HV448" s="154"/>
      <c r="HW448" s="154"/>
      <c r="HX448" s="154"/>
      <c r="HY448" s="154"/>
      <c r="HZ448" s="154"/>
      <c r="IA448" s="154"/>
      <c r="IB448" s="154"/>
      <c r="IC448" s="154"/>
      <c r="ID448" s="154"/>
      <c r="IE448" s="154"/>
      <c r="IF448" s="154"/>
      <c r="IG448" s="154"/>
      <c r="IH448" s="154"/>
      <c r="II448" s="154"/>
      <c r="IJ448" s="154"/>
      <c r="IK448" s="154"/>
      <c r="IL448" s="154"/>
      <c r="IM448" s="154"/>
      <c r="IN448" s="154"/>
      <c r="IO448" s="154"/>
      <c r="IP448" s="154"/>
      <c r="IQ448" s="154"/>
      <c r="IR448" s="154"/>
      <c r="IS448" s="154"/>
      <c r="IT448" s="154"/>
      <c r="IU448" s="154"/>
      <c r="IV448" s="154"/>
      <c r="IW448" s="154"/>
      <c r="IX448" s="154"/>
      <c r="IY448" s="154"/>
      <c r="IZ448" s="154"/>
      <c r="JA448" s="154"/>
      <c r="JB448" s="154"/>
      <c r="JC448" s="154"/>
      <c r="JD448" s="154"/>
      <c r="JE448" s="154"/>
      <c r="JF448" s="154"/>
      <c r="JG448" s="154"/>
      <c r="JH448" s="154"/>
      <c r="JI448" s="154"/>
      <c r="JJ448" s="154"/>
      <c r="JK448" s="154"/>
      <c r="JL448" s="154"/>
      <c r="JM448" s="154"/>
      <c r="JN448" s="154"/>
    </row>
    <row r="449" spans="1:274" outlineLevel="1" x14ac:dyDescent="0.25">
      <c r="A449" s="22" t="s">
        <v>73</v>
      </c>
      <c r="B449" s="6"/>
      <c r="C449" s="6" t="s">
        <v>206</v>
      </c>
      <c r="D449" s="6" t="s">
        <v>147</v>
      </c>
      <c r="E449" s="75">
        <v>43872</v>
      </c>
      <c r="F449" s="61">
        <v>43880</v>
      </c>
      <c r="G449" s="280">
        <f>IF(OR(E449&lt;&gt;"NC", F449&lt;&gt;"NC"),NETWORKDAYS(E449,F449,'JOUR FERIE'!A:A),"NC")</f>
        <v>7</v>
      </c>
      <c r="H449" s="20">
        <v>5</v>
      </c>
      <c r="I449" s="20">
        <f t="shared" si="37"/>
        <v>7</v>
      </c>
      <c r="J449" s="20">
        <v>0</v>
      </c>
      <c r="K449" s="73">
        <f>I449-J449</f>
        <v>7</v>
      </c>
      <c r="L449" s="19" t="s">
        <v>19</v>
      </c>
      <c r="M449" s="3"/>
      <c r="N449" s="6"/>
      <c r="O449" s="6"/>
      <c r="P449" s="6"/>
      <c r="Q449" s="6"/>
      <c r="R449" s="6"/>
      <c r="S449" s="6"/>
      <c r="T449" s="109"/>
      <c r="U449" s="183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109"/>
      <c r="AJ449" s="183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109"/>
      <c r="AX449" s="183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109"/>
      <c r="BL449" s="183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109"/>
      <c r="BZ449" s="183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109"/>
      <c r="CN449" s="183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109"/>
      <c r="DI449" s="183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109"/>
      <c r="ED449" s="183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109"/>
      <c r="EY449" s="183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6"/>
      <c r="IQ449" s="6"/>
      <c r="IR449" s="6"/>
      <c r="IS449" s="6"/>
      <c r="IT449" s="6"/>
      <c r="IU449" s="6"/>
      <c r="IV449" s="6"/>
      <c r="IW449" s="6"/>
      <c r="IX449" s="6"/>
      <c r="IY449" s="6"/>
      <c r="IZ449" s="6"/>
      <c r="JA449" s="6"/>
      <c r="JB449" s="6"/>
      <c r="JC449" s="6"/>
      <c r="JD449" s="6"/>
      <c r="JE449" s="6"/>
      <c r="JF449" s="6"/>
      <c r="JG449" s="6"/>
      <c r="JH449" s="6"/>
      <c r="JI449" s="6"/>
      <c r="JJ449" s="6"/>
      <c r="JK449" s="6"/>
      <c r="JL449" s="6"/>
      <c r="JM449" s="6"/>
      <c r="JN449" s="6"/>
    </row>
    <row r="450" spans="1:274" s="147" customFormat="1" outlineLevel="1" x14ac:dyDescent="0.25">
      <c r="A450" s="147" t="s">
        <v>99</v>
      </c>
      <c r="B450" s="154"/>
      <c r="C450" s="154"/>
      <c r="D450" s="154"/>
      <c r="E450" s="245"/>
      <c r="F450" s="162"/>
      <c r="G450" s="283">
        <f>SUM(G451,G452)</f>
        <v>8</v>
      </c>
      <c r="H450" s="283">
        <f>SUM(H451,H452)</f>
        <v>5</v>
      </c>
      <c r="I450" s="283">
        <f>SUM(I451,I452)</f>
        <v>7</v>
      </c>
      <c r="J450" s="283">
        <f>SUM(J451,J452)</f>
        <v>0</v>
      </c>
      <c r="K450" s="283">
        <f>SUM(K451,K452)</f>
        <v>7</v>
      </c>
      <c r="L450" s="148" t="s">
        <v>19</v>
      </c>
      <c r="M450" s="167"/>
      <c r="N450" s="154"/>
      <c r="O450" s="154"/>
      <c r="P450" s="154"/>
      <c r="Q450" s="154"/>
      <c r="R450" s="154"/>
      <c r="S450" s="154"/>
      <c r="T450" s="175"/>
      <c r="U450" s="18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  <c r="AI450" s="175"/>
      <c r="AJ450" s="184"/>
      <c r="AK450" s="154"/>
      <c r="AL450" s="154"/>
      <c r="AM450" s="154"/>
      <c r="AN450" s="154"/>
      <c r="AO450" s="154"/>
      <c r="AP450" s="154"/>
      <c r="AQ450" s="154"/>
      <c r="AR450" s="154"/>
      <c r="AS450" s="154"/>
      <c r="AT450" s="154"/>
      <c r="AU450" s="154"/>
      <c r="AV450" s="154"/>
      <c r="AW450" s="175"/>
      <c r="AX450" s="184"/>
      <c r="AY450" s="154"/>
      <c r="AZ450" s="154"/>
      <c r="BA450" s="154"/>
      <c r="BB450" s="154"/>
      <c r="BC450" s="154"/>
      <c r="BD450" s="154"/>
      <c r="BE450" s="154"/>
      <c r="BF450" s="154"/>
      <c r="BG450" s="154"/>
      <c r="BH450" s="154"/>
      <c r="BI450" s="154"/>
      <c r="BJ450" s="154"/>
      <c r="BK450" s="175"/>
      <c r="BL450" s="184"/>
      <c r="BM450" s="154"/>
      <c r="BN450" s="154"/>
      <c r="BO450" s="154"/>
      <c r="BP450" s="154"/>
      <c r="BQ450" s="154"/>
      <c r="BR450" s="154"/>
      <c r="BS450" s="154"/>
      <c r="BT450" s="154"/>
      <c r="BU450" s="154"/>
      <c r="BV450" s="154"/>
      <c r="BW450" s="154"/>
      <c r="BX450" s="154"/>
      <c r="BY450" s="175"/>
      <c r="BZ450" s="184"/>
      <c r="CA450" s="154"/>
      <c r="CB450" s="154"/>
      <c r="CC450" s="154"/>
      <c r="CD450" s="154"/>
      <c r="CE450" s="154"/>
      <c r="CF450" s="154"/>
      <c r="CG450" s="154"/>
      <c r="CH450" s="154"/>
      <c r="CI450" s="154"/>
      <c r="CJ450" s="154"/>
      <c r="CK450" s="154"/>
      <c r="CL450" s="154"/>
      <c r="CM450" s="175"/>
      <c r="CN450" s="184"/>
      <c r="CO450" s="154"/>
      <c r="CP450" s="154"/>
      <c r="CQ450" s="154"/>
      <c r="CR450" s="154"/>
      <c r="CS450" s="154"/>
      <c r="CT450" s="154"/>
      <c r="CU450" s="154"/>
      <c r="CV450" s="154"/>
      <c r="CW450" s="154"/>
      <c r="CX450" s="154"/>
      <c r="CY450" s="154"/>
      <c r="CZ450" s="154"/>
      <c r="DA450" s="154"/>
      <c r="DB450" s="154"/>
      <c r="DC450" s="154"/>
      <c r="DD450" s="154"/>
      <c r="DE450" s="154"/>
      <c r="DF450" s="154"/>
      <c r="DG450" s="154"/>
      <c r="DH450" s="175"/>
      <c r="DI450" s="184"/>
      <c r="DJ450" s="154"/>
      <c r="DK450" s="154"/>
      <c r="DL450" s="154"/>
      <c r="DM450" s="154"/>
      <c r="DN450" s="154"/>
      <c r="DO450" s="154"/>
      <c r="DP450" s="154"/>
      <c r="DQ450" s="154"/>
      <c r="DR450" s="154"/>
      <c r="DS450" s="154"/>
      <c r="DT450" s="154"/>
      <c r="DU450" s="154"/>
      <c r="DV450" s="154"/>
      <c r="DW450" s="154"/>
      <c r="DX450" s="154"/>
      <c r="DY450" s="154"/>
      <c r="DZ450" s="154"/>
      <c r="EA450" s="154"/>
      <c r="EB450" s="154"/>
      <c r="EC450" s="175"/>
      <c r="ED450" s="184"/>
      <c r="EE450" s="154"/>
      <c r="EF450" s="154"/>
      <c r="EG450" s="154"/>
      <c r="EH450" s="154"/>
      <c r="EI450" s="154"/>
      <c r="EJ450" s="154"/>
      <c r="EK450" s="154"/>
      <c r="EL450" s="154"/>
      <c r="EM450" s="154"/>
      <c r="EN450" s="154"/>
      <c r="EO450" s="154"/>
      <c r="EP450" s="154"/>
      <c r="EQ450" s="154"/>
      <c r="ER450" s="154"/>
      <c r="ES450" s="154"/>
      <c r="ET450" s="154"/>
      <c r="EU450" s="154"/>
      <c r="EV450" s="154"/>
      <c r="EW450" s="154"/>
      <c r="EX450" s="175"/>
      <c r="EY450" s="184"/>
      <c r="EZ450" s="154"/>
      <c r="FA450" s="154"/>
      <c r="FB450" s="154"/>
      <c r="FC450" s="154"/>
      <c r="FD450" s="154"/>
      <c r="FE450" s="154"/>
      <c r="FF450" s="154"/>
      <c r="FG450" s="154"/>
      <c r="FH450" s="154"/>
      <c r="FI450" s="154"/>
      <c r="FJ450" s="154"/>
      <c r="FK450" s="154"/>
      <c r="FL450" s="154"/>
      <c r="FM450" s="154"/>
      <c r="FN450" s="154"/>
      <c r="FO450" s="154"/>
      <c r="FP450" s="154"/>
      <c r="FQ450" s="154"/>
      <c r="FR450" s="154"/>
      <c r="FS450" s="154"/>
      <c r="FT450" s="154"/>
      <c r="FU450" s="154"/>
      <c r="FV450" s="154"/>
      <c r="FW450" s="154"/>
      <c r="FX450" s="154"/>
      <c r="FY450" s="154"/>
      <c r="FZ450" s="154"/>
      <c r="GA450" s="154"/>
      <c r="GB450" s="154"/>
      <c r="GC450" s="154"/>
      <c r="GD450" s="154"/>
      <c r="GE450" s="154"/>
      <c r="GF450" s="154"/>
      <c r="GG450" s="154"/>
      <c r="GH450" s="154"/>
      <c r="GI450" s="154"/>
      <c r="GJ450" s="154"/>
      <c r="GK450" s="154"/>
      <c r="GL450" s="154"/>
      <c r="GM450" s="154"/>
      <c r="GN450" s="154"/>
      <c r="GO450" s="154"/>
      <c r="GP450" s="154"/>
      <c r="GQ450" s="154"/>
      <c r="GR450" s="154"/>
      <c r="GS450" s="154"/>
      <c r="GT450" s="154"/>
      <c r="GU450" s="154"/>
      <c r="GV450" s="154"/>
      <c r="GW450" s="154"/>
      <c r="GX450" s="154"/>
      <c r="GY450" s="154"/>
      <c r="GZ450" s="154"/>
      <c r="HA450" s="154"/>
      <c r="HB450" s="154"/>
      <c r="HC450" s="154"/>
      <c r="HD450" s="154"/>
      <c r="HE450" s="154"/>
      <c r="HF450" s="154"/>
      <c r="HG450" s="154"/>
      <c r="HH450" s="154"/>
      <c r="HI450" s="154"/>
      <c r="HJ450" s="154"/>
      <c r="HK450" s="154"/>
      <c r="HL450" s="154"/>
      <c r="HM450" s="154"/>
      <c r="HN450" s="154"/>
      <c r="HO450" s="154"/>
      <c r="HP450" s="154"/>
      <c r="HQ450" s="154"/>
      <c r="HR450" s="154"/>
      <c r="HS450" s="154"/>
      <c r="HT450" s="154"/>
      <c r="HU450" s="154"/>
      <c r="HV450" s="154"/>
      <c r="HW450" s="154"/>
      <c r="HX450" s="154"/>
      <c r="HY450" s="154"/>
      <c r="HZ450" s="154"/>
      <c r="IA450" s="154"/>
      <c r="IB450" s="154"/>
      <c r="IC450" s="154"/>
      <c r="ID450" s="154"/>
      <c r="IE450" s="154"/>
      <c r="IF450" s="154"/>
      <c r="IG450" s="154"/>
      <c r="IH450" s="154"/>
      <c r="II450" s="154"/>
      <c r="IJ450" s="154"/>
      <c r="IK450" s="154"/>
      <c r="IL450" s="154"/>
      <c r="IM450" s="154"/>
      <c r="IN450" s="154"/>
      <c r="IO450" s="154"/>
      <c r="IP450" s="154"/>
      <c r="IQ450" s="154"/>
      <c r="IR450" s="154"/>
      <c r="IS450" s="154"/>
      <c r="IT450" s="154"/>
      <c r="IU450" s="154"/>
      <c r="IV450" s="154"/>
      <c r="IW450" s="154"/>
      <c r="IX450" s="154"/>
      <c r="IY450" s="154"/>
      <c r="IZ450" s="154"/>
      <c r="JA450" s="154"/>
      <c r="JB450" s="154"/>
      <c r="JC450" s="154"/>
      <c r="JD450" s="154"/>
      <c r="JE450" s="154"/>
      <c r="JF450" s="154"/>
      <c r="JG450" s="154"/>
      <c r="JH450" s="154"/>
      <c r="JI450" s="154"/>
      <c r="JJ450" s="154"/>
      <c r="JK450" s="154"/>
      <c r="JL450" s="154"/>
      <c r="JM450" s="154"/>
      <c r="JN450" s="154"/>
    </row>
    <row r="451" spans="1:274" outlineLevel="1" x14ac:dyDescent="0.25">
      <c r="A451" s="22" t="s">
        <v>74</v>
      </c>
      <c r="B451" s="6"/>
      <c r="C451" s="6" t="s">
        <v>206</v>
      </c>
      <c r="D451" s="6" t="s">
        <v>147</v>
      </c>
      <c r="E451" s="61">
        <v>43880</v>
      </c>
      <c r="F451" s="61">
        <v>43881</v>
      </c>
      <c r="G451" s="280">
        <f>IF(OR(E451&lt;&gt;"NC", F451&lt;&gt;"NC"),NETWORKDAYS(E451,F451,'JOUR FERIE'!A:A),"NC")</f>
        <v>2</v>
      </c>
      <c r="H451" s="20">
        <v>1</v>
      </c>
      <c r="I451" s="20">
        <f t="shared" si="37"/>
        <v>1.4</v>
      </c>
      <c r="J451" s="20">
        <v>0</v>
      </c>
      <c r="K451" s="73">
        <f>I451-J451</f>
        <v>1.4</v>
      </c>
      <c r="L451" s="19" t="s">
        <v>19</v>
      </c>
      <c r="M451" s="3"/>
      <c r="N451" s="9"/>
      <c r="O451" s="9"/>
      <c r="P451" s="9"/>
      <c r="Q451" s="9"/>
      <c r="R451" s="9"/>
      <c r="S451" s="9"/>
      <c r="T451" s="172"/>
      <c r="U451" s="18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172"/>
      <c r="AJ451" s="180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172"/>
      <c r="AX451" s="180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172"/>
      <c r="BL451" s="180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172"/>
      <c r="BZ451" s="180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172"/>
      <c r="CN451" s="180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172"/>
      <c r="DI451" s="180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172"/>
      <c r="ED451" s="180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  <c r="EW451" s="9"/>
      <c r="EX451" s="172"/>
      <c r="EY451" s="180"/>
      <c r="EZ451" s="9"/>
      <c r="FA451" s="9"/>
      <c r="FB451" s="9"/>
      <c r="FC451" s="9"/>
      <c r="FD451" s="9"/>
      <c r="FE451" s="9"/>
      <c r="FF451" s="9"/>
      <c r="FG451" s="9"/>
      <c r="FH451" s="9"/>
      <c r="FI451" s="9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  <c r="FW451" s="9"/>
      <c r="FX451" s="9"/>
      <c r="FY451" s="9"/>
      <c r="FZ451" s="9"/>
      <c r="GA451" s="9"/>
      <c r="GB451" s="9"/>
      <c r="GC451" s="9"/>
      <c r="GD451" s="9"/>
      <c r="GE451" s="9"/>
      <c r="GF451" s="9"/>
      <c r="GG451" s="9"/>
      <c r="GH451" s="9"/>
      <c r="GI451" s="9"/>
      <c r="GJ451" s="9"/>
      <c r="GK451" s="9"/>
      <c r="GL451" s="9"/>
      <c r="GM451" s="9"/>
      <c r="GN451" s="9"/>
      <c r="GO451" s="9"/>
      <c r="GP451" s="9"/>
      <c r="GQ451" s="9"/>
      <c r="GR451" s="9"/>
      <c r="GS451" s="9"/>
      <c r="GT451" s="9"/>
      <c r="GU451" s="9"/>
      <c r="GV451" s="9"/>
      <c r="GW451" s="9"/>
      <c r="GX451" s="9"/>
      <c r="GY451" s="9"/>
      <c r="GZ451" s="9"/>
      <c r="HA451" s="9"/>
      <c r="HB451" s="9"/>
      <c r="HC451" s="9"/>
      <c r="HD451" s="9"/>
      <c r="HE451" s="9"/>
      <c r="HF451" s="9"/>
      <c r="HG451" s="9"/>
      <c r="HH451" s="9"/>
      <c r="HI451" s="9"/>
      <c r="HJ451" s="9"/>
      <c r="HK451" s="9"/>
      <c r="HL451" s="9"/>
      <c r="HM451" s="9"/>
      <c r="HN451" s="9"/>
      <c r="HO451" s="9"/>
      <c r="HP451" s="9"/>
      <c r="HQ451" s="9"/>
      <c r="HR451" s="9"/>
      <c r="HS451" s="9"/>
      <c r="HT451" s="9"/>
      <c r="HU451" s="9"/>
      <c r="HV451" s="9"/>
      <c r="HW451" s="9"/>
      <c r="HX451" s="9"/>
      <c r="HY451" s="9"/>
      <c r="HZ451" s="9"/>
      <c r="IA451" s="9"/>
      <c r="IB451" s="9"/>
      <c r="IC451" s="9"/>
      <c r="ID451" s="9"/>
      <c r="IE451" s="9"/>
      <c r="IF451" s="9"/>
      <c r="IG451" s="9"/>
      <c r="IH451" s="9"/>
      <c r="II451" s="9"/>
      <c r="IJ451" s="9"/>
      <c r="IK451" s="9"/>
      <c r="IL451" s="9"/>
      <c r="IM451" s="9"/>
      <c r="IN451" s="9"/>
      <c r="IO451" s="9"/>
      <c r="IP451" s="9"/>
      <c r="IQ451" s="9"/>
      <c r="IR451" s="9"/>
      <c r="IS451" s="9"/>
      <c r="IT451" s="9"/>
      <c r="IU451" s="9"/>
      <c r="IV451" s="9"/>
      <c r="IW451" s="9"/>
      <c r="IX451" s="9"/>
      <c r="IY451" s="9"/>
      <c r="IZ451" s="9"/>
      <c r="JA451" s="9"/>
      <c r="JB451" s="9"/>
      <c r="JC451" s="9"/>
      <c r="JD451" s="9"/>
      <c r="JE451" s="9"/>
      <c r="JF451" s="9"/>
      <c r="JG451" s="9"/>
      <c r="JH451" s="9"/>
      <c r="JI451" s="9"/>
      <c r="JJ451" s="9"/>
      <c r="JK451" s="9"/>
      <c r="JL451" s="9"/>
      <c r="JM451" s="9"/>
      <c r="JN451" s="9"/>
    </row>
    <row r="452" spans="1:274" outlineLevel="1" x14ac:dyDescent="0.25">
      <c r="A452" s="22" t="s">
        <v>75</v>
      </c>
      <c r="B452" s="6"/>
      <c r="C452" s="6" t="s">
        <v>206</v>
      </c>
      <c r="D452" s="6" t="s">
        <v>147</v>
      </c>
      <c r="E452" s="75">
        <v>43882</v>
      </c>
      <c r="F452" s="61">
        <v>43889</v>
      </c>
      <c r="G452" s="280">
        <f>IF(OR(E452&lt;&gt;"NC", F452&lt;&gt;"NC"),NETWORKDAYS(E452,F452,'JOUR FERIE'!A:A),"NC")</f>
        <v>6</v>
      </c>
      <c r="H452" s="20">
        <v>4</v>
      </c>
      <c r="I452" s="20">
        <f t="shared" si="37"/>
        <v>5.6</v>
      </c>
      <c r="J452" s="20">
        <v>0</v>
      </c>
      <c r="K452" s="73">
        <f>I452-J452</f>
        <v>5.6</v>
      </c>
      <c r="L452" s="19" t="s">
        <v>19</v>
      </c>
      <c r="M452" s="3"/>
      <c r="N452" s="16"/>
      <c r="O452" s="16"/>
      <c r="P452" s="16"/>
      <c r="Q452" s="16"/>
      <c r="R452" s="16"/>
      <c r="S452" s="16"/>
      <c r="T452" s="173"/>
      <c r="U452" s="181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73"/>
      <c r="AJ452" s="181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73"/>
      <c r="AX452" s="181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73"/>
      <c r="BL452" s="181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73"/>
      <c r="BZ452" s="181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73"/>
      <c r="CN452" s="181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73"/>
      <c r="DI452" s="181"/>
      <c r="DJ452" s="16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73"/>
      <c r="ED452" s="181"/>
      <c r="EE452" s="16"/>
      <c r="EF452" s="16"/>
      <c r="EG452" s="16"/>
      <c r="EH452" s="16"/>
      <c r="EI452" s="16"/>
      <c r="EJ452" s="16"/>
      <c r="EK452" s="16"/>
      <c r="EL452" s="16"/>
      <c r="EM452" s="16"/>
      <c r="EN452" s="16"/>
      <c r="EO452" s="16"/>
      <c r="EP452" s="16"/>
      <c r="EQ452" s="16"/>
      <c r="ER452" s="16"/>
      <c r="ES452" s="16"/>
      <c r="ET452" s="16"/>
      <c r="EU452" s="16"/>
      <c r="EV452" s="16"/>
      <c r="EW452" s="16"/>
      <c r="EX452" s="173"/>
      <c r="EY452" s="181"/>
      <c r="EZ452" s="16"/>
      <c r="FA452" s="16"/>
      <c r="FB452" s="16"/>
      <c r="FC452" s="16"/>
      <c r="FD452" s="16"/>
      <c r="FE452" s="16"/>
      <c r="FF452" s="16"/>
      <c r="FG452" s="16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6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  <c r="HV452" s="16"/>
      <c r="HW452" s="16"/>
      <c r="HX452" s="16"/>
      <c r="HY452" s="16"/>
      <c r="HZ452" s="16"/>
      <c r="IA452" s="16"/>
      <c r="IB452" s="16"/>
      <c r="IC452" s="16"/>
      <c r="ID452" s="16"/>
      <c r="IE452" s="16"/>
      <c r="IF452" s="16"/>
      <c r="IG452" s="16"/>
      <c r="IH452" s="16"/>
      <c r="II452" s="16"/>
      <c r="IJ452" s="16"/>
      <c r="IK452" s="16"/>
      <c r="IL452" s="16"/>
      <c r="IM452" s="16"/>
      <c r="IN452" s="16"/>
      <c r="IO452" s="16"/>
      <c r="IP452" s="16"/>
      <c r="IQ452" s="16"/>
      <c r="IR452" s="16"/>
      <c r="IS452" s="16"/>
      <c r="IT452" s="16"/>
      <c r="IU452" s="16"/>
      <c r="IV452" s="16"/>
      <c r="IW452" s="16"/>
      <c r="IX452" s="16"/>
      <c r="IY452" s="16"/>
      <c r="IZ452" s="16"/>
      <c r="JA452" s="16"/>
      <c r="JB452" s="16"/>
      <c r="JC452" s="16"/>
      <c r="JD452" s="16"/>
      <c r="JE452" s="16"/>
      <c r="JF452" s="16"/>
      <c r="JG452" s="16"/>
      <c r="JH452" s="16"/>
      <c r="JI452" s="16"/>
      <c r="JJ452" s="16"/>
      <c r="JK452" s="16"/>
      <c r="JL452" s="16"/>
      <c r="JM452" s="16"/>
      <c r="JN452" s="16"/>
    </row>
    <row r="453" spans="1:274" s="147" customFormat="1" outlineLevel="1" x14ac:dyDescent="0.25">
      <c r="A453" s="145" t="s">
        <v>100</v>
      </c>
      <c r="B453" s="158"/>
      <c r="C453" s="158"/>
      <c r="D453" s="154"/>
      <c r="E453" s="245"/>
      <c r="F453" s="162"/>
      <c r="G453" s="283">
        <f>SUM(G454:G456)</f>
        <v>13</v>
      </c>
      <c r="H453" s="283">
        <f>SUM(H454:H456)</f>
        <v>9</v>
      </c>
      <c r="I453" s="283">
        <f>SUM(I454:I456)</f>
        <v>12.6</v>
      </c>
      <c r="J453" s="283">
        <f>SUM(J454:J456)</f>
        <v>0</v>
      </c>
      <c r="K453" s="283">
        <f>SUM(K454:K456)</f>
        <v>12.6</v>
      </c>
      <c r="L453" s="148" t="s">
        <v>19</v>
      </c>
      <c r="M453" s="167"/>
      <c r="N453" s="154"/>
      <c r="O453" s="154"/>
      <c r="P453" s="154"/>
      <c r="Q453" s="154"/>
      <c r="R453" s="154"/>
      <c r="S453" s="154"/>
      <c r="T453" s="175"/>
      <c r="U453" s="18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  <c r="AI453" s="175"/>
      <c r="AJ453" s="184"/>
      <c r="AK453" s="154"/>
      <c r="AL453" s="154"/>
      <c r="AM453" s="154"/>
      <c r="AN453" s="154"/>
      <c r="AO453" s="154"/>
      <c r="AP453" s="154"/>
      <c r="AQ453" s="154"/>
      <c r="AR453" s="154"/>
      <c r="AS453" s="154"/>
      <c r="AT453" s="154"/>
      <c r="AU453" s="154"/>
      <c r="AV453" s="154"/>
      <c r="AW453" s="175"/>
      <c r="AX453" s="184"/>
      <c r="AY453" s="154"/>
      <c r="AZ453" s="154"/>
      <c r="BA453" s="154"/>
      <c r="BB453" s="154"/>
      <c r="BC453" s="154"/>
      <c r="BD453" s="154"/>
      <c r="BE453" s="154"/>
      <c r="BF453" s="154"/>
      <c r="BG453" s="154"/>
      <c r="BH453" s="154"/>
      <c r="BI453" s="154"/>
      <c r="BJ453" s="154"/>
      <c r="BK453" s="175"/>
      <c r="BL453" s="184"/>
      <c r="BM453" s="154"/>
      <c r="BN453" s="154"/>
      <c r="BO453" s="154"/>
      <c r="BP453" s="154"/>
      <c r="BQ453" s="154"/>
      <c r="BR453" s="154"/>
      <c r="BS453" s="154"/>
      <c r="BT453" s="154"/>
      <c r="BU453" s="154"/>
      <c r="BV453" s="154"/>
      <c r="BW453" s="154"/>
      <c r="BX453" s="154"/>
      <c r="BY453" s="175"/>
      <c r="BZ453" s="184"/>
      <c r="CA453" s="154"/>
      <c r="CB453" s="154"/>
      <c r="CC453" s="154"/>
      <c r="CD453" s="154"/>
      <c r="CE453" s="154"/>
      <c r="CF453" s="154"/>
      <c r="CG453" s="154"/>
      <c r="CH453" s="154"/>
      <c r="CI453" s="154"/>
      <c r="CJ453" s="154"/>
      <c r="CK453" s="154"/>
      <c r="CL453" s="154"/>
      <c r="CM453" s="175"/>
      <c r="CN453" s="184"/>
      <c r="CO453" s="154"/>
      <c r="CP453" s="154"/>
      <c r="CQ453" s="154"/>
      <c r="CR453" s="154"/>
      <c r="CS453" s="154"/>
      <c r="CT453" s="154"/>
      <c r="CU453" s="154"/>
      <c r="CV453" s="154"/>
      <c r="CW453" s="154"/>
      <c r="CX453" s="154"/>
      <c r="CY453" s="154"/>
      <c r="CZ453" s="154"/>
      <c r="DA453" s="154"/>
      <c r="DB453" s="154"/>
      <c r="DC453" s="154"/>
      <c r="DD453" s="154"/>
      <c r="DE453" s="154"/>
      <c r="DF453" s="154"/>
      <c r="DG453" s="154"/>
      <c r="DH453" s="175"/>
      <c r="DI453" s="184"/>
      <c r="DJ453" s="154"/>
      <c r="DK453" s="154"/>
      <c r="DL453" s="154"/>
      <c r="DM453" s="154"/>
      <c r="DN453" s="154"/>
      <c r="DO453" s="154"/>
      <c r="DP453" s="154"/>
      <c r="DQ453" s="154"/>
      <c r="DR453" s="154"/>
      <c r="DS453" s="154"/>
      <c r="DT453" s="154"/>
      <c r="DU453" s="154"/>
      <c r="DV453" s="154"/>
      <c r="DW453" s="154"/>
      <c r="DX453" s="154"/>
      <c r="DY453" s="154"/>
      <c r="DZ453" s="154"/>
      <c r="EA453" s="154"/>
      <c r="EB453" s="154"/>
      <c r="EC453" s="175"/>
      <c r="ED453" s="184"/>
      <c r="EE453" s="154"/>
      <c r="EF453" s="154"/>
      <c r="EG453" s="154"/>
      <c r="EH453" s="154"/>
      <c r="EI453" s="154"/>
      <c r="EJ453" s="154"/>
      <c r="EK453" s="154"/>
      <c r="EL453" s="154"/>
      <c r="EM453" s="154"/>
      <c r="EN453" s="154"/>
      <c r="EO453" s="154"/>
      <c r="EP453" s="154"/>
      <c r="EQ453" s="154"/>
      <c r="ER453" s="154"/>
      <c r="ES453" s="154"/>
      <c r="ET453" s="154"/>
      <c r="EU453" s="154"/>
      <c r="EV453" s="154"/>
      <c r="EW453" s="154"/>
      <c r="EX453" s="175"/>
      <c r="EY453" s="184"/>
      <c r="EZ453" s="154"/>
      <c r="FA453" s="154"/>
      <c r="FB453" s="154"/>
      <c r="FC453" s="154"/>
      <c r="FD453" s="154"/>
      <c r="FE453" s="154"/>
      <c r="FF453" s="154"/>
      <c r="FG453" s="154"/>
      <c r="FH453" s="154"/>
      <c r="FI453" s="154"/>
      <c r="FJ453" s="154"/>
      <c r="FK453" s="154"/>
      <c r="FL453" s="154"/>
      <c r="FM453" s="154"/>
      <c r="FN453" s="154"/>
      <c r="FO453" s="154"/>
      <c r="FP453" s="154"/>
      <c r="FQ453" s="154"/>
      <c r="FR453" s="154"/>
      <c r="FS453" s="154"/>
      <c r="FT453" s="154"/>
      <c r="FU453" s="154"/>
      <c r="FV453" s="154"/>
      <c r="FW453" s="154"/>
      <c r="FX453" s="154"/>
      <c r="FY453" s="154"/>
      <c r="FZ453" s="154"/>
      <c r="GA453" s="154"/>
      <c r="GB453" s="154"/>
      <c r="GC453" s="154"/>
      <c r="GD453" s="154"/>
      <c r="GE453" s="154"/>
      <c r="GF453" s="154"/>
      <c r="GG453" s="154"/>
      <c r="GH453" s="154"/>
      <c r="GI453" s="154"/>
      <c r="GJ453" s="154"/>
      <c r="GK453" s="154"/>
      <c r="GL453" s="154"/>
      <c r="GM453" s="154"/>
      <c r="GN453" s="154"/>
      <c r="GO453" s="154"/>
      <c r="GP453" s="154"/>
      <c r="GQ453" s="154"/>
      <c r="GR453" s="154"/>
      <c r="GS453" s="154"/>
      <c r="GT453" s="154"/>
      <c r="GU453" s="154"/>
      <c r="GV453" s="154"/>
      <c r="GW453" s="154"/>
      <c r="GX453" s="154"/>
      <c r="GY453" s="154"/>
      <c r="GZ453" s="154"/>
      <c r="HA453" s="154"/>
      <c r="HB453" s="154"/>
      <c r="HC453" s="154"/>
      <c r="HD453" s="154"/>
      <c r="HE453" s="154"/>
      <c r="HF453" s="154"/>
      <c r="HG453" s="154"/>
      <c r="HH453" s="154"/>
      <c r="HI453" s="154"/>
      <c r="HJ453" s="154"/>
      <c r="HK453" s="154"/>
      <c r="HL453" s="154"/>
      <c r="HM453" s="154"/>
      <c r="HN453" s="154"/>
      <c r="HO453" s="154"/>
      <c r="HP453" s="154"/>
      <c r="HQ453" s="154"/>
      <c r="HR453" s="154"/>
      <c r="HS453" s="154"/>
      <c r="HT453" s="154"/>
      <c r="HU453" s="154"/>
      <c r="HV453" s="154"/>
      <c r="HW453" s="154"/>
      <c r="HX453" s="154"/>
      <c r="HY453" s="154"/>
      <c r="HZ453" s="154"/>
      <c r="IA453" s="154"/>
      <c r="IB453" s="154"/>
      <c r="IC453" s="154"/>
      <c r="ID453" s="154"/>
      <c r="IE453" s="154"/>
      <c r="IF453" s="154"/>
      <c r="IG453" s="154"/>
      <c r="IH453" s="154"/>
      <c r="II453" s="154"/>
      <c r="IJ453" s="154"/>
      <c r="IK453" s="154"/>
      <c r="IL453" s="154"/>
      <c r="IM453" s="154"/>
      <c r="IN453" s="154"/>
      <c r="IO453" s="154"/>
      <c r="IP453" s="154"/>
      <c r="IQ453" s="154"/>
      <c r="IR453" s="154"/>
      <c r="IS453" s="154"/>
      <c r="IT453" s="154"/>
      <c r="IU453" s="154"/>
      <c r="IV453" s="154"/>
      <c r="IW453" s="154"/>
      <c r="IX453" s="154"/>
      <c r="IY453" s="154"/>
      <c r="IZ453" s="154"/>
      <c r="JA453" s="154"/>
      <c r="JB453" s="154"/>
      <c r="JC453" s="154"/>
      <c r="JD453" s="154"/>
      <c r="JE453" s="154"/>
      <c r="JF453" s="154"/>
      <c r="JG453" s="154"/>
      <c r="JH453" s="154"/>
      <c r="JI453" s="154"/>
      <c r="JJ453" s="154"/>
      <c r="JK453" s="154"/>
      <c r="JL453" s="154"/>
      <c r="JM453" s="154"/>
      <c r="JN453" s="154"/>
    </row>
    <row r="454" spans="1:274" outlineLevel="1" x14ac:dyDescent="0.25">
      <c r="A454" t="s">
        <v>76</v>
      </c>
      <c r="B454" s="6"/>
      <c r="C454" s="6" t="s">
        <v>207</v>
      </c>
      <c r="D454" s="6" t="s">
        <v>149</v>
      </c>
      <c r="E454" s="75">
        <v>43914</v>
      </c>
      <c r="F454" s="61">
        <v>43916</v>
      </c>
      <c r="G454" s="280">
        <f>IF(OR(E454&lt;&gt;"NC", F454&lt;&gt;"NC"),NETWORKDAYS(E454,F454,'JOUR FERIE'!A:A),"NC")</f>
        <v>3</v>
      </c>
      <c r="H454" s="20">
        <v>2</v>
      </c>
      <c r="I454" s="20">
        <f t="shared" si="37"/>
        <v>2.8</v>
      </c>
      <c r="J454" s="20">
        <v>0</v>
      </c>
      <c r="K454" s="73">
        <f>I454-J454</f>
        <v>2.8</v>
      </c>
      <c r="L454" s="19" t="s">
        <v>19</v>
      </c>
      <c r="M454" s="3"/>
      <c r="N454" s="9"/>
      <c r="O454" s="9"/>
      <c r="P454" s="9"/>
      <c r="Q454" s="9"/>
      <c r="R454" s="9"/>
      <c r="S454" s="9"/>
      <c r="T454" s="172"/>
      <c r="U454" s="18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172"/>
      <c r="AJ454" s="180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172"/>
      <c r="AX454" s="180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172"/>
      <c r="BL454" s="180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172"/>
      <c r="BZ454" s="180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172"/>
      <c r="CN454" s="180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172"/>
      <c r="DI454" s="180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172"/>
      <c r="ED454" s="180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172"/>
      <c r="EY454" s="180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  <c r="FW454" s="9"/>
      <c r="FX454" s="9"/>
      <c r="FY454" s="9"/>
      <c r="FZ454" s="9"/>
      <c r="GA454" s="9"/>
      <c r="GB454" s="9"/>
      <c r="GC454" s="9"/>
      <c r="GD454" s="9"/>
      <c r="GE454" s="9"/>
      <c r="GF454" s="9"/>
      <c r="GG454" s="9"/>
      <c r="GH454" s="9"/>
      <c r="GI454" s="9"/>
      <c r="GJ454" s="9"/>
      <c r="GK454" s="9"/>
      <c r="GL454" s="9"/>
      <c r="GM454" s="9"/>
      <c r="GN454" s="9"/>
      <c r="GO454" s="9"/>
      <c r="GP454" s="9"/>
      <c r="GQ454" s="9"/>
      <c r="GR454" s="9"/>
      <c r="GS454" s="9"/>
      <c r="GT454" s="9"/>
      <c r="GU454" s="9"/>
      <c r="GV454" s="9"/>
      <c r="GW454" s="9"/>
      <c r="GX454" s="9"/>
      <c r="GY454" s="9"/>
      <c r="GZ454" s="9"/>
      <c r="HA454" s="9"/>
      <c r="HB454" s="9"/>
      <c r="HC454" s="9"/>
      <c r="HD454" s="9"/>
      <c r="HE454" s="9"/>
      <c r="HF454" s="9"/>
      <c r="HG454" s="9"/>
      <c r="HH454" s="9"/>
      <c r="HI454" s="9"/>
      <c r="HJ454" s="9"/>
      <c r="HK454" s="9"/>
      <c r="HL454" s="9"/>
      <c r="HM454" s="9"/>
      <c r="HN454" s="9"/>
      <c r="HO454" s="9"/>
      <c r="HP454" s="9"/>
      <c r="HQ454" s="9"/>
      <c r="HR454" s="9"/>
      <c r="HS454" s="9"/>
      <c r="HT454" s="9"/>
      <c r="HU454" s="9"/>
      <c r="HV454" s="9"/>
      <c r="HW454" s="9"/>
      <c r="HX454" s="9"/>
      <c r="HY454" s="9"/>
      <c r="HZ454" s="9"/>
      <c r="IA454" s="9"/>
      <c r="IB454" s="9"/>
      <c r="IC454" s="9"/>
      <c r="ID454" s="9"/>
      <c r="IE454" s="9"/>
      <c r="IF454" s="9"/>
      <c r="IG454" s="9"/>
      <c r="IH454" s="9"/>
      <c r="II454" s="9"/>
      <c r="IJ454" s="9"/>
      <c r="IK454" s="9"/>
      <c r="IL454" s="9"/>
      <c r="IM454" s="9"/>
      <c r="IN454" s="9"/>
      <c r="IO454" s="9"/>
      <c r="IP454" s="9"/>
      <c r="IQ454" s="9"/>
      <c r="IR454" s="9"/>
      <c r="IS454" s="9"/>
      <c r="IT454" s="9"/>
      <c r="IU454" s="9"/>
      <c r="IV454" s="9"/>
      <c r="IW454" s="9"/>
      <c r="IX454" s="9"/>
      <c r="IY454" s="9"/>
      <c r="IZ454" s="9"/>
      <c r="JA454" s="9"/>
      <c r="JB454" s="9"/>
      <c r="JC454" s="9"/>
      <c r="JD454" s="9"/>
      <c r="JE454" s="9"/>
      <c r="JF454" s="9"/>
      <c r="JG454" s="9"/>
      <c r="JH454" s="9"/>
      <c r="JI454" s="9"/>
      <c r="JJ454" s="9"/>
      <c r="JK454" s="9"/>
      <c r="JL454" s="9"/>
      <c r="JM454" s="9"/>
      <c r="JN454" s="9"/>
    </row>
    <row r="455" spans="1:274" outlineLevel="1" x14ac:dyDescent="0.25">
      <c r="A455" t="s">
        <v>77</v>
      </c>
      <c r="B455" s="6"/>
      <c r="C455" s="6" t="s">
        <v>207</v>
      </c>
      <c r="D455" s="6" t="s">
        <v>147</v>
      </c>
      <c r="E455" s="75">
        <v>43917</v>
      </c>
      <c r="F455" s="61">
        <v>43921</v>
      </c>
      <c r="G455" s="280">
        <f>IF(OR(E455&lt;&gt;"NC", F455&lt;&gt;"NC"),NETWORKDAYS(E455,F455,'JOUR FERIE'!A:A),"NC")</f>
        <v>3</v>
      </c>
      <c r="H455" s="20">
        <v>2</v>
      </c>
      <c r="I455" s="20">
        <f t="shared" si="37"/>
        <v>2.8</v>
      </c>
      <c r="J455" s="20">
        <v>0</v>
      </c>
      <c r="K455" s="73">
        <f>I455-J455</f>
        <v>2.8</v>
      </c>
      <c r="L455" s="19" t="s">
        <v>19</v>
      </c>
      <c r="M455" s="3"/>
    </row>
    <row r="456" spans="1:274" outlineLevel="1" x14ac:dyDescent="0.25">
      <c r="A456" t="s">
        <v>78</v>
      </c>
      <c r="B456" s="6"/>
      <c r="C456" s="6" t="s">
        <v>208</v>
      </c>
      <c r="D456" s="6" t="s">
        <v>147</v>
      </c>
      <c r="E456" s="75">
        <v>43922</v>
      </c>
      <c r="F456" s="61">
        <v>43930</v>
      </c>
      <c r="G456" s="280">
        <f>IF(OR(E456&lt;&gt;"NC", F456&lt;&gt;"NC"),NETWORKDAYS(E456,F456,'JOUR FERIE'!A:A),"NC")</f>
        <v>7</v>
      </c>
      <c r="H456" s="20">
        <v>5</v>
      </c>
      <c r="I456" s="20">
        <f t="shared" si="37"/>
        <v>7</v>
      </c>
      <c r="J456" s="20">
        <v>0</v>
      </c>
      <c r="K456" s="73">
        <f>I456-J456</f>
        <v>7</v>
      </c>
      <c r="L456" s="19" t="s">
        <v>19</v>
      </c>
      <c r="M456" s="3"/>
      <c r="N456" s="16"/>
      <c r="O456" s="16"/>
      <c r="P456" s="16"/>
      <c r="Q456" s="16"/>
      <c r="R456" s="16"/>
      <c r="S456" s="16"/>
      <c r="T456" s="173"/>
      <c r="U456" s="181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73"/>
      <c r="AJ456" s="181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73"/>
      <c r="AX456" s="181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73"/>
      <c r="BL456" s="181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73"/>
      <c r="BZ456" s="181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73"/>
      <c r="CN456" s="181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73"/>
      <c r="DI456" s="181"/>
      <c r="DJ456" s="16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73"/>
      <c r="ED456" s="181"/>
      <c r="EE456" s="16"/>
      <c r="EF456" s="16"/>
      <c r="EG456" s="16"/>
      <c r="EH456" s="16"/>
      <c r="EI456" s="16"/>
      <c r="EJ456" s="16"/>
      <c r="EK456" s="16"/>
      <c r="EL456" s="16"/>
      <c r="EM456" s="16"/>
      <c r="EN456" s="16"/>
      <c r="EO456" s="16"/>
      <c r="EP456" s="16"/>
      <c r="EQ456" s="16"/>
      <c r="ER456" s="16"/>
      <c r="ES456" s="16"/>
      <c r="ET456" s="16"/>
      <c r="EU456" s="16"/>
      <c r="EV456" s="16"/>
      <c r="EW456" s="16"/>
      <c r="EX456" s="173"/>
      <c r="EY456" s="181"/>
      <c r="EZ456" s="16"/>
      <c r="FA456" s="16"/>
      <c r="FB456" s="16"/>
      <c r="FC456" s="16"/>
      <c r="FD456" s="16"/>
      <c r="FE456" s="16"/>
      <c r="FF456" s="16"/>
      <c r="FG456" s="16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6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  <c r="HV456" s="16"/>
      <c r="HW456" s="16"/>
      <c r="HX456" s="16"/>
      <c r="HY456" s="16"/>
      <c r="HZ456" s="16"/>
      <c r="IA456" s="16"/>
      <c r="IB456" s="16"/>
      <c r="IC456" s="16"/>
      <c r="ID456" s="16"/>
      <c r="IE456" s="16"/>
      <c r="IF456" s="16"/>
      <c r="IG456" s="16"/>
      <c r="IH456" s="16"/>
      <c r="II456" s="16"/>
      <c r="IJ456" s="16"/>
      <c r="IK456" s="16"/>
      <c r="IL456" s="16"/>
      <c r="IM456" s="16"/>
      <c r="IN456" s="16"/>
      <c r="IO456" s="16"/>
      <c r="IP456" s="16"/>
      <c r="IQ456" s="16"/>
      <c r="IR456" s="16"/>
      <c r="IS456" s="16"/>
      <c r="IT456" s="16"/>
      <c r="IU456" s="16"/>
      <c r="IV456" s="16"/>
      <c r="IW456" s="16"/>
      <c r="IX456" s="16"/>
      <c r="IY456" s="16"/>
      <c r="IZ456" s="16"/>
      <c r="JA456" s="16"/>
      <c r="JB456" s="16"/>
      <c r="JC456" s="16"/>
      <c r="JD456" s="16"/>
      <c r="JE456" s="16"/>
      <c r="JF456" s="16"/>
      <c r="JG456" s="16"/>
      <c r="JH456" s="16"/>
      <c r="JI456" s="16"/>
      <c r="JJ456" s="16"/>
      <c r="JK456" s="16"/>
      <c r="JL456" s="16"/>
      <c r="JM456" s="16"/>
      <c r="JN456" s="16"/>
    </row>
    <row r="457" spans="1:274" s="147" customFormat="1" outlineLevel="1" x14ac:dyDescent="0.25">
      <c r="A457" s="145" t="s">
        <v>79</v>
      </c>
      <c r="B457" s="158"/>
      <c r="C457" s="158"/>
      <c r="D457" s="154"/>
      <c r="E457" s="245"/>
      <c r="F457" s="162"/>
      <c r="G457" s="283">
        <f>SUM(G458)</f>
        <v>2</v>
      </c>
      <c r="H457" s="283">
        <f>SUM(H458)</f>
        <v>2</v>
      </c>
      <c r="I457" s="283">
        <f>SUM(I458)</f>
        <v>2.8</v>
      </c>
      <c r="J457" s="283">
        <f>SUM(J458)</f>
        <v>0</v>
      </c>
      <c r="K457" s="283">
        <f>SUM(K458)</f>
        <v>2.8</v>
      </c>
      <c r="L457" s="148" t="s">
        <v>19</v>
      </c>
      <c r="M457" s="167"/>
      <c r="N457" s="154"/>
      <c r="O457" s="154"/>
      <c r="P457" s="154"/>
      <c r="Q457" s="154"/>
      <c r="R457" s="154"/>
      <c r="S457" s="154"/>
      <c r="T457" s="175"/>
      <c r="U457" s="18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  <c r="AI457" s="175"/>
      <c r="AJ457" s="184"/>
      <c r="AK457" s="154"/>
      <c r="AL457" s="154"/>
      <c r="AM457" s="154"/>
      <c r="AN457" s="154"/>
      <c r="AO457" s="154"/>
      <c r="AP457" s="154"/>
      <c r="AQ457" s="154"/>
      <c r="AR457" s="154"/>
      <c r="AS457" s="154"/>
      <c r="AT457" s="154"/>
      <c r="AU457" s="154"/>
      <c r="AV457" s="154"/>
      <c r="AW457" s="175"/>
      <c r="AX457" s="184"/>
      <c r="AY457" s="154"/>
      <c r="AZ457" s="154"/>
      <c r="BA457" s="154"/>
      <c r="BB457" s="154"/>
      <c r="BC457" s="154"/>
      <c r="BD457" s="154"/>
      <c r="BE457" s="154"/>
      <c r="BF457" s="154"/>
      <c r="BG457" s="154"/>
      <c r="BH457" s="154"/>
      <c r="BI457" s="154"/>
      <c r="BJ457" s="154"/>
      <c r="BK457" s="175"/>
      <c r="BL457" s="184"/>
      <c r="BM457" s="154"/>
      <c r="BN457" s="154"/>
      <c r="BO457" s="154"/>
      <c r="BP457" s="154"/>
      <c r="BQ457" s="154"/>
      <c r="BR457" s="154"/>
      <c r="BS457" s="154"/>
      <c r="BT457" s="154"/>
      <c r="BU457" s="154"/>
      <c r="BV457" s="154"/>
      <c r="BW457" s="154"/>
      <c r="BX457" s="154"/>
      <c r="BY457" s="175"/>
      <c r="BZ457" s="184"/>
      <c r="CA457" s="154"/>
      <c r="CB457" s="154"/>
      <c r="CC457" s="154"/>
      <c r="CD457" s="154"/>
      <c r="CE457" s="154"/>
      <c r="CF457" s="154"/>
      <c r="CG457" s="154"/>
      <c r="CH457" s="154"/>
      <c r="CI457" s="154"/>
      <c r="CJ457" s="154"/>
      <c r="CK457" s="154"/>
      <c r="CL457" s="154"/>
      <c r="CM457" s="175"/>
      <c r="CN457" s="184"/>
      <c r="CO457" s="154"/>
      <c r="CP457" s="154"/>
      <c r="CQ457" s="154"/>
      <c r="CR457" s="154"/>
      <c r="CS457" s="154"/>
      <c r="CT457" s="154"/>
      <c r="CU457" s="154"/>
      <c r="CV457" s="154"/>
      <c r="CW457" s="154"/>
      <c r="CX457" s="154"/>
      <c r="CY457" s="154"/>
      <c r="CZ457" s="154"/>
      <c r="DA457" s="154"/>
      <c r="DB457" s="154"/>
      <c r="DC457" s="154"/>
      <c r="DD457" s="154"/>
      <c r="DE457" s="154"/>
      <c r="DF457" s="154"/>
      <c r="DG457" s="154"/>
      <c r="DH457" s="175"/>
      <c r="DI457" s="184"/>
      <c r="DJ457" s="154"/>
      <c r="DK457" s="154"/>
      <c r="DL457" s="154"/>
      <c r="DM457" s="154"/>
      <c r="DN457" s="154"/>
      <c r="DO457" s="154"/>
      <c r="DP457" s="154"/>
      <c r="DQ457" s="154"/>
      <c r="DR457" s="154"/>
      <c r="DS457" s="154"/>
      <c r="DT457" s="154"/>
      <c r="DU457" s="154"/>
      <c r="DV457" s="154"/>
      <c r="DW457" s="154"/>
      <c r="DX457" s="154"/>
      <c r="DY457" s="154"/>
      <c r="DZ457" s="154"/>
      <c r="EA457" s="154"/>
      <c r="EB457" s="154"/>
      <c r="EC457" s="175"/>
      <c r="ED457" s="184"/>
      <c r="EE457" s="154"/>
      <c r="EF457" s="154"/>
      <c r="EG457" s="154"/>
      <c r="EH457" s="154"/>
      <c r="EI457" s="154"/>
      <c r="EJ457" s="154"/>
      <c r="EK457" s="154"/>
      <c r="EL457" s="154"/>
      <c r="EM457" s="154"/>
      <c r="EN457" s="154"/>
      <c r="EO457" s="154"/>
      <c r="EP457" s="154"/>
      <c r="EQ457" s="154"/>
      <c r="ER457" s="154"/>
      <c r="ES457" s="154"/>
      <c r="ET457" s="154"/>
      <c r="EU457" s="154"/>
      <c r="EV457" s="154"/>
      <c r="EW457" s="154"/>
      <c r="EX457" s="175"/>
      <c r="EY457" s="184"/>
      <c r="EZ457" s="154"/>
      <c r="FA457" s="154"/>
      <c r="FB457" s="154"/>
      <c r="FC457" s="154"/>
      <c r="FD457" s="154"/>
      <c r="FE457" s="154"/>
      <c r="FF457" s="154"/>
      <c r="FG457" s="154"/>
      <c r="FH457" s="154"/>
      <c r="FI457" s="154"/>
      <c r="FJ457" s="154"/>
      <c r="FK457" s="154"/>
      <c r="FL457" s="154"/>
      <c r="FM457" s="154"/>
      <c r="FN457" s="154"/>
      <c r="FO457" s="154"/>
      <c r="FP457" s="154"/>
      <c r="FQ457" s="154"/>
      <c r="FR457" s="154"/>
      <c r="FS457" s="154"/>
      <c r="FT457" s="154"/>
      <c r="FU457" s="154"/>
      <c r="FV457" s="154"/>
      <c r="FW457" s="154"/>
      <c r="FX457" s="154"/>
      <c r="FY457" s="154"/>
      <c r="FZ457" s="154"/>
      <c r="GA457" s="154"/>
      <c r="GB457" s="154"/>
      <c r="GC457" s="154"/>
      <c r="GD457" s="154"/>
      <c r="GE457" s="154"/>
      <c r="GF457" s="154"/>
      <c r="GG457" s="154"/>
      <c r="GH457" s="154"/>
      <c r="GI457" s="154"/>
      <c r="GJ457" s="154"/>
      <c r="GK457" s="154"/>
      <c r="GL457" s="154"/>
      <c r="GM457" s="154"/>
      <c r="GN457" s="154"/>
      <c r="GO457" s="154"/>
      <c r="GP457" s="154"/>
      <c r="GQ457" s="154"/>
      <c r="GR457" s="154"/>
      <c r="GS457" s="154"/>
      <c r="GT457" s="154"/>
      <c r="GU457" s="154"/>
      <c r="GV457" s="154"/>
      <c r="GW457" s="154"/>
      <c r="GX457" s="154"/>
      <c r="GY457" s="154"/>
      <c r="GZ457" s="154"/>
      <c r="HA457" s="154"/>
      <c r="HB457" s="154"/>
      <c r="HC457" s="154"/>
      <c r="HD457" s="154"/>
      <c r="HE457" s="154"/>
      <c r="HF457" s="154"/>
      <c r="HG457" s="154"/>
      <c r="HH457" s="154"/>
      <c r="HI457" s="154"/>
      <c r="HJ457" s="154"/>
      <c r="HK457" s="154"/>
      <c r="HL457" s="154"/>
      <c r="HM457" s="154"/>
      <c r="HN457" s="154"/>
      <c r="HO457" s="154"/>
      <c r="HP457" s="154"/>
      <c r="HQ457" s="154"/>
      <c r="HR457" s="154"/>
      <c r="HS457" s="154"/>
      <c r="HT457" s="154"/>
      <c r="HU457" s="154"/>
      <c r="HV457" s="154"/>
      <c r="HW457" s="154"/>
      <c r="HX457" s="154"/>
      <c r="HY457" s="154"/>
      <c r="HZ457" s="154"/>
      <c r="IA457" s="154"/>
      <c r="IB457" s="154"/>
      <c r="IC457" s="154"/>
      <c r="ID457" s="154"/>
      <c r="IE457" s="154"/>
      <c r="IF457" s="154"/>
      <c r="IG457" s="154"/>
      <c r="IH457" s="154"/>
      <c r="II457" s="154"/>
      <c r="IJ457" s="154"/>
      <c r="IK457" s="154"/>
      <c r="IL457" s="154"/>
      <c r="IM457" s="154"/>
      <c r="IN457" s="154"/>
      <c r="IO457" s="154"/>
      <c r="IP457" s="154"/>
      <c r="IQ457" s="154"/>
      <c r="IR457" s="154"/>
      <c r="IS457" s="154"/>
      <c r="IT457" s="154"/>
      <c r="IU457" s="154"/>
      <c r="IV457" s="154"/>
      <c r="IW457" s="154"/>
      <c r="IX457" s="154"/>
      <c r="IY457" s="154"/>
      <c r="IZ457" s="154"/>
      <c r="JA457" s="154"/>
      <c r="JB457" s="154"/>
      <c r="JC457" s="154"/>
      <c r="JD457" s="154"/>
      <c r="JE457" s="154"/>
      <c r="JF457" s="154"/>
      <c r="JG457" s="154"/>
      <c r="JH457" s="154"/>
      <c r="JI457" s="154"/>
      <c r="JJ457" s="154"/>
      <c r="JK457" s="154"/>
      <c r="JL457" s="154"/>
      <c r="JM457" s="154"/>
      <c r="JN457" s="154"/>
    </row>
    <row r="458" spans="1:274" outlineLevel="1" x14ac:dyDescent="0.25">
      <c r="A458" s="22" t="s">
        <v>79</v>
      </c>
      <c r="B458" s="6"/>
      <c r="C458" s="6" t="s">
        <v>207</v>
      </c>
      <c r="D458" s="6" t="s">
        <v>147</v>
      </c>
      <c r="E458" s="75">
        <v>43892</v>
      </c>
      <c r="F458" s="61">
        <v>43893</v>
      </c>
      <c r="G458" s="280">
        <f>IF(OR(E458&lt;&gt;"NC", F458&lt;&gt;"NC"),NETWORKDAYS(E458,F458,'JOUR FERIE'!A:A),"NC")</f>
        <v>2</v>
      </c>
      <c r="H458" s="20">
        <v>2</v>
      </c>
      <c r="I458" s="20">
        <f t="shared" si="37"/>
        <v>2.8</v>
      </c>
      <c r="J458" s="20">
        <v>0</v>
      </c>
      <c r="K458" s="73">
        <f>I458-J458</f>
        <v>2.8</v>
      </c>
      <c r="L458" s="19" t="s">
        <v>19</v>
      </c>
      <c r="M458" s="3"/>
      <c r="N458" s="6"/>
      <c r="O458" s="6"/>
      <c r="P458" s="6"/>
      <c r="Q458" s="6"/>
      <c r="R458" s="6"/>
      <c r="S458" s="6"/>
      <c r="T458" s="109"/>
      <c r="U458" s="183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109"/>
      <c r="AJ458" s="183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109"/>
      <c r="AX458" s="183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109"/>
      <c r="BL458" s="183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109"/>
      <c r="BZ458" s="183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109"/>
      <c r="CN458" s="183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109"/>
      <c r="DI458" s="183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109"/>
      <c r="ED458" s="183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109"/>
      <c r="EY458" s="183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6"/>
      <c r="IQ458" s="6"/>
      <c r="IR458" s="6"/>
      <c r="IS458" s="6"/>
      <c r="IT458" s="6"/>
      <c r="IU458" s="6"/>
      <c r="IV458" s="6"/>
      <c r="IW458" s="6"/>
      <c r="IX458" s="6"/>
      <c r="IY458" s="6"/>
      <c r="IZ458" s="6"/>
      <c r="JA458" s="6"/>
      <c r="JB458" s="6"/>
      <c r="JC458" s="6"/>
      <c r="JD458" s="6"/>
      <c r="JE458" s="6"/>
      <c r="JF458" s="6"/>
      <c r="JG458" s="6"/>
      <c r="JH458" s="6"/>
      <c r="JI458" s="6"/>
      <c r="JJ458" s="6"/>
      <c r="JK458" s="6"/>
      <c r="JL458" s="6"/>
      <c r="JM458" s="6"/>
      <c r="JN458" s="6"/>
    </row>
    <row r="459" spans="1:274" s="147" customFormat="1" outlineLevel="1" x14ac:dyDescent="0.25">
      <c r="A459" s="145" t="s">
        <v>101</v>
      </c>
      <c r="B459" s="158"/>
      <c r="C459" s="158"/>
      <c r="D459" s="154"/>
      <c r="E459" s="245"/>
      <c r="F459" s="162"/>
      <c r="G459" s="283">
        <f>SUM(G460:G463)</f>
        <v>3</v>
      </c>
      <c r="H459" s="283">
        <f>SUM(H460:H463)</f>
        <v>3</v>
      </c>
      <c r="I459" s="283">
        <f>SUM(I460:I463)</f>
        <v>3</v>
      </c>
      <c r="J459" s="283">
        <f>SUM(J460:J463)</f>
        <v>0</v>
      </c>
      <c r="K459" s="283">
        <f>SUM(K460:K463)</f>
        <v>3</v>
      </c>
      <c r="L459" s="148" t="s">
        <v>19</v>
      </c>
      <c r="M459" s="167"/>
      <c r="N459" s="154"/>
      <c r="O459" s="154"/>
      <c r="P459" s="154"/>
      <c r="Q459" s="154"/>
      <c r="R459" s="154"/>
      <c r="S459" s="154"/>
      <c r="T459" s="175"/>
      <c r="U459" s="18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  <c r="AI459" s="175"/>
      <c r="AJ459" s="184"/>
      <c r="AK459" s="154"/>
      <c r="AL459" s="154"/>
      <c r="AM459" s="154"/>
      <c r="AN459" s="154"/>
      <c r="AO459" s="154"/>
      <c r="AP459" s="154"/>
      <c r="AQ459" s="154"/>
      <c r="AR459" s="154"/>
      <c r="AS459" s="154"/>
      <c r="AT459" s="154"/>
      <c r="AU459" s="154"/>
      <c r="AV459" s="154"/>
      <c r="AW459" s="175"/>
      <c r="AX459" s="184"/>
      <c r="AY459" s="154"/>
      <c r="AZ459" s="154"/>
      <c r="BA459" s="154"/>
      <c r="BB459" s="154"/>
      <c r="BC459" s="154"/>
      <c r="BD459" s="154"/>
      <c r="BE459" s="154"/>
      <c r="BF459" s="154"/>
      <c r="BG459" s="154"/>
      <c r="BH459" s="154"/>
      <c r="BI459" s="154"/>
      <c r="BJ459" s="154"/>
      <c r="BK459" s="175"/>
      <c r="BL459" s="184"/>
      <c r="BM459" s="154"/>
      <c r="BN459" s="154"/>
      <c r="BO459" s="154"/>
      <c r="BP459" s="154"/>
      <c r="BQ459" s="154"/>
      <c r="BR459" s="154"/>
      <c r="BS459" s="154"/>
      <c r="BT459" s="154"/>
      <c r="BU459" s="154"/>
      <c r="BV459" s="154"/>
      <c r="BW459" s="154"/>
      <c r="BX459" s="154"/>
      <c r="BY459" s="175"/>
      <c r="BZ459" s="184"/>
      <c r="CA459" s="154"/>
      <c r="CB459" s="154"/>
      <c r="CC459" s="154"/>
      <c r="CD459" s="154"/>
      <c r="CE459" s="154"/>
      <c r="CF459" s="154"/>
      <c r="CG459" s="154"/>
      <c r="CH459" s="154"/>
      <c r="CI459" s="154"/>
      <c r="CJ459" s="154"/>
      <c r="CK459" s="154"/>
      <c r="CL459" s="154"/>
      <c r="CM459" s="175"/>
      <c r="CN459" s="184"/>
      <c r="CO459" s="154"/>
      <c r="CP459" s="154"/>
      <c r="CQ459" s="154"/>
      <c r="CR459" s="154"/>
      <c r="CS459" s="154"/>
      <c r="CT459" s="154"/>
      <c r="CU459" s="154"/>
      <c r="CV459" s="154"/>
      <c r="CW459" s="154"/>
      <c r="CX459" s="154"/>
      <c r="CY459" s="154"/>
      <c r="CZ459" s="154"/>
      <c r="DA459" s="154"/>
      <c r="DB459" s="154"/>
      <c r="DC459" s="154"/>
      <c r="DD459" s="154"/>
      <c r="DE459" s="154"/>
      <c r="DF459" s="154"/>
      <c r="DG459" s="154"/>
      <c r="DH459" s="175"/>
      <c r="DI459" s="184"/>
      <c r="DJ459" s="154"/>
      <c r="DK459" s="154"/>
      <c r="DL459" s="154"/>
      <c r="DM459" s="154"/>
      <c r="DN459" s="154"/>
      <c r="DO459" s="154"/>
      <c r="DP459" s="154"/>
      <c r="DQ459" s="154"/>
      <c r="DR459" s="154"/>
      <c r="DS459" s="154"/>
      <c r="DT459" s="154"/>
      <c r="DU459" s="154"/>
      <c r="DV459" s="154"/>
      <c r="DW459" s="154"/>
      <c r="DX459" s="154"/>
      <c r="DY459" s="154"/>
      <c r="DZ459" s="154"/>
      <c r="EA459" s="154"/>
      <c r="EB459" s="154"/>
      <c r="EC459" s="175"/>
      <c r="ED459" s="184"/>
      <c r="EE459" s="154"/>
      <c r="EF459" s="154"/>
      <c r="EG459" s="154"/>
      <c r="EH459" s="154"/>
      <c r="EI459" s="154"/>
      <c r="EJ459" s="154"/>
      <c r="EK459" s="154"/>
      <c r="EL459" s="154"/>
      <c r="EM459" s="154"/>
      <c r="EN459" s="154"/>
      <c r="EO459" s="154"/>
      <c r="EP459" s="154"/>
      <c r="EQ459" s="154"/>
      <c r="ER459" s="154"/>
      <c r="ES459" s="154"/>
      <c r="ET459" s="154"/>
      <c r="EU459" s="154"/>
      <c r="EV459" s="154"/>
      <c r="EW459" s="154"/>
      <c r="EX459" s="175"/>
      <c r="EY459" s="184"/>
      <c r="EZ459" s="154"/>
      <c r="FA459" s="154"/>
      <c r="FB459" s="154"/>
      <c r="FC459" s="154"/>
      <c r="FD459" s="154"/>
      <c r="FE459" s="154"/>
      <c r="FF459" s="154"/>
      <c r="FG459" s="154"/>
      <c r="FH459" s="154"/>
      <c r="FI459" s="154"/>
      <c r="FJ459" s="154"/>
      <c r="FK459" s="154"/>
      <c r="FL459" s="154"/>
      <c r="FM459" s="154"/>
      <c r="FN459" s="154"/>
      <c r="FO459" s="154"/>
      <c r="FP459" s="154"/>
      <c r="FQ459" s="154"/>
      <c r="FR459" s="154"/>
      <c r="FS459" s="154"/>
      <c r="FT459" s="154"/>
      <c r="FU459" s="154"/>
      <c r="FV459" s="154"/>
      <c r="FW459" s="154"/>
      <c r="FX459" s="154"/>
      <c r="FY459" s="154"/>
      <c r="FZ459" s="154"/>
      <c r="GA459" s="154"/>
      <c r="GB459" s="154"/>
      <c r="GC459" s="154"/>
      <c r="GD459" s="154"/>
      <c r="GE459" s="154"/>
      <c r="GF459" s="154"/>
      <c r="GG459" s="154"/>
      <c r="GH459" s="154"/>
      <c r="GI459" s="154"/>
      <c r="GJ459" s="154"/>
      <c r="GK459" s="154"/>
      <c r="GL459" s="154"/>
      <c r="GM459" s="154"/>
      <c r="GN459" s="154"/>
      <c r="GO459" s="154"/>
      <c r="GP459" s="154"/>
      <c r="GQ459" s="154"/>
      <c r="GR459" s="154"/>
      <c r="GS459" s="154"/>
      <c r="GT459" s="154"/>
      <c r="GU459" s="154"/>
      <c r="GV459" s="154"/>
      <c r="GW459" s="154"/>
      <c r="GX459" s="154"/>
      <c r="GY459" s="154"/>
      <c r="GZ459" s="154"/>
      <c r="HA459" s="154"/>
      <c r="HB459" s="154"/>
      <c r="HC459" s="154"/>
      <c r="HD459" s="154"/>
      <c r="HE459" s="154"/>
      <c r="HF459" s="154"/>
      <c r="HG459" s="154"/>
      <c r="HH459" s="154"/>
      <c r="HI459" s="154"/>
      <c r="HJ459" s="154"/>
      <c r="HK459" s="154"/>
      <c r="HL459" s="154"/>
      <c r="HM459" s="154"/>
      <c r="HN459" s="154"/>
      <c r="HO459" s="154"/>
      <c r="HP459" s="154"/>
      <c r="HQ459" s="154"/>
      <c r="HR459" s="154"/>
      <c r="HS459" s="154"/>
      <c r="HT459" s="154"/>
      <c r="HU459" s="154"/>
      <c r="HV459" s="154"/>
      <c r="HW459" s="154"/>
      <c r="HX459" s="154"/>
      <c r="HY459" s="154"/>
      <c r="HZ459" s="154"/>
      <c r="IA459" s="154"/>
      <c r="IB459" s="154"/>
      <c r="IC459" s="154"/>
      <c r="ID459" s="154"/>
      <c r="IE459" s="154"/>
      <c r="IF459" s="154"/>
      <c r="IG459" s="154"/>
      <c r="IH459" s="154"/>
      <c r="II459" s="154"/>
      <c r="IJ459" s="154"/>
      <c r="IK459" s="154"/>
      <c r="IL459" s="154"/>
      <c r="IM459" s="154"/>
      <c r="IN459" s="154"/>
      <c r="IO459" s="154"/>
      <c r="IP459" s="154"/>
      <c r="IQ459" s="154"/>
      <c r="IR459" s="154"/>
      <c r="IS459" s="154"/>
      <c r="IT459" s="154"/>
      <c r="IU459" s="154"/>
      <c r="IV459" s="154"/>
      <c r="IW459" s="154"/>
      <c r="IX459" s="154"/>
      <c r="IY459" s="154"/>
      <c r="IZ459" s="154"/>
      <c r="JA459" s="154"/>
      <c r="JB459" s="154"/>
      <c r="JC459" s="154"/>
      <c r="JD459" s="154"/>
      <c r="JE459" s="154"/>
      <c r="JF459" s="154"/>
      <c r="JG459" s="154"/>
      <c r="JH459" s="154"/>
      <c r="JI459" s="154"/>
      <c r="JJ459" s="154"/>
      <c r="JK459" s="154"/>
      <c r="JL459" s="154"/>
      <c r="JM459" s="154"/>
      <c r="JN459" s="154"/>
    </row>
    <row r="460" spans="1:274" outlineLevel="1" x14ac:dyDescent="0.25">
      <c r="A460" t="s">
        <v>80</v>
      </c>
      <c r="B460" s="6"/>
      <c r="C460" s="6" t="s">
        <v>208</v>
      </c>
      <c r="D460" s="6" t="s">
        <v>155</v>
      </c>
      <c r="E460" s="75">
        <v>43934</v>
      </c>
      <c r="F460" s="75">
        <v>43934</v>
      </c>
      <c r="G460" s="280">
        <f>IF(OR(E460&lt;&gt;"NC", F460&lt;&gt;"NC"),NETWORKDAYS(E460,F460,'JOUR FERIE'!A:A),"NC")</f>
        <v>1</v>
      </c>
      <c r="H460" s="20">
        <v>1</v>
      </c>
      <c r="I460" s="20">
        <f>H460+(H460*0%)</f>
        <v>1</v>
      </c>
      <c r="J460" s="20">
        <v>0</v>
      </c>
      <c r="K460" s="73">
        <f>I460-J460</f>
        <v>1</v>
      </c>
      <c r="L460" s="19" t="s">
        <v>19</v>
      </c>
      <c r="M460" s="3"/>
      <c r="N460" s="9"/>
      <c r="O460" s="9"/>
      <c r="P460" s="9"/>
      <c r="Q460" s="9"/>
      <c r="R460" s="9"/>
      <c r="S460" s="9"/>
      <c r="T460" s="172"/>
      <c r="U460" s="18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172"/>
      <c r="AJ460" s="180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172"/>
      <c r="AX460" s="180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172"/>
      <c r="BL460" s="180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172"/>
      <c r="BZ460" s="180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172"/>
      <c r="CN460" s="180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172"/>
      <c r="DI460" s="180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172"/>
      <c r="ED460" s="180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172"/>
      <c r="EY460" s="180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  <c r="GL460" s="9"/>
      <c r="GM460" s="9"/>
      <c r="GN460" s="9"/>
      <c r="GO460" s="9"/>
      <c r="GP460" s="9"/>
      <c r="GQ460" s="9"/>
      <c r="GR460" s="9"/>
      <c r="GS460" s="9"/>
      <c r="GT460" s="9"/>
      <c r="GU460" s="9"/>
      <c r="GV460" s="9"/>
      <c r="GW460" s="9"/>
      <c r="GX460" s="9"/>
      <c r="GY460" s="9"/>
      <c r="GZ460" s="9"/>
      <c r="HA460" s="9"/>
      <c r="HB460" s="9"/>
      <c r="HC460" s="9"/>
      <c r="HD460" s="9"/>
      <c r="HE460" s="9"/>
      <c r="HF460" s="9"/>
      <c r="HG460" s="9"/>
      <c r="HH460" s="9"/>
      <c r="HI460" s="9"/>
      <c r="HJ460" s="9"/>
      <c r="HK460" s="9"/>
      <c r="HL460" s="9"/>
      <c r="HM460" s="9"/>
      <c r="HN460" s="9"/>
      <c r="HO460" s="9"/>
      <c r="HP460" s="9"/>
      <c r="HQ460" s="9"/>
      <c r="HR460" s="9"/>
      <c r="HS460" s="9"/>
      <c r="HT460" s="9"/>
      <c r="HU460" s="9"/>
      <c r="HV460" s="9"/>
      <c r="HW460" s="9"/>
      <c r="HX460" s="9"/>
      <c r="HY460" s="9"/>
      <c r="HZ460" s="9"/>
      <c r="IA460" s="9"/>
      <c r="IB460" s="9"/>
      <c r="IC460" s="9"/>
      <c r="ID460" s="9"/>
      <c r="IE460" s="9"/>
      <c r="IF460" s="9"/>
      <c r="IG460" s="9"/>
      <c r="IH460" s="9"/>
      <c r="II460" s="9"/>
      <c r="IJ460" s="9"/>
      <c r="IK460" s="9"/>
      <c r="IL460" s="9"/>
      <c r="IM460" s="9"/>
      <c r="IN460" s="9"/>
      <c r="IO460" s="9"/>
      <c r="IP460" s="9"/>
      <c r="IQ460" s="9"/>
      <c r="IR460" s="9"/>
      <c r="IS460" s="9"/>
      <c r="IT460" s="9"/>
      <c r="IU460" s="9"/>
      <c r="IV460" s="9"/>
      <c r="IW460" s="9"/>
      <c r="IX460" s="9"/>
      <c r="IY460" s="9"/>
      <c r="IZ460" s="9"/>
      <c r="JA460" s="9"/>
      <c r="JB460" s="9"/>
      <c r="JC460" s="9"/>
      <c r="JD460" s="9"/>
      <c r="JE460" s="9"/>
      <c r="JF460" s="9"/>
      <c r="JG460" s="9"/>
      <c r="JH460" s="9"/>
      <c r="JI460" s="9"/>
      <c r="JJ460" s="9"/>
      <c r="JK460" s="9"/>
      <c r="JL460" s="9"/>
      <c r="JM460" s="9"/>
      <c r="JN460" s="9"/>
    </row>
    <row r="461" spans="1:274" outlineLevel="1" x14ac:dyDescent="0.25">
      <c r="A461" t="s">
        <v>81</v>
      </c>
      <c r="B461" s="6"/>
      <c r="C461" s="6" t="s">
        <v>209</v>
      </c>
      <c r="D461" s="6" t="s">
        <v>155</v>
      </c>
      <c r="E461" s="75">
        <v>43935</v>
      </c>
      <c r="F461" s="75">
        <v>43935</v>
      </c>
      <c r="G461" s="280">
        <f>IF(OR(E461&lt;&gt;"NC", F461&lt;&gt;"NC"),NETWORKDAYS(E461,F461,'JOUR FERIE'!A:A),"NC")</f>
        <v>1</v>
      </c>
      <c r="H461" s="20">
        <v>1</v>
      </c>
      <c r="I461" s="20">
        <f>H461+(H461*0%)</f>
        <v>1</v>
      </c>
      <c r="J461" s="20">
        <v>0</v>
      </c>
      <c r="K461" s="73">
        <f>I461-J461</f>
        <v>1</v>
      </c>
      <c r="L461" s="19" t="s">
        <v>19</v>
      </c>
      <c r="M461" s="3"/>
    </row>
    <row r="462" spans="1:274" outlineLevel="1" x14ac:dyDescent="0.25">
      <c r="A462" t="s">
        <v>82</v>
      </c>
      <c r="B462" s="6"/>
      <c r="C462" s="6" t="s">
        <v>209</v>
      </c>
      <c r="D462" s="6" t="s">
        <v>155</v>
      </c>
      <c r="E462" s="75">
        <v>43936</v>
      </c>
      <c r="F462" s="75">
        <v>43936</v>
      </c>
      <c r="G462" s="280">
        <f>IF(OR(E462&lt;&gt;"NC", F462&lt;&gt;"NC"),NETWORKDAYS(E462,F462,'JOUR FERIE'!A:A),"NC")</f>
        <v>1</v>
      </c>
      <c r="H462" s="20">
        <v>1</v>
      </c>
      <c r="I462" s="20">
        <f>H462+(H462*0%)</f>
        <v>1</v>
      </c>
      <c r="J462" s="20">
        <v>0</v>
      </c>
      <c r="K462" s="73">
        <f>I462-J462</f>
        <v>1</v>
      </c>
      <c r="L462" s="19" t="s">
        <v>19</v>
      </c>
      <c r="M462" s="3"/>
    </row>
    <row r="463" spans="1:274" outlineLevel="1" x14ac:dyDescent="0.25">
      <c r="A463" s="22" t="s">
        <v>83</v>
      </c>
      <c r="B463" s="6"/>
      <c r="C463" s="14" t="s">
        <v>89</v>
      </c>
      <c r="D463" s="6" t="s">
        <v>151</v>
      </c>
      <c r="E463" s="14" t="s">
        <v>89</v>
      </c>
      <c r="F463" s="14" t="s">
        <v>89</v>
      </c>
      <c r="G463" s="20" t="s">
        <v>89</v>
      </c>
      <c r="H463" s="20" t="s">
        <v>89</v>
      </c>
      <c r="I463" s="20" t="s">
        <v>89</v>
      </c>
      <c r="J463" s="20" t="s">
        <v>89</v>
      </c>
      <c r="K463" s="20" t="s">
        <v>89</v>
      </c>
      <c r="L463" s="19" t="s">
        <v>19</v>
      </c>
      <c r="M463" s="3"/>
      <c r="N463" s="16"/>
      <c r="O463" s="16"/>
      <c r="P463" s="16"/>
      <c r="Q463" s="16"/>
      <c r="R463" s="16"/>
      <c r="S463" s="16"/>
      <c r="T463" s="173"/>
      <c r="U463" s="181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73"/>
      <c r="AJ463" s="181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73"/>
      <c r="AX463" s="181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73"/>
      <c r="BL463" s="181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73"/>
      <c r="BZ463" s="181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73"/>
      <c r="CN463" s="181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73"/>
      <c r="DI463" s="181"/>
      <c r="DJ463" s="16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73"/>
      <c r="ED463" s="181"/>
      <c r="EE463" s="16"/>
      <c r="EF463" s="16"/>
      <c r="EG463" s="16"/>
      <c r="EH463" s="16"/>
      <c r="EI463" s="16"/>
      <c r="EJ463" s="16"/>
      <c r="EK463" s="16"/>
      <c r="EL463" s="16"/>
      <c r="EM463" s="16"/>
      <c r="EN463" s="16"/>
      <c r="EO463" s="16"/>
      <c r="EP463" s="16"/>
      <c r="EQ463" s="16"/>
      <c r="ER463" s="16"/>
      <c r="ES463" s="16"/>
      <c r="ET463" s="16"/>
      <c r="EU463" s="16"/>
      <c r="EV463" s="16"/>
      <c r="EW463" s="16"/>
      <c r="EX463" s="173"/>
      <c r="EY463" s="181"/>
      <c r="EZ463" s="16"/>
      <c r="FA463" s="16"/>
      <c r="FB463" s="16"/>
      <c r="FC463" s="16"/>
      <c r="FD463" s="16"/>
      <c r="FE463" s="16"/>
      <c r="FF463" s="16"/>
      <c r="FG463" s="16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6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  <c r="HV463" s="16"/>
      <c r="HW463" s="16"/>
      <c r="HX463" s="16"/>
      <c r="HY463" s="16"/>
      <c r="HZ463" s="16"/>
      <c r="IA463" s="16"/>
      <c r="IB463" s="16"/>
      <c r="IC463" s="16"/>
      <c r="ID463" s="16"/>
      <c r="IE463" s="16"/>
      <c r="IF463" s="16"/>
      <c r="IG463" s="16"/>
      <c r="IH463" s="16"/>
      <c r="II463" s="16"/>
      <c r="IJ463" s="16"/>
      <c r="IK463" s="16"/>
      <c r="IL463" s="16"/>
      <c r="IM463" s="16"/>
      <c r="IN463" s="16"/>
      <c r="IO463" s="16"/>
      <c r="IP463" s="16"/>
      <c r="IQ463" s="16"/>
      <c r="IR463" s="16"/>
      <c r="IS463" s="16"/>
      <c r="IT463" s="16"/>
      <c r="IU463" s="16"/>
      <c r="IV463" s="16"/>
      <c r="IW463" s="16"/>
      <c r="IX463" s="16"/>
      <c r="IY463" s="16"/>
      <c r="IZ463" s="16"/>
      <c r="JA463" s="16"/>
      <c r="JB463" s="16"/>
      <c r="JC463" s="16"/>
      <c r="JD463" s="16"/>
      <c r="JE463" s="16"/>
      <c r="JF463" s="16"/>
      <c r="JG463" s="16"/>
      <c r="JH463" s="16"/>
      <c r="JI463" s="16"/>
      <c r="JJ463" s="16"/>
      <c r="JK463" s="16"/>
      <c r="JL463" s="16"/>
      <c r="JM463" s="16"/>
      <c r="JN463" s="16"/>
    </row>
    <row r="464" spans="1:274" s="147" customFormat="1" outlineLevel="1" x14ac:dyDescent="0.25">
      <c r="A464" s="145" t="s">
        <v>102</v>
      </c>
      <c r="B464" s="158"/>
      <c r="C464" s="158"/>
      <c r="D464" s="154"/>
      <c r="E464" s="245"/>
      <c r="F464" s="162"/>
      <c r="G464" s="283">
        <f>SUM(G465:G468)</f>
        <v>40</v>
      </c>
      <c r="H464" s="283">
        <f>SUM(H465:H468)</f>
        <v>2</v>
      </c>
      <c r="I464" s="283">
        <f>SUM(I465:I468)</f>
        <v>2.8</v>
      </c>
      <c r="J464" s="283">
        <f>SUM(J465:J468)</f>
        <v>0</v>
      </c>
      <c r="K464" s="283">
        <f>SUM(K465:K468)</f>
        <v>2.8</v>
      </c>
      <c r="L464" s="148" t="s">
        <v>19</v>
      </c>
      <c r="M464" s="167"/>
      <c r="N464" s="154"/>
      <c r="O464" s="154"/>
      <c r="P464" s="154"/>
      <c r="Q464" s="154"/>
      <c r="R464" s="154"/>
      <c r="S464" s="154"/>
      <c r="T464" s="175"/>
      <c r="U464" s="18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  <c r="AI464" s="175"/>
      <c r="AJ464" s="184"/>
      <c r="AK464" s="154"/>
      <c r="AL464" s="154"/>
      <c r="AM464" s="154"/>
      <c r="AN464" s="154"/>
      <c r="AO464" s="154"/>
      <c r="AP464" s="154"/>
      <c r="AQ464" s="154"/>
      <c r="AR464" s="154"/>
      <c r="AS464" s="154"/>
      <c r="AT464" s="154"/>
      <c r="AU464" s="154"/>
      <c r="AV464" s="154"/>
      <c r="AW464" s="175"/>
      <c r="AX464" s="184"/>
      <c r="AY464" s="154"/>
      <c r="AZ464" s="154"/>
      <c r="BA464" s="154"/>
      <c r="BB464" s="154"/>
      <c r="BC464" s="154"/>
      <c r="BD464" s="154"/>
      <c r="BE464" s="154"/>
      <c r="BF464" s="154"/>
      <c r="BG464" s="154"/>
      <c r="BH464" s="154"/>
      <c r="BI464" s="154"/>
      <c r="BJ464" s="154"/>
      <c r="BK464" s="175"/>
      <c r="BL464" s="184"/>
      <c r="BM464" s="154"/>
      <c r="BN464" s="154"/>
      <c r="BO464" s="154"/>
      <c r="BP464" s="154"/>
      <c r="BQ464" s="154"/>
      <c r="BR464" s="154"/>
      <c r="BS464" s="154"/>
      <c r="BT464" s="154"/>
      <c r="BU464" s="154"/>
      <c r="BV464" s="154"/>
      <c r="BW464" s="154"/>
      <c r="BX464" s="154"/>
      <c r="BY464" s="175"/>
      <c r="BZ464" s="184"/>
      <c r="CA464" s="154"/>
      <c r="CB464" s="154"/>
      <c r="CC464" s="154"/>
      <c r="CD464" s="154"/>
      <c r="CE464" s="154"/>
      <c r="CF464" s="154"/>
      <c r="CG464" s="154"/>
      <c r="CH464" s="154"/>
      <c r="CI464" s="154"/>
      <c r="CJ464" s="154"/>
      <c r="CK464" s="154"/>
      <c r="CL464" s="154"/>
      <c r="CM464" s="175"/>
      <c r="CN464" s="184"/>
      <c r="CO464" s="154"/>
      <c r="CP464" s="154"/>
      <c r="CQ464" s="154"/>
      <c r="CR464" s="154"/>
      <c r="CS464" s="154"/>
      <c r="CT464" s="154"/>
      <c r="CU464" s="154"/>
      <c r="CV464" s="154"/>
      <c r="CW464" s="154"/>
      <c r="CX464" s="154"/>
      <c r="CY464" s="154"/>
      <c r="CZ464" s="154"/>
      <c r="DA464" s="154"/>
      <c r="DB464" s="154"/>
      <c r="DC464" s="154"/>
      <c r="DD464" s="154"/>
      <c r="DE464" s="154"/>
      <c r="DF464" s="154"/>
      <c r="DG464" s="154"/>
      <c r="DH464" s="175"/>
      <c r="DI464" s="184"/>
      <c r="DJ464" s="154"/>
      <c r="DK464" s="154"/>
      <c r="DL464" s="154"/>
      <c r="DM464" s="154"/>
      <c r="DN464" s="154"/>
      <c r="DO464" s="154"/>
      <c r="DP464" s="154"/>
      <c r="DQ464" s="154"/>
      <c r="DR464" s="154"/>
      <c r="DS464" s="154"/>
      <c r="DT464" s="154"/>
      <c r="DU464" s="154"/>
      <c r="DV464" s="154"/>
      <c r="DW464" s="154"/>
      <c r="DX464" s="154"/>
      <c r="DY464" s="154"/>
      <c r="DZ464" s="154"/>
      <c r="EA464" s="154"/>
      <c r="EB464" s="154"/>
      <c r="EC464" s="175"/>
      <c r="ED464" s="184"/>
      <c r="EE464" s="154"/>
      <c r="EF464" s="154"/>
      <c r="EG464" s="154"/>
      <c r="EH464" s="154"/>
      <c r="EI464" s="154"/>
      <c r="EJ464" s="154"/>
      <c r="EK464" s="154"/>
      <c r="EL464" s="154"/>
      <c r="EM464" s="154"/>
      <c r="EN464" s="154"/>
      <c r="EO464" s="154"/>
      <c r="EP464" s="154"/>
      <c r="EQ464" s="154"/>
      <c r="ER464" s="154"/>
      <c r="ES464" s="154"/>
      <c r="ET464" s="154"/>
      <c r="EU464" s="154"/>
      <c r="EV464" s="154"/>
      <c r="EW464" s="154"/>
      <c r="EX464" s="175"/>
      <c r="EY464" s="184"/>
      <c r="EZ464" s="154"/>
      <c r="FA464" s="154"/>
      <c r="FB464" s="154"/>
      <c r="FC464" s="154"/>
      <c r="FD464" s="154"/>
      <c r="FE464" s="154"/>
      <c r="FF464" s="154"/>
      <c r="FG464" s="154"/>
      <c r="FH464" s="154"/>
      <c r="FI464" s="154"/>
      <c r="FJ464" s="154"/>
      <c r="FK464" s="154"/>
      <c r="FL464" s="154"/>
      <c r="FM464" s="154"/>
      <c r="FN464" s="154"/>
      <c r="FO464" s="154"/>
      <c r="FP464" s="154"/>
      <c r="FQ464" s="154"/>
      <c r="FR464" s="154"/>
      <c r="FS464" s="154"/>
      <c r="FT464" s="154"/>
      <c r="FU464" s="154"/>
      <c r="FV464" s="154"/>
      <c r="FW464" s="154"/>
      <c r="FX464" s="154"/>
      <c r="FY464" s="154"/>
      <c r="FZ464" s="154"/>
      <c r="GA464" s="154"/>
      <c r="GB464" s="154"/>
      <c r="GC464" s="154"/>
      <c r="GD464" s="154"/>
      <c r="GE464" s="154"/>
      <c r="GF464" s="154"/>
      <c r="GG464" s="154"/>
      <c r="GH464" s="154"/>
      <c r="GI464" s="154"/>
      <c r="GJ464" s="154"/>
      <c r="GK464" s="154"/>
      <c r="GL464" s="154"/>
      <c r="GM464" s="154"/>
      <c r="GN464" s="154"/>
      <c r="GO464" s="154"/>
      <c r="GP464" s="154"/>
      <c r="GQ464" s="154"/>
      <c r="GR464" s="154"/>
      <c r="GS464" s="154"/>
      <c r="GT464" s="154"/>
      <c r="GU464" s="154"/>
      <c r="GV464" s="154"/>
      <c r="GW464" s="154"/>
      <c r="GX464" s="154"/>
      <c r="GY464" s="154"/>
      <c r="GZ464" s="154"/>
      <c r="HA464" s="154"/>
      <c r="HB464" s="154"/>
      <c r="HC464" s="154"/>
      <c r="HD464" s="154"/>
      <c r="HE464" s="154"/>
      <c r="HF464" s="154"/>
      <c r="HG464" s="154"/>
      <c r="HH464" s="154"/>
      <c r="HI464" s="154"/>
      <c r="HJ464" s="154"/>
      <c r="HK464" s="154"/>
      <c r="HL464" s="154"/>
      <c r="HM464" s="154"/>
      <c r="HN464" s="154"/>
      <c r="HO464" s="154"/>
      <c r="HP464" s="154"/>
      <c r="HQ464" s="154"/>
      <c r="HR464" s="154"/>
      <c r="HS464" s="154"/>
      <c r="HT464" s="154"/>
      <c r="HU464" s="154"/>
      <c r="HV464" s="154"/>
      <c r="HW464" s="154"/>
      <c r="HX464" s="154"/>
      <c r="HY464" s="154"/>
      <c r="HZ464" s="154"/>
      <c r="IA464" s="154"/>
      <c r="IB464" s="154"/>
      <c r="IC464" s="154"/>
      <c r="ID464" s="154"/>
      <c r="IE464" s="154"/>
      <c r="IF464" s="154"/>
      <c r="IG464" s="154"/>
      <c r="IH464" s="154"/>
      <c r="II464" s="154"/>
      <c r="IJ464" s="154"/>
      <c r="IK464" s="154"/>
      <c r="IL464" s="154"/>
      <c r="IM464" s="154"/>
      <c r="IN464" s="154"/>
      <c r="IO464" s="154"/>
      <c r="IP464" s="154"/>
      <c r="IQ464" s="154"/>
      <c r="IR464" s="154"/>
      <c r="IS464" s="154"/>
      <c r="IT464" s="154"/>
      <c r="IU464" s="154"/>
      <c r="IV464" s="154"/>
      <c r="IW464" s="154"/>
      <c r="IX464" s="154"/>
      <c r="IY464" s="154"/>
      <c r="IZ464" s="154"/>
      <c r="JA464" s="154"/>
      <c r="JB464" s="154"/>
      <c r="JC464" s="154"/>
      <c r="JD464" s="154"/>
      <c r="JE464" s="154"/>
      <c r="JF464" s="154"/>
      <c r="JG464" s="154"/>
      <c r="JH464" s="154"/>
      <c r="JI464" s="154"/>
      <c r="JJ464" s="154"/>
      <c r="JK464" s="154"/>
      <c r="JL464" s="154"/>
      <c r="JM464" s="154"/>
      <c r="JN464" s="154"/>
    </row>
    <row r="465" spans="1:274" outlineLevel="1" x14ac:dyDescent="0.25">
      <c r="A465" t="s">
        <v>103</v>
      </c>
      <c r="B465" s="6"/>
      <c r="C465" s="6" t="s">
        <v>209</v>
      </c>
      <c r="D465" s="6" t="s">
        <v>149</v>
      </c>
      <c r="E465" s="75">
        <v>43936</v>
      </c>
      <c r="F465" s="75">
        <v>43936</v>
      </c>
      <c r="G465" s="280">
        <f>IF(OR(E465&lt;&gt;"NC", F465&lt;&gt;"NC"),NETWORKDAYS(E465,F465,'JOUR FERIE'!A:A),"NC")</f>
        <v>1</v>
      </c>
      <c r="H465" s="20">
        <v>0.5</v>
      </c>
      <c r="I465" s="20">
        <f>H465+(H465*40%)</f>
        <v>0.7</v>
      </c>
      <c r="J465" s="20">
        <v>0</v>
      </c>
      <c r="K465" s="73">
        <f>I465-J465</f>
        <v>0.7</v>
      </c>
      <c r="L465" s="19" t="s">
        <v>19</v>
      </c>
      <c r="M465" s="3"/>
      <c r="N465" s="9"/>
      <c r="O465" s="9"/>
      <c r="P465" s="9"/>
      <c r="Q465" s="9"/>
      <c r="R465" s="9"/>
      <c r="S465" s="9"/>
      <c r="T465" s="172"/>
      <c r="U465" s="18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172"/>
      <c r="AJ465" s="180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172"/>
      <c r="AX465" s="180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172"/>
      <c r="BL465" s="180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172"/>
      <c r="BZ465" s="180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172"/>
      <c r="CN465" s="180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172"/>
      <c r="DI465" s="180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172"/>
      <c r="ED465" s="180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172"/>
      <c r="EY465" s="180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  <c r="GL465" s="9"/>
      <c r="GM465" s="9"/>
      <c r="GN465" s="9"/>
      <c r="GO465" s="9"/>
      <c r="GP465" s="9"/>
      <c r="GQ465" s="9"/>
      <c r="GR465" s="9"/>
      <c r="GS465" s="9"/>
      <c r="GT465" s="9"/>
      <c r="GU465" s="9"/>
      <c r="GV465" s="9"/>
      <c r="GW465" s="9"/>
      <c r="GX465" s="9"/>
      <c r="GY465" s="9"/>
      <c r="GZ465" s="9"/>
      <c r="HA465" s="9"/>
      <c r="HB465" s="9"/>
      <c r="HC465" s="9"/>
      <c r="HD465" s="9"/>
      <c r="HE465" s="9"/>
      <c r="HF465" s="9"/>
      <c r="HG465" s="9"/>
      <c r="HH465" s="9"/>
      <c r="HI465" s="9"/>
      <c r="HJ465" s="9"/>
      <c r="HK465" s="9"/>
      <c r="HL465" s="9"/>
      <c r="HM465" s="9"/>
      <c r="HN465" s="9"/>
      <c r="HO465" s="9"/>
      <c r="HP465" s="9"/>
      <c r="HQ465" s="9"/>
      <c r="HR465" s="9"/>
      <c r="HS465" s="9"/>
      <c r="HT465" s="9"/>
      <c r="HU465" s="9"/>
      <c r="HV465" s="9"/>
      <c r="HW465" s="9"/>
      <c r="HX465" s="9"/>
      <c r="HY465" s="9"/>
      <c r="HZ465" s="9"/>
      <c r="IA465" s="9"/>
      <c r="IB465" s="9"/>
      <c r="IC465" s="9"/>
      <c r="ID465" s="9"/>
      <c r="IE465" s="9"/>
      <c r="IF465" s="9"/>
      <c r="IG465" s="9"/>
      <c r="IH465" s="9"/>
      <c r="II465" s="9"/>
      <c r="IJ465" s="9"/>
      <c r="IK465" s="9"/>
      <c r="IL465" s="9"/>
      <c r="IM465" s="9"/>
      <c r="IN465" s="9"/>
      <c r="IO465" s="9"/>
      <c r="IP465" s="9"/>
      <c r="IQ465" s="9"/>
      <c r="IR465" s="9"/>
      <c r="IS465" s="9"/>
      <c r="IT465" s="9"/>
      <c r="IU465" s="9"/>
      <c r="IV465" s="9"/>
      <c r="IW465" s="9"/>
      <c r="IX465" s="9"/>
      <c r="IY465" s="9"/>
      <c r="IZ465" s="9"/>
      <c r="JA465" s="9"/>
      <c r="JB465" s="9"/>
      <c r="JC465" s="9"/>
      <c r="JD465" s="9"/>
      <c r="JE465" s="9"/>
      <c r="JF465" s="9"/>
      <c r="JG465" s="9"/>
      <c r="JH465" s="9"/>
      <c r="JI465" s="9"/>
      <c r="JJ465" s="9"/>
      <c r="JK465" s="9"/>
      <c r="JL465" s="9"/>
      <c r="JM465" s="9"/>
      <c r="JN465" s="9"/>
    </row>
    <row r="466" spans="1:274" outlineLevel="1" x14ac:dyDescent="0.25">
      <c r="A466" t="s">
        <v>84</v>
      </c>
      <c r="B466" s="6"/>
      <c r="C466" s="6" t="s">
        <v>209</v>
      </c>
      <c r="D466" s="6" t="s">
        <v>150</v>
      </c>
      <c r="E466" s="75">
        <v>43936</v>
      </c>
      <c r="F466" s="75">
        <v>43936</v>
      </c>
      <c r="G466" s="280">
        <f>IF(OR(E466&lt;&gt;"NC", F466&lt;&gt;"NC"),NETWORKDAYS(E466,F466,'JOUR FERIE'!A:A),"NC")</f>
        <v>1</v>
      </c>
      <c r="H466" s="20">
        <v>0.5</v>
      </c>
      <c r="I466" s="20">
        <f>H466+(H466*40%)</f>
        <v>0.7</v>
      </c>
      <c r="J466" s="20">
        <v>0</v>
      </c>
      <c r="K466" s="73">
        <f>I466-J466</f>
        <v>0.7</v>
      </c>
      <c r="L466" s="19" t="s">
        <v>19</v>
      </c>
      <c r="M466" s="3"/>
    </row>
    <row r="467" spans="1:274" outlineLevel="1" x14ac:dyDescent="0.25">
      <c r="A467" t="s">
        <v>86</v>
      </c>
      <c r="B467" s="6"/>
      <c r="C467" s="6" t="s">
        <v>209</v>
      </c>
      <c r="D467" s="6" t="s">
        <v>150</v>
      </c>
      <c r="E467" s="75">
        <v>43936</v>
      </c>
      <c r="F467" s="61">
        <v>43957</v>
      </c>
      <c r="G467" s="280">
        <f>IF(OR(E467&lt;&gt;"NC", F467&lt;&gt;"NC"),NETWORKDAYS(E467,F467,'JOUR FERIE'!A:A),"NC")</f>
        <v>15</v>
      </c>
      <c r="H467" s="20">
        <v>0.5</v>
      </c>
      <c r="I467" s="20">
        <f>H467+(H467*40%)</f>
        <v>0.7</v>
      </c>
      <c r="J467" s="20">
        <v>0</v>
      </c>
      <c r="K467" s="73">
        <f>I467-J467</f>
        <v>0.7</v>
      </c>
      <c r="L467" s="19" t="s">
        <v>19</v>
      </c>
      <c r="M467" s="3"/>
    </row>
    <row r="468" spans="1:274" outlineLevel="1" x14ac:dyDescent="0.25">
      <c r="A468" t="s">
        <v>85</v>
      </c>
      <c r="B468" s="6"/>
      <c r="C468" s="6" t="s">
        <v>210</v>
      </c>
      <c r="D468" s="6" t="s">
        <v>150</v>
      </c>
      <c r="E468" s="61">
        <v>43957</v>
      </c>
      <c r="F468" s="61">
        <v>43992</v>
      </c>
      <c r="G468" s="280">
        <f>IF(OR(E468&lt;&gt;"NC", F468&lt;&gt;"NC"),NETWORKDAYS(E468,F468,'JOUR FERIE'!A:A),"NC")</f>
        <v>23</v>
      </c>
      <c r="H468" s="20">
        <v>0.5</v>
      </c>
      <c r="I468" s="20">
        <f>H468+(H468*40%)</f>
        <v>0.7</v>
      </c>
      <c r="J468" s="20">
        <v>0</v>
      </c>
      <c r="K468" s="73">
        <f>I468-J468</f>
        <v>0.7</v>
      </c>
      <c r="L468" s="19" t="s">
        <v>19</v>
      </c>
      <c r="M468" s="3"/>
      <c r="N468" s="16"/>
      <c r="O468" s="16"/>
      <c r="P468" s="16"/>
      <c r="Q468" s="16"/>
      <c r="R468" s="16"/>
      <c r="S468" s="16"/>
      <c r="T468" s="173"/>
      <c r="U468" s="181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73"/>
      <c r="AJ468" s="181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73"/>
      <c r="AX468" s="181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73"/>
      <c r="BL468" s="181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73"/>
      <c r="BZ468" s="181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73"/>
      <c r="CN468" s="181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73"/>
      <c r="DI468" s="181"/>
      <c r="DJ468" s="16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73"/>
      <c r="ED468" s="181"/>
      <c r="EE468" s="16"/>
      <c r="EF468" s="16"/>
      <c r="EG468" s="16"/>
      <c r="EH468" s="16"/>
      <c r="EI468" s="16"/>
      <c r="EJ468" s="16"/>
      <c r="EK468" s="16"/>
      <c r="EL468" s="16"/>
      <c r="EM468" s="16"/>
      <c r="EN468" s="16"/>
      <c r="EO468" s="16"/>
      <c r="EP468" s="16"/>
      <c r="EQ468" s="16"/>
      <c r="ER468" s="16"/>
      <c r="ES468" s="16"/>
      <c r="ET468" s="16"/>
      <c r="EU468" s="16"/>
      <c r="EV468" s="16"/>
      <c r="EW468" s="16"/>
      <c r="EX468" s="173"/>
      <c r="EY468" s="181"/>
      <c r="EZ468" s="16"/>
      <c r="FA468" s="16"/>
      <c r="FB468" s="16"/>
      <c r="FC468" s="16"/>
      <c r="FD468" s="16"/>
      <c r="FE468" s="16"/>
      <c r="FF468" s="16"/>
      <c r="FG468" s="16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6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  <c r="HV468" s="16"/>
      <c r="HW468" s="16"/>
      <c r="HX468" s="16"/>
      <c r="HY468" s="16"/>
      <c r="HZ468" s="16"/>
      <c r="IA468" s="16"/>
      <c r="IB468" s="16"/>
      <c r="IC468" s="16"/>
      <c r="ID468" s="16"/>
      <c r="IE468" s="16"/>
      <c r="IF468" s="16"/>
      <c r="IG468" s="16"/>
      <c r="IH468" s="16"/>
      <c r="II468" s="16"/>
      <c r="IJ468" s="16"/>
      <c r="IK468" s="16"/>
      <c r="IL468" s="16"/>
      <c r="IM468" s="16"/>
      <c r="IN468" s="16"/>
      <c r="IO468" s="16"/>
      <c r="IP468" s="16"/>
      <c r="IQ468" s="16"/>
      <c r="IR468" s="16"/>
      <c r="IS468" s="16"/>
      <c r="IT468" s="16"/>
      <c r="IU468" s="16"/>
      <c r="IV468" s="16"/>
      <c r="IW468" s="16"/>
      <c r="IX468" s="16"/>
      <c r="IY468" s="16"/>
      <c r="IZ468" s="16"/>
      <c r="JA468" s="16"/>
      <c r="JB468" s="16"/>
      <c r="JC468" s="16"/>
      <c r="JD468" s="16"/>
      <c r="JE468" s="16"/>
      <c r="JF468" s="16"/>
      <c r="JG468" s="16"/>
      <c r="JH468" s="16"/>
      <c r="JI468" s="16"/>
      <c r="JJ468" s="16"/>
      <c r="JK468" s="16"/>
      <c r="JL468" s="16"/>
      <c r="JM468" s="16"/>
      <c r="JN468" s="16"/>
    </row>
    <row r="469" spans="1:274" s="147" customFormat="1" outlineLevel="1" x14ac:dyDescent="0.25">
      <c r="A469" s="145" t="s">
        <v>87</v>
      </c>
      <c r="B469" s="158"/>
      <c r="C469" s="158"/>
      <c r="D469" s="154"/>
      <c r="E469" s="245"/>
      <c r="F469" s="162"/>
      <c r="G469" s="283">
        <f>SUM(G470)</f>
        <v>6</v>
      </c>
      <c r="H469" s="283">
        <f>SUM(H470)</f>
        <v>4</v>
      </c>
      <c r="I469" s="283">
        <f>SUM(I470)</f>
        <v>5.6</v>
      </c>
      <c r="J469" s="283">
        <f>SUM(J470)</f>
        <v>0</v>
      </c>
      <c r="K469" s="283">
        <f>SUM(K470)</f>
        <v>5.6</v>
      </c>
      <c r="L469" s="148" t="s">
        <v>19</v>
      </c>
      <c r="M469" s="167"/>
      <c r="N469" s="154"/>
      <c r="O469" s="154"/>
      <c r="P469" s="154"/>
      <c r="Q469" s="154"/>
      <c r="R469" s="154"/>
      <c r="S469" s="154"/>
      <c r="T469" s="175"/>
      <c r="U469" s="18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  <c r="AI469" s="175"/>
      <c r="AJ469" s="184"/>
      <c r="AK469" s="154"/>
      <c r="AL469" s="154"/>
      <c r="AM469" s="154"/>
      <c r="AN469" s="154"/>
      <c r="AO469" s="154"/>
      <c r="AP469" s="154"/>
      <c r="AQ469" s="154"/>
      <c r="AR469" s="154"/>
      <c r="AS469" s="154"/>
      <c r="AT469" s="154"/>
      <c r="AU469" s="154"/>
      <c r="AV469" s="154"/>
      <c r="AW469" s="175"/>
      <c r="AX469" s="184"/>
      <c r="AY469" s="154"/>
      <c r="AZ469" s="154"/>
      <c r="BA469" s="154"/>
      <c r="BB469" s="154"/>
      <c r="BC469" s="154"/>
      <c r="BD469" s="154"/>
      <c r="BE469" s="154"/>
      <c r="BF469" s="154"/>
      <c r="BG469" s="154"/>
      <c r="BH469" s="154"/>
      <c r="BI469" s="154"/>
      <c r="BJ469" s="154"/>
      <c r="BK469" s="175"/>
      <c r="BL469" s="184"/>
      <c r="BM469" s="154"/>
      <c r="BN469" s="154"/>
      <c r="BO469" s="154"/>
      <c r="BP469" s="154"/>
      <c r="BQ469" s="154"/>
      <c r="BR469" s="154"/>
      <c r="BS469" s="154"/>
      <c r="BT469" s="154"/>
      <c r="BU469" s="154"/>
      <c r="BV469" s="154"/>
      <c r="BW469" s="154"/>
      <c r="BX469" s="154"/>
      <c r="BY469" s="175"/>
      <c r="BZ469" s="184"/>
      <c r="CA469" s="154"/>
      <c r="CB469" s="154"/>
      <c r="CC469" s="154"/>
      <c r="CD469" s="154"/>
      <c r="CE469" s="154"/>
      <c r="CF469" s="154"/>
      <c r="CG469" s="154"/>
      <c r="CH469" s="154"/>
      <c r="CI469" s="154"/>
      <c r="CJ469" s="154"/>
      <c r="CK469" s="154"/>
      <c r="CL469" s="154"/>
      <c r="CM469" s="175"/>
      <c r="CN469" s="184"/>
      <c r="CO469" s="154"/>
      <c r="CP469" s="154"/>
      <c r="CQ469" s="154"/>
      <c r="CR469" s="154"/>
      <c r="CS469" s="154"/>
      <c r="CT469" s="154"/>
      <c r="CU469" s="154"/>
      <c r="CV469" s="154"/>
      <c r="CW469" s="154"/>
      <c r="CX469" s="154"/>
      <c r="CY469" s="154"/>
      <c r="CZ469" s="154"/>
      <c r="DA469" s="154"/>
      <c r="DB469" s="154"/>
      <c r="DC469" s="154"/>
      <c r="DD469" s="154"/>
      <c r="DE469" s="154"/>
      <c r="DF469" s="154"/>
      <c r="DG469" s="154"/>
      <c r="DH469" s="175"/>
      <c r="DI469" s="184"/>
      <c r="DJ469" s="154"/>
      <c r="DK469" s="154"/>
      <c r="DL469" s="154"/>
      <c r="DM469" s="154"/>
      <c r="DN469" s="154"/>
      <c r="DO469" s="154"/>
      <c r="DP469" s="154"/>
      <c r="DQ469" s="154"/>
      <c r="DR469" s="154"/>
      <c r="DS469" s="154"/>
      <c r="DT469" s="154"/>
      <c r="DU469" s="154"/>
      <c r="DV469" s="154"/>
      <c r="DW469" s="154"/>
      <c r="DX469" s="154"/>
      <c r="DY469" s="154"/>
      <c r="DZ469" s="154"/>
      <c r="EA469" s="154"/>
      <c r="EB469" s="154"/>
      <c r="EC469" s="175"/>
      <c r="ED469" s="184"/>
      <c r="EE469" s="154"/>
      <c r="EF469" s="154"/>
      <c r="EG469" s="154"/>
      <c r="EH469" s="154"/>
      <c r="EI469" s="154"/>
      <c r="EJ469" s="154"/>
      <c r="EK469" s="154"/>
      <c r="EL469" s="154"/>
      <c r="EM469" s="154"/>
      <c r="EN469" s="154"/>
      <c r="EO469" s="154"/>
      <c r="EP469" s="154"/>
      <c r="EQ469" s="154"/>
      <c r="ER469" s="154"/>
      <c r="ES469" s="154"/>
      <c r="ET469" s="154"/>
      <c r="EU469" s="154"/>
      <c r="EV469" s="154"/>
      <c r="EW469" s="154"/>
      <c r="EX469" s="175"/>
      <c r="EY469" s="184"/>
      <c r="EZ469" s="154"/>
      <c r="FA469" s="154"/>
      <c r="FB469" s="154"/>
      <c r="FC469" s="154"/>
      <c r="FD469" s="154"/>
      <c r="FE469" s="154"/>
      <c r="FF469" s="154"/>
      <c r="FG469" s="154"/>
      <c r="FH469" s="154"/>
      <c r="FI469" s="154"/>
      <c r="FJ469" s="154"/>
      <c r="FK469" s="154"/>
      <c r="FL469" s="154"/>
      <c r="FM469" s="154"/>
      <c r="FN469" s="154"/>
      <c r="FO469" s="154"/>
      <c r="FP469" s="154"/>
      <c r="FQ469" s="154"/>
      <c r="FR469" s="154"/>
      <c r="FS469" s="154"/>
      <c r="FT469" s="154"/>
      <c r="FU469" s="154"/>
      <c r="FV469" s="154"/>
      <c r="FW469" s="154"/>
      <c r="FX469" s="154"/>
      <c r="FY469" s="154"/>
      <c r="FZ469" s="154"/>
      <c r="GA469" s="154"/>
      <c r="GB469" s="154"/>
      <c r="GC469" s="154"/>
      <c r="GD469" s="154"/>
      <c r="GE469" s="154"/>
      <c r="GF469" s="154"/>
      <c r="GG469" s="154"/>
      <c r="GH469" s="154"/>
      <c r="GI469" s="154"/>
      <c r="GJ469" s="154"/>
      <c r="GK469" s="154"/>
      <c r="GL469" s="154"/>
      <c r="GM469" s="154"/>
      <c r="GN469" s="154"/>
      <c r="GO469" s="154"/>
      <c r="GP469" s="154"/>
      <c r="GQ469" s="154"/>
      <c r="GR469" s="154"/>
      <c r="GS469" s="154"/>
      <c r="GT469" s="154"/>
      <c r="GU469" s="154"/>
      <c r="GV469" s="154"/>
      <c r="GW469" s="154"/>
      <c r="GX469" s="154"/>
      <c r="GY469" s="154"/>
      <c r="GZ469" s="154"/>
      <c r="HA469" s="154"/>
      <c r="HB469" s="154"/>
      <c r="HC469" s="154"/>
      <c r="HD469" s="154"/>
      <c r="HE469" s="154"/>
      <c r="HF469" s="154"/>
      <c r="HG469" s="154"/>
      <c r="HH469" s="154"/>
      <c r="HI469" s="154"/>
      <c r="HJ469" s="154"/>
      <c r="HK469" s="154"/>
      <c r="HL469" s="154"/>
      <c r="HM469" s="154"/>
      <c r="HN469" s="154"/>
      <c r="HO469" s="154"/>
      <c r="HP469" s="154"/>
      <c r="HQ469" s="154"/>
      <c r="HR469" s="154"/>
      <c r="HS469" s="154"/>
      <c r="HT469" s="154"/>
      <c r="HU469" s="154"/>
      <c r="HV469" s="154"/>
      <c r="HW469" s="154"/>
      <c r="HX469" s="154"/>
      <c r="HY469" s="154"/>
      <c r="HZ469" s="154"/>
      <c r="IA469" s="154"/>
      <c r="IB469" s="154"/>
      <c r="IC469" s="154"/>
      <c r="ID469" s="154"/>
      <c r="IE469" s="154"/>
      <c r="IF469" s="154"/>
      <c r="IG469" s="154"/>
      <c r="IH469" s="154"/>
      <c r="II469" s="154"/>
      <c r="IJ469" s="154"/>
      <c r="IK469" s="154"/>
      <c r="IL469" s="154"/>
      <c r="IM469" s="154"/>
      <c r="IN469" s="154"/>
      <c r="IO469" s="154"/>
      <c r="IP469" s="154"/>
      <c r="IQ469" s="154"/>
      <c r="IR469" s="154"/>
      <c r="IS469" s="154"/>
      <c r="IT469" s="154"/>
      <c r="IU469" s="154"/>
      <c r="IV469" s="154"/>
      <c r="IW469" s="154"/>
      <c r="IX469" s="154"/>
      <c r="IY469" s="154"/>
      <c r="IZ469" s="154"/>
      <c r="JA469" s="154"/>
      <c r="JB469" s="154"/>
      <c r="JC469" s="154"/>
      <c r="JD469" s="154"/>
      <c r="JE469" s="154"/>
      <c r="JF469" s="154"/>
      <c r="JG469" s="154"/>
      <c r="JH469" s="154"/>
      <c r="JI469" s="154"/>
      <c r="JJ469" s="154"/>
      <c r="JK469" s="154"/>
      <c r="JL469" s="154"/>
      <c r="JM469" s="154"/>
      <c r="JN469" s="154"/>
    </row>
    <row r="470" spans="1:274" outlineLevel="1" x14ac:dyDescent="0.25">
      <c r="A470" t="s">
        <v>87</v>
      </c>
      <c r="B470" s="6"/>
      <c r="C470" s="6" t="s">
        <v>208</v>
      </c>
      <c r="D470" s="6" t="s">
        <v>5</v>
      </c>
      <c r="E470" s="75">
        <v>43914</v>
      </c>
      <c r="F470" s="61">
        <v>43921</v>
      </c>
      <c r="G470" s="280">
        <f>IF(OR(E470&lt;&gt;"NC", F470&lt;&gt;"NC"),NETWORKDAYS(E470,F470,'JOUR FERIE'!A:A),"NC")</f>
        <v>6</v>
      </c>
      <c r="H470" s="20">
        <v>4</v>
      </c>
      <c r="I470" s="20">
        <f>H470+(H470*40%)</f>
        <v>5.6</v>
      </c>
      <c r="J470" s="20">
        <v>0</v>
      </c>
      <c r="K470" s="73">
        <f>I470-J470</f>
        <v>5.6</v>
      </c>
      <c r="L470" s="19" t="s">
        <v>19</v>
      </c>
      <c r="M470" s="3"/>
      <c r="N470" s="6"/>
      <c r="O470" s="6"/>
      <c r="P470" s="6"/>
      <c r="Q470" s="6"/>
      <c r="R470" s="6"/>
      <c r="S470" s="6"/>
      <c r="T470" s="109"/>
      <c r="U470" s="183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109"/>
      <c r="AJ470" s="183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109"/>
      <c r="AX470" s="183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109"/>
      <c r="BL470" s="183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109"/>
      <c r="BZ470" s="183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109"/>
      <c r="CN470" s="183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109"/>
      <c r="DI470" s="183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109"/>
      <c r="ED470" s="183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109"/>
      <c r="EY470" s="183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6"/>
      <c r="IQ470" s="6"/>
      <c r="IR470" s="6"/>
      <c r="IS470" s="6"/>
      <c r="IT470" s="6"/>
      <c r="IU470" s="6"/>
      <c r="IV470" s="6"/>
      <c r="IW470" s="6"/>
      <c r="IX470" s="6"/>
      <c r="IY470" s="6"/>
      <c r="IZ470" s="6"/>
      <c r="JA470" s="6"/>
      <c r="JB470" s="6"/>
      <c r="JC470" s="6"/>
      <c r="JD470" s="6"/>
      <c r="JE470" s="6"/>
      <c r="JF470" s="6"/>
      <c r="JG470" s="6"/>
      <c r="JH470" s="6"/>
      <c r="JI470" s="6"/>
      <c r="JJ470" s="6"/>
      <c r="JK470" s="6"/>
      <c r="JL470" s="6"/>
      <c r="JM470" s="6"/>
      <c r="JN470" s="6"/>
    </row>
    <row r="471" spans="1:274" s="147" customFormat="1" outlineLevel="1" x14ac:dyDescent="0.25">
      <c r="A471" s="145" t="s">
        <v>104</v>
      </c>
      <c r="B471" s="158"/>
      <c r="C471" s="158"/>
      <c r="D471" s="154"/>
      <c r="E471" s="245"/>
      <c r="F471" s="162"/>
      <c r="G471" s="283">
        <f>SUM(G472:G473)</f>
        <v>1</v>
      </c>
      <c r="H471" s="283">
        <f>SUM(H472:H473)</f>
        <v>1</v>
      </c>
      <c r="I471" s="283">
        <f>SUM(I472:I473)</f>
        <v>1</v>
      </c>
      <c r="J471" s="283">
        <f>SUM(J472:J473)</f>
        <v>0</v>
      </c>
      <c r="K471" s="283">
        <f>SUM(K472:K473)</f>
        <v>1</v>
      </c>
      <c r="L471" s="148" t="s">
        <v>19</v>
      </c>
      <c r="M471" s="167"/>
      <c r="N471" s="154"/>
      <c r="O471" s="154"/>
      <c r="P471" s="154"/>
      <c r="Q471" s="154"/>
      <c r="R471" s="154"/>
      <c r="S471" s="154"/>
      <c r="T471" s="175"/>
      <c r="U471" s="18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  <c r="AI471" s="175"/>
      <c r="AJ471" s="184"/>
      <c r="AK471" s="154"/>
      <c r="AL471" s="154"/>
      <c r="AM471" s="154"/>
      <c r="AN471" s="154"/>
      <c r="AO471" s="154"/>
      <c r="AP471" s="154"/>
      <c r="AQ471" s="154"/>
      <c r="AR471" s="154"/>
      <c r="AS471" s="154"/>
      <c r="AT471" s="154"/>
      <c r="AU471" s="154"/>
      <c r="AV471" s="154"/>
      <c r="AW471" s="175"/>
      <c r="AX471" s="184"/>
      <c r="AY471" s="154"/>
      <c r="AZ471" s="154"/>
      <c r="BA471" s="154"/>
      <c r="BB471" s="154"/>
      <c r="BC471" s="154"/>
      <c r="BD471" s="154"/>
      <c r="BE471" s="154"/>
      <c r="BF471" s="154"/>
      <c r="BG471" s="154"/>
      <c r="BH471" s="154"/>
      <c r="BI471" s="154"/>
      <c r="BJ471" s="154"/>
      <c r="BK471" s="175"/>
      <c r="BL471" s="184"/>
      <c r="BM471" s="154"/>
      <c r="BN471" s="154"/>
      <c r="BO471" s="154"/>
      <c r="BP471" s="154"/>
      <c r="BQ471" s="154"/>
      <c r="BR471" s="154"/>
      <c r="BS471" s="154"/>
      <c r="BT471" s="154"/>
      <c r="BU471" s="154"/>
      <c r="BV471" s="154"/>
      <c r="BW471" s="154"/>
      <c r="BX471" s="154"/>
      <c r="BY471" s="175"/>
      <c r="BZ471" s="184"/>
      <c r="CA471" s="154"/>
      <c r="CB471" s="154"/>
      <c r="CC471" s="154"/>
      <c r="CD471" s="154"/>
      <c r="CE471" s="154"/>
      <c r="CF471" s="154"/>
      <c r="CG471" s="154"/>
      <c r="CH471" s="154"/>
      <c r="CI471" s="154"/>
      <c r="CJ471" s="154"/>
      <c r="CK471" s="154"/>
      <c r="CL471" s="154"/>
      <c r="CM471" s="175"/>
      <c r="CN471" s="184"/>
      <c r="CO471" s="154"/>
      <c r="CP471" s="154"/>
      <c r="CQ471" s="154"/>
      <c r="CR471" s="154"/>
      <c r="CS471" s="154"/>
      <c r="CT471" s="154"/>
      <c r="CU471" s="154"/>
      <c r="CV471" s="154"/>
      <c r="CW471" s="154"/>
      <c r="CX471" s="154"/>
      <c r="CY471" s="154"/>
      <c r="CZ471" s="154"/>
      <c r="DA471" s="154"/>
      <c r="DB471" s="154"/>
      <c r="DC471" s="154"/>
      <c r="DD471" s="154"/>
      <c r="DE471" s="154"/>
      <c r="DF471" s="154"/>
      <c r="DG471" s="154"/>
      <c r="DH471" s="175"/>
      <c r="DI471" s="184"/>
      <c r="DJ471" s="154"/>
      <c r="DK471" s="154"/>
      <c r="DL471" s="154"/>
      <c r="DM471" s="154"/>
      <c r="DN471" s="154"/>
      <c r="DO471" s="154"/>
      <c r="DP471" s="154"/>
      <c r="DQ471" s="154"/>
      <c r="DR471" s="154"/>
      <c r="DS471" s="154"/>
      <c r="DT471" s="154"/>
      <c r="DU471" s="154"/>
      <c r="DV471" s="154"/>
      <c r="DW471" s="154"/>
      <c r="DX471" s="154"/>
      <c r="DY471" s="154"/>
      <c r="DZ471" s="154"/>
      <c r="EA471" s="154"/>
      <c r="EB471" s="154"/>
      <c r="EC471" s="175"/>
      <c r="ED471" s="184"/>
      <c r="EE471" s="154"/>
      <c r="EF471" s="154"/>
      <c r="EG471" s="154"/>
      <c r="EH471" s="154"/>
      <c r="EI471" s="154"/>
      <c r="EJ471" s="154"/>
      <c r="EK471" s="154"/>
      <c r="EL471" s="154"/>
      <c r="EM471" s="154"/>
      <c r="EN471" s="154"/>
      <c r="EO471" s="154"/>
      <c r="EP471" s="154"/>
      <c r="EQ471" s="154"/>
      <c r="ER471" s="154"/>
      <c r="ES471" s="154"/>
      <c r="ET471" s="154"/>
      <c r="EU471" s="154"/>
      <c r="EV471" s="154"/>
      <c r="EW471" s="154"/>
      <c r="EX471" s="175"/>
      <c r="EY471" s="184"/>
      <c r="EZ471" s="154"/>
      <c r="FA471" s="154"/>
      <c r="FB471" s="154"/>
      <c r="FC471" s="154"/>
      <c r="FD471" s="154"/>
      <c r="FE471" s="154"/>
      <c r="FF471" s="154"/>
      <c r="FG471" s="154"/>
      <c r="FH471" s="154"/>
      <c r="FI471" s="154"/>
      <c r="FJ471" s="154"/>
      <c r="FK471" s="154"/>
      <c r="FL471" s="154"/>
      <c r="FM471" s="154"/>
      <c r="FN471" s="154"/>
      <c r="FO471" s="154"/>
      <c r="FP471" s="154"/>
      <c r="FQ471" s="154"/>
      <c r="FR471" s="154"/>
      <c r="FS471" s="154"/>
      <c r="FT471" s="154"/>
      <c r="FU471" s="154"/>
      <c r="FV471" s="154"/>
      <c r="FW471" s="154"/>
      <c r="FX471" s="154"/>
      <c r="FY471" s="154"/>
      <c r="FZ471" s="154"/>
      <c r="GA471" s="154"/>
      <c r="GB471" s="154"/>
      <c r="GC471" s="154"/>
      <c r="GD471" s="154"/>
      <c r="GE471" s="154"/>
      <c r="GF471" s="154"/>
      <c r="GG471" s="154"/>
      <c r="GH471" s="154"/>
      <c r="GI471" s="154"/>
      <c r="GJ471" s="154"/>
      <c r="GK471" s="154"/>
      <c r="GL471" s="154"/>
      <c r="GM471" s="154"/>
      <c r="GN471" s="154"/>
      <c r="GO471" s="154"/>
      <c r="GP471" s="154"/>
      <c r="GQ471" s="154"/>
      <c r="GR471" s="154"/>
      <c r="GS471" s="154"/>
      <c r="GT471" s="154"/>
      <c r="GU471" s="154"/>
      <c r="GV471" s="154"/>
      <c r="GW471" s="154"/>
      <c r="GX471" s="154"/>
      <c r="GY471" s="154"/>
      <c r="GZ471" s="154"/>
      <c r="HA471" s="154"/>
      <c r="HB471" s="154"/>
      <c r="HC471" s="154"/>
      <c r="HD471" s="154"/>
      <c r="HE471" s="154"/>
      <c r="HF471" s="154"/>
      <c r="HG471" s="154"/>
      <c r="HH471" s="154"/>
      <c r="HI471" s="154"/>
      <c r="HJ471" s="154"/>
      <c r="HK471" s="154"/>
      <c r="HL471" s="154"/>
      <c r="HM471" s="154"/>
      <c r="HN471" s="154"/>
      <c r="HO471" s="154"/>
      <c r="HP471" s="154"/>
      <c r="HQ471" s="154"/>
      <c r="HR471" s="154"/>
      <c r="HS471" s="154"/>
      <c r="HT471" s="154"/>
      <c r="HU471" s="154"/>
      <c r="HV471" s="154"/>
      <c r="HW471" s="154"/>
      <c r="HX471" s="154"/>
      <c r="HY471" s="154"/>
      <c r="HZ471" s="154"/>
      <c r="IA471" s="154"/>
      <c r="IB471" s="154"/>
      <c r="IC471" s="154"/>
      <c r="ID471" s="154"/>
      <c r="IE471" s="154"/>
      <c r="IF471" s="154"/>
      <c r="IG471" s="154"/>
      <c r="IH471" s="154"/>
      <c r="II471" s="154"/>
      <c r="IJ471" s="154"/>
      <c r="IK471" s="154"/>
      <c r="IL471" s="154"/>
      <c r="IM471" s="154"/>
      <c r="IN471" s="154"/>
      <c r="IO471" s="154"/>
      <c r="IP471" s="154"/>
      <c r="IQ471" s="154"/>
      <c r="IR471" s="154"/>
      <c r="IS471" s="154"/>
      <c r="IT471" s="154"/>
      <c r="IU471" s="154"/>
      <c r="IV471" s="154"/>
      <c r="IW471" s="154"/>
      <c r="IX471" s="154"/>
      <c r="IY471" s="154"/>
      <c r="IZ471" s="154"/>
      <c r="JA471" s="154"/>
      <c r="JB471" s="154"/>
      <c r="JC471" s="154"/>
      <c r="JD471" s="154"/>
      <c r="JE471" s="154"/>
      <c r="JF471" s="154"/>
      <c r="JG471" s="154"/>
      <c r="JH471" s="154"/>
      <c r="JI471" s="154"/>
      <c r="JJ471" s="154"/>
      <c r="JK471" s="154"/>
      <c r="JL471" s="154"/>
      <c r="JM471" s="154"/>
      <c r="JN471" s="154"/>
    </row>
    <row r="472" spans="1:274" outlineLevel="1" x14ac:dyDescent="0.25">
      <c r="A472" t="s">
        <v>88</v>
      </c>
      <c r="B472" s="6"/>
      <c r="C472" s="6" t="s">
        <v>208</v>
      </c>
      <c r="D472" s="6" t="s">
        <v>152</v>
      </c>
      <c r="E472" s="61">
        <v>41737</v>
      </c>
      <c r="F472" s="61">
        <v>41737</v>
      </c>
      <c r="G472" s="280">
        <f>IF(OR(E472&lt;&gt;"NC", F472&lt;&gt;"NC"),NETWORKDAYS(E472,F472,'JOUR FERIE'!A:A),"NC")</f>
        <v>1</v>
      </c>
      <c r="H472" s="20">
        <v>1</v>
      </c>
      <c r="I472" s="20">
        <f>H472+(H472*0%)</f>
        <v>1</v>
      </c>
      <c r="J472" s="20">
        <v>0</v>
      </c>
      <c r="K472" s="73">
        <f>I472-J472</f>
        <v>1</v>
      </c>
      <c r="L472" s="19" t="s">
        <v>19</v>
      </c>
      <c r="M472" s="3"/>
      <c r="N472" s="9"/>
      <c r="O472" s="9"/>
      <c r="P472" s="9"/>
      <c r="Q472" s="9"/>
      <c r="R472" s="9"/>
      <c r="S472" s="9"/>
      <c r="T472" s="172"/>
      <c r="U472" s="18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172"/>
      <c r="AJ472" s="180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172"/>
      <c r="AX472" s="180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172"/>
      <c r="BL472" s="180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172"/>
      <c r="BZ472" s="180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172"/>
      <c r="CN472" s="180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172"/>
      <c r="DI472" s="180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172"/>
      <c r="ED472" s="180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172"/>
      <c r="EY472" s="180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  <c r="GL472" s="9"/>
      <c r="GM472" s="9"/>
      <c r="GN472" s="9"/>
      <c r="GO472" s="9"/>
      <c r="GP472" s="9"/>
      <c r="GQ472" s="9"/>
      <c r="GR472" s="9"/>
      <c r="GS472" s="9"/>
      <c r="GT472" s="9"/>
      <c r="GU472" s="9"/>
      <c r="GV472" s="9"/>
      <c r="GW472" s="9"/>
      <c r="GX472" s="9"/>
      <c r="GY472" s="9"/>
      <c r="GZ472" s="9"/>
      <c r="HA472" s="9"/>
      <c r="HB472" s="9"/>
      <c r="HC472" s="9"/>
      <c r="HD472" s="9"/>
      <c r="HE472" s="9"/>
      <c r="HF472" s="9"/>
      <c r="HG472" s="9"/>
      <c r="HH472" s="9"/>
      <c r="HI472" s="9"/>
      <c r="HJ472" s="9"/>
      <c r="HK472" s="9"/>
      <c r="HL472" s="9"/>
      <c r="HM472" s="9"/>
      <c r="HN472" s="9"/>
      <c r="HO472" s="9"/>
      <c r="HP472" s="9"/>
      <c r="HQ472" s="9"/>
      <c r="HR472" s="9"/>
      <c r="HS472" s="9"/>
      <c r="HT472" s="9"/>
      <c r="HU472" s="9"/>
      <c r="HV472" s="9"/>
      <c r="HW472" s="9"/>
      <c r="HX472" s="9"/>
      <c r="HY472" s="9"/>
      <c r="HZ472" s="9"/>
      <c r="IA472" s="9"/>
      <c r="IB472" s="9"/>
      <c r="IC472" s="9"/>
      <c r="ID472" s="9"/>
      <c r="IE472" s="9"/>
      <c r="IF472" s="9"/>
      <c r="IG472" s="9"/>
      <c r="IH472" s="9"/>
      <c r="II472" s="9"/>
      <c r="IJ472" s="9"/>
      <c r="IK472" s="9"/>
      <c r="IL472" s="9"/>
      <c r="IM472" s="9"/>
      <c r="IN472" s="9"/>
      <c r="IO472" s="9"/>
      <c r="IP472" s="9"/>
      <c r="IQ472" s="9"/>
      <c r="IR472" s="9"/>
      <c r="IS472" s="9"/>
      <c r="IT472" s="9"/>
      <c r="IU472" s="9"/>
      <c r="IV472" s="9"/>
      <c r="IW472" s="9"/>
      <c r="IX472" s="9"/>
      <c r="IY472" s="9"/>
      <c r="IZ472" s="9"/>
      <c r="JA472" s="9"/>
      <c r="JB472" s="9"/>
      <c r="JC472" s="9"/>
      <c r="JD472" s="9"/>
      <c r="JE472" s="9"/>
      <c r="JF472" s="9"/>
      <c r="JG472" s="9"/>
      <c r="JH472" s="9"/>
      <c r="JI472" s="9"/>
      <c r="JJ472" s="9"/>
      <c r="JK472" s="9"/>
      <c r="JL472" s="9"/>
      <c r="JM472" s="9"/>
      <c r="JN472" s="9"/>
    </row>
    <row r="473" spans="1:274" outlineLevel="1" x14ac:dyDescent="0.25">
      <c r="A473" t="s">
        <v>105</v>
      </c>
      <c r="B473" s="6"/>
      <c r="C473" s="6"/>
      <c r="D473" s="6" t="s">
        <v>152</v>
      </c>
      <c r="E473" s="75" t="s">
        <v>40</v>
      </c>
      <c r="F473" s="61" t="s">
        <v>40</v>
      </c>
      <c r="G473" s="280" t="str">
        <f>IF(OR(E473&lt;&gt;"NC", F473&lt;&gt;"NC"),NETWORKDAYS(E473,F473,'JOUR FERIE'!A:A),"NC")</f>
        <v>NC</v>
      </c>
      <c r="H473" s="20">
        <v>0</v>
      </c>
      <c r="I473" s="20">
        <f>H473+(H473*40%)</f>
        <v>0</v>
      </c>
      <c r="J473" s="20">
        <v>0</v>
      </c>
      <c r="K473" s="73">
        <f>I473-J473</f>
        <v>0</v>
      </c>
      <c r="L473" s="19" t="s">
        <v>21</v>
      </c>
      <c r="M473" s="3"/>
    </row>
    <row r="474" spans="1:274" s="147" customFormat="1" outlineLevel="1" x14ac:dyDescent="0.25">
      <c r="A474" s="145" t="s">
        <v>229</v>
      </c>
      <c r="B474" s="158"/>
      <c r="C474" s="158"/>
      <c r="D474" s="154"/>
      <c r="E474" s="245"/>
      <c r="F474" s="162"/>
      <c r="G474" s="283">
        <f>SUM(G475)</f>
        <v>7</v>
      </c>
      <c r="H474" s="283">
        <f>SUM(H475)</f>
        <v>8</v>
      </c>
      <c r="I474" s="283">
        <f>SUM(I475)</f>
        <v>8</v>
      </c>
      <c r="J474" s="283">
        <f>SUM(J475)</f>
        <v>0</v>
      </c>
      <c r="K474" s="283">
        <f>SUM(K475)</f>
        <v>8</v>
      </c>
      <c r="L474" s="148" t="s">
        <v>19</v>
      </c>
      <c r="M474" s="167"/>
      <c r="N474" s="154"/>
      <c r="O474" s="154"/>
      <c r="P474" s="154"/>
      <c r="Q474" s="154"/>
      <c r="R474" s="154"/>
      <c r="S474" s="154"/>
      <c r="T474" s="175"/>
      <c r="U474" s="18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  <c r="AI474" s="175"/>
      <c r="AJ474" s="184"/>
      <c r="AK474" s="154"/>
      <c r="AL474" s="154"/>
      <c r="AM474" s="154"/>
      <c r="AN474" s="154"/>
      <c r="AO474" s="154"/>
      <c r="AP474" s="154"/>
      <c r="AQ474" s="154"/>
      <c r="AR474" s="154"/>
      <c r="AS474" s="154"/>
      <c r="AT474" s="154"/>
      <c r="AU474" s="154"/>
      <c r="AV474" s="154"/>
      <c r="AW474" s="175"/>
      <c r="AX474" s="184"/>
      <c r="AY474" s="154"/>
      <c r="AZ474" s="154"/>
      <c r="BA474" s="154"/>
      <c r="BB474" s="154"/>
      <c r="BC474" s="154"/>
      <c r="BD474" s="154"/>
      <c r="BE474" s="154"/>
      <c r="BF474" s="154"/>
      <c r="BG474" s="154"/>
      <c r="BH474" s="154"/>
      <c r="BI474" s="154"/>
      <c r="BJ474" s="154"/>
      <c r="BK474" s="175"/>
      <c r="BL474" s="184"/>
      <c r="BM474" s="154"/>
      <c r="BN474" s="154"/>
      <c r="BO474" s="154"/>
      <c r="BP474" s="154"/>
      <c r="BQ474" s="154"/>
      <c r="BR474" s="154"/>
      <c r="BS474" s="154"/>
      <c r="BT474" s="154"/>
      <c r="BU474" s="154"/>
      <c r="BV474" s="154"/>
      <c r="BW474" s="154"/>
      <c r="BX474" s="154"/>
      <c r="BY474" s="175"/>
      <c r="BZ474" s="184"/>
      <c r="CA474" s="154"/>
      <c r="CB474" s="154"/>
      <c r="CC474" s="154"/>
      <c r="CD474" s="154"/>
      <c r="CE474" s="154"/>
      <c r="CF474" s="154"/>
      <c r="CG474" s="154"/>
      <c r="CH474" s="154"/>
      <c r="CI474" s="154"/>
      <c r="CJ474" s="154"/>
      <c r="CK474" s="154"/>
      <c r="CL474" s="154"/>
      <c r="CM474" s="175"/>
      <c r="CN474" s="184"/>
      <c r="CO474" s="154"/>
      <c r="CP474" s="154"/>
      <c r="CQ474" s="154"/>
      <c r="CR474" s="154"/>
      <c r="CS474" s="154"/>
      <c r="CT474" s="154"/>
      <c r="CU474" s="154"/>
      <c r="CV474" s="154"/>
      <c r="CW474" s="154"/>
      <c r="CX474" s="154"/>
      <c r="CY474" s="154"/>
      <c r="CZ474" s="154"/>
      <c r="DA474" s="154"/>
      <c r="DB474" s="154"/>
      <c r="DC474" s="154"/>
      <c r="DD474" s="154"/>
      <c r="DE474" s="154"/>
      <c r="DF474" s="154"/>
      <c r="DG474" s="154"/>
      <c r="DH474" s="175"/>
      <c r="DI474" s="184"/>
      <c r="DJ474" s="154"/>
      <c r="DK474" s="154"/>
      <c r="DL474" s="154"/>
      <c r="DM474" s="154"/>
      <c r="DN474" s="154"/>
      <c r="DO474" s="154"/>
      <c r="DP474" s="154"/>
      <c r="DQ474" s="154"/>
      <c r="DR474" s="154"/>
      <c r="DS474" s="154"/>
      <c r="DT474" s="154"/>
      <c r="DU474" s="154"/>
      <c r="DV474" s="154"/>
      <c r="DW474" s="154"/>
      <c r="DX474" s="154"/>
      <c r="DY474" s="154"/>
      <c r="DZ474" s="154"/>
      <c r="EA474" s="154"/>
      <c r="EB474" s="154"/>
      <c r="EC474" s="175"/>
      <c r="ED474" s="184"/>
      <c r="EE474" s="154"/>
      <c r="EF474" s="154"/>
      <c r="EG474" s="154"/>
      <c r="EH474" s="154"/>
      <c r="EI474" s="154"/>
      <c r="EJ474" s="154"/>
      <c r="EK474" s="154"/>
      <c r="EL474" s="154"/>
      <c r="EM474" s="154"/>
      <c r="EN474" s="154"/>
      <c r="EO474" s="154"/>
      <c r="EP474" s="154"/>
      <c r="EQ474" s="154"/>
      <c r="ER474" s="154"/>
      <c r="ES474" s="154"/>
      <c r="ET474" s="154"/>
      <c r="EU474" s="154"/>
      <c r="EV474" s="154"/>
      <c r="EW474" s="154"/>
      <c r="EX474" s="175"/>
      <c r="EY474" s="184"/>
      <c r="EZ474" s="154"/>
      <c r="FA474" s="154"/>
      <c r="FB474" s="154"/>
      <c r="FC474" s="154"/>
      <c r="FD474" s="154"/>
      <c r="FE474" s="154"/>
      <c r="FF474" s="154"/>
      <c r="FG474" s="154"/>
      <c r="FH474" s="154"/>
      <c r="FI474" s="154"/>
      <c r="FJ474" s="154"/>
      <c r="FK474" s="154"/>
      <c r="FL474" s="154"/>
      <c r="FM474" s="154"/>
      <c r="FN474" s="154"/>
      <c r="FO474" s="154"/>
      <c r="FP474" s="154"/>
      <c r="FQ474" s="154"/>
      <c r="FR474" s="154"/>
      <c r="FS474" s="154"/>
      <c r="FT474" s="154"/>
      <c r="FU474" s="154"/>
      <c r="FV474" s="154"/>
      <c r="FW474" s="154"/>
      <c r="FX474" s="154"/>
      <c r="FY474" s="154"/>
      <c r="FZ474" s="154"/>
      <c r="GA474" s="154"/>
      <c r="GB474" s="154"/>
      <c r="GC474" s="154"/>
      <c r="GD474" s="154"/>
      <c r="GE474" s="154"/>
      <c r="GF474" s="154"/>
      <c r="GG474" s="154"/>
      <c r="GH474" s="154"/>
      <c r="GI474" s="154"/>
      <c r="GJ474" s="154"/>
      <c r="GK474" s="154"/>
      <c r="GL474" s="154"/>
      <c r="GM474" s="154"/>
      <c r="GN474" s="154"/>
      <c r="GO474" s="154"/>
      <c r="GP474" s="154"/>
      <c r="GQ474" s="154"/>
      <c r="GR474" s="154"/>
      <c r="GS474" s="154"/>
      <c r="GT474" s="154"/>
      <c r="GU474" s="154"/>
      <c r="GV474" s="154"/>
      <c r="GW474" s="154"/>
      <c r="GX474" s="154"/>
      <c r="GY474" s="154"/>
      <c r="GZ474" s="154"/>
      <c r="HA474" s="154"/>
      <c r="HB474" s="154"/>
      <c r="HC474" s="154"/>
      <c r="HD474" s="154"/>
      <c r="HE474" s="154"/>
      <c r="HF474" s="154"/>
      <c r="HG474" s="154"/>
      <c r="HH474" s="154"/>
      <c r="HI474" s="154"/>
      <c r="HJ474" s="154"/>
      <c r="HK474" s="154"/>
      <c r="HL474" s="154"/>
      <c r="HM474" s="154"/>
      <c r="HN474" s="154"/>
      <c r="HO474" s="154"/>
      <c r="HP474" s="154"/>
      <c r="HQ474" s="154"/>
      <c r="HR474" s="154"/>
      <c r="HS474" s="154"/>
      <c r="HT474" s="154"/>
      <c r="HU474" s="154"/>
      <c r="HV474" s="154"/>
      <c r="HW474" s="154"/>
      <c r="HX474" s="154"/>
      <c r="HY474" s="154"/>
      <c r="HZ474" s="154"/>
      <c r="IA474" s="154"/>
      <c r="IB474" s="154"/>
      <c r="IC474" s="154"/>
      <c r="ID474" s="154"/>
      <c r="IE474" s="154"/>
      <c r="IF474" s="154"/>
      <c r="IG474" s="154"/>
      <c r="IH474" s="154"/>
      <c r="II474" s="154"/>
      <c r="IJ474" s="154"/>
      <c r="IK474" s="154"/>
      <c r="IL474" s="154"/>
      <c r="IM474" s="154"/>
      <c r="IN474" s="154"/>
      <c r="IO474" s="154"/>
      <c r="IP474" s="154"/>
      <c r="IQ474" s="154"/>
      <c r="IR474" s="154"/>
      <c r="IS474" s="154"/>
      <c r="IT474" s="154"/>
      <c r="IU474" s="154"/>
      <c r="IV474" s="154"/>
      <c r="IW474" s="154"/>
      <c r="IX474" s="154"/>
      <c r="IY474" s="154"/>
      <c r="IZ474" s="154"/>
      <c r="JA474" s="154"/>
      <c r="JB474" s="154"/>
      <c r="JC474" s="154"/>
      <c r="JD474" s="154"/>
      <c r="JE474" s="154"/>
      <c r="JF474" s="154"/>
      <c r="JG474" s="154"/>
      <c r="JH474" s="154"/>
      <c r="JI474" s="154"/>
      <c r="JJ474" s="154"/>
      <c r="JK474" s="154"/>
      <c r="JL474" s="154"/>
      <c r="JM474" s="154"/>
      <c r="JN474" s="154"/>
    </row>
    <row r="475" spans="1:274" outlineLevel="1" x14ac:dyDescent="0.25">
      <c r="A475" t="s">
        <v>229</v>
      </c>
      <c r="B475" s="6"/>
      <c r="C475" s="6" t="s">
        <v>208</v>
      </c>
      <c r="D475" s="6" t="s">
        <v>152</v>
      </c>
      <c r="E475" s="75">
        <v>43918</v>
      </c>
      <c r="F475" s="61">
        <v>43928</v>
      </c>
      <c r="G475" s="280">
        <f>IF(OR(E475&lt;&gt;"NC", F475&lt;&gt;"NC"),NETWORKDAYS(E475,F475,'JOUR FERIE'!A:A),"NC")</f>
        <v>7</v>
      </c>
      <c r="H475" s="20">
        <v>8</v>
      </c>
      <c r="I475" s="20">
        <f>H475+(H475*0%)</f>
        <v>8</v>
      </c>
      <c r="J475" s="20">
        <v>0</v>
      </c>
      <c r="K475" s="73">
        <f>I475-J475</f>
        <v>8</v>
      </c>
      <c r="L475" s="19" t="s">
        <v>19</v>
      </c>
      <c r="M475" s="3"/>
      <c r="N475" s="16"/>
      <c r="O475" s="16"/>
      <c r="P475" s="16"/>
      <c r="Q475" s="16"/>
      <c r="R475" s="16"/>
      <c r="S475" s="16"/>
      <c r="T475" s="173"/>
      <c r="U475" s="181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73"/>
      <c r="AJ475" s="181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73"/>
      <c r="AX475" s="181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73"/>
      <c r="BL475" s="181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73"/>
      <c r="BZ475" s="181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73"/>
      <c r="CN475" s="181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/>
      <c r="DG475" s="16"/>
      <c r="DH475" s="173"/>
      <c r="DI475" s="181"/>
      <c r="DJ475" s="16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73"/>
      <c r="ED475" s="181"/>
      <c r="EE475" s="16"/>
      <c r="EF475" s="16"/>
      <c r="EG475" s="16"/>
      <c r="EH475" s="16"/>
      <c r="EI475" s="16"/>
      <c r="EJ475" s="16"/>
      <c r="EK475" s="16"/>
      <c r="EL475" s="16"/>
      <c r="EM475" s="16"/>
      <c r="EN475" s="16"/>
      <c r="EO475" s="16"/>
      <c r="EP475" s="16"/>
      <c r="EQ475" s="16"/>
      <c r="ER475" s="16"/>
      <c r="ES475" s="16"/>
      <c r="ET475" s="16"/>
      <c r="EU475" s="16"/>
      <c r="EV475" s="16"/>
      <c r="EW475" s="16"/>
      <c r="EX475" s="173"/>
      <c r="EY475" s="181"/>
      <c r="EZ475" s="16"/>
      <c r="FA475" s="16"/>
      <c r="FB475" s="16"/>
      <c r="FC475" s="16"/>
      <c r="FD475" s="16"/>
      <c r="FE475" s="16"/>
      <c r="FF475" s="16"/>
      <c r="FG475" s="16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6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  <c r="HV475" s="16"/>
      <c r="HW475" s="16"/>
      <c r="HX475" s="16"/>
      <c r="HY475" s="16"/>
      <c r="HZ475" s="16"/>
      <c r="IA475" s="16"/>
      <c r="IB475" s="16"/>
      <c r="IC475" s="16"/>
      <c r="ID475" s="16"/>
      <c r="IE475" s="16"/>
      <c r="IF475" s="16"/>
      <c r="IG475" s="16"/>
      <c r="IH475" s="16"/>
      <c r="II475" s="16"/>
      <c r="IJ475" s="16"/>
      <c r="IK475" s="16"/>
      <c r="IL475" s="16"/>
      <c r="IM475" s="16"/>
      <c r="IN475" s="16"/>
      <c r="IO475" s="16"/>
      <c r="IP475" s="16"/>
      <c r="IQ475" s="16"/>
      <c r="IR475" s="16"/>
      <c r="IS475" s="16"/>
      <c r="IT475" s="16"/>
      <c r="IU475" s="16"/>
      <c r="IV475" s="16"/>
      <c r="IW475" s="16"/>
      <c r="IX475" s="16"/>
      <c r="IY475" s="16"/>
      <c r="IZ475" s="16"/>
      <c r="JA475" s="16"/>
      <c r="JB475" s="16"/>
      <c r="JC475" s="16"/>
      <c r="JD475" s="16"/>
      <c r="JE475" s="16"/>
      <c r="JF475" s="16"/>
      <c r="JG475" s="16"/>
      <c r="JH475" s="16"/>
      <c r="JI475" s="16"/>
      <c r="JJ475" s="16"/>
      <c r="JK475" s="16"/>
      <c r="JL475" s="16"/>
      <c r="JM475" s="16"/>
      <c r="JN475" s="16"/>
    </row>
    <row r="476" spans="1:274" s="31" customFormat="1" x14ac:dyDescent="0.25">
      <c r="A476" s="143" t="s">
        <v>95</v>
      </c>
      <c r="B476" s="195"/>
      <c r="C476" s="195"/>
      <c r="D476" s="163"/>
      <c r="E476" s="242">
        <f>E480</f>
        <v>43836</v>
      </c>
      <c r="F476" s="164">
        <f>F482</f>
        <v>43952</v>
      </c>
      <c r="G476" s="54">
        <f>IF(OR(E476&lt;&gt;"NC", F476&lt;&gt;"NC"),NETWORKDAYS(E476,F476,'JOUR FERIE'!A:A),"NC")</f>
        <v>84</v>
      </c>
      <c r="H476" s="54">
        <f>SUM(H477,H483,H486,H488,H491,H495,H497,H502,H507,H509,H512)</f>
        <v>224.2</v>
      </c>
      <c r="I476" s="54">
        <f>SUM(I477,I483,I486,I488,I491,I495,I497,I502,I507,I509,I512)</f>
        <v>253.39999999999998</v>
      </c>
      <c r="J476" s="54">
        <f>SUM(J477,J483,J486,J488,J491,J495,J497,J502,J507,J509,J512)</f>
        <v>0</v>
      </c>
      <c r="K476" s="54">
        <f>SUM(K477,K483,K486,K488,K491,K495,K497,K502,K507,K509,K512)</f>
        <v>246.39999999999998</v>
      </c>
      <c r="L476" s="5" t="s">
        <v>19</v>
      </c>
      <c r="M476" s="4"/>
      <c r="N476" s="43"/>
      <c r="O476" s="43"/>
      <c r="P476" s="43"/>
      <c r="Q476" s="43"/>
      <c r="R476" s="43"/>
      <c r="S476" s="43"/>
      <c r="T476" s="176"/>
      <c r="U476" s="185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176"/>
      <c r="AJ476" s="185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176"/>
      <c r="AX476" s="185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176"/>
      <c r="BL476" s="185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176"/>
      <c r="BZ476" s="185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176"/>
      <c r="CN476" s="185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176"/>
      <c r="DI476" s="185"/>
      <c r="DJ476" s="43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176"/>
      <c r="ED476" s="185"/>
      <c r="EE476" s="43"/>
      <c r="EF476" s="43"/>
      <c r="EG476" s="43"/>
      <c r="EH476" s="43"/>
      <c r="EI476" s="43"/>
      <c r="EJ476" s="43"/>
      <c r="EK476" s="43"/>
      <c r="EL476" s="43"/>
      <c r="EM476" s="43"/>
      <c r="EN476" s="43"/>
      <c r="EO476" s="43"/>
      <c r="EP476" s="43"/>
      <c r="EQ476" s="43"/>
      <c r="ER476" s="43"/>
      <c r="ES476" s="43"/>
      <c r="ET476" s="43"/>
      <c r="EU476" s="43"/>
      <c r="EV476" s="43"/>
      <c r="EW476" s="43"/>
      <c r="EX476" s="176"/>
      <c r="EY476" s="185"/>
      <c r="EZ476" s="43"/>
      <c r="FA476" s="43"/>
      <c r="FB476" s="43"/>
      <c r="FC476" s="43"/>
      <c r="FD476" s="43"/>
      <c r="FE476" s="43"/>
      <c r="FF476" s="43"/>
      <c r="FG476" s="43"/>
      <c r="FH476" s="43"/>
      <c r="FI476" s="43"/>
      <c r="FJ476" s="43"/>
      <c r="FK476" s="43"/>
      <c r="FL476" s="43"/>
      <c r="FM476" s="43"/>
      <c r="FN476" s="43"/>
      <c r="FO476" s="43"/>
      <c r="FP476" s="43"/>
      <c r="FQ476" s="43"/>
      <c r="FR476" s="43"/>
      <c r="FS476" s="43"/>
      <c r="FT476" s="43"/>
      <c r="FU476" s="43"/>
      <c r="FV476" s="43"/>
      <c r="FW476" s="43"/>
      <c r="FX476" s="43"/>
      <c r="FY476" s="43"/>
      <c r="FZ476" s="43"/>
      <c r="GA476" s="43"/>
      <c r="GB476" s="43"/>
      <c r="GC476" s="43"/>
      <c r="GD476" s="43"/>
      <c r="GE476" s="43"/>
      <c r="GF476" s="43"/>
      <c r="GG476" s="43"/>
      <c r="GH476" s="43"/>
      <c r="GI476" s="43"/>
      <c r="GJ476" s="43"/>
      <c r="GK476" s="43"/>
      <c r="GL476" s="43"/>
      <c r="GM476" s="43"/>
      <c r="GN476" s="43"/>
      <c r="GO476" s="43"/>
      <c r="GP476" s="43"/>
      <c r="GQ476" s="43"/>
      <c r="GR476" s="43"/>
      <c r="GS476" s="43"/>
      <c r="GT476" s="43"/>
      <c r="GU476" s="43"/>
      <c r="GV476" s="43"/>
      <c r="GW476" s="43"/>
      <c r="GX476" s="43"/>
      <c r="GY476" s="43"/>
      <c r="GZ476" s="43"/>
      <c r="HA476" s="43"/>
      <c r="HB476" s="43"/>
      <c r="HC476" s="43"/>
      <c r="HD476" s="43"/>
      <c r="HE476" s="43"/>
      <c r="HF476" s="43"/>
      <c r="HG476" s="43"/>
      <c r="HH476" s="43"/>
      <c r="HI476" s="43"/>
      <c r="HJ476" s="43"/>
      <c r="HK476" s="43"/>
      <c r="HL476" s="43"/>
      <c r="HM476" s="43"/>
      <c r="HN476" s="43"/>
      <c r="HO476" s="43"/>
      <c r="HP476" s="43"/>
      <c r="HQ476" s="43"/>
      <c r="HR476" s="43"/>
      <c r="HS476" s="43"/>
      <c r="HT476" s="43"/>
      <c r="HU476" s="43"/>
      <c r="HV476" s="43"/>
      <c r="HW476" s="43"/>
      <c r="HX476" s="43"/>
      <c r="HY476" s="43"/>
      <c r="HZ476" s="43"/>
      <c r="IA476" s="43"/>
      <c r="IB476" s="43"/>
      <c r="IC476" s="43"/>
      <c r="ID476" s="43"/>
      <c r="IE476" s="43"/>
      <c r="IF476" s="43"/>
      <c r="IG476" s="43"/>
      <c r="IH476" s="43"/>
      <c r="II476" s="43"/>
      <c r="IJ476" s="43"/>
      <c r="IK476" s="43"/>
      <c r="IL476" s="43"/>
      <c r="IM476" s="43"/>
      <c r="IN476" s="43"/>
      <c r="IO476" s="43"/>
      <c r="IP476" s="43"/>
      <c r="IQ476" s="43"/>
      <c r="IR476" s="43"/>
      <c r="IS476" s="43"/>
      <c r="IT476" s="43"/>
      <c r="IU476" s="43"/>
      <c r="IV476" s="43"/>
      <c r="IW476" s="43"/>
      <c r="IX476" s="43"/>
      <c r="IY476" s="43"/>
      <c r="IZ476" s="43"/>
      <c r="JA476" s="43"/>
      <c r="JB476" s="43"/>
      <c r="JC476" s="43"/>
      <c r="JD476" s="43"/>
      <c r="JE476" s="43"/>
      <c r="JF476" s="43"/>
      <c r="JG476" s="43"/>
      <c r="JH476" s="43"/>
      <c r="JI476" s="43"/>
      <c r="JJ476" s="43"/>
      <c r="JK476" s="43"/>
      <c r="JL476" s="43"/>
      <c r="JM476" s="43"/>
      <c r="JN476" s="43"/>
    </row>
    <row r="477" spans="1:274" s="147" customFormat="1" hidden="1" outlineLevel="1" x14ac:dyDescent="0.25">
      <c r="A477" s="145" t="s">
        <v>106</v>
      </c>
      <c r="B477" s="158"/>
      <c r="C477" s="158"/>
      <c r="D477" s="154"/>
      <c r="E477" s="245"/>
      <c r="F477" s="162"/>
      <c r="G477" s="282">
        <f>SUM(G478:G482)</f>
        <v>85</v>
      </c>
      <c r="H477" s="282">
        <f>SUM(H478:H482)</f>
        <v>30</v>
      </c>
      <c r="I477" s="282">
        <f>SUM(I478:I482)</f>
        <v>42</v>
      </c>
      <c r="J477" s="282">
        <f>SUM(J478:J482)</f>
        <v>0</v>
      </c>
      <c r="K477" s="282">
        <f>SUM(K478:K482)</f>
        <v>42</v>
      </c>
      <c r="L477" s="148" t="s">
        <v>19</v>
      </c>
      <c r="M477" s="167"/>
      <c r="N477" s="154"/>
      <c r="O477" s="154"/>
      <c r="P477" s="154"/>
      <c r="Q477" s="154"/>
      <c r="R477" s="154"/>
      <c r="S477" s="154"/>
      <c r="T477" s="175"/>
      <c r="U477" s="18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  <c r="AI477" s="175"/>
      <c r="AJ477" s="184"/>
      <c r="AK477" s="154"/>
      <c r="AL477" s="154"/>
      <c r="AM477" s="154"/>
      <c r="AN477" s="154"/>
      <c r="AO477" s="154"/>
      <c r="AP477" s="154"/>
      <c r="AQ477" s="154"/>
      <c r="AR477" s="154"/>
      <c r="AS477" s="154"/>
      <c r="AT477" s="154"/>
      <c r="AU477" s="154"/>
      <c r="AV477" s="154"/>
      <c r="AW477" s="175"/>
      <c r="AX477" s="184"/>
      <c r="AY477" s="154"/>
      <c r="AZ477" s="154"/>
      <c r="BA477" s="154"/>
      <c r="BB477" s="154"/>
      <c r="BC477" s="154"/>
      <c r="BD477" s="154"/>
      <c r="BE477" s="154"/>
      <c r="BF477" s="154"/>
      <c r="BG477" s="154"/>
      <c r="BH477" s="154"/>
      <c r="BI477" s="154"/>
      <c r="BJ477" s="154"/>
      <c r="BK477" s="175"/>
      <c r="BL477" s="184"/>
      <c r="BM477" s="154"/>
      <c r="BN477" s="154"/>
      <c r="BO477" s="154"/>
      <c r="BP477" s="154"/>
      <c r="BQ477" s="154"/>
      <c r="BR477" s="154"/>
      <c r="BS477" s="154"/>
      <c r="BT477" s="154"/>
      <c r="BU477" s="154"/>
      <c r="BV477" s="154"/>
      <c r="BW477" s="154"/>
      <c r="BX477" s="154"/>
      <c r="BY477" s="175"/>
      <c r="BZ477" s="184"/>
      <c r="CA477" s="154"/>
      <c r="CB477" s="154"/>
      <c r="CC477" s="154"/>
      <c r="CD477" s="154"/>
      <c r="CE477" s="154"/>
      <c r="CF477" s="154"/>
      <c r="CG477" s="154"/>
      <c r="CH477" s="154"/>
      <c r="CI477" s="154"/>
      <c r="CJ477" s="154"/>
      <c r="CK477" s="154"/>
      <c r="CL477" s="154"/>
      <c r="CM477" s="175"/>
      <c r="CN477" s="184"/>
      <c r="CO477" s="154"/>
      <c r="CP477" s="154"/>
      <c r="CQ477" s="154"/>
      <c r="CR477" s="154"/>
      <c r="CS477" s="154"/>
      <c r="CT477" s="154"/>
      <c r="CU477" s="154"/>
      <c r="CV477" s="154"/>
      <c r="CW477" s="154"/>
      <c r="CX477" s="154"/>
      <c r="CY477" s="154"/>
      <c r="CZ477" s="154"/>
      <c r="DA477" s="154"/>
      <c r="DB477" s="154"/>
      <c r="DC477" s="154"/>
      <c r="DD477" s="154"/>
      <c r="DE477" s="154"/>
      <c r="DF477" s="154"/>
      <c r="DG477" s="154"/>
      <c r="DH477" s="175"/>
      <c r="DI477" s="184"/>
      <c r="DJ477" s="154"/>
      <c r="DK477" s="154"/>
      <c r="DL477" s="154"/>
      <c r="DM477" s="154"/>
      <c r="DN477" s="154"/>
      <c r="DO477" s="154"/>
      <c r="DP477" s="154"/>
      <c r="DQ477" s="154"/>
      <c r="DR477" s="154"/>
      <c r="DS477" s="154"/>
      <c r="DT477" s="154"/>
      <c r="DU477" s="154"/>
      <c r="DV477" s="154"/>
      <c r="DW477" s="154"/>
      <c r="DX477" s="154"/>
      <c r="DY477" s="154"/>
      <c r="DZ477" s="154"/>
      <c r="EA477" s="154"/>
      <c r="EB477" s="154"/>
      <c r="EC477" s="175"/>
      <c r="ED477" s="184"/>
      <c r="EE477" s="154"/>
      <c r="EF477" s="154"/>
      <c r="EG477" s="154"/>
      <c r="EH477" s="154"/>
      <c r="EI477" s="154"/>
      <c r="EJ477" s="154"/>
      <c r="EK477" s="154"/>
      <c r="EL477" s="154"/>
      <c r="EM477" s="154"/>
      <c r="EN477" s="154"/>
      <c r="EO477" s="154"/>
      <c r="EP477" s="154"/>
      <c r="EQ477" s="154"/>
      <c r="ER477" s="154"/>
      <c r="ES477" s="154"/>
      <c r="ET477" s="154"/>
      <c r="EU477" s="154"/>
      <c r="EV477" s="154"/>
      <c r="EW477" s="154"/>
      <c r="EX477" s="175"/>
      <c r="EY477" s="184"/>
      <c r="EZ477" s="154"/>
      <c r="FA477" s="154"/>
      <c r="FB477" s="154"/>
      <c r="FC477" s="154"/>
      <c r="FD477" s="154"/>
      <c r="FE477" s="154"/>
      <c r="FF477" s="154"/>
      <c r="FG477" s="154"/>
      <c r="FH477" s="154"/>
      <c r="FI477" s="154"/>
      <c r="FJ477" s="154"/>
      <c r="FK477" s="154"/>
      <c r="FL477" s="154"/>
      <c r="FM477" s="154"/>
      <c r="FN477" s="154"/>
      <c r="FO477" s="154"/>
      <c r="FP477" s="154"/>
      <c r="FQ477" s="154"/>
      <c r="FR477" s="154"/>
      <c r="FS477" s="154"/>
      <c r="FT477" s="154"/>
      <c r="FU477" s="154"/>
      <c r="FV477" s="154"/>
      <c r="FW477" s="154"/>
      <c r="FX477" s="154"/>
      <c r="FY477" s="154"/>
      <c r="FZ477" s="154"/>
      <c r="GA477" s="154"/>
      <c r="GB477" s="154"/>
      <c r="GC477" s="154"/>
      <c r="GD477" s="154"/>
      <c r="GE477" s="154"/>
      <c r="GF477" s="154"/>
      <c r="GG477" s="154"/>
      <c r="GH477" s="154"/>
      <c r="GI477" s="154"/>
      <c r="GJ477" s="154"/>
      <c r="GK477" s="154"/>
      <c r="GL477" s="154"/>
      <c r="GM477" s="154"/>
      <c r="GN477" s="154"/>
      <c r="GO477" s="154"/>
      <c r="GP477" s="154"/>
      <c r="GQ477" s="154"/>
      <c r="GR477" s="154"/>
      <c r="GS477" s="154"/>
      <c r="GT477" s="154"/>
      <c r="GU477" s="154"/>
      <c r="GV477" s="154"/>
      <c r="GW477" s="154"/>
      <c r="GX477" s="154"/>
      <c r="GY477" s="154"/>
      <c r="GZ477" s="154"/>
      <c r="HA477" s="154"/>
      <c r="HB477" s="154"/>
      <c r="HC477" s="154"/>
      <c r="HD477" s="154"/>
      <c r="HE477" s="154"/>
      <c r="HF477" s="154"/>
      <c r="HG477" s="154"/>
      <c r="HH477" s="154"/>
      <c r="HI477" s="154"/>
      <c r="HJ477" s="154"/>
      <c r="HK477" s="154"/>
      <c r="HL477" s="154"/>
      <c r="HM477" s="154"/>
      <c r="HN477" s="154"/>
      <c r="HO477" s="154"/>
      <c r="HP477" s="154"/>
      <c r="HQ477" s="154"/>
      <c r="HR477" s="154"/>
      <c r="HS477" s="154"/>
      <c r="HT477" s="154"/>
      <c r="HU477" s="154"/>
      <c r="HV477" s="154"/>
      <c r="HW477" s="154"/>
      <c r="HX477" s="154"/>
      <c r="HY477" s="154"/>
      <c r="HZ477" s="154"/>
      <c r="IA477" s="154"/>
      <c r="IB477" s="154"/>
      <c r="IC477" s="154"/>
      <c r="ID477" s="154"/>
      <c r="IE477" s="154"/>
      <c r="IF477" s="154"/>
      <c r="IG477" s="154"/>
      <c r="IH477" s="154"/>
      <c r="II477" s="154"/>
      <c r="IJ477" s="154"/>
      <c r="IK477" s="154"/>
      <c r="IL477" s="154"/>
      <c r="IM477" s="154"/>
      <c r="IN477" s="154"/>
      <c r="IO477" s="154"/>
      <c r="IP477" s="154"/>
      <c r="IQ477" s="154"/>
      <c r="IR477" s="154"/>
      <c r="IS477" s="154"/>
      <c r="IT477" s="154"/>
      <c r="IU477" s="154"/>
      <c r="IV477" s="154"/>
      <c r="IW477" s="154"/>
      <c r="IX477" s="154"/>
      <c r="IY477" s="154"/>
      <c r="IZ477" s="154"/>
      <c r="JA477" s="154"/>
      <c r="JB477" s="154"/>
      <c r="JC477" s="154"/>
      <c r="JD477" s="154"/>
      <c r="JE477" s="154"/>
      <c r="JF477" s="154"/>
      <c r="JG477" s="154"/>
      <c r="JH477" s="154"/>
      <c r="JI477" s="154"/>
      <c r="JJ477" s="154"/>
      <c r="JK477" s="154"/>
      <c r="JL477" s="154"/>
      <c r="JM477" s="154"/>
      <c r="JN477" s="154"/>
    </row>
    <row r="478" spans="1:274" hidden="1" outlineLevel="1" x14ac:dyDescent="0.25">
      <c r="A478" s="22" t="s">
        <v>96</v>
      </c>
      <c r="B478" s="6"/>
      <c r="C478" s="6"/>
      <c r="G478" s="280">
        <f>IF(OR(E478&lt;&gt;"NC", F478&lt;&gt;"NC"),NETWORKDAYS(E478,F478,'JOUR FERIE'!A:A),"NC")</f>
        <v>0</v>
      </c>
      <c r="H478" s="20">
        <v>0</v>
      </c>
      <c r="I478" s="20">
        <f>H478+(H478*40%)</f>
        <v>0</v>
      </c>
      <c r="L478" s="19" t="s">
        <v>21</v>
      </c>
      <c r="M478" s="3"/>
      <c r="N478" s="9"/>
      <c r="O478" s="9"/>
      <c r="P478" s="9"/>
      <c r="Q478" s="9"/>
      <c r="R478" s="9"/>
      <c r="S478" s="9"/>
      <c r="T478" s="172"/>
      <c r="U478" s="18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172"/>
      <c r="AJ478" s="180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172"/>
      <c r="AX478" s="180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172"/>
      <c r="BL478" s="180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172"/>
      <c r="BZ478" s="180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172"/>
      <c r="CN478" s="180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172"/>
      <c r="DI478" s="180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172"/>
      <c r="ED478" s="180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172"/>
      <c r="EY478" s="180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  <c r="FW478" s="9"/>
      <c r="FX478" s="9"/>
      <c r="FY478" s="9"/>
      <c r="FZ478" s="9"/>
      <c r="GA478" s="9"/>
      <c r="GB478" s="9"/>
      <c r="GC478" s="9"/>
      <c r="GD478" s="9"/>
      <c r="GE478" s="9"/>
      <c r="GF478" s="9"/>
      <c r="GG478" s="9"/>
      <c r="GH478" s="9"/>
      <c r="GI478" s="9"/>
      <c r="GJ478" s="9"/>
      <c r="GK478" s="9"/>
      <c r="GL478" s="9"/>
      <c r="GM478" s="9"/>
      <c r="GN478" s="9"/>
      <c r="GO478" s="9"/>
      <c r="GP478" s="9"/>
      <c r="GQ478" s="9"/>
      <c r="GR478" s="9"/>
      <c r="GS478" s="9"/>
      <c r="GT478" s="9"/>
      <c r="GU478" s="9"/>
      <c r="GV478" s="9"/>
      <c r="GW478" s="9"/>
      <c r="GX478" s="9"/>
      <c r="GY478" s="9"/>
      <c r="GZ478" s="9"/>
      <c r="HA478" s="9"/>
      <c r="HB478" s="9"/>
      <c r="HC478" s="9"/>
      <c r="HD478" s="9"/>
      <c r="HE478" s="9"/>
      <c r="HF478" s="9"/>
      <c r="HG478" s="9"/>
      <c r="HH478" s="9"/>
      <c r="HI478" s="9"/>
      <c r="HJ478" s="9"/>
      <c r="HK478" s="9"/>
      <c r="HL478" s="9"/>
      <c r="HM478" s="9"/>
      <c r="HN478" s="9"/>
      <c r="HO478" s="9"/>
      <c r="HP478" s="9"/>
      <c r="HQ478" s="9"/>
      <c r="HR478" s="9"/>
      <c r="HS478" s="9"/>
      <c r="HT478" s="9"/>
      <c r="HU478" s="9"/>
      <c r="HV478" s="9"/>
      <c r="HW478" s="9"/>
      <c r="HX478" s="9"/>
      <c r="HY478" s="9"/>
      <c r="HZ478" s="9"/>
      <c r="IA478" s="9"/>
      <c r="IB478" s="9"/>
      <c r="IC478" s="9"/>
      <c r="ID478" s="9"/>
      <c r="IE478" s="9"/>
      <c r="IF478" s="9"/>
      <c r="IG478" s="9"/>
      <c r="IH478" s="9"/>
      <c r="II478" s="9"/>
      <c r="IJ478" s="9"/>
      <c r="IK478" s="9"/>
      <c r="IL478" s="9"/>
      <c r="IM478" s="9"/>
      <c r="IN478" s="9"/>
      <c r="IO478" s="9"/>
      <c r="IP478" s="9"/>
      <c r="IQ478" s="9"/>
      <c r="IR478" s="9"/>
      <c r="IS478" s="9"/>
      <c r="IT478" s="9"/>
      <c r="IU478" s="9"/>
      <c r="IV478" s="9"/>
      <c r="IW478" s="9"/>
      <c r="IX478" s="9"/>
      <c r="IY478" s="9"/>
      <c r="IZ478" s="9"/>
      <c r="JA478" s="9"/>
      <c r="JB478" s="9"/>
      <c r="JC478" s="9"/>
      <c r="JD478" s="9"/>
      <c r="JE478" s="9"/>
      <c r="JF478" s="9"/>
      <c r="JG478" s="9"/>
      <c r="JH478" s="9"/>
      <c r="JI478" s="9"/>
      <c r="JJ478" s="9"/>
      <c r="JK478" s="9"/>
      <c r="JL478" s="9"/>
      <c r="JM478" s="9"/>
      <c r="JN478" s="9"/>
    </row>
    <row r="479" spans="1:274" hidden="1" outlineLevel="1" x14ac:dyDescent="0.25">
      <c r="A479" t="s">
        <v>67</v>
      </c>
      <c r="B479" s="6"/>
      <c r="C479" s="6" t="s">
        <v>208</v>
      </c>
      <c r="D479" s="6" t="s">
        <v>149</v>
      </c>
      <c r="E479" s="75">
        <v>43914</v>
      </c>
      <c r="F479" s="61">
        <v>43924</v>
      </c>
      <c r="G479" s="280">
        <f>IF(OR(E479&lt;&gt;"NC", F479&lt;&gt;"NC"),NETWORKDAYS(E479,F479,'JOUR FERIE'!A:A),"NC")</f>
        <v>9</v>
      </c>
      <c r="H479" s="20">
        <v>5</v>
      </c>
      <c r="I479" s="20">
        <f>H479+(H479*40%)</f>
        <v>7</v>
      </c>
      <c r="J479" s="20">
        <v>0</v>
      </c>
      <c r="K479" s="73">
        <f>I479-J479</f>
        <v>7</v>
      </c>
      <c r="L479" s="19" t="s">
        <v>19</v>
      </c>
      <c r="M479" s="3"/>
    </row>
    <row r="480" spans="1:274" hidden="1" outlineLevel="1" x14ac:dyDescent="0.25">
      <c r="A480" t="s">
        <v>68</v>
      </c>
      <c r="B480" s="6"/>
      <c r="C480" s="6" t="s">
        <v>204</v>
      </c>
      <c r="D480" s="6" t="s">
        <v>149</v>
      </c>
      <c r="E480" s="75">
        <f>E484</f>
        <v>43836</v>
      </c>
      <c r="F480" s="61">
        <f>F510</f>
        <v>43913</v>
      </c>
      <c r="G480" s="280">
        <f>IF(OR(E480&lt;&gt;"NC", F480&lt;&gt;"NC"),NETWORKDAYS(E480,F480,'JOUR FERIE'!A:A),"NC")</f>
        <v>56</v>
      </c>
      <c r="H480" s="20">
        <v>5</v>
      </c>
      <c r="I480" s="20">
        <f>H480+(H480*40%)</f>
        <v>7</v>
      </c>
      <c r="J480" s="20">
        <v>0</v>
      </c>
      <c r="K480" s="73">
        <f>I480-J480</f>
        <v>7</v>
      </c>
      <c r="L480" s="19" t="s">
        <v>19</v>
      </c>
      <c r="M480" s="3"/>
    </row>
    <row r="481" spans="1:274" hidden="1" outlineLevel="1" x14ac:dyDescent="0.25">
      <c r="A481" t="s">
        <v>69</v>
      </c>
      <c r="B481" s="6"/>
      <c r="C481" s="6" t="s">
        <v>208</v>
      </c>
      <c r="D481" s="6" t="s">
        <v>149</v>
      </c>
      <c r="E481" s="75">
        <v>43927</v>
      </c>
      <c r="F481" s="75">
        <v>43948</v>
      </c>
      <c r="G481" s="280">
        <f>IF(OR(E481&lt;&gt;"NC", F481&lt;&gt;"NC"),NETWORKDAYS(E481,F481,'JOUR FERIE'!A:A),"NC")</f>
        <v>16</v>
      </c>
      <c r="H481" s="20">
        <v>10</v>
      </c>
      <c r="I481" s="20">
        <f>H481+(H481*40%)</f>
        <v>14</v>
      </c>
      <c r="J481" s="20">
        <v>0</v>
      </c>
      <c r="K481" s="73">
        <f>I481-J481</f>
        <v>14</v>
      </c>
      <c r="L481" s="19" t="s">
        <v>19</v>
      </c>
      <c r="M481" s="3"/>
    </row>
    <row r="482" spans="1:274" hidden="1" outlineLevel="1" x14ac:dyDescent="0.25">
      <c r="A482" s="22" t="s">
        <v>70</v>
      </c>
      <c r="B482" s="6"/>
      <c r="C482" s="6" t="s">
        <v>209</v>
      </c>
      <c r="D482" s="6" t="s">
        <v>149</v>
      </c>
      <c r="E482" s="75">
        <v>43948</v>
      </c>
      <c r="F482" s="61">
        <v>43952</v>
      </c>
      <c r="G482" s="280">
        <f>IF(OR(E482&lt;&gt;"NC", F482&lt;&gt;"NC"),NETWORKDAYS(E482,F482,'JOUR FERIE'!A:A),"NC")</f>
        <v>4</v>
      </c>
      <c r="H482" s="20">
        <v>10</v>
      </c>
      <c r="I482" s="20">
        <f>H482+(H482*40%)</f>
        <v>14</v>
      </c>
      <c r="J482" s="20">
        <v>0</v>
      </c>
      <c r="K482" s="73">
        <f>I482-J482</f>
        <v>14</v>
      </c>
      <c r="L482" s="19" t="s">
        <v>19</v>
      </c>
      <c r="M482" s="3"/>
      <c r="N482" s="16"/>
      <c r="O482" s="16"/>
      <c r="P482" s="16"/>
      <c r="Q482" s="16"/>
      <c r="R482" s="16"/>
      <c r="S482" s="16"/>
      <c r="T482" s="173"/>
      <c r="U482" s="181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73"/>
      <c r="AJ482" s="181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73"/>
      <c r="AX482" s="181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73"/>
      <c r="BL482" s="181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73"/>
      <c r="BZ482" s="181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73"/>
      <c r="CN482" s="181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6"/>
      <c r="DH482" s="173"/>
      <c r="DI482" s="181"/>
      <c r="DJ482" s="16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73"/>
      <c r="ED482" s="181"/>
      <c r="EE482" s="16"/>
      <c r="EF482" s="16"/>
      <c r="EG482" s="16"/>
      <c r="EH482" s="16"/>
      <c r="EI482" s="16"/>
      <c r="EJ482" s="16"/>
      <c r="EK482" s="16"/>
      <c r="EL482" s="16"/>
      <c r="EM482" s="16"/>
      <c r="EN482" s="16"/>
      <c r="EO482" s="16"/>
      <c r="EP482" s="16"/>
      <c r="EQ482" s="16"/>
      <c r="ER482" s="16"/>
      <c r="ES482" s="16"/>
      <c r="ET482" s="16"/>
      <c r="EU482" s="16"/>
      <c r="EV482" s="16"/>
      <c r="EW482" s="16"/>
      <c r="EX482" s="173"/>
      <c r="EY482" s="181"/>
      <c r="EZ482" s="16"/>
      <c r="FA482" s="16"/>
      <c r="FB482" s="16"/>
      <c r="FC482" s="16"/>
      <c r="FD482" s="16"/>
      <c r="FE482" s="16"/>
      <c r="FF482" s="16"/>
      <c r="FG482" s="16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6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  <c r="HV482" s="16"/>
      <c r="HW482" s="16"/>
      <c r="HX482" s="16"/>
      <c r="HY482" s="16"/>
      <c r="HZ482" s="16"/>
      <c r="IA482" s="16"/>
      <c r="IB482" s="16"/>
      <c r="IC482" s="16"/>
      <c r="ID482" s="16"/>
      <c r="IE482" s="16"/>
      <c r="IF482" s="16"/>
      <c r="IG482" s="16"/>
      <c r="IH482" s="16"/>
      <c r="II482" s="16"/>
      <c r="IJ482" s="16"/>
      <c r="IK482" s="16"/>
      <c r="IL482" s="16"/>
      <c r="IM482" s="16"/>
      <c r="IN482" s="16"/>
      <c r="IO482" s="16"/>
      <c r="IP482" s="16"/>
      <c r="IQ482" s="16"/>
      <c r="IR482" s="16"/>
      <c r="IS482" s="16"/>
      <c r="IT482" s="16"/>
      <c r="IU482" s="16"/>
      <c r="IV482" s="16"/>
      <c r="IW482" s="16"/>
      <c r="IX482" s="16"/>
      <c r="IY482" s="16"/>
      <c r="IZ482" s="16"/>
      <c r="JA482" s="16"/>
      <c r="JB482" s="16"/>
      <c r="JC482" s="16"/>
      <c r="JD482" s="16"/>
      <c r="JE482" s="16"/>
      <c r="JF482" s="16"/>
      <c r="JG482" s="16"/>
      <c r="JH482" s="16"/>
      <c r="JI482" s="16"/>
      <c r="JJ482" s="16"/>
      <c r="JK482" s="16"/>
      <c r="JL482" s="16"/>
      <c r="JM482" s="16"/>
      <c r="JN482" s="16"/>
    </row>
    <row r="483" spans="1:274" s="147" customFormat="1" hidden="1" outlineLevel="1" x14ac:dyDescent="0.25">
      <c r="A483" s="145" t="s">
        <v>97</v>
      </c>
      <c r="B483" s="158"/>
      <c r="C483" s="158"/>
      <c r="D483" s="154"/>
      <c r="E483" s="245"/>
      <c r="F483" s="162"/>
      <c r="G483" s="283">
        <f>SUM(G484:G485)</f>
        <v>39</v>
      </c>
      <c r="H483" s="283">
        <f>SUM(H484:H485)</f>
        <v>13</v>
      </c>
      <c r="I483" s="283">
        <f>SUM(I484:I485)</f>
        <v>18.2</v>
      </c>
      <c r="J483" s="283">
        <f>SUM(J484:J485)</f>
        <v>0</v>
      </c>
      <c r="K483" s="283">
        <f>SUM(K484:K485)</f>
        <v>18.2</v>
      </c>
      <c r="L483" s="148" t="s">
        <v>19</v>
      </c>
      <c r="M483" s="167"/>
      <c r="N483" s="154"/>
      <c r="O483" s="154"/>
      <c r="P483" s="154"/>
      <c r="Q483" s="154"/>
      <c r="R483" s="154"/>
      <c r="S483" s="154"/>
      <c r="T483" s="175"/>
      <c r="U483" s="18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  <c r="AI483" s="175"/>
      <c r="AJ483" s="184"/>
      <c r="AK483" s="154"/>
      <c r="AL483" s="154"/>
      <c r="AM483" s="154"/>
      <c r="AN483" s="154"/>
      <c r="AO483" s="154"/>
      <c r="AP483" s="154"/>
      <c r="AQ483" s="154"/>
      <c r="AR483" s="154"/>
      <c r="AS483" s="154"/>
      <c r="AT483" s="154"/>
      <c r="AU483" s="154"/>
      <c r="AV483" s="154"/>
      <c r="AW483" s="175"/>
      <c r="AX483" s="184"/>
      <c r="AY483" s="154"/>
      <c r="AZ483" s="154"/>
      <c r="BA483" s="154"/>
      <c r="BB483" s="154"/>
      <c r="BC483" s="154"/>
      <c r="BD483" s="154"/>
      <c r="BE483" s="154"/>
      <c r="BF483" s="154"/>
      <c r="BG483" s="154"/>
      <c r="BH483" s="154"/>
      <c r="BI483" s="154"/>
      <c r="BJ483" s="154"/>
      <c r="BK483" s="175"/>
      <c r="BL483" s="184"/>
      <c r="BM483" s="154"/>
      <c r="BN483" s="154"/>
      <c r="BO483" s="154"/>
      <c r="BP483" s="154"/>
      <c r="BQ483" s="154"/>
      <c r="BR483" s="154"/>
      <c r="BS483" s="154"/>
      <c r="BT483" s="154"/>
      <c r="BU483" s="154"/>
      <c r="BV483" s="154"/>
      <c r="BW483" s="154"/>
      <c r="BX483" s="154"/>
      <c r="BY483" s="175"/>
      <c r="BZ483" s="184"/>
      <c r="CA483" s="154"/>
      <c r="CB483" s="154"/>
      <c r="CC483" s="154"/>
      <c r="CD483" s="154"/>
      <c r="CE483" s="154"/>
      <c r="CF483" s="154"/>
      <c r="CG483" s="154"/>
      <c r="CH483" s="154"/>
      <c r="CI483" s="154"/>
      <c r="CJ483" s="154"/>
      <c r="CK483" s="154"/>
      <c r="CL483" s="154"/>
      <c r="CM483" s="175"/>
      <c r="CN483" s="184"/>
      <c r="CO483" s="154"/>
      <c r="CP483" s="154"/>
      <c r="CQ483" s="154"/>
      <c r="CR483" s="154"/>
      <c r="CS483" s="154"/>
      <c r="CT483" s="154"/>
      <c r="CU483" s="154"/>
      <c r="CV483" s="154"/>
      <c r="CW483" s="154"/>
      <c r="CX483" s="154"/>
      <c r="CY483" s="154"/>
      <c r="CZ483" s="154"/>
      <c r="DA483" s="154"/>
      <c r="DB483" s="154"/>
      <c r="DC483" s="154"/>
      <c r="DD483" s="154"/>
      <c r="DE483" s="154"/>
      <c r="DF483" s="154"/>
      <c r="DG483" s="154"/>
      <c r="DH483" s="175"/>
      <c r="DI483" s="184"/>
      <c r="DJ483" s="154"/>
      <c r="DK483" s="154"/>
      <c r="DL483" s="154"/>
      <c r="DM483" s="154"/>
      <c r="DN483" s="154"/>
      <c r="DO483" s="154"/>
      <c r="DP483" s="154"/>
      <c r="DQ483" s="154"/>
      <c r="DR483" s="154"/>
      <c r="DS483" s="154"/>
      <c r="DT483" s="154"/>
      <c r="DU483" s="154"/>
      <c r="DV483" s="154"/>
      <c r="DW483" s="154"/>
      <c r="DX483" s="154"/>
      <c r="DY483" s="154"/>
      <c r="DZ483" s="154"/>
      <c r="EA483" s="154"/>
      <c r="EB483" s="154"/>
      <c r="EC483" s="175"/>
      <c r="ED483" s="184"/>
      <c r="EE483" s="154"/>
      <c r="EF483" s="154"/>
      <c r="EG483" s="154"/>
      <c r="EH483" s="154"/>
      <c r="EI483" s="154"/>
      <c r="EJ483" s="154"/>
      <c r="EK483" s="154"/>
      <c r="EL483" s="154"/>
      <c r="EM483" s="154"/>
      <c r="EN483" s="154"/>
      <c r="EO483" s="154"/>
      <c r="EP483" s="154"/>
      <c r="EQ483" s="154"/>
      <c r="ER483" s="154"/>
      <c r="ES483" s="154"/>
      <c r="ET483" s="154"/>
      <c r="EU483" s="154"/>
      <c r="EV483" s="154"/>
      <c r="EW483" s="154"/>
      <c r="EX483" s="175"/>
      <c r="EY483" s="184"/>
      <c r="EZ483" s="154"/>
      <c r="FA483" s="154"/>
      <c r="FB483" s="154"/>
      <c r="FC483" s="154"/>
      <c r="FD483" s="154"/>
      <c r="FE483" s="154"/>
      <c r="FF483" s="154"/>
      <c r="FG483" s="154"/>
      <c r="FH483" s="154"/>
      <c r="FI483" s="154"/>
      <c r="FJ483" s="154"/>
      <c r="FK483" s="154"/>
      <c r="FL483" s="154"/>
      <c r="FM483" s="154"/>
      <c r="FN483" s="154"/>
      <c r="FO483" s="154"/>
      <c r="FP483" s="154"/>
      <c r="FQ483" s="154"/>
      <c r="FR483" s="154"/>
      <c r="FS483" s="154"/>
      <c r="FT483" s="154"/>
      <c r="FU483" s="154"/>
      <c r="FV483" s="154"/>
      <c r="FW483" s="154"/>
      <c r="FX483" s="154"/>
      <c r="FY483" s="154"/>
      <c r="FZ483" s="154"/>
      <c r="GA483" s="154"/>
      <c r="GB483" s="154"/>
      <c r="GC483" s="154"/>
      <c r="GD483" s="154"/>
      <c r="GE483" s="154"/>
      <c r="GF483" s="154"/>
      <c r="GG483" s="154"/>
      <c r="GH483" s="154"/>
      <c r="GI483" s="154"/>
      <c r="GJ483" s="154"/>
      <c r="GK483" s="154"/>
      <c r="GL483" s="154"/>
      <c r="GM483" s="154"/>
      <c r="GN483" s="154"/>
      <c r="GO483" s="154"/>
      <c r="GP483" s="154"/>
      <c r="GQ483" s="154"/>
      <c r="GR483" s="154"/>
      <c r="GS483" s="154"/>
      <c r="GT483" s="154"/>
      <c r="GU483" s="154"/>
      <c r="GV483" s="154"/>
      <c r="GW483" s="154"/>
      <c r="GX483" s="154"/>
      <c r="GY483" s="154"/>
      <c r="GZ483" s="154"/>
      <c r="HA483" s="154"/>
      <c r="HB483" s="154"/>
      <c r="HC483" s="154"/>
      <c r="HD483" s="154"/>
      <c r="HE483" s="154"/>
      <c r="HF483" s="154"/>
      <c r="HG483" s="154"/>
      <c r="HH483" s="154"/>
      <c r="HI483" s="154"/>
      <c r="HJ483" s="154"/>
      <c r="HK483" s="154"/>
      <c r="HL483" s="154"/>
      <c r="HM483" s="154"/>
      <c r="HN483" s="154"/>
      <c r="HO483" s="154"/>
      <c r="HP483" s="154"/>
      <c r="HQ483" s="154"/>
      <c r="HR483" s="154"/>
      <c r="HS483" s="154"/>
      <c r="HT483" s="154"/>
      <c r="HU483" s="154"/>
      <c r="HV483" s="154"/>
      <c r="HW483" s="154"/>
      <c r="HX483" s="154"/>
      <c r="HY483" s="154"/>
      <c r="HZ483" s="154"/>
      <c r="IA483" s="154"/>
      <c r="IB483" s="154"/>
      <c r="IC483" s="154"/>
      <c r="ID483" s="154"/>
      <c r="IE483" s="154"/>
      <c r="IF483" s="154"/>
      <c r="IG483" s="154"/>
      <c r="IH483" s="154"/>
      <c r="II483" s="154"/>
      <c r="IJ483" s="154"/>
      <c r="IK483" s="154"/>
      <c r="IL483" s="154"/>
      <c r="IM483" s="154"/>
      <c r="IN483" s="154"/>
      <c r="IO483" s="154"/>
      <c r="IP483" s="154"/>
      <c r="IQ483" s="154"/>
      <c r="IR483" s="154"/>
      <c r="IS483" s="154"/>
      <c r="IT483" s="154"/>
      <c r="IU483" s="154"/>
      <c r="IV483" s="154"/>
      <c r="IW483" s="154"/>
      <c r="IX483" s="154"/>
      <c r="IY483" s="154"/>
      <c r="IZ483" s="154"/>
      <c r="JA483" s="154"/>
      <c r="JB483" s="154"/>
      <c r="JC483" s="154"/>
      <c r="JD483" s="154"/>
      <c r="JE483" s="154"/>
      <c r="JF483" s="154"/>
      <c r="JG483" s="154"/>
      <c r="JH483" s="154"/>
      <c r="JI483" s="154"/>
      <c r="JJ483" s="154"/>
      <c r="JK483" s="154"/>
      <c r="JL483" s="154"/>
      <c r="JM483" s="154"/>
      <c r="JN483" s="154"/>
    </row>
    <row r="484" spans="1:274" hidden="1" outlineLevel="1" x14ac:dyDescent="0.25">
      <c r="A484" t="s">
        <v>71</v>
      </c>
      <c r="B484" s="6"/>
      <c r="C484" s="6" t="s">
        <v>204</v>
      </c>
      <c r="D484" s="6" t="s">
        <v>149</v>
      </c>
      <c r="E484" s="75">
        <v>43836</v>
      </c>
      <c r="F484" s="61">
        <v>43870</v>
      </c>
      <c r="G484" s="280">
        <f>IF(OR(E484&lt;&gt;"NC", F484&lt;&gt;"NC"),NETWORKDAYS(E484,F484,'JOUR FERIE'!A:A),"NC")</f>
        <v>25</v>
      </c>
      <c r="H484" s="20">
        <v>3</v>
      </c>
      <c r="I484" s="20">
        <f>H484+(H484*40%)</f>
        <v>4.2</v>
      </c>
      <c r="J484" s="20">
        <v>0</v>
      </c>
      <c r="K484" s="73">
        <f>I484-J484</f>
        <v>4.2</v>
      </c>
      <c r="L484" s="19" t="s">
        <v>19</v>
      </c>
      <c r="M484" s="3"/>
      <c r="N484" s="9"/>
      <c r="O484" s="9"/>
      <c r="P484" s="9"/>
      <c r="Q484" s="9"/>
      <c r="R484" s="9"/>
      <c r="S484" s="9"/>
      <c r="T484" s="172"/>
      <c r="U484" s="18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172"/>
      <c r="AJ484" s="180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172"/>
      <c r="AX484" s="180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172"/>
      <c r="BL484" s="180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172"/>
      <c r="BZ484" s="180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172"/>
      <c r="CN484" s="180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172"/>
      <c r="DI484" s="180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172"/>
      <c r="ED484" s="180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172"/>
      <c r="EY484" s="180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  <c r="HF484" s="9"/>
      <c r="HG484" s="9"/>
      <c r="HH484" s="9"/>
      <c r="HI484" s="9"/>
      <c r="HJ484" s="9"/>
      <c r="HK484" s="9"/>
      <c r="HL484" s="9"/>
      <c r="HM484" s="9"/>
      <c r="HN484" s="9"/>
      <c r="HO484" s="9"/>
      <c r="HP484" s="9"/>
      <c r="HQ484" s="9"/>
      <c r="HR484" s="9"/>
      <c r="HS484" s="9"/>
      <c r="HT484" s="9"/>
      <c r="HU484" s="9"/>
      <c r="HV484" s="9"/>
      <c r="HW484" s="9"/>
      <c r="HX484" s="9"/>
      <c r="HY484" s="9"/>
      <c r="HZ484" s="9"/>
      <c r="IA484" s="9"/>
      <c r="IB484" s="9"/>
      <c r="IC484" s="9"/>
      <c r="ID484" s="9"/>
      <c r="IE484" s="9"/>
      <c r="IF484" s="9"/>
      <c r="IG484" s="9"/>
      <c r="IH484" s="9"/>
      <c r="II484" s="9"/>
      <c r="IJ484" s="9"/>
      <c r="IK484" s="9"/>
      <c r="IL484" s="9"/>
      <c r="IM484" s="9"/>
      <c r="IN484" s="9"/>
      <c r="IO484" s="9"/>
      <c r="IP484" s="9"/>
      <c r="IQ484" s="9"/>
      <c r="IR484" s="9"/>
      <c r="IS484" s="9"/>
      <c r="IT484" s="9"/>
      <c r="IU484" s="9"/>
      <c r="IV484" s="9"/>
      <c r="IW484" s="9"/>
      <c r="IX484" s="9"/>
      <c r="IY484" s="9"/>
      <c r="IZ484" s="9"/>
      <c r="JA484" s="9"/>
      <c r="JB484" s="9"/>
      <c r="JC484" s="9"/>
      <c r="JD484" s="9"/>
      <c r="JE484" s="9"/>
      <c r="JF484" s="9"/>
      <c r="JG484" s="9"/>
      <c r="JH484" s="9"/>
      <c r="JI484" s="9"/>
      <c r="JJ484" s="9"/>
      <c r="JK484" s="9"/>
      <c r="JL484" s="9"/>
      <c r="JM484" s="9"/>
      <c r="JN484" s="9"/>
    </row>
    <row r="485" spans="1:274" hidden="1" outlineLevel="1" x14ac:dyDescent="0.25">
      <c r="A485" s="22" t="s">
        <v>72</v>
      </c>
      <c r="B485" s="6"/>
      <c r="C485" s="6" t="s">
        <v>207</v>
      </c>
      <c r="D485" s="6" t="s">
        <v>147</v>
      </c>
      <c r="E485" s="75">
        <v>43893</v>
      </c>
      <c r="F485" s="61">
        <v>43910</v>
      </c>
      <c r="G485" s="280">
        <f>IF(OR(E485&lt;&gt;"NC", F485&lt;&gt;"NC"),NETWORKDAYS(E485,F485,'JOUR FERIE'!A:A),"NC")</f>
        <v>14</v>
      </c>
      <c r="H485" s="20">
        <v>10</v>
      </c>
      <c r="I485" s="20">
        <f>H485+(H485*40%)</f>
        <v>14</v>
      </c>
      <c r="J485" s="20">
        <v>0</v>
      </c>
      <c r="K485" s="73">
        <f>I485-J485</f>
        <v>14</v>
      </c>
      <c r="L485" s="19" t="s">
        <v>19</v>
      </c>
      <c r="M485" s="3"/>
      <c r="N485" s="16"/>
      <c r="O485" s="16"/>
      <c r="P485" s="16"/>
      <c r="Q485" s="16"/>
      <c r="R485" s="16"/>
      <c r="S485" s="16"/>
      <c r="T485" s="173"/>
      <c r="U485" s="181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73"/>
      <c r="AJ485" s="181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73"/>
      <c r="AX485" s="181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73"/>
      <c r="BL485" s="181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73"/>
      <c r="BZ485" s="181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73"/>
      <c r="CN485" s="181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6"/>
      <c r="DH485" s="173"/>
      <c r="DI485" s="181"/>
      <c r="DJ485" s="16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73"/>
      <c r="ED485" s="181"/>
      <c r="EE485" s="16"/>
      <c r="EF485" s="16"/>
      <c r="EG485" s="16"/>
      <c r="EH485" s="16"/>
      <c r="EI485" s="16"/>
      <c r="EJ485" s="16"/>
      <c r="EK485" s="16"/>
      <c r="EL485" s="16"/>
      <c r="EM485" s="16"/>
      <c r="EN485" s="16"/>
      <c r="EO485" s="16"/>
      <c r="EP485" s="16"/>
      <c r="EQ485" s="16"/>
      <c r="ER485" s="16"/>
      <c r="ES485" s="16"/>
      <c r="ET485" s="16"/>
      <c r="EU485" s="16"/>
      <c r="EV485" s="16"/>
      <c r="EW485" s="16"/>
      <c r="EX485" s="173"/>
      <c r="EY485" s="181"/>
      <c r="EZ485" s="16"/>
      <c r="FA485" s="16"/>
      <c r="FB485" s="16"/>
      <c r="FC485" s="16"/>
      <c r="FD485" s="16"/>
      <c r="FE485" s="16"/>
      <c r="FF485" s="16"/>
      <c r="FG485" s="16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6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  <c r="HV485" s="16"/>
      <c r="HW485" s="16"/>
      <c r="HX485" s="16"/>
      <c r="HY485" s="16"/>
      <c r="HZ485" s="16"/>
      <c r="IA485" s="16"/>
      <c r="IB485" s="16"/>
      <c r="IC485" s="16"/>
      <c r="ID485" s="16"/>
      <c r="IE485" s="16"/>
      <c r="IF485" s="16"/>
      <c r="IG485" s="16"/>
      <c r="IH485" s="16"/>
      <c r="II485" s="16"/>
      <c r="IJ485" s="16"/>
      <c r="IK485" s="16"/>
      <c r="IL485" s="16"/>
      <c r="IM485" s="16"/>
      <c r="IN485" s="16"/>
      <c r="IO485" s="16"/>
      <c r="IP485" s="16"/>
      <c r="IQ485" s="16"/>
      <c r="IR485" s="16"/>
      <c r="IS485" s="16"/>
      <c r="IT485" s="16"/>
      <c r="IU485" s="16"/>
      <c r="IV485" s="16"/>
      <c r="IW485" s="16"/>
      <c r="IX485" s="16"/>
      <c r="IY485" s="16"/>
      <c r="IZ485" s="16"/>
      <c r="JA485" s="16"/>
      <c r="JB485" s="16"/>
      <c r="JC485" s="16"/>
      <c r="JD485" s="16"/>
      <c r="JE485" s="16"/>
      <c r="JF485" s="16"/>
      <c r="JG485" s="16"/>
      <c r="JH485" s="16"/>
      <c r="JI485" s="16"/>
      <c r="JJ485" s="16"/>
      <c r="JK485" s="16"/>
      <c r="JL485" s="16"/>
      <c r="JM485" s="16"/>
      <c r="JN485" s="16"/>
    </row>
    <row r="486" spans="1:274" s="147" customFormat="1" hidden="1" outlineLevel="1" x14ac:dyDescent="0.25">
      <c r="A486" s="147" t="s">
        <v>98</v>
      </c>
      <c r="B486" s="154"/>
      <c r="C486" s="154"/>
      <c r="D486" s="154"/>
      <c r="E486" s="245"/>
      <c r="F486" s="162"/>
      <c r="G486" s="283">
        <f>SUM(G487)</f>
        <v>7</v>
      </c>
      <c r="H486" s="283">
        <f>SUM(H487)</f>
        <v>5</v>
      </c>
      <c r="I486" s="283">
        <f>SUM(I487)</f>
        <v>7</v>
      </c>
      <c r="J486" s="283">
        <f>SUM(J487)</f>
        <v>0</v>
      </c>
      <c r="K486" s="283">
        <f>SUM(K487)</f>
        <v>7</v>
      </c>
      <c r="L486" s="148" t="s">
        <v>19</v>
      </c>
      <c r="M486" s="167"/>
      <c r="N486" s="154"/>
      <c r="O486" s="154"/>
      <c r="P486" s="154"/>
      <c r="Q486" s="154"/>
      <c r="R486" s="154"/>
      <c r="S486" s="154"/>
      <c r="T486" s="175"/>
      <c r="U486" s="18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  <c r="AI486" s="175"/>
      <c r="AJ486" s="184"/>
      <c r="AK486" s="154"/>
      <c r="AL486" s="154"/>
      <c r="AM486" s="154"/>
      <c r="AN486" s="154"/>
      <c r="AO486" s="154"/>
      <c r="AP486" s="154"/>
      <c r="AQ486" s="154"/>
      <c r="AR486" s="154"/>
      <c r="AS486" s="154"/>
      <c r="AT486" s="154"/>
      <c r="AU486" s="154"/>
      <c r="AV486" s="154"/>
      <c r="AW486" s="175"/>
      <c r="AX486" s="184"/>
      <c r="AY486" s="154"/>
      <c r="AZ486" s="154"/>
      <c r="BA486" s="154"/>
      <c r="BB486" s="154"/>
      <c r="BC486" s="154"/>
      <c r="BD486" s="154"/>
      <c r="BE486" s="154"/>
      <c r="BF486" s="154"/>
      <c r="BG486" s="154"/>
      <c r="BH486" s="154"/>
      <c r="BI486" s="154"/>
      <c r="BJ486" s="154"/>
      <c r="BK486" s="175"/>
      <c r="BL486" s="184"/>
      <c r="BM486" s="154"/>
      <c r="BN486" s="154"/>
      <c r="BO486" s="154"/>
      <c r="BP486" s="154"/>
      <c r="BQ486" s="154"/>
      <c r="BR486" s="154"/>
      <c r="BS486" s="154"/>
      <c r="BT486" s="154"/>
      <c r="BU486" s="154"/>
      <c r="BV486" s="154"/>
      <c r="BW486" s="154"/>
      <c r="BX486" s="154"/>
      <c r="BY486" s="175"/>
      <c r="BZ486" s="184"/>
      <c r="CA486" s="154"/>
      <c r="CB486" s="154"/>
      <c r="CC486" s="154"/>
      <c r="CD486" s="154"/>
      <c r="CE486" s="154"/>
      <c r="CF486" s="154"/>
      <c r="CG486" s="154"/>
      <c r="CH486" s="154"/>
      <c r="CI486" s="154"/>
      <c r="CJ486" s="154"/>
      <c r="CK486" s="154"/>
      <c r="CL486" s="154"/>
      <c r="CM486" s="175"/>
      <c r="CN486" s="184"/>
      <c r="CO486" s="154"/>
      <c r="CP486" s="154"/>
      <c r="CQ486" s="154"/>
      <c r="CR486" s="154"/>
      <c r="CS486" s="154"/>
      <c r="CT486" s="154"/>
      <c r="CU486" s="154"/>
      <c r="CV486" s="154"/>
      <c r="CW486" s="154"/>
      <c r="CX486" s="154"/>
      <c r="CY486" s="154"/>
      <c r="CZ486" s="154"/>
      <c r="DA486" s="154"/>
      <c r="DB486" s="154"/>
      <c r="DC486" s="154"/>
      <c r="DD486" s="154"/>
      <c r="DE486" s="154"/>
      <c r="DF486" s="154"/>
      <c r="DG486" s="154"/>
      <c r="DH486" s="175"/>
      <c r="DI486" s="184"/>
      <c r="DJ486" s="154"/>
      <c r="DK486" s="154"/>
      <c r="DL486" s="154"/>
      <c r="DM486" s="154"/>
      <c r="DN486" s="154"/>
      <c r="DO486" s="154"/>
      <c r="DP486" s="154"/>
      <c r="DQ486" s="154"/>
      <c r="DR486" s="154"/>
      <c r="DS486" s="154"/>
      <c r="DT486" s="154"/>
      <c r="DU486" s="154"/>
      <c r="DV486" s="154"/>
      <c r="DW486" s="154"/>
      <c r="DX486" s="154"/>
      <c r="DY486" s="154"/>
      <c r="DZ486" s="154"/>
      <c r="EA486" s="154"/>
      <c r="EB486" s="154"/>
      <c r="EC486" s="175"/>
      <c r="ED486" s="184"/>
      <c r="EE486" s="154"/>
      <c r="EF486" s="154"/>
      <c r="EG486" s="154"/>
      <c r="EH486" s="154"/>
      <c r="EI486" s="154"/>
      <c r="EJ486" s="154"/>
      <c r="EK486" s="154"/>
      <c r="EL486" s="154"/>
      <c r="EM486" s="154"/>
      <c r="EN486" s="154"/>
      <c r="EO486" s="154"/>
      <c r="EP486" s="154"/>
      <c r="EQ486" s="154"/>
      <c r="ER486" s="154"/>
      <c r="ES486" s="154"/>
      <c r="ET486" s="154"/>
      <c r="EU486" s="154"/>
      <c r="EV486" s="154"/>
      <c r="EW486" s="154"/>
      <c r="EX486" s="175"/>
      <c r="EY486" s="184"/>
      <c r="EZ486" s="154"/>
      <c r="FA486" s="154"/>
      <c r="FB486" s="154"/>
      <c r="FC486" s="154"/>
      <c r="FD486" s="154"/>
      <c r="FE486" s="154"/>
      <c r="FF486" s="154"/>
      <c r="FG486" s="154"/>
      <c r="FH486" s="154"/>
      <c r="FI486" s="154"/>
      <c r="FJ486" s="154"/>
      <c r="FK486" s="154"/>
      <c r="FL486" s="154"/>
      <c r="FM486" s="154"/>
      <c r="FN486" s="154"/>
      <c r="FO486" s="154"/>
      <c r="FP486" s="154"/>
      <c r="FQ486" s="154"/>
      <c r="FR486" s="154"/>
      <c r="FS486" s="154"/>
      <c r="FT486" s="154"/>
      <c r="FU486" s="154"/>
      <c r="FV486" s="154"/>
      <c r="FW486" s="154"/>
      <c r="FX486" s="154"/>
      <c r="FY486" s="154"/>
      <c r="FZ486" s="154"/>
      <c r="GA486" s="154"/>
      <c r="GB486" s="154"/>
      <c r="GC486" s="154"/>
      <c r="GD486" s="154"/>
      <c r="GE486" s="154"/>
      <c r="GF486" s="154"/>
      <c r="GG486" s="154"/>
      <c r="GH486" s="154"/>
      <c r="GI486" s="154"/>
      <c r="GJ486" s="154"/>
      <c r="GK486" s="154"/>
      <c r="GL486" s="154"/>
      <c r="GM486" s="154"/>
      <c r="GN486" s="154"/>
      <c r="GO486" s="154"/>
      <c r="GP486" s="154"/>
      <c r="GQ486" s="154"/>
      <c r="GR486" s="154"/>
      <c r="GS486" s="154"/>
      <c r="GT486" s="154"/>
      <c r="GU486" s="154"/>
      <c r="GV486" s="154"/>
      <c r="GW486" s="154"/>
      <c r="GX486" s="154"/>
      <c r="GY486" s="154"/>
      <c r="GZ486" s="154"/>
      <c r="HA486" s="154"/>
      <c r="HB486" s="154"/>
      <c r="HC486" s="154"/>
      <c r="HD486" s="154"/>
      <c r="HE486" s="154"/>
      <c r="HF486" s="154"/>
      <c r="HG486" s="154"/>
      <c r="HH486" s="154"/>
      <c r="HI486" s="154"/>
      <c r="HJ486" s="154"/>
      <c r="HK486" s="154"/>
      <c r="HL486" s="154"/>
      <c r="HM486" s="154"/>
      <c r="HN486" s="154"/>
      <c r="HO486" s="154"/>
      <c r="HP486" s="154"/>
      <c r="HQ486" s="154"/>
      <c r="HR486" s="154"/>
      <c r="HS486" s="154"/>
      <c r="HT486" s="154"/>
      <c r="HU486" s="154"/>
      <c r="HV486" s="154"/>
      <c r="HW486" s="154"/>
      <c r="HX486" s="154"/>
      <c r="HY486" s="154"/>
      <c r="HZ486" s="154"/>
      <c r="IA486" s="154"/>
      <c r="IB486" s="154"/>
      <c r="IC486" s="154"/>
      <c r="ID486" s="154"/>
      <c r="IE486" s="154"/>
      <c r="IF486" s="154"/>
      <c r="IG486" s="154"/>
      <c r="IH486" s="154"/>
      <c r="II486" s="154"/>
      <c r="IJ486" s="154"/>
      <c r="IK486" s="154"/>
      <c r="IL486" s="154"/>
      <c r="IM486" s="154"/>
      <c r="IN486" s="154"/>
      <c r="IO486" s="154"/>
      <c r="IP486" s="154"/>
      <c r="IQ486" s="154"/>
      <c r="IR486" s="154"/>
      <c r="IS486" s="154"/>
      <c r="IT486" s="154"/>
      <c r="IU486" s="154"/>
      <c r="IV486" s="154"/>
      <c r="IW486" s="154"/>
      <c r="IX486" s="154"/>
      <c r="IY486" s="154"/>
      <c r="IZ486" s="154"/>
      <c r="JA486" s="154"/>
      <c r="JB486" s="154"/>
      <c r="JC486" s="154"/>
      <c r="JD486" s="154"/>
      <c r="JE486" s="154"/>
      <c r="JF486" s="154"/>
      <c r="JG486" s="154"/>
      <c r="JH486" s="154"/>
      <c r="JI486" s="154"/>
      <c r="JJ486" s="154"/>
      <c r="JK486" s="154"/>
      <c r="JL486" s="154"/>
      <c r="JM486" s="154"/>
      <c r="JN486" s="154"/>
    </row>
    <row r="487" spans="1:274" hidden="1" outlineLevel="1" x14ac:dyDescent="0.25">
      <c r="A487" s="22" t="s">
        <v>73</v>
      </c>
      <c r="B487" s="6"/>
      <c r="C487" s="6" t="s">
        <v>206</v>
      </c>
      <c r="D487" s="6" t="s">
        <v>147</v>
      </c>
      <c r="E487" s="75">
        <v>43872</v>
      </c>
      <c r="F487" s="61">
        <v>43880</v>
      </c>
      <c r="G487" s="280">
        <f>IF(OR(E487&lt;&gt;"NC", F487&lt;&gt;"NC"),NETWORKDAYS(E487,F487,'JOUR FERIE'!A:A),"NC")</f>
        <v>7</v>
      </c>
      <c r="H487" s="20">
        <v>5</v>
      </c>
      <c r="I487" s="20">
        <f>H487+(H487*40%)</f>
        <v>7</v>
      </c>
      <c r="J487" s="20">
        <v>0</v>
      </c>
      <c r="K487" s="73">
        <f>I487-J487</f>
        <v>7</v>
      </c>
      <c r="L487" s="19" t="s">
        <v>19</v>
      </c>
      <c r="M487" s="3"/>
      <c r="N487" s="6"/>
      <c r="O487" s="6"/>
      <c r="P487" s="6"/>
      <c r="Q487" s="6"/>
      <c r="R487" s="6"/>
      <c r="S487" s="6"/>
      <c r="T487" s="109"/>
      <c r="U487" s="183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109"/>
      <c r="AJ487" s="183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109"/>
      <c r="AX487" s="183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109"/>
      <c r="BL487" s="183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109"/>
      <c r="BZ487" s="183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109"/>
      <c r="CN487" s="183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109"/>
      <c r="DI487" s="183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109"/>
      <c r="ED487" s="183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109"/>
      <c r="EY487" s="183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  <c r="IQ487" s="6"/>
      <c r="IR487" s="6"/>
      <c r="IS487" s="6"/>
      <c r="IT487" s="6"/>
      <c r="IU487" s="6"/>
      <c r="IV487" s="6"/>
      <c r="IW487" s="6"/>
      <c r="IX487" s="6"/>
      <c r="IY487" s="6"/>
      <c r="IZ487" s="6"/>
      <c r="JA487" s="6"/>
      <c r="JB487" s="6"/>
      <c r="JC487" s="6"/>
      <c r="JD487" s="6"/>
      <c r="JE487" s="6"/>
      <c r="JF487" s="6"/>
      <c r="JG487" s="6"/>
      <c r="JH487" s="6"/>
      <c r="JI487" s="6"/>
      <c r="JJ487" s="6"/>
      <c r="JK487" s="6"/>
      <c r="JL487" s="6"/>
      <c r="JM487" s="6"/>
      <c r="JN487" s="6"/>
    </row>
    <row r="488" spans="1:274" s="147" customFormat="1" hidden="1" outlineLevel="1" x14ac:dyDescent="0.25">
      <c r="A488" s="147" t="s">
        <v>99</v>
      </c>
      <c r="B488" s="154"/>
      <c r="C488" s="154"/>
      <c r="D488" s="154"/>
      <c r="E488" s="245"/>
      <c r="F488" s="162"/>
      <c r="G488" s="283">
        <f>SUM(G489,G490)</f>
        <v>8</v>
      </c>
      <c r="H488" s="283">
        <f>SUM(H489,H490)</f>
        <v>7</v>
      </c>
      <c r="I488" s="283">
        <f>SUM(I489,I490)</f>
        <v>9.8000000000000007</v>
      </c>
      <c r="J488" s="283">
        <f>SUM(J489,J490)</f>
        <v>0</v>
      </c>
      <c r="K488" s="283">
        <f>SUM(K489,K490)</f>
        <v>9.8000000000000007</v>
      </c>
      <c r="L488" s="148" t="s">
        <v>19</v>
      </c>
      <c r="M488" s="167"/>
      <c r="N488" s="154"/>
      <c r="O488" s="154"/>
      <c r="P488" s="154"/>
      <c r="Q488" s="154"/>
      <c r="R488" s="154"/>
      <c r="S488" s="154"/>
      <c r="T488" s="175"/>
      <c r="U488" s="18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75"/>
      <c r="AJ488" s="184"/>
      <c r="AK488" s="154"/>
      <c r="AL488" s="154"/>
      <c r="AM488" s="154"/>
      <c r="AN488" s="154"/>
      <c r="AO488" s="154"/>
      <c r="AP488" s="154"/>
      <c r="AQ488" s="154"/>
      <c r="AR488" s="154"/>
      <c r="AS488" s="154"/>
      <c r="AT488" s="154"/>
      <c r="AU488" s="154"/>
      <c r="AV488" s="154"/>
      <c r="AW488" s="175"/>
      <c r="AX488" s="184"/>
      <c r="AY488" s="154"/>
      <c r="AZ488" s="154"/>
      <c r="BA488" s="154"/>
      <c r="BB488" s="154"/>
      <c r="BC488" s="154"/>
      <c r="BD488" s="154"/>
      <c r="BE488" s="154"/>
      <c r="BF488" s="154"/>
      <c r="BG488" s="154"/>
      <c r="BH488" s="154"/>
      <c r="BI488" s="154"/>
      <c r="BJ488" s="154"/>
      <c r="BK488" s="175"/>
      <c r="BL488" s="184"/>
      <c r="BM488" s="154"/>
      <c r="BN488" s="154"/>
      <c r="BO488" s="154"/>
      <c r="BP488" s="154"/>
      <c r="BQ488" s="154"/>
      <c r="BR488" s="154"/>
      <c r="BS488" s="154"/>
      <c r="BT488" s="154"/>
      <c r="BU488" s="154"/>
      <c r="BV488" s="154"/>
      <c r="BW488" s="154"/>
      <c r="BX488" s="154"/>
      <c r="BY488" s="175"/>
      <c r="BZ488" s="184"/>
      <c r="CA488" s="154"/>
      <c r="CB488" s="154"/>
      <c r="CC488" s="154"/>
      <c r="CD488" s="154"/>
      <c r="CE488" s="154"/>
      <c r="CF488" s="154"/>
      <c r="CG488" s="154"/>
      <c r="CH488" s="154"/>
      <c r="CI488" s="154"/>
      <c r="CJ488" s="154"/>
      <c r="CK488" s="154"/>
      <c r="CL488" s="154"/>
      <c r="CM488" s="175"/>
      <c r="CN488" s="184"/>
      <c r="CO488" s="154"/>
      <c r="CP488" s="154"/>
      <c r="CQ488" s="154"/>
      <c r="CR488" s="154"/>
      <c r="CS488" s="154"/>
      <c r="CT488" s="154"/>
      <c r="CU488" s="154"/>
      <c r="CV488" s="154"/>
      <c r="CW488" s="154"/>
      <c r="CX488" s="154"/>
      <c r="CY488" s="154"/>
      <c r="CZ488" s="154"/>
      <c r="DA488" s="154"/>
      <c r="DB488" s="154"/>
      <c r="DC488" s="154"/>
      <c r="DD488" s="154"/>
      <c r="DE488" s="154"/>
      <c r="DF488" s="154"/>
      <c r="DG488" s="154"/>
      <c r="DH488" s="175"/>
      <c r="DI488" s="184"/>
      <c r="DJ488" s="154"/>
      <c r="DK488" s="154"/>
      <c r="DL488" s="154"/>
      <c r="DM488" s="154"/>
      <c r="DN488" s="154"/>
      <c r="DO488" s="154"/>
      <c r="DP488" s="154"/>
      <c r="DQ488" s="154"/>
      <c r="DR488" s="154"/>
      <c r="DS488" s="154"/>
      <c r="DT488" s="154"/>
      <c r="DU488" s="154"/>
      <c r="DV488" s="154"/>
      <c r="DW488" s="154"/>
      <c r="DX488" s="154"/>
      <c r="DY488" s="154"/>
      <c r="DZ488" s="154"/>
      <c r="EA488" s="154"/>
      <c r="EB488" s="154"/>
      <c r="EC488" s="175"/>
      <c r="ED488" s="184"/>
      <c r="EE488" s="154"/>
      <c r="EF488" s="154"/>
      <c r="EG488" s="154"/>
      <c r="EH488" s="154"/>
      <c r="EI488" s="154"/>
      <c r="EJ488" s="154"/>
      <c r="EK488" s="154"/>
      <c r="EL488" s="154"/>
      <c r="EM488" s="154"/>
      <c r="EN488" s="154"/>
      <c r="EO488" s="154"/>
      <c r="EP488" s="154"/>
      <c r="EQ488" s="154"/>
      <c r="ER488" s="154"/>
      <c r="ES488" s="154"/>
      <c r="ET488" s="154"/>
      <c r="EU488" s="154"/>
      <c r="EV488" s="154"/>
      <c r="EW488" s="154"/>
      <c r="EX488" s="175"/>
      <c r="EY488" s="184"/>
      <c r="EZ488" s="154"/>
      <c r="FA488" s="154"/>
      <c r="FB488" s="154"/>
      <c r="FC488" s="154"/>
      <c r="FD488" s="154"/>
      <c r="FE488" s="154"/>
      <c r="FF488" s="154"/>
      <c r="FG488" s="154"/>
      <c r="FH488" s="154"/>
      <c r="FI488" s="154"/>
      <c r="FJ488" s="154"/>
      <c r="FK488" s="154"/>
      <c r="FL488" s="154"/>
      <c r="FM488" s="154"/>
      <c r="FN488" s="154"/>
      <c r="FO488" s="154"/>
      <c r="FP488" s="154"/>
      <c r="FQ488" s="154"/>
      <c r="FR488" s="154"/>
      <c r="FS488" s="154"/>
      <c r="FT488" s="154"/>
      <c r="FU488" s="154"/>
      <c r="FV488" s="154"/>
      <c r="FW488" s="154"/>
      <c r="FX488" s="154"/>
      <c r="FY488" s="154"/>
      <c r="FZ488" s="154"/>
      <c r="GA488" s="154"/>
      <c r="GB488" s="154"/>
      <c r="GC488" s="154"/>
      <c r="GD488" s="154"/>
      <c r="GE488" s="154"/>
      <c r="GF488" s="154"/>
      <c r="GG488" s="154"/>
      <c r="GH488" s="154"/>
      <c r="GI488" s="154"/>
      <c r="GJ488" s="154"/>
      <c r="GK488" s="154"/>
      <c r="GL488" s="154"/>
      <c r="GM488" s="154"/>
      <c r="GN488" s="154"/>
      <c r="GO488" s="154"/>
      <c r="GP488" s="154"/>
      <c r="GQ488" s="154"/>
      <c r="GR488" s="154"/>
      <c r="GS488" s="154"/>
      <c r="GT488" s="154"/>
      <c r="GU488" s="154"/>
      <c r="GV488" s="154"/>
      <c r="GW488" s="154"/>
      <c r="GX488" s="154"/>
      <c r="GY488" s="154"/>
      <c r="GZ488" s="154"/>
      <c r="HA488" s="154"/>
      <c r="HB488" s="154"/>
      <c r="HC488" s="154"/>
      <c r="HD488" s="154"/>
      <c r="HE488" s="154"/>
      <c r="HF488" s="154"/>
      <c r="HG488" s="154"/>
      <c r="HH488" s="154"/>
      <c r="HI488" s="154"/>
      <c r="HJ488" s="154"/>
      <c r="HK488" s="154"/>
      <c r="HL488" s="154"/>
      <c r="HM488" s="154"/>
      <c r="HN488" s="154"/>
      <c r="HO488" s="154"/>
      <c r="HP488" s="154"/>
      <c r="HQ488" s="154"/>
      <c r="HR488" s="154"/>
      <c r="HS488" s="154"/>
      <c r="HT488" s="154"/>
      <c r="HU488" s="154"/>
      <c r="HV488" s="154"/>
      <c r="HW488" s="154"/>
      <c r="HX488" s="154"/>
      <c r="HY488" s="154"/>
      <c r="HZ488" s="154"/>
      <c r="IA488" s="154"/>
      <c r="IB488" s="154"/>
      <c r="IC488" s="154"/>
      <c r="ID488" s="154"/>
      <c r="IE488" s="154"/>
      <c r="IF488" s="154"/>
      <c r="IG488" s="154"/>
      <c r="IH488" s="154"/>
      <c r="II488" s="154"/>
      <c r="IJ488" s="154"/>
      <c r="IK488" s="154"/>
      <c r="IL488" s="154"/>
      <c r="IM488" s="154"/>
      <c r="IN488" s="154"/>
      <c r="IO488" s="154"/>
      <c r="IP488" s="154"/>
      <c r="IQ488" s="154"/>
      <c r="IR488" s="154"/>
      <c r="IS488" s="154"/>
      <c r="IT488" s="154"/>
      <c r="IU488" s="154"/>
      <c r="IV488" s="154"/>
      <c r="IW488" s="154"/>
      <c r="IX488" s="154"/>
      <c r="IY488" s="154"/>
      <c r="IZ488" s="154"/>
      <c r="JA488" s="154"/>
      <c r="JB488" s="154"/>
      <c r="JC488" s="154"/>
      <c r="JD488" s="154"/>
      <c r="JE488" s="154"/>
      <c r="JF488" s="154"/>
      <c r="JG488" s="154"/>
      <c r="JH488" s="154"/>
      <c r="JI488" s="154"/>
      <c r="JJ488" s="154"/>
      <c r="JK488" s="154"/>
      <c r="JL488" s="154"/>
      <c r="JM488" s="154"/>
      <c r="JN488" s="154"/>
    </row>
    <row r="489" spans="1:274" hidden="1" outlineLevel="1" x14ac:dyDescent="0.25">
      <c r="A489" s="22" t="s">
        <v>74</v>
      </c>
      <c r="B489" s="6"/>
      <c r="C489" s="6" t="s">
        <v>206</v>
      </c>
      <c r="D489" s="6" t="s">
        <v>147</v>
      </c>
      <c r="E489" s="61">
        <v>43880</v>
      </c>
      <c r="F489" s="61">
        <v>43881</v>
      </c>
      <c r="G489" s="280">
        <f>IF(OR(E489&lt;&gt;"NC", F489&lt;&gt;"NC"),NETWORKDAYS(E489,F489,'JOUR FERIE'!A:A),"NC")</f>
        <v>2</v>
      </c>
      <c r="H489" s="20">
        <v>1</v>
      </c>
      <c r="I489" s="20">
        <f>H489+(H489*40%)</f>
        <v>1.4</v>
      </c>
      <c r="J489" s="20">
        <v>0</v>
      </c>
      <c r="K489" s="73">
        <f>I489-J489</f>
        <v>1.4</v>
      </c>
      <c r="L489" s="19" t="s">
        <v>19</v>
      </c>
      <c r="M489" s="3"/>
      <c r="N489" s="9"/>
      <c r="O489" s="9"/>
      <c r="P489" s="9"/>
      <c r="Q489" s="9"/>
      <c r="R489" s="9"/>
      <c r="S489" s="9"/>
      <c r="T489" s="172"/>
      <c r="U489" s="18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172"/>
      <c r="AJ489" s="180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172"/>
      <c r="AX489" s="180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172"/>
      <c r="BL489" s="180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172"/>
      <c r="BZ489" s="180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172"/>
      <c r="CN489" s="180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172"/>
      <c r="DI489" s="180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172"/>
      <c r="ED489" s="180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172"/>
      <c r="EY489" s="180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  <c r="GL489" s="9"/>
      <c r="GM489" s="9"/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  <c r="HA489" s="9"/>
      <c r="HB489" s="9"/>
      <c r="HC489" s="9"/>
      <c r="HD489" s="9"/>
      <c r="HE489" s="9"/>
      <c r="HF489" s="9"/>
      <c r="HG489" s="9"/>
      <c r="HH489" s="9"/>
      <c r="HI489" s="9"/>
      <c r="HJ489" s="9"/>
      <c r="HK489" s="9"/>
      <c r="HL489" s="9"/>
      <c r="HM489" s="9"/>
      <c r="HN489" s="9"/>
      <c r="HO489" s="9"/>
      <c r="HP489" s="9"/>
      <c r="HQ489" s="9"/>
      <c r="HR489" s="9"/>
      <c r="HS489" s="9"/>
      <c r="HT489" s="9"/>
      <c r="HU489" s="9"/>
      <c r="HV489" s="9"/>
      <c r="HW489" s="9"/>
      <c r="HX489" s="9"/>
      <c r="HY489" s="9"/>
      <c r="HZ489" s="9"/>
      <c r="IA489" s="9"/>
      <c r="IB489" s="9"/>
      <c r="IC489" s="9"/>
      <c r="ID489" s="9"/>
      <c r="IE489" s="9"/>
      <c r="IF489" s="9"/>
      <c r="IG489" s="9"/>
      <c r="IH489" s="9"/>
      <c r="II489" s="9"/>
      <c r="IJ489" s="9"/>
      <c r="IK489" s="9"/>
      <c r="IL489" s="9"/>
      <c r="IM489" s="9"/>
      <c r="IN489" s="9"/>
      <c r="IO489" s="9"/>
      <c r="IP489" s="9"/>
      <c r="IQ489" s="9"/>
      <c r="IR489" s="9"/>
      <c r="IS489" s="9"/>
      <c r="IT489" s="9"/>
      <c r="IU489" s="9"/>
      <c r="IV489" s="9"/>
      <c r="IW489" s="9"/>
      <c r="IX489" s="9"/>
      <c r="IY489" s="9"/>
      <c r="IZ489" s="9"/>
      <c r="JA489" s="9"/>
      <c r="JB489" s="9"/>
      <c r="JC489" s="9"/>
      <c r="JD489" s="9"/>
      <c r="JE489" s="9"/>
      <c r="JF489" s="9"/>
      <c r="JG489" s="9"/>
      <c r="JH489" s="9"/>
      <c r="JI489" s="9"/>
      <c r="JJ489" s="9"/>
      <c r="JK489" s="9"/>
      <c r="JL489" s="9"/>
      <c r="JM489" s="9"/>
      <c r="JN489" s="9"/>
    </row>
    <row r="490" spans="1:274" hidden="1" outlineLevel="1" x14ac:dyDescent="0.25">
      <c r="A490" s="22" t="s">
        <v>75</v>
      </c>
      <c r="B490" s="6"/>
      <c r="C490" s="6" t="s">
        <v>206</v>
      </c>
      <c r="D490" s="6" t="s">
        <v>147</v>
      </c>
      <c r="E490" s="75">
        <v>43882</v>
      </c>
      <c r="F490" s="61">
        <v>43889</v>
      </c>
      <c r="G490" s="280">
        <f>IF(OR(E490&lt;&gt;"NC", F490&lt;&gt;"NC"),NETWORKDAYS(E490,F490,'JOUR FERIE'!A:A),"NC")</f>
        <v>6</v>
      </c>
      <c r="H490" s="20">
        <v>6</v>
      </c>
      <c r="I490" s="20">
        <f>H490+(H490*40%)</f>
        <v>8.4</v>
      </c>
      <c r="J490" s="20">
        <v>0</v>
      </c>
      <c r="K490" s="73">
        <f>I490-J490</f>
        <v>8.4</v>
      </c>
      <c r="L490" s="19" t="s">
        <v>19</v>
      </c>
      <c r="M490" s="3"/>
      <c r="N490" s="16"/>
      <c r="O490" s="16"/>
      <c r="P490" s="16"/>
      <c r="Q490" s="16"/>
      <c r="R490" s="16"/>
      <c r="S490" s="16"/>
      <c r="T490" s="173"/>
      <c r="U490" s="181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73"/>
      <c r="AJ490" s="181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73"/>
      <c r="AX490" s="181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73"/>
      <c r="BL490" s="181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73"/>
      <c r="BZ490" s="181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73"/>
      <c r="CN490" s="181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6"/>
      <c r="DB490" s="16"/>
      <c r="DC490" s="16"/>
      <c r="DD490" s="16"/>
      <c r="DE490" s="16"/>
      <c r="DF490" s="16"/>
      <c r="DG490" s="16"/>
      <c r="DH490" s="173"/>
      <c r="DI490" s="181"/>
      <c r="DJ490" s="16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73"/>
      <c r="ED490" s="181"/>
      <c r="EE490" s="16"/>
      <c r="EF490" s="16"/>
      <c r="EG490" s="16"/>
      <c r="EH490" s="16"/>
      <c r="EI490" s="16"/>
      <c r="EJ490" s="16"/>
      <c r="EK490" s="16"/>
      <c r="EL490" s="16"/>
      <c r="EM490" s="16"/>
      <c r="EN490" s="16"/>
      <c r="EO490" s="16"/>
      <c r="EP490" s="16"/>
      <c r="EQ490" s="16"/>
      <c r="ER490" s="16"/>
      <c r="ES490" s="16"/>
      <c r="ET490" s="16"/>
      <c r="EU490" s="16"/>
      <c r="EV490" s="16"/>
      <c r="EW490" s="16"/>
      <c r="EX490" s="173"/>
      <c r="EY490" s="181"/>
      <c r="EZ490" s="16"/>
      <c r="FA490" s="16"/>
      <c r="FB490" s="16"/>
      <c r="FC490" s="16"/>
      <c r="FD490" s="16"/>
      <c r="FE490" s="16"/>
      <c r="FF490" s="16"/>
      <c r="FG490" s="16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6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  <c r="HV490" s="16"/>
      <c r="HW490" s="16"/>
      <c r="HX490" s="16"/>
      <c r="HY490" s="16"/>
      <c r="HZ490" s="16"/>
      <c r="IA490" s="16"/>
      <c r="IB490" s="16"/>
      <c r="IC490" s="16"/>
      <c r="ID490" s="16"/>
      <c r="IE490" s="16"/>
      <c r="IF490" s="16"/>
      <c r="IG490" s="16"/>
      <c r="IH490" s="16"/>
      <c r="II490" s="16"/>
      <c r="IJ490" s="16"/>
      <c r="IK490" s="16"/>
      <c r="IL490" s="16"/>
      <c r="IM490" s="16"/>
      <c r="IN490" s="16"/>
      <c r="IO490" s="16"/>
      <c r="IP490" s="16"/>
      <c r="IQ490" s="16"/>
      <c r="IR490" s="16"/>
      <c r="IS490" s="16"/>
      <c r="IT490" s="16"/>
      <c r="IU490" s="16"/>
      <c r="IV490" s="16"/>
      <c r="IW490" s="16"/>
      <c r="IX490" s="16"/>
      <c r="IY490" s="16"/>
      <c r="IZ490" s="16"/>
      <c r="JA490" s="16"/>
      <c r="JB490" s="16"/>
      <c r="JC490" s="16"/>
      <c r="JD490" s="16"/>
      <c r="JE490" s="16"/>
      <c r="JF490" s="16"/>
      <c r="JG490" s="16"/>
      <c r="JH490" s="16"/>
      <c r="JI490" s="16"/>
      <c r="JJ490" s="16"/>
      <c r="JK490" s="16"/>
      <c r="JL490" s="16"/>
      <c r="JM490" s="16"/>
      <c r="JN490" s="16"/>
    </row>
    <row r="491" spans="1:274" s="147" customFormat="1" hidden="1" outlineLevel="1" x14ac:dyDescent="0.25">
      <c r="A491" s="145" t="s">
        <v>100</v>
      </c>
      <c r="B491" s="158"/>
      <c r="C491" s="158"/>
      <c r="D491" s="154"/>
      <c r="E491" s="245"/>
      <c r="F491" s="162"/>
      <c r="G491" s="283" t="e">
        <f>SUM(G492:G494)</f>
        <v>#VALUE!</v>
      </c>
      <c r="H491" s="283">
        <f>SUM(H492:H494)</f>
        <v>9</v>
      </c>
      <c r="I491" s="283">
        <f>SUM(I492:I494)</f>
        <v>12.6</v>
      </c>
      <c r="J491" s="283">
        <f>SUM(J492:J494)</f>
        <v>0</v>
      </c>
      <c r="K491" s="283">
        <f>SUM(K492:K494)</f>
        <v>5.6</v>
      </c>
      <c r="L491" s="148" t="s">
        <v>19</v>
      </c>
      <c r="M491" s="167"/>
      <c r="N491" s="154"/>
      <c r="O491" s="154"/>
      <c r="P491" s="154"/>
      <c r="Q491" s="154"/>
      <c r="R491" s="154"/>
      <c r="S491" s="154"/>
      <c r="T491" s="175"/>
      <c r="U491" s="18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  <c r="AI491" s="175"/>
      <c r="AJ491" s="184"/>
      <c r="AK491" s="154"/>
      <c r="AL491" s="154"/>
      <c r="AM491" s="154"/>
      <c r="AN491" s="154"/>
      <c r="AO491" s="154"/>
      <c r="AP491" s="154"/>
      <c r="AQ491" s="154"/>
      <c r="AR491" s="154"/>
      <c r="AS491" s="154"/>
      <c r="AT491" s="154"/>
      <c r="AU491" s="154"/>
      <c r="AV491" s="154"/>
      <c r="AW491" s="175"/>
      <c r="AX491" s="184"/>
      <c r="AY491" s="154"/>
      <c r="AZ491" s="154"/>
      <c r="BA491" s="154"/>
      <c r="BB491" s="154"/>
      <c r="BC491" s="154"/>
      <c r="BD491" s="154"/>
      <c r="BE491" s="154"/>
      <c r="BF491" s="154"/>
      <c r="BG491" s="154"/>
      <c r="BH491" s="154"/>
      <c r="BI491" s="154"/>
      <c r="BJ491" s="154"/>
      <c r="BK491" s="175"/>
      <c r="BL491" s="184"/>
      <c r="BM491" s="154"/>
      <c r="BN491" s="154"/>
      <c r="BO491" s="154"/>
      <c r="BP491" s="154"/>
      <c r="BQ491" s="154"/>
      <c r="BR491" s="154"/>
      <c r="BS491" s="154"/>
      <c r="BT491" s="154"/>
      <c r="BU491" s="154"/>
      <c r="BV491" s="154"/>
      <c r="BW491" s="154"/>
      <c r="BX491" s="154"/>
      <c r="BY491" s="175"/>
      <c r="BZ491" s="184"/>
      <c r="CA491" s="154"/>
      <c r="CB491" s="154"/>
      <c r="CC491" s="154"/>
      <c r="CD491" s="154"/>
      <c r="CE491" s="154"/>
      <c r="CF491" s="154"/>
      <c r="CG491" s="154"/>
      <c r="CH491" s="154"/>
      <c r="CI491" s="154"/>
      <c r="CJ491" s="154"/>
      <c r="CK491" s="154"/>
      <c r="CL491" s="154"/>
      <c r="CM491" s="175"/>
      <c r="CN491" s="184"/>
      <c r="CO491" s="154"/>
      <c r="CP491" s="154"/>
      <c r="CQ491" s="154"/>
      <c r="CR491" s="154"/>
      <c r="CS491" s="154"/>
      <c r="CT491" s="154"/>
      <c r="CU491" s="154"/>
      <c r="CV491" s="154"/>
      <c r="CW491" s="154"/>
      <c r="CX491" s="154"/>
      <c r="CY491" s="154"/>
      <c r="CZ491" s="154"/>
      <c r="DA491" s="154"/>
      <c r="DB491" s="154"/>
      <c r="DC491" s="154"/>
      <c r="DD491" s="154"/>
      <c r="DE491" s="154"/>
      <c r="DF491" s="154"/>
      <c r="DG491" s="154"/>
      <c r="DH491" s="175"/>
      <c r="DI491" s="184"/>
      <c r="DJ491" s="154"/>
      <c r="DK491" s="154"/>
      <c r="DL491" s="154"/>
      <c r="DM491" s="154"/>
      <c r="DN491" s="154"/>
      <c r="DO491" s="154"/>
      <c r="DP491" s="154"/>
      <c r="DQ491" s="154"/>
      <c r="DR491" s="154"/>
      <c r="DS491" s="154"/>
      <c r="DT491" s="154"/>
      <c r="DU491" s="154"/>
      <c r="DV491" s="154"/>
      <c r="DW491" s="154"/>
      <c r="DX491" s="154"/>
      <c r="DY491" s="154"/>
      <c r="DZ491" s="154"/>
      <c r="EA491" s="154"/>
      <c r="EB491" s="154"/>
      <c r="EC491" s="175"/>
      <c r="ED491" s="184"/>
      <c r="EE491" s="154"/>
      <c r="EF491" s="154"/>
      <c r="EG491" s="154"/>
      <c r="EH491" s="154"/>
      <c r="EI491" s="154"/>
      <c r="EJ491" s="154"/>
      <c r="EK491" s="154"/>
      <c r="EL491" s="154"/>
      <c r="EM491" s="154"/>
      <c r="EN491" s="154"/>
      <c r="EO491" s="154"/>
      <c r="EP491" s="154"/>
      <c r="EQ491" s="154"/>
      <c r="ER491" s="154"/>
      <c r="ES491" s="154"/>
      <c r="ET491" s="154"/>
      <c r="EU491" s="154"/>
      <c r="EV491" s="154"/>
      <c r="EW491" s="154"/>
      <c r="EX491" s="175"/>
      <c r="EY491" s="184"/>
      <c r="EZ491" s="154"/>
      <c r="FA491" s="154"/>
      <c r="FB491" s="154"/>
      <c r="FC491" s="154"/>
      <c r="FD491" s="154"/>
      <c r="FE491" s="154"/>
      <c r="FF491" s="154"/>
      <c r="FG491" s="154"/>
      <c r="FH491" s="154"/>
      <c r="FI491" s="154"/>
      <c r="FJ491" s="154"/>
      <c r="FK491" s="154"/>
      <c r="FL491" s="154"/>
      <c r="FM491" s="154"/>
      <c r="FN491" s="154"/>
      <c r="FO491" s="154"/>
      <c r="FP491" s="154"/>
      <c r="FQ491" s="154"/>
      <c r="FR491" s="154"/>
      <c r="FS491" s="154"/>
      <c r="FT491" s="154"/>
      <c r="FU491" s="154"/>
      <c r="FV491" s="154"/>
      <c r="FW491" s="154"/>
      <c r="FX491" s="154"/>
      <c r="FY491" s="154"/>
      <c r="FZ491" s="154"/>
      <c r="GA491" s="154"/>
      <c r="GB491" s="154"/>
      <c r="GC491" s="154"/>
      <c r="GD491" s="154"/>
      <c r="GE491" s="154"/>
      <c r="GF491" s="154"/>
      <c r="GG491" s="154"/>
      <c r="GH491" s="154"/>
      <c r="GI491" s="154"/>
      <c r="GJ491" s="154"/>
      <c r="GK491" s="154"/>
      <c r="GL491" s="154"/>
      <c r="GM491" s="154"/>
      <c r="GN491" s="154"/>
      <c r="GO491" s="154"/>
      <c r="GP491" s="154"/>
      <c r="GQ491" s="154"/>
      <c r="GR491" s="154"/>
      <c r="GS491" s="154"/>
      <c r="GT491" s="154"/>
      <c r="GU491" s="154"/>
      <c r="GV491" s="154"/>
      <c r="GW491" s="154"/>
      <c r="GX491" s="154"/>
      <c r="GY491" s="154"/>
      <c r="GZ491" s="154"/>
      <c r="HA491" s="154"/>
      <c r="HB491" s="154"/>
      <c r="HC491" s="154"/>
      <c r="HD491" s="154"/>
      <c r="HE491" s="154"/>
      <c r="HF491" s="154"/>
      <c r="HG491" s="154"/>
      <c r="HH491" s="154"/>
      <c r="HI491" s="154"/>
      <c r="HJ491" s="154"/>
      <c r="HK491" s="154"/>
      <c r="HL491" s="154"/>
      <c r="HM491" s="154"/>
      <c r="HN491" s="154"/>
      <c r="HO491" s="154"/>
      <c r="HP491" s="154"/>
      <c r="HQ491" s="154"/>
      <c r="HR491" s="154"/>
      <c r="HS491" s="154"/>
      <c r="HT491" s="154"/>
      <c r="HU491" s="154"/>
      <c r="HV491" s="154"/>
      <c r="HW491" s="154"/>
      <c r="HX491" s="154"/>
      <c r="HY491" s="154"/>
      <c r="HZ491" s="154"/>
      <c r="IA491" s="154"/>
      <c r="IB491" s="154"/>
      <c r="IC491" s="154"/>
      <c r="ID491" s="154"/>
      <c r="IE491" s="154"/>
      <c r="IF491" s="154"/>
      <c r="IG491" s="154"/>
      <c r="IH491" s="154"/>
      <c r="II491" s="154"/>
      <c r="IJ491" s="154"/>
      <c r="IK491" s="154"/>
      <c r="IL491" s="154"/>
      <c r="IM491" s="154"/>
      <c r="IN491" s="154"/>
      <c r="IO491" s="154"/>
      <c r="IP491" s="154"/>
      <c r="IQ491" s="154"/>
      <c r="IR491" s="154"/>
      <c r="IS491" s="154"/>
      <c r="IT491" s="154"/>
      <c r="IU491" s="154"/>
      <c r="IV491" s="154"/>
      <c r="IW491" s="154"/>
      <c r="IX491" s="154"/>
      <c r="IY491" s="154"/>
      <c r="IZ491" s="154"/>
      <c r="JA491" s="154"/>
      <c r="JB491" s="154"/>
      <c r="JC491" s="154"/>
      <c r="JD491" s="154"/>
      <c r="JE491" s="154"/>
      <c r="JF491" s="154"/>
      <c r="JG491" s="154"/>
      <c r="JH491" s="154"/>
      <c r="JI491" s="154"/>
      <c r="JJ491" s="154"/>
      <c r="JK491" s="154"/>
      <c r="JL491" s="154"/>
      <c r="JM491" s="154"/>
      <c r="JN491" s="154"/>
    </row>
    <row r="492" spans="1:274" hidden="1" outlineLevel="1" x14ac:dyDescent="0.25">
      <c r="A492" t="s">
        <v>76</v>
      </c>
      <c r="B492" s="6"/>
      <c r="C492" s="6" t="s">
        <v>207</v>
      </c>
      <c r="D492" s="6" t="s">
        <v>149</v>
      </c>
      <c r="E492" s="75">
        <v>43893</v>
      </c>
      <c r="F492" s="61">
        <v>43895</v>
      </c>
      <c r="G492" s="280">
        <f>IF(OR(E492&lt;&gt;"NC", F492&lt;&gt;"NC"),NETWORKDAYS(E492,F492,'JOUR FERIE'!A:A),"NC")</f>
        <v>3</v>
      </c>
      <c r="H492" s="20">
        <v>2</v>
      </c>
      <c r="I492" s="20">
        <f>H492+(H492*40%)</f>
        <v>2.8</v>
      </c>
      <c r="J492" s="20">
        <v>0</v>
      </c>
      <c r="K492" s="73">
        <f>I492-J492</f>
        <v>2.8</v>
      </c>
      <c r="L492" s="19" t="s">
        <v>19</v>
      </c>
      <c r="M492" s="3"/>
      <c r="N492" s="9"/>
      <c r="O492" s="9"/>
      <c r="P492" s="9"/>
      <c r="Q492" s="9"/>
      <c r="R492" s="9"/>
      <c r="S492" s="9"/>
      <c r="T492" s="172"/>
      <c r="U492" s="18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172"/>
      <c r="AJ492" s="180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172"/>
      <c r="AX492" s="180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172"/>
      <c r="BL492" s="180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172"/>
      <c r="BZ492" s="180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172"/>
      <c r="CN492" s="180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172"/>
      <c r="DI492" s="180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172"/>
      <c r="ED492" s="180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172"/>
      <c r="EY492" s="180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  <c r="HA492" s="9"/>
      <c r="HB492" s="9"/>
      <c r="HC492" s="9"/>
      <c r="HD492" s="9"/>
      <c r="HE492" s="9"/>
      <c r="HF492" s="9"/>
      <c r="HG492" s="9"/>
      <c r="HH492" s="9"/>
      <c r="HI492" s="9"/>
      <c r="HJ492" s="9"/>
      <c r="HK492" s="9"/>
      <c r="HL492" s="9"/>
      <c r="HM492" s="9"/>
      <c r="HN492" s="9"/>
      <c r="HO492" s="9"/>
      <c r="HP492" s="9"/>
      <c r="HQ492" s="9"/>
      <c r="HR492" s="9"/>
      <c r="HS492" s="9"/>
      <c r="HT492" s="9"/>
      <c r="HU492" s="9"/>
      <c r="HV492" s="9"/>
      <c r="HW492" s="9"/>
      <c r="HX492" s="9"/>
      <c r="HY492" s="9"/>
      <c r="HZ492" s="9"/>
      <c r="IA492" s="9"/>
      <c r="IB492" s="9"/>
      <c r="IC492" s="9"/>
      <c r="ID492" s="9"/>
      <c r="IE492" s="9"/>
      <c r="IF492" s="9"/>
      <c r="IG492" s="9"/>
      <c r="IH492" s="9"/>
      <c r="II492" s="9"/>
      <c r="IJ492" s="9"/>
      <c r="IK492" s="9"/>
      <c r="IL492" s="9"/>
      <c r="IM492" s="9"/>
      <c r="IN492" s="9"/>
      <c r="IO492" s="9"/>
      <c r="IP492" s="9"/>
      <c r="IQ492" s="9"/>
      <c r="IR492" s="9"/>
      <c r="IS492" s="9"/>
      <c r="IT492" s="9"/>
      <c r="IU492" s="9"/>
      <c r="IV492" s="9"/>
      <c r="IW492" s="9"/>
      <c r="IX492" s="9"/>
      <c r="IY492" s="9"/>
      <c r="IZ492" s="9"/>
      <c r="JA492" s="9"/>
      <c r="JB492" s="9"/>
      <c r="JC492" s="9"/>
      <c r="JD492" s="9"/>
      <c r="JE492" s="9"/>
      <c r="JF492" s="9"/>
      <c r="JG492" s="9"/>
      <c r="JH492" s="9"/>
      <c r="JI492" s="9"/>
      <c r="JJ492" s="9"/>
      <c r="JK492" s="9"/>
      <c r="JL492" s="9"/>
      <c r="JM492" s="9"/>
      <c r="JN492" s="9"/>
    </row>
    <row r="493" spans="1:274" hidden="1" outlineLevel="1" x14ac:dyDescent="0.25">
      <c r="A493" t="s">
        <v>77</v>
      </c>
      <c r="B493" s="6"/>
      <c r="C493" s="6" t="s">
        <v>207</v>
      </c>
      <c r="D493" s="6" t="s">
        <v>147</v>
      </c>
      <c r="E493" s="75">
        <v>43896</v>
      </c>
      <c r="F493" s="61">
        <v>43899</v>
      </c>
      <c r="G493" s="280">
        <f>IF(OR(E493&lt;&gt;"NC", F493&lt;&gt;"NC"),NETWORKDAYS(E493,F493,'JOUR FERIE'!A:A),"NC")</f>
        <v>2</v>
      </c>
      <c r="H493" s="20">
        <v>2</v>
      </c>
      <c r="I493" s="20">
        <f>H493+(H493*40%)</f>
        <v>2.8</v>
      </c>
      <c r="J493" s="20">
        <v>0</v>
      </c>
      <c r="K493" s="73">
        <f>I493-J493</f>
        <v>2.8</v>
      </c>
      <c r="L493" s="19" t="s">
        <v>19</v>
      </c>
      <c r="M493" s="3"/>
    </row>
    <row r="494" spans="1:274" s="199" customFormat="1" hidden="1" outlineLevel="1" x14ac:dyDescent="0.25">
      <c r="A494" s="199" t="s">
        <v>78</v>
      </c>
      <c r="B494" s="261" t="s">
        <v>221</v>
      </c>
      <c r="C494" s="261"/>
      <c r="D494" s="261" t="s">
        <v>147</v>
      </c>
      <c r="E494" s="262" t="s">
        <v>220</v>
      </c>
      <c r="F494" s="262" t="s">
        <v>220</v>
      </c>
      <c r="G494" s="285" t="e">
        <f>IF(OR(E494&lt;&gt;"NC", F494&lt;&gt;"NC"),NETWORKDAYS(E494,F494,'JOUR FERIE'!A:A),"NC")</f>
        <v>#VALUE!</v>
      </c>
      <c r="H494" s="285">
        <v>5</v>
      </c>
      <c r="I494" s="285">
        <f>H494+(H494*40%)</f>
        <v>7</v>
      </c>
      <c r="J494" s="285"/>
      <c r="K494" s="286"/>
      <c r="L494" s="263" t="s">
        <v>19</v>
      </c>
      <c r="M494" s="264"/>
      <c r="N494" s="265"/>
      <c r="O494" s="265"/>
      <c r="P494" s="265"/>
      <c r="Q494" s="265"/>
      <c r="R494" s="265"/>
      <c r="S494" s="265"/>
      <c r="T494" s="266"/>
      <c r="U494" s="267"/>
      <c r="V494" s="265"/>
      <c r="W494" s="265"/>
      <c r="X494" s="265"/>
      <c r="Y494" s="265"/>
      <c r="Z494" s="265"/>
      <c r="AA494" s="265"/>
      <c r="AB494" s="265"/>
      <c r="AC494" s="265"/>
      <c r="AD494" s="265"/>
      <c r="AE494" s="265"/>
      <c r="AF494" s="265"/>
      <c r="AG494" s="265"/>
      <c r="AH494" s="265"/>
      <c r="AI494" s="266"/>
      <c r="AJ494" s="267"/>
      <c r="AK494" s="265"/>
      <c r="AL494" s="265"/>
      <c r="AM494" s="265"/>
      <c r="AN494" s="265"/>
      <c r="AO494" s="265"/>
      <c r="AP494" s="265"/>
      <c r="AQ494" s="265"/>
      <c r="AR494" s="265"/>
      <c r="AS494" s="265"/>
      <c r="AT494" s="265"/>
      <c r="AU494" s="265"/>
      <c r="AV494" s="265"/>
      <c r="AW494" s="266"/>
      <c r="AX494" s="267"/>
      <c r="AY494" s="265"/>
      <c r="AZ494" s="265"/>
      <c r="BA494" s="265"/>
      <c r="BB494" s="265"/>
      <c r="BC494" s="265"/>
      <c r="BD494" s="265"/>
      <c r="BE494" s="265"/>
      <c r="BF494" s="265"/>
      <c r="BG494" s="265"/>
      <c r="BH494" s="265"/>
      <c r="BI494" s="265"/>
      <c r="BJ494" s="265"/>
      <c r="BK494" s="266"/>
      <c r="BL494" s="267"/>
      <c r="BM494" s="265"/>
      <c r="BN494" s="265"/>
      <c r="BO494" s="265"/>
      <c r="BP494" s="265"/>
      <c r="BQ494" s="265"/>
      <c r="BR494" s="265"/>
      <c r="BS494" s="265"/>
      <c r="BT494" s="265"/>
      <c r="BU494" s="265"/>
      <c r="BV494" s="265"/>
      <c r="BW494" s="265"/>
      <c r="BX494" s="265"/>
      <c r="BY494" s="266"/>
      <c r="BZ494" s="267"/>
      <c r="CA494" s="265"/>
      <c r="CB494" s="265"/>
      <c r="CC494" s="265"/>
      <c r="CD494" s="265"/>
      <c r="CE494" s="265"/>
      <c r="CF494" s="265"/>
      <c r="CG494" s="265"/>
      <c r="CH494" s="265"/>
      <c r="CI494" s="265"/>
      <c r="CJ494" s="265"/>
      <c r="CK494" s="265"/>
      <c r="CL494" s="265"/>
      <c r="CM494" s="266"/>
      <c r="CN494" s="267"/>
      <c r="CO494" s="265"/>
      <c r="CP494" s="265"/>
      <c r="CQ494" s="265"/>
      <c r="CR494" s="265"/>
      <c r="CS494" s="265"/>
      <c r="CT494" s="265"/>
      <c r="CU494" s="265"/>
      <c r="CV494" s="265"/>
      <c r="CW494" s="265"/>
      <c r="CX494" s="265"/>
      <c r="CY494" s="265"/>
      <c r="CZ494" s="265"/>
      <c r="DA494" s="265"/>
      <c r="DB494" s="265"/>
      <c r="DC494" s="265"/>
      <c r="DD494" s="265"/>
      <c r="DE494" s="265"/>
      <c r="DF494" s="265"/>
      <c r="DG494" s="265"/>
      <c r="DH494" s="266"/>
      <c r="DI494" s="267"/>
      <c r="DJ494" s="265"/>
      <c r="DK494" s="265"/>
      <c r="DL494" s="265"/>
      <c r="DM494" s="265"/>
      <c r="DN494" s="265"/>
      <c r="DO494" s="265"/>
      <c r="DP494" s="265"/>
      <c r="DQ494" s="265"/>
      <c r="DR494" s="265"/>
      <c r="DS494" s="265"/>
      <c r="DT494" s="265"/>
      <c r="DU494" s="265"/>
      <c r="DV494" s="265"/>
      <c r="DW494" s="265"/>
      <c r="DX494" s="265"/>
      <c r="DY494" s="265"/>
      <c r="DZ494" s="265"/>
      <c r="EA494" s="265"/>
      <c r="EB494" s="265"/>
      <c r="EC494" s="266"/>
      <c r="ED494" s="267"/>
      <c r="EE494" s="265"/>
      <c r="EF494" s="265"/>
      <c r="EG494" s="265"/>
      <c r="EH494" s="265"/>
      <c r="EI494" s="265"/>
      <c r="EJ494" s="265"/>
      <c r="EK494" s="265"/>
      <c r="EL494" s="265"/>
      <c r="EM494" s="265"/>
      <c r="EN494" s="265"/>
      <c r="EO494" s="265"/>
      <c r="EP494" s="265"/>
      <c r="EQ494" s="265"/>
      <c r="ER494" s="265"/>
      <c r="ES494" s="265"/>
      <c r="ET494" s="265"/>
      <c r="EU494" s="265"/>
      <c r="EV494" s="265"/>
      <c r="EW494" s="265"/>
      <c r="EX494" s="266"/>
      <c r="EY494" s="267"/>
      <c r="EZ494" s="265"/>
      <c r="FA494" s="265"/>
      <c r="FB494" s="265"/>
      <c r="FC494" s="265"/>
      <c r="FD494" s="265"/>
      <c r="FE494" s="265"/>
      <c r="FF494" s="265"/>
      <c r="FG494" s="265"/>
      <c r="FH494" s="265"/>
      <c r="FI494" s="265"/>
      <c r="FJ494" s="265"/>
      <c r="FK494" s="265"/>
      <c r="FL494" s="265"/>
      <c r="FM494" s="265"/>
      <c r="FN494" s="265"/>
      <c r="FO494" s="265"/>
      <c r="FP494" s="265"/>
      <c r="FQ494" s="265"/>
      <c r="FR494" s="265"/>
      <c r="FS494" s="265"/>
      <c r="FT494" s="265"/>
      <c r="FU494" s="265"/>
      <c r="FV494" s="265"/>
      <c r="FW494" s="265"/>
      <c r="FX494" s="265"/>
      <c r="FY494" s="265"/>
      <c r="FZ494" s="265"/>
      <c r="GA494" s="265"/>
      <c r="GB494" s="265"/>
      <c r="GC494" s="265"/>
      <c r="GD494" s="265"/>
      <c r="GE494" s="265"/>
      <c r="GF494" s="265"/>
      <c r="GG494" s="265"/>
      <c r="GH494" s="265"/>
      <c r="GI494" s="265"/>
      <c r="GJ494" s="265"/>
      <c r="GK494" s="265"/>
      <c r="GL494" s="265"/>
      <c r="GM494" s="265"/>
      <c r="GN494" s="265"/>
      <c r="GO494" s="265"/>
      <c r="GP494" s="265"/>
      <c r="GQ494" s="265"/>
      <c r="GR494" s="265"/>
      <c r="GS494" s="265"/>
      <c r="GT494" s="265"/>
      <c r="GU494" s="265"/>
      <c r="GV494" s="265"/>
      <c r="GW494" s="265"/>
      <c r="GX494" s="265"/>
      <c r="GY494" s="265"/>
      <c r="GZ494" s="265"/>
      <c r="HA494" s="265"/>
      <c r="HB494" s="265"/>
      <c r="HC494" s="265"/>
      <c r="HD494" s="265"/>
      <c r="HE494" s="265"/>
      <c r="HF494" s="265"/>
      <c r="HG494" s="265"/>
      <c r="HH494" s="265"/>
      <c r="HI494" s="265"/>
      <c r="HJ494" s="265"/>
      <c r="HK494" s="265"/>
      <c r="HL494" s="265"/>
      <c r="HM494" s="265"/>
      <c r="HN494" s="265"/>
      <c r="HO494" s="265"/>
      <c r="HP494" s="265"/>
      <c r="HQ494" s="265"/>
      <c r="HR494" s="265"/>
      <c r="HS494" s="265"/>
      <c r="HT494" s="265"/>
      <c r="HU494" s="265"/>
      <c r="HV494" s="265"/>
      <c r="HW494" s="265"/>
      <c r="HX494" s="265"/>
      <c r="HY494" s="265"/>
      <c r="HZ494" s="265"/>
      <c r="IA494" s="265"/>
      <c r="IB494" s="265"/>
      <c r="IC494" s="265"/>
      <c r="ID494" s="265"/>
      <c r="IE494" s="265"/>
      <c r="IF494" s="265"/>
      <c r="IG494" s="265"/>
      <c r="IH494" s="265"/>
      <c r="II494" s="265"/>
      <c r="IJ494" s="265"/>
      <c r="IK494" s="265"/>
      <c r="IL494" s="265"/>
      <c r="IM494" s="265"/>
      <c r="IN494" s="265"/>
      <c r="IO494" s="265"/>
      <c r="IP494" s="265"/>
      <c r="IQ494" s="265"/>
      <c r="IR494" s="265"/>
      <c r="IS494" s="265"/>
      <c r="IT494" s="265"/>
      <c r="IU494" s="265"/>
      <c r="IV494" s="265"/>
      <c r="IW494" s="265"/>
      <c r="IX494" s="265"/>
      <c r="IY494" s="265"/>
      <c r="IZ494" s="265"/>
      <c r="JA494" s="265"/>
      <c r="JB494" s="265"/>
      <c r="JC494" s="265"/>
      <c r="JD494" s="265"/>
      <c r="JE494" s="265"/>
      <c r="JF494" s="265"/>
      <c r="JG494" s="265"/>
      <c r="JH494" s="265"/>
      <c r="JI494" s="265"/>
      <c r="JJ494" s="265"/>
      <c r="JK494" s="265"/>
      <c r="JL494" s="265"/>
      <c r="JM494" s="265"/>
      <c r="JN494" s="265"/>
    </row>
    <row r="495" spans="1:274" s="147" customFormat="1" hidden="1" outlineLevel="1" x14ac:dyDescent="0.25">
      <c r="A495" s="145" t="s">
        <v>79</v>
      </c>
      <c r="B495" s="158"/>
      <c r="C495" s="158"/>
      <c r="D495" s="154"/>
      <c r="E495" s="245"/>
      <c r="F495" s="162"/>
      <c r="G495" s="283">
        <f>SUM(G496)</f>
        <v>7</v>
      </c>
      <c r="H495" s="283">
        <f>SUM(H496)</f>
        <v>5</v>
      </c>
      <c r="I495" s="283">
        <f>SUM(I496)</f>
        <v>7</v>
      </c>
      <c r="J495" s="283">
        <f>SUM(J496)</f>
        <v>0</v>
      </c>
      <c r="K495" s="283">
        <f>SUM(K496)</f>
        <v>7</v>
      </c>
      <c r="L495" s="148" t="s">
        <v>19</v>
      </c>
      <c r="M495" s="167"/>
      <c r="N495" s="154"/>
      <c r="O495" s="154"/>
      <c r="P495" s="154"/>
      <c r="Q495" s="154"/>
      <c r="R495" s="154"/>
      <c r="S495" s="154"/>
      <c r="T495" s="175"/>
      <c r="U495" s="18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  <c r="AI495" s="175"/>
      <c r="AJ495" s="184"/>
      <c r="AK495" s="154"/>
      <c r="AL495" s="154"/>
      <c r="AM495" s="154"/>
      <c r="AN495" s="154"/>
      <c r="AO495" s="154"/>
      <c r="AP495" s="154"/>
      <c r="AQ495" s="154"/>
      <c r="AR495" s="154"/>
      <c r="AS495" s="154"/>
      <c r="AT495" s="154"/>
      <c r="AU495" s="154"/>
      <c r="AV495" s="154"/>
      <c r="AW495" s="175"/>
      <c r="AX495" s="184"/>
      <c r="AY495" s="154"/>
      <c r="AZ495" s="154"/>
      <c r="BA495" s="154"/>
      <c r="BB495" s="154"/>
      <c r="BC495" s="154"/>
      <c r="BD495" s="154"/>
      <c r="BE495" s="154"/>
      <c r="BF495" s="154"/>
      <c r="BG495" s="154"/>
      <c r="BH495" s="154"/>
      <c r="BI495" s="154"/>
      <c r="BJ495" s="154"/>
      <c r="BK495" s="175"/>
      <c r="BL495" s="184"/>
      <c r="BM495" s="154"/>
      <c r="BN495" s="154"/>
      <c r="BO495" s="154"/>
      <c r="BP495" s="154"/>
      <c r="BQ495" s="154"/>
      <c r="BR495" s="154"/>
      <c r="BS495" s="154"/>
      <c r="BT495" s="154"/>
      <c r="BU495" s="154"/>
      <c r="BV495" s="154"/>
      <c r="BW495" s="154"/>
      <c r="BX495" s="154"/>
      <c r="BY495" s="175"/>
      <c r="BZ495" s="184"/>
      <c r="CA495" s="154"/>
      <c r="CB495" s="154"/>
      <c r="CC495" s="154"/>
      <c r="CD495" s="154"/>
      <c r="CE495" s="154"/>
      <c r="CF495" s="154"/>
      <c r="CG495" s="154"/>
      <c r="CH495" s="154"/>
      <c r="CI495" s="154"/>
      <c r="CJ495" s="154"/>
      <c r="CK495" s="154"/>
      <c r="CL495" s="154"/>
      <c r="CM495" s="175"/>
      <c r="CN495" s="184"/>
      <c r="CO495" s="154"/>
      <c r="CP495" s="154"/>
      <c r="CQ495" s="154"/>
      <c r="CR495" s="154"/>
      <c r="CS495" s="154"/>
      <c r="CT495" s="154"/>
      <c r="CU495" s="154"/>
      <c r="CV495" s="154"/>
      <c r="CW495" s="154"/>
      <c r="CX495" s="154"/>
      <c r="CY495" s="154"/>
      <c r="CZ495" s="154"/>
      <c r="DA495" s="154"/>
      <c r="DB495" s="154"/>
      <c r="DC495" s="154"/>
      <c r="DD495" s="154"/>
      <c r="DE495" s="154"/>
      <c r="DF495" s="154"/>
      <c r="DG495" s="154"/>
      <c r="DH495" s="175"/>
      <c r="DI495" s="184"/>
      <c r="DJ495" s="154"/>
      <c r="DK495" s="154"/>
      <c r="DL495" s="154"/>
      <c r="DM495" s="154"/>
      <c r="DN495" s="154"/>
      <c r="DO495" s="154"/>
      <c r="DP495" s="154"/>
      <c r="DQ495" s="154"/>
      <c r="DR495" s="154"/>
      <c r="DS495" s="154"/>
      <c r="DT495" s="154"/>
      <c r="DU495" s="154"/>
      <c r="DV495" s="154"/>
      <c r="DW495" s="154"/>
      <c r="DX495" s="154"/>
      <c r="DY495" s="154"/>
      <c r="DZ495" s="154"/>
      <c r="EA495" s="154"/>
      <c r="EB495" s="154"/>
      <c r="EC495" s="175"/>
      <c r="ED495" s="184"/>
      <c r="EE495" s="154"/>
      <c r="EF495" s="154"/>
      <c r="EG495" s="154"/>
      <c r="EH495" s="154"/>
      <c r="EI495" s="154"/>
      <c r="EJ495" s="154"/>
      <c r="EK495" s="154"/>
      <c r="EL495" s="154"/>
      <c r="EM495" s="154"/>
      <c r="EN495" s="154"/>
      <c r="EO495" s="154"/>
      <c r="EP495" s="154"/>
      <c r="EQ495" s="154"/>
      <c r="ER495" s="154"/>
      <c r="ES495" s="154"/>
      <c r="ET495" s="154"/>
      <c r="EU495" s="154"/>
      <c r="EV495" s="154"/>
      <c r="EW495" s="154"/>
      <c r="EX495" s="175"/>
      <c r="EY495" s="184"/>
      <c r="EZ495" s="154"/>
      <c r="FA495" s="154"/>
      <c r="FB495" s="154"/>
      <c r="FC495" s="154"/>
      <c r="FD495" s="154"/>
      <c r="FE495" s="154"/>
      <c r="FF495" s="154"/>
      <c r="FG495" s="154"/>
      <c r="FH495" s="154"/>
      <c r="FI495" s="154"/>
      <c r="FJ495" s="154"/>
      <c r="FK495" s="154"/>
      <c r="FL495" s="154"/>
      <c r="FM495" s="154"/>
      <c r="FN495" s="154"/>
      <c r="FO495" s="154"/>
      <c r="FP495" s="154"/>
      <c r="FQ495" s="154"/>
      <c r="FR495" s="154"/>
      <c r="FS495" s="154"/>
      <c r="FT495" s="154"/>
      <c r="FU495" s="154"/>
      <c r="FV495" s="154"/>
      <c r="FW495" s="154"/>
      <c r="FX495" s="154"/>
      <c r="FY495" s="154"/>
      <c r="FZ495" s="154"/>
      <c r="GA495" s="154"/>
      <c r="GB495" s="154"/>
      <c r="GC495" s="154"/>
      <c r="GD495" s="154"/>
      <c r="GE495" s="154"/>
      <c r="GF495" s="154"/>
      <c r="GG495" s="154"/>
      <c r="GH495" s="154"/>
      <c r="GI495" s="154"/>
      <c r="GJ495" s="154"/>
      <c r="GK495" s="154"/>
      <c r="GL495" s="154"/>
      <c r="GM495" s="154"/>
      <c r="GN495" s="154"/>
      <c r="GO495" s="154"/>
      <c r="GP495" s="154"/>
      <c r="GQ495" s="154"/>
      <c r="GR495" s="154"/>
      <c r="GS495" s="154"/>
      <c r="GT495" s="154"/>
      <c r="GU495" s="154"/>
      <c r="GV495" s="154"/>
      <c r="GW495" s="154"/>
      <c r="GX495" s="154"/>
      <c r="GY495" s="154"/>
      <c r="GZ495" s="154"/>
      <c r="HA495" s="154"/>
      <c r="HB495" s="154"/>
      <c r="HC495" s="154"/>
      <c r="HD495" s="154"/>
      <c r="HE495" s="154"/>
      <c r="HF495" s="154"/>
      <c r="HG495" s="154"/>
      <c r="HH495" s="154"/>
      <c r="HI495" s="154"/>
      <c r="HJ495" s="154"/>
      <c r="HK495" s="154"/>
      <c r="HL495" s="154"/>
      <c r="HM495" s="154"/>
      <c r="HN495" s="154"/>
      <c r="HO495" s="154"/>
      <c r="HP495" s="154"/>
      <c r="HQ495" s="154"/>
      <c r="HR495" s="154"/>
      <c r="HS495" s="154"/>
      <c r="HT495" s="154"/>
      <c r="HU495" s="154"/>
      <c r="HV495" s="154"/>
      <c r="HW495" s="154"/>
      <c r="HX495" s="154"/>
      <c r="HY495" s="154"/>
      <c r="HZ495" s="154"/>
      <c r="IA495" s="154"/>
      <c r="IB495" s="154"/>
      <c r="IC495" s="154"/>
      <c r="ID495" s="154"/>
      <c r="IE495" s="154"/>
      <c r="IF495" s="154"/>
      <c r="IG495" s="154"/>
      <c r="IH495" s="154"/>
      <c r="II495" s="154"/>
      <c r="IJ495" s="154"/>
      <c r="IK495" s="154"/>
      <c r="IL495" s="154"/>
      <c r="IM495" s="154"/>
      <c r="IN495" s="154"/>
      <c r="IO495" s="154"/>
      <c r="IP495" s="154"/>
      <c r="IQ495" s="154"/>
      <c r="IR495" s="154"/>
      <c r="IS495" s="154"/>
      <c r="IT495" s="154"/>
      <c r="IU495" s="154"/>
      <c r="IV495" s="154"/>
      <c r="IW495" s="154"/>
      <c r="IX495" s="154"/>
      <c r="IY495" s="154"/>
      <c r="IZ495" s="154"/>
      <c r="JA495" s="154"/>
      <c r="JB495" s="154"/>
      <c r="JC495" s="154"/>
      <c r="JD495" s="154"/>
      <c r="JE495" s="154"/>
      <c r="JF495" s="154"/>
      <c r="JG495" s="154"/>
      <c r="JH495" s="154"/>
      <c r="JI495" s="154"/>
      <c r="JJ495" s="154"/>
      <c r="JK495" s="154"/>
      <c r="JL495" s="154"/>
      <c r="JM495" s="154"/>
      <c r="JN495" s="154"/>
    </row>
    <row r="496" spans="1:274" hidden="1" outlineLevel="1" x14ac:dyDescent="0.25">
      <c r="A496" s="22" t="s">
        <v>79</v>
      </c>
      <c r="B496" s="6"/>
      <c r="C496" s="6" t="s">
        <v>207</v>
      </c>
      <c r="D496" s="6" t="s">
        <v>147</v>
      </c>
      <c r="E496" s="75">
        <v>43892</v>
      </c>
      <c r="F496" s="61">
        <v>43900</v>
      </c>
      <c r="G496" s="280">
        <f>IF(OR(E496&lt;&gt;"NC", F496&lt;&gt;"NC"),NETWORKDAYS(E496,F496,'JOUR FERIE'!A:A),"NC")</f>
        <v>7</v>
      </c>
      <c r="H496" s="20">
        <v>5</v>
      </c>
      <c r="I496" s="20">
        <f>H496+(H496*40%)</f>
        <v>7</v>
      </c>
      <c r="J496" s="20">
        <v>0</v>
      </c>
      <c r="K496" s="73">
        <f>I496-J496</f>
        <v>7</v>
      </c>
      <c r="L496" s="19" t="s">
        <v>19</v>
      </c>
      <c r="M496" s="3"/>
      <c r="N496" s="6"/>
      <c r="O496" s="6"/>
      <c r="P496" s="6"/>
      <c r="Q496" s="6"/>
      <c r="R496" s="6"/>
      <c r="S496" s="6"/>
      <c r="T496" s="109"/>
      <c r="U496" s="183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109"/>
      <c r="AJ496" s="183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109"/>
      <c r="AX496" s="183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109"/>
      <c r="BL496" s="183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109"/>
      <c r="BZ496" s="183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109"/>
      <c r="CN496" s="183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109"/>
      <c r="DI496" s="183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109"/>
      <c r="ED496" s="183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109"/>
      <c r="EY496" s="183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6"/>
      <c r="IQ496" s="6"/>
      <c r="IR496" s="6"/>
      <c r="IS496" s="6"/>
      <c r="IT496" s="6"/>
      <c r="IU496" s="6"/>
      <c r="IV496" s="6"/>
      <c r="IW496" s="6"/>
      <c r="IX496" s="6"/>
      <c r="IY496" s="6"/>
      <c r="IZ496" s="6"/>
      <c r="JA496" s="6"/>
      <c r="JB496" s="6"/>
      <c r="JC496" s="6"/>
      <c r="JD496" s="6"/>
      <c r="JE496" s="6"/>
      <c r="JF496" s="6"/>
      <c r="JG496" s="6"/>
      <c r="JH496" s="6"/>
      <c r="JI496" s="6"/>
      <c r="JJ496" s="6"/>
      <c r="JK496" s="6"/>
      <c r="JL496" s="6"/>
      <c r="JM496" s="6"/>
      <c r="JN496" s="6"/>
    </row>
    <row r="497" spans="1:274" s="147" customFormat="1" hidden="1" outlineLevel="1" x14ac:dyDescent="0.25">
      <c r="A497" s="145" t="s">
        <v>101</v>
      </c>
      <c r="B497" s="158"/>
      <c r="C497" s="158"/>
      <c r="D497" s="154"/>
      <c r="E497" s="245"/>
      <c r="F497" s="162"/>
      <c r="G497" s="283">
        <f>SUM(G498:G501)</f>
        <v>8</v>
      </c>
      <c r="H497" s="283">
        <f>SUM(H498:H501)</f>
        <v>8</v>
      </c>
      <c r="I497" s="283">
        <f>SUM(I498:I501)</f>
        <v>8</v>
      </c>
      <c r="J497" s="283">
        <f>SUM(J498:J501)</f>
        <v>0</v>
      </c>
      <c r="K497" s="283">
        <f>SUM(K498:K501)</f>
        <v>8</v>
      </c>
      <c r="L497" s="148" t="s">
        <v>19</v>
      </c>
      <c r="M497" s="167"/>
      <c r="N497" s="154"/>
      <c r="O497" s="154"/>
      <c r="P497" s="154"/>
      <c r="Q497" s="154"/>
      <c r="R497" s="154"/>
      <c r="S497" s="154"/>
      <c r="T497" s="175"/>
      <c r="U497" s="18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  <c r="AI497" s="175"/>
      <c r="AJ497" s="184"/>
      <c r="AK497" s="154"/>
      <c r="AL497" s="154"/>
      <c r="AM497" s="154"/>
      <c r="AN497" s="154"/>
      <c r="AO497" s="154"/>
      <c r="AP497" s="154"/>
      <c r="AQ497" s="154"/>
      <c r="AR497" s="154"/>
      <c r="AS497" s="154"/>
      <c r="AT497" s="154"/>
      <c r="AU497" s="154"/>
      <c r="AV497" s="154"/>
      <c r="AW497" s="175"/>
      <c r="AX497" s="184"/>
      <c r="AY497" s="154"/>
      <c r="AZ497" s="154"/>
      <c r="BA497" s="154"/>
      <c r="BB497" s="154"/>
      <c r="BC497" s="154"/>
      <c r="BD497" s="154"/>
      <c r="BE497" s="154"/>
      <c r="BF497" s="154"/>
      <c r="BG497" s="154"/>
      <c r="BH497" s="154"/>
      <c r="BI497" s="154"/>
      <c r="BJ497" s="154"/>
      <c r="BK497" s="175"/>
      <c r="BL497" s="184"/>
      <c r="BM497" s="154"/>
      <c r="BN497" s="154"/>
      <c r="BO497" s="154"/>
      <c r="BP497" s="154"/>
      <c r="BQ497" s="154"/>
      <c r="BR497" s="154"/>
      <c r="BS497" s="154"/>
      <c r="BT497" s="154"/>
      <c r="BU497" s="154"/>
      <c r="BV497" s="154"/>
      <c r="BW497" s="154"/>
      <c r="BX497" s="154"/>
      <c r="BY497" s="175"/>
      <c r="BZ497" s="184"/>
      <c r="CA497" s="154"/>
      <c r="CB497" s="154"/>
      <c r="CC497" s="154"/>
      <c r="CD497" s="154"/>
      <c r="CE497" s="154"/>
      <c r="CF497" s="154"/>
      <c r="CG497" s="154"/>
      <c r="CH497" s="154"/>
      <c r="CI497" s="154"/>
      <c r="CJ497" s="154"/>
      <c r="CK497" s="154"/>
      <c r="CL497" s="154"/>
      <c r="CM497" s="175"/>
      <c r="CN497" s="184"/>
      <c r="CO497" s="154"/>
      <c r="CP497" s="154"/>
      <c r="CQ497" s="154"/>
      <c r="CR497" s="154"/>
      <c r="CS497" s="154"/>
      <c r="CT497" s="154"/>
      <c r="CU497" s="154"/>
      <c r="CV497" s="154"/>
      <c r="CW497" s="154"/>
      <c r="CX497" s="154"/>
      <c r="CY497" s="154"/>
      <c r="CZ497" s="154"/>
      <c r="DA497" s="154"/>
      <c r="DB497" s="154"/>
      <c r="DC497" s="154"/>
      <c r="DD497" s="154"/>
      <c r="DE497" s="154"/>
      <c r="DF497" s="154"/>
      <c r="DG497" s="154"/>
      <c r="DH497" s="175"/>
      <c r="DI497" s="184"/>
      <c r="DJ497" s="154"/>
      <c r="DK497" s="154"/>
      <c r="DL497" s="154"/>
      <c r="DM497" s="154"/>
      <c r="DN497" s="154"/>
      <c r="DO497" s="154"/>
      <c r="DP497" s="154"/>
      <c r="DQ497" s="154"/>
      <c r="DR497" s="154"/>
      <c r="DS497" s="154"/>
      <c r="DT497" s="154"/>
      <c r="DU497" s="154"/>
      <c r="DV497" s="154"/>
      <c r="DW497" s="154"/>
      <c r="DX497" s="154"/>
      <c r="DY497" s="154"/>
      <c r="DZ497" s="154"/>
      <c r="EA497" s="154"/>
      <c r="EB497" s="154"/>
      <c r="EC497" s="175"/>
      <c r="ED497" s="184"/>
      <c r="EE497" s="154"/>
      <c r="EF497" s="154"/>
      <c r="EG497" s="154"/>
      <c r="EH497" s="154"/>
      <c r="EI497" s="154"/>
      <c r="EJ497" s="154"/>
      <c r="EK497" s="154"/>
      <c r="EL497" s="154"/>
      <c r="EM497" s="154"/>
      <c r="EN497" s="154"/>
      <c r="EO497" s="154"/>
      <c r="EP497" s="154"/>
      <c r="EQ497" s="154"/>
      <c r="ER497" s="154"/>
      <c r="ES497" s="154"/>
      <c r="ET497" s="154"/>
      <c r="EU497" s="154"/>
      <c r="EV497" s="154"/>
      <c r="EW497" s="154"/>
      <c r="EX497" s="175"/>
      <c r="EY497" s="184"/>
      <c r="EZ497" s="154"/>
      <c r="FA497" s="154"/>
      <c r="FB497" s="154"/>
      <c r="FC497" s="154"/>
      <c r="FD497" s="154"/>
      <c r="FE497" s="154"/>
      <c r="FF497" s="154"/>
      <c r="FG497" s="154"/>
      <c r="FH497" s="154"/>
      <c r="FI497" s="154"/>
      <c r="FJ497" s="154"/>
      <c r="FK497" s="154"/>
      <c r="FL497" s="154"/>
      <c r="FM497" s="154"/>
      <c r="FN497" s="154"/>
      <c r="FO497" s="154"/>
      <c r="FP497" s="154"/>
      <c r="FQ497" s="154"/>
      <c r="FR497" s="154"/>
      <c r="FS497" s="154"/>
      <c r="FT497" s="154"/>
      <c r="FU497" s="154"/>
      <c r="FV497" s="154"/>
      <c r="FW497" s="154"/>
      <c r="FX497" s="154"/>
      <c r="FY497" s="154"/>
      <c r="FZ497" s="154"/>
      <c r="GA497" s="154"/>
      <c r="GB497" s="154"/>
      <c r="GC497" s="154"/>
      <c r="GD497" s="154"/>
      <c r="GE497" s="154"/>
      <c r="GF497" s="154"/>
      <c r="GG497" s="154"/>
      <c r="GH497" s="154"/>
      <c r="GI497" s="154"/>
      <c r="GJ497" s="154"/>
      <c r="GK497" s="154"/>
      <c r="GL497" s="154"/>
      <c r="GM497" s="154"/>
      <c r="GN497" s="154"/>
      <c r="GO497" s="154"/>
      <c r="GP497" s="154"/>
      <c r="GQ497" s="154"/>
      <c r="GR497" s="154"/>
      <c r="GS497" s="154"/>
      <c r="GT497" s="154"/>
      <c r="GU497" s="154"/>
      <c r="GV497" s="154"/>
      <c r="GW497" s="154"/>
      <c r="GX497" s="154"/>
      <c r="GY497" s="154"/>
      <c r="GZ497" s="154"/>
      <c r="HA497" s="154"/>
      <c r="HB497" s="154"/>
      <c r="HC497" s="154"/>
      <c r="HD497" s="154"/>
      <c r="HE497" s="154"/>
      <c r="HF497" s="154"/>
      <c r="HG497" s="154"/>
      <c r="HH497" s="154"/>
      <c r="HI497" s="154"/>
      <c r="HJ497" s="154"/>
      <c r="HK497" s="154"/>
      <c r="HL497" s="154"/>
      <c r="HM497" s="154"/>
      <c r="HN497" s="154"/>
      <c r="HO497" s="154"/>
      <c r="HP497" s="154"/>
      <c r="HQ497" s="154"/>
      <c r="HR497" s="154"/>
      <c r="HS497" s="154"/>
      <c r="HT497" s="154"/>
      <c r="HU497" s="154"/>
      <c r="HV497" s="154"/>
      <c r="HW497" s="154"/>
      <c r="HX497" s="154"/>
      <c r="HY497" s="154"/>
      <c r="HZ497" s="154"/>
      <c r="IA497" s="154"/>
      <c r="IB497" s="154"/>
      <c r="IC497" s="154"/>
      <c r="ID497" s="154"/>
      <c r="IE497" s="154"/>
      <c r="IF497" s="154"/>
      <c r="IG497" s="154"/>
      <c r="IH497" s="154"/>
      <c r="II497" s="154"/>
      <c r="IJ497" s="154"/>
      <c r="IK497" s="154"/>
      <c r="IL497" s="154"/>
      <c r="IM497" s="154"/>
      <c r="IN497" s="154"/>
      <c r="IO497" s="154"/>
      <c r="IP497" s="154"/>
      <c r="IQ497" s="154"/>
      <c r="IR497" s="154"/>
      <c r="IS497" s="154"/>
      <c r="IT497" s="154"/>
      <c r="IU497" s="154"/>
      <c r="IV497" s="154"/>
      <c r="IW497" s="154"/>
      <c r="IX497" s="154"/>
      <c r="IY497" s="154"/>
      <c r="IZ497" s="154"/>
      <c r="JA497" s="154"/>
      <c r="JB497" s="154"/>
      <c r="JC497" s="154"/>
      <c r="JD497" s="154"/>
      <c r="JE497" s="154"/>
      <c r="JF497" s="154"/>
      <c r="JG497" s="154"/>
      <c r="JH497" s="154"/>
      <c r="JI497" s="154"/>
      <c r="JJ497" s="154"/>
      <c r="JK497" s="154"/>
      <c r="JL497" s="154"/>
      <c r="JM497" s="154"/>
      <c r="JN497" s="154"/>
    </row>
    <row r="498" spans="1:274" hidden="1" outlineLevel="1" x14ac:dyDescent="0.25">
      <c r="A498" t="s">
        <v>80</v>
      </c>
      <c r="B498" s="6"/>
      <c r="C498" s="6" t="s">
        <v>207</v>
      </c>
      <c r="D498" s="6" t="s">
        <v>155</v>
      </c>
      <c r="E498" s="61">
        <v>43906</v>
      </c>
      <c r="F498" s="61">
        <v>43906</v>
      </c>
      <c r="G498" s="280">
        <f>IF(OR(E498&lt;&gt;"NC", F498&lt;&gt;"NC"),NETWORKDAYS(E498,F498,'JOUR FERIE'!A:A),"NC")</f>
        <v>1</v>
      </c>
      <c r="H498" s="20">
        <v>1</v>
      </c>
      <c r="I498" s="20">
        <f>H498+(H498*0%)</f>
        <v>1</v>
      </c>
      <c r="J498" s="20">
        <v>0</v>
      </c>
      <c r="K498" s="73">
        <f t="shared" ref="K498:K508" si="38">I498-J498</f>
        <v>1</v>
      </c>
      <c r="L498" s="19" t="s">
        <v>19</v>
      </c>
      <c r="M498" s="3"/>
      <c r="N498" s="9"/>
      <c r="O498" s="9"/>
      <c r="P498" s="9"/>
      <c r="Q498" s="9"/>
      <c r="R498" s="9"/>
      <c r="S498" s="9"/>
      <c r="T498" s="172"/>
      <c r="U498" s="18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172"/>
      <c r="AJ498" s="180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172"/>
      <c r="AX498" s="180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172"/>
      <c r="BL498" s="180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172"/>
      <c r="BZ498" s="180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172"/>
      <c r="CN498" s="180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172"/>
      <c r="DI498" s="180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172"/>
      <c r="ED498" s="180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172"/>
      <c r="EY498" s="180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  <c r="FW498" s="9"/>
      <c r="FX498" s="9"/>
      <c r="FY498" s="9"/>
      <c r="FZ498" s="9"/>
      <c r="GA498" s="9"/>
      <c r="GB498" s="9"/>
      <c r="GC498" s="9"/>
      <c r="GD498" s="9"/>
      <c r="GE498" s="9"/>
      <c r="GF498" s="9"/>
      <c r="GG498" s="9"/>
      <c r="GH498" s="9"/>
      <c r="GI498" s="9"/>
      <c r="GJ498" s="9"/>
      <c r="GK498" s="9"/>
      <c r="GL498" s="9"/>
      <c r="GM498" s="9"/>
      <c r="GN498" s="9"/>
      <c r="GO498" s="9"/>
      <c r="GP498" s="9"/>
      <c r="GQ498" s="9"/>
      <c r="GR498" s="9"/>
      <c r="GS498" s="9"/>
      <c r="GT498" s="9"/>
      <c r="GU498" s="9"/>
      <c r="GV498" s="9"/>
      <c r="GW498" s="9"/>
      <c r="GX498" s="9"/>
      <c r="GY498" s="9"/>
      <c r="GZ498" s="9"/>
      <c r="HA498" s="9"/>
      <c r="HB498" s="9"/>
      <c r="HC498" s="9"/>
      <c r="HD498" s="9"/>
      <c r="HE498" s="9"/>
      <c r="HF498" s="9"/>
      <c r="HG498" s="9"/>
      <c r="HH498" s="9"/>
      <c r="HI498" s="9"/>
      <c r="HJ498" s="9"/>
      <c r="HK498" s="9"/>
      <c r="HL498" s="9"/>
      <c r="HM498" s="9"/>
      <c r="HN498" s="9"/>
      <c r="HO498" s="9"/>
      <c r="HP498" s="9"/>
      <c r="HQ498" s="9"/>
      <c r="HR498" s="9"/>
      <c r="HS498" s="9"/>
      <c r="HT498" s="9"/>
      <c r="HU498" s="9"/>
      <c r="HV498" s="9"/>
      <c r="HW498" s="9"/>
      <c r="HX498" s="9"/>
      <c r="HY498" s="9"/>
      <c r="HZ498" s="9"/>
      <c r="IA498" s="9"/>
      <c r="IB498" s="9"/>
      <c r="IC498" s="9"/>
      <c r="ID498" s="9"/>
      <c r="IE498" s="9"/>
      <c r="IF498" s="9"/>
      <c r="IG498" s="9"/>
      <c r="IH498" s="9"/>
      <c r="II498" s="9"/>
      <c r="IJ498" s="9"/>
      <c r="IK498" s="9"/>
      <c r="IL498" s="9"/>
      <c r="IM498" s="9"/>
      <c r="IN498" s="9"/>
      <c r="IO498" s="9"/>
      <c r="IP498" s="9"/>
      <c r="IQ498" s="9"/>
      <c r="IR498" s="9"/>
      <c r="IS498" s="9"/>
      <c r="IT498" s="9"/>
      <c r="IU498" s="9"/>
      <c r="IV498" s="9"/>
      <c r="IW498" s="9"/>
      <c r="IX498" s="9"/>
      <c r="IY498" s="9"/>
      <c r="IZ498" s="9"/>
      <c r="JA498" s="9"/>
      <c r="JB498" s="9"/>
      <c r="JC498" s="9"/>
      <c r="JD498" s="9"/>
      <c r="JE498" s="9"/>
      <c r="JF498" s="9"/>
      <c r="JG498" s="9"/>
      <c r="JH498" s="9"/>
      <c r="JI498" s="9"/>
      <c r="JJ498" s="9"/>
      <c r="JK498" s="9"/>
      <c r="JL498" s="9"/>
      <c r="JM498" s="9"/>
      <c r="JN498" s="9"/>
    </row>
    <row r="499" spans="1:274" hidden="1" outlineLevel="1" x14ac:dyDescent="0.25">
      <c r="A499" t="s">
        <v>81</v>
      </c>
      <c r="B499" s="6"/>
      <c r="C499" s="6" t="s">
        <v>208</v>
      </c>
      <c r="D499" s="6" t="s">
        <v>155</v>
      </c>
      <c r="E499" s="75">
        <v>43920</v>
      </c>
      <c r="F499" s="61">
        <v>43924</v>
      </c>
      <c r="G499" s="280">
        <f>IF(OR(E499&lt;&gt;"NC", F499&lt;&gt;"NC"),NETWORKDAYS(E499,F499,'JOUR FERIE'!A:A),"NC")</f>
        <v>5</v>
      </c>
      <c r="H499" s="20">
        <v>5</v>
      </c>
      <c r="I499" s="20">
        <f>H499+(H499*0%)</f>
        <v>5</v>
      </c>
      <c r="J499" s="20">
        <v>0</v>
      </c>
      <c r="K499" s="73">
        <f t="shared" si="38"/>
        <v>5</v>
      </c>
      <c r="L499" s="19" t="s">
        <v>19</v>
      </c>
      <c r="M499" s="3"/>
    </row>
    <row r="500" spans="1:274" hidden="1" outlineLevel="1" x14ac:dyDescent="0.25">
      <c r="A500" t="s">
        <v>82</v>
      </c>
      <c r="B500" s="6"/>
      <c r="C500" s="6" t="s">
        <v>208</v>
      </c>
      <c r="D500" s="6" t="s">
        <v>155</v>
      </c>
      <c r="E500" s="75">
        <v>43915</v>
      </c>
      <c r="F500" s="61">
        <v>43916</v>
      </c>
      <c r="G500" s="280">
        <f>IF(OR(E500&lt;&gt;"NC", F500&lt;&gt;"NC"),NETWORKDAYS(E500,F500,'JOUR FERIE'!A:A),"NC")</f>
        <v>2</v>
      </c>
      <c r="H500" s="20">
        <v>2</v>
      </c>
      <c r="I500" s="20">
        <f>H500+(H500*0%)</f>
        <v>2</v>
      </c>
      <c r="J500" s="20">
        <v>0</v>
      </c>
      <c r="K500" s="73">
        <f t="shared" si="38"/>
        <v>2</v>
      </c>
      <c r="L500" s="19" t="s">
        <v>19</v>
      </c>
      <c r="M500" s="3"/>
    </row>
    <row r="501" spans="1:274" hidden="1" outlineLevel="1" x14ac:dyDescent="0.25">
      <c r="A501" s="22" t="s">
        <v>83</v>
      </c>
      <c r="B501" s="6"/>
      <c r="C501" s="6" t="s">
        <v>211</v>
      </c>
      <c r="D501" s="6" t="s">
        <v>151</v>
      </c>
      <c r="E501" s="14" t="s">
        <v>89</v>
      </c>
      <c r="F501" s="14" t="s">
        <v>89</v>
      </c>
      <c r="G501" s="20" t="s">
        <v>89</v>
      </c>
      <c r="H501" s="20" t="s">
        <v>89</v>
      </c>
      <c r="I501" s="20" t="s">
        <v>89</v>
      </c>
      <c r="J501" s="20" t="s">
        <v>89</v>
      </c>
      <c r="K501" s="20" t="s">
        <v>89</v>
      </c>
      <c r="L501" s="19" t="s">
        <v>19</v>
      </c>
      <c r="M501" s="3"/>
      <c r="N501" s="16"/>
      <c r="O501" s="16"/>
      <c r="P501" s="16"/>
      <c r="Q501" s="16"/>
      <c r="R501" s="16"/>
      <c r="S501" s="16"/>
      <c r="T501" s="173"/>
      <c r="U501" s="181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73"/>
      <c r="AJ501" s="181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73"/>
      <c r="AX501" s="181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73"/>
      <c r="BL501" s="181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73"/>
      <c r="BZ501" s="181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73"/>
      <c r="CN501" s="181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  <c r="CZ501" s="16"/>
      <c r="DA501" s="16"/>
      <c r="DB501" s="16"/>
      <c r="DC501" s="16"/>
      <c r="DD501" s="16"/>
      <c r="DE501" s="16"/>
      <c r="DF501" s="16"/>
      <c r="DG501" s="16"/>
      <c r="DH501" s="173"/>
      <c r="DI501" s="181"/>
      <c r="DJ501" s="16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73"/>
      <c r="ED501" s="181"/>
      <c r="EE501" s="16"/>
      <c r="EF501" s="16"/>
      <c r="EG501" s="16"/>
      <c r="EH501" s="16"/>
      <c r="EI501" s="16"/>
      <c r="EJ501" s="16"/>
      <c r="EK501" s="16"/>
      <c r="EL501" s="16"/>
      <c r="EM501" s="16"/>
      <c r="EN501" s="16"/>
      <c r="EO501" s="16"/>
      <c r="EP501" s="16"/>
      <c r="EQ501" s="16"/>
      <c r="ER501" s="16"/>
      <c r="ES501" s="16"/>
      <c r="ET501" s="16"/>
      <c r="EU501" s="16"/>
      <c r="EV501" s="16"/>
      <c r="EW501" s="16"/>
      <c r="EX501" s="173"/>
      <c r="EY501" s="181"/>
      <c r="EZ501" s="16"/>
      <c r="FA501" s="16"/>
      <c r="FB501" s="16"/>
      <c r="FC501" s="16"/>
      <c r="FD501" s="16"/>
      <c r="FE501" s="16"/>
      <c r="FF501" s="16"/>
      <c r="FG501" s="16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6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  <c r="HV501" s="16"/>
      <c r="HW501" s="16"/>
      <c r="HX501" s="16"/>
      <c r="HY501" s="16"/>
      <c r="HZ501" s="16"/>
      <c r="IA501" s="16"/>
      <c r="IB501" s="16"/>
      <c r="IC501" s="16"/>
      <c r="ID501" s="16"/>
      <c r="IE501" s="16"/>
      <c r="IF501" s="16"/>
      <c r="IG501" s="16"/>
      <c r="IH501" s="16"/>
      <c r="II501" s="16"/>
      <c r="IJ501" s="16"/>
      <c r="IK501" s="16"/>
      <c r="IL501" s="16"/>
      <c r="IM501" s="16"/>
      <c r="IN501" s="16"/>
      <c r="IO501" s="16"/>
      <c r="IP501" s="16"/>
      <c r="IQ501" s="16"/>
      <c r="IR501" s="16"/>
      <c r="IS501" s="16"/>
      <c r="IT501" s="16"/>
      <c r="IU501" s="16"/>
      <c r="IV501" s="16"/>
      <c r="IW501" s="16"/>
      <c r="IX501" s="16"/>
      <c r="IY501" s="16"/>
      <c r="IZ501" s="16"/>
      <c r="JA501" s="16"/>
      <c r="JB501" s="16"/>
      <c r="JC501" s="16"/>
      <c r="JD501" s="16"/>
      <c r="JE501" s="16"/>
      <c r="JF501" s="16"/>
      <c r="JG501" s="16"/>
      <c r="JH501" s="16"/>
      <c r="JI501" s="16"/>
      <c r="JJ501" s="16"/>
      <c r="JK501" s="16"/>
      <c r="JL501" s="16"/>
      <c r="JM501" s="16"/>
      <c r="JN501" s="16"/>
    </row>
    <row r="502" spans="1:274" s="147" customFormat="1" hidden="1" outlineLevel="1" x14ac:dyDescent="0.25">
      <c r="A502" s="145" t="s">
        <v>102</v>
      </c>
      <c r="B502" s="158"/>
      <c r="C502" s="158"/>
      <c r="D502" s="154"/>
      <c r="E502" s="245"/>
      <c r="F502" s="162"/>
      <c r="G502" s="283">
        <f>SUM(G503:G506)</f>
        <v>22</v>
      </c>
      <c r="H502" s="283">
        <f>SUM(H503:H506)</f>
        <v>2</v>
      </c>
      <c r="I502" s="283">
        <f>SUM(I503:I506)</f>
        <v>2</v>
      </c>
      <c r="J502" s="283">
        <f>SUM(J503:J506)</f>
        <v>0</v>
      </c>
      <c r="K502" s="283">
        <f>SUM(K503:K506)</f>
        <v>2</v>
      </c>
      <c r="L502" s="148" t="s">
        <v>19</v>
      </c>
      <c r="M502" s="167"/>
      <c r="N502" s="154"/>
      <c r="O502" s="154"/>
      <c r="P502" s="154"/>
      <c r="Q502" s="154"/>
      <c r="R502" s="154"/>
      <c r="S502" s="154"/>
      <c r="T502" s="175"/>
      <c r="U502" s="18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  <c r="AI502" s="175"/>
      <c r="AJ502" s="184"/>
      <c r="AK502" s="154"/>
      <c r="AL502" s="154"/>
      <c r="AM502" s="154"/>
      <c r="AN502" s="154"/>
      <c r="AO502" s="154"/>
      <c r="AP502" s="154"/>
      <c r="AQ502" s="154"/>
      <c r="AR502" s="154"/>
      <c r="AS502" s="154"/>
      <c r="AT502" s="154"/>
      <c r="AU502" s="154"/>
      <c r="AV502" s="154"/>
      <c r="AW502" s="175"/>
      <c r="AX502" s="184"/>
      <c r="AY502" s="154"/>
      <c r="AZ502" s="154"/>
      <c r="BA502" s="154"/>
      <c r="BB502" s="154"/>
      <c r="BC502" s="154"/>
      <c r="BD502" s="154"/>
      <c r="BE502" s="154"/>
      <c r="BF502" s="154"/>
      <c r="BG502" s="154"/>
      <c r="BH502" s="154"/>
      <c r="BI502" s="154"/>
      <c r="BJ502" s="154"/>
      <c r="BK502" s="175"/>
      <c r="BL502" s="184"/>
      <c r="BM502" s="154"/>
      <c r="BN502" s="154"/>
      <c r="BO502" s="154"/>
      <c r="BP502" s="154"/>
      <c r="BQ502" s="154"/>
      <c r="BR502" s="154"/>
      <c r="BS502" s="154"/>
      <c r="BT502" s="154"/>
      <c r="BU502" s="154"/>
      <c r="BV502" s="154"/>
      <c r="BW502" s="154"/>
      <c r="BX502" s="154"/>
      <c r="BY502" s="175"/>
      <c r="BZ502" s="184"/>
      <c r="CA502" s="154"/>
      <c r="CB502" s="154"/>
      <c r="CC502" s="154"/>
      <c r="CD502" s="154"/>
      <c r="CE502" s="154"/>
      <c r="CF502" s="154"/>
      <c r="CG502" s="154"/>
      <c r="CH502" s="154"/>
      <c r="CI502" s="154"/>
      <c r="CJ502" s="154"/>
      <c r="CK502" s="154"/>
      <c r="CL502" s="154"/>
      <c r="CM502" s="175"/>
      <c r="CN502" s="184"/>
      <c r="CO502" s="154"/>
      <c r="CP502" s="154"/>
      <c r="CQ502" s="154"/>
      <c r="CR502" s="154"/>
      <c r="CS502" s="154"/>
      <c r="CT502" s="154"/>
      <c r="CU502" s="154"/>
      <c r="CV502" s="154"/>
      <c r="CW502" s="154"/>
      <c r="CX502" s="154"/>
      <c r="CY502" s="154"/>
      <c r="CZ502" s="154"/>
      <c r="DA502" s="154"/>
      <c r="DB502" s="154"/>
      <c r="DC502" s="154"/>
      <c r="DD502" s="154"/>
      <c r="DE502" s="154"/>
      <c r="DF502" s="154"/>
      <c r="DG502" s="154"/>
      <c r="DH502" s="175"/>
      <c r="DI502" s="184"/>
      <c r="DJ502" s="154"/>
      <c r="DK502" s="154"/>
      <c r="DL502" s="154"/>
      <c r="DM502" s="154"/>
      <c r="DN502" s="154"/>
      <c r="DO502" s="154"/>
      <c r="DP502" s="154"/>
      <c r="DQ502" s="154"/>
      <c r="DR502" s="154"/>
      <c r="DS502" s="154"/>
      <c r="DT502" s="154"/>
      <c r="DU502" s="154"/>
      <c r="DV502" s="154"/>
      <c r="DW502" s="154"/>
      <c r="DX502" s="154"/>
      <c r="DY502" s="154"/>
      <c r="DZ502" s="154"/>
      <c r="EA502" s="154"/>
      <c r="EB502" s="154"/>
      <c r="EC502" s="175"/>
      <c r="ED502" s="184"/>
      <c r="EE502" s="154"/>
      <c r="EF502" s="154"/>
      <c r="EG502" s="154"/>
      <c r="EH502" s="154"/>
      <c r="EI502" s="154"/>
      <c r="EJ502" s="154"/>
      <c r="EK502" s="154"/>
      <c r="EL502" s="154"/>
      <c r="EM502" s="154"/>
      <c r="EN502" s="154"/>
      <c r="EO502" s="154"/>
      <c r="EP502" s="154"/>
      <c r="EQ502" s="154"/>
      <c r="ER502" s="154"/>
      <c r="ES502" s="154"/>
      <c r="ET502" s="154"/>
      <c r="EU502" s="154"/>
      <c r="EV502" s="154"/>
      <c r="EW502" s="154"/>
      <c r="EX502" s="175"/>
      <c r="EY502" s="184"/>
      <c r="EZ502" s="154"/>
      <c r="FA502" s="154"/>
      <c r="FB502" s="154"/>
      <c r="FC502" s="154"/>
      <c r="FD502" s="154"/>
      <c r="FE502" s="154"/>
      <c r="FF502" s="154"/>
      <c r="FG502" s="154"/>
      <c r="FH502" s="154"/>
      <c r="FI502" s="154"/>
      <c r="FJ502" s="154"/>
      <c r="FK502" s="154"/>
      <c r="FL502" s="154"/>
      <c r="FM502" s="154"/>
      <c r="FN502" s="154"/>
      <c r="FO502" s="154"/>
      <c r="FP502" s="154"/>
      <c r="FQ502" s="154"/>
      <c r="FR502" s="154"/>
      <c r="FS502" s="154"/>
      <c r="FT502" s="154"/>
      <c r="FU502" s="154"/>
      <c r="FV502" s="154"/>
      <c r="FW502" s="154"/>
      <c r="FX502" s="154"/>
      <c r="FY502" s="154"/>
      <c r="FZ502" s="154"/>
      <c r="GA502" s="154"/>
      <c r="GB502" s="154"/>
      <c r="GC502" s="154"/>
      <c r="GD502" s="154"/>
      <c r="GE502" s="154"/>
      <c r="GF502" s="154"/>
      <c r="GG502" s="154"/>
      <c r="GH502" s="154"/>
      <c r="GI502" s="154"/>
      <c r="GJ502" s="154"/>
      <c r="GK502" s="154"/>
      <c r="GL502" s="154"/>
      <c r="GM502" s="154"/>
      <c r="GN502" s="154"/>
      <c r="GO502" s="154"/>
      <c r="GP502" s="154"/>
      <c r="GQ502" s="154"/>
      <c r="GR502" s="154"/>
      <c r="GS502" s="154"/>
      <c r="GT502" s="154"/>
      <c r="GU502" s="154"/>
      <c r="GV502" s="154"/>
      <c r="GW502" s="154"/>
      <c r="GX502" s="154"/>
      <c r="GY502" s="154"/>
      <c r="GZ502" s="154"/>
      <c r="HA502" s="154"/>
      <c r="HB502" s="154"/>
      <c r="HC502" s="154"/>
      <c r="HD502" s="154"/>
      <c r="HE502" s="154"/>
      <c r="HF502" s="154"/>
      <c r="HG502" s="154"/>
      <c r="HH502" s="154"/>
      <c r="HI502" s="154"/>
      <c r="HJ502" s="154"/>
      <c r="HK502" s="154"/>
      <c r="HL502" s="154"/>
      <c r="HM502" s="154"/>
      <c r="HN502" s="154"/>
      <c r="HO502" s="154"/>
      <c r="HP502" s="154"/>
      <c r="HQ502" s="154"/>
      <c r="HR502" s="154"/>
      <c r="HS502" s="154"/>
      <c r="HT502" s="154"/>
      <c r="HU502" s="154"/>
      <c r="HV502" s="154"/>
      <c r="HW502" s="154"/>
      <c r="HX502" s="154"/>
      <c r="HY502" s="154"/>
      <c r="HZ502" s="154"/>
      <c r="IA502" s="154"/>
      <c r="IB502" s="154"/>
      <c r="IC502" s="154"/>
      <c r="ID502" s="154"/>
      <c r="IE502" s="154"/>
      <c r="IF502" s="154"/>
      <c r="IG502" s="154"/>
      <c r="IH502" s="154"/>
      <c r="II502" s="154"/>
      <c r="IJ502" s="154"/>
      <c r="IK502" s="154"/>
      <c r="IL502" s="154"/>
      <c r="IM502" s="154"/>
      <c r="IN502" s="154"/>
      <c r="IO502" s="154"/>
      <c r="IP502" s="154"/>
      <c r="IQ502" s="154"/>
      <c r="IR502" s="154"/>
      <c r="IS502" s="154"/>
      <c r="IT502" s="154"/>
      <c r="IU502" s="154"/>
      <c r="IV502" s="154"/>
      <c r="IW502" s="154"/>
      <c r="IX502" s="154"/>
      <c r="IY502" s="154"/>
      <c r="IZ502" s="154"/>
      <c r="JA502" s="154"/>
      <c r="JB502" s="154"/>
      <c r="JC502" s="154"/>
      <c r="JD502" s="154"/>
      <c r="JE502" s="154"/>
      <c r="JF502" s="154"/>
      <c r="JG502" s="154"/>
      <c r="JH502" s="154"/>
      <c r="JI502" s="154"/>
      <c r="JJ502" s="154"/>
      <c r="JK502" s="154"/>
      <c r="JL502" s="154"/>
      <c r="JM502" s="154"/>
      <c r="JN502" s="154"/>
    </row>
    <row r="503" spans="1:274" hidden="1" outlineLevel="1" x14ac:dyDescent="0.25">
      <c r="A503" t="s">
        <v>103</v>
      </c>
      <c r="B503" s="6"/>
      <c r="C503" s="6" t="s">
        <v>208</v>
      </c>
      <c r="D503" s="6" t="s">
        <v>149</v>
      </c>
      <c r="E503" s="75">
        <v>43927</v>
      </c>
      <c r="F503" s="75">
        <v>43927</v>
      </c>
      <c r="G503" s="280">
        <f>IF(OR(E503&lt;&gt;"NC", F503&lt;&gt;"NC"),NETWORKDAYS(E503,F503,'JOUR FERIE'!A:A),"NC")</f>
        <v>1</v>
      </c>
      <c r="H503" s="20">
        <v>0.5</v>
      </c>
      <c r="I503" s="20">
        <f>H503+(H503*0%)</f>
        <v>0.5</v>
      </c>
      <c r="J503" s="20">
        <v>0</v>
      </c>
      <c r="K503" s="73">
        <f t="shared" si="38"/>
        <v>0.5</v>
      </c>
      <c r="L503" s="19" t="s">
        <v>19</v>
      </c>
      <c r="M503" s="3"/>
      <c r="N503" s="9"/>
      <c r="O503" s="9"/>
      <c r="P503" s="9"/>
      <c r="Q503" s="9"/>
      <c r="R503" s="9"/>
      <c r="S503" s="9"/>
      <c r="T503" s="172"/>
      <c r="U503" s="18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172"/>
      <c r="AJ503" s="180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172"/>
      <c r="AX503" s="180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172"/>
      <c r="BL503" s="180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172"/>
      <c r="BZ503" s="180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172"/>
      <c r="CN503" s="180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172"/>
      <c r="DI503" s="180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172"/>
      <c r="ED503" s="180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  <c r="EW503" s="9"/>
      <c r="EX503" s="172"/>
      <c r="EY503" s="180"/>
      <c r="EZ503" s="9"/>
      <c r="FA503" s="9"/>
      <c r="FB503" s="9"/>
      <c r="FC503" s="9"/>
      <c r="FD503" s="9"/>
      <c r="FE503" s="9"/>
      <c r="FF503" s="9"/>
      <c r="FG503" s="9"/>
      <c r="FH503" s="9"/>
      <c r="FI503" s="9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  <c r="FW503" s="9"/>
      <c r="FX503" s="9"/>
      <c r="FY503" s="9"/>
      <c r="FZ503" s="9"/>
      <c r="GA503" s="9"/>
      <c r="GB503" s="9"/>
      <c r="GC503" s="9"/>
      <c r="GD503" s="9"/>
      <c r="GE503" s="9"/>
      <c r="GF503" s="9"/>
      <c r="GG503" s="9"/>
      <c r="GH503" s="9"/>
      <c r="GI503" s="9"/>
      <c r="GJ503" s="9"/>
      <c r="GK503" s="9"/>
      <c r="GL503" s="9"/>
      <c r="GM503" s="9"/>
      <c r="GN503" s="9"/>
      <c r="GO503" s="9"/>
      <c r="GP503" s="9"/>
      <c r="GQ503" s="9"/>
      <c r="GR503" s="9"/>
      <c r="GS503" s="9"/>
      <c r="GT503" s="9"/>
      <c r="GU503" s="9"/>
      <c r="GV503" s="9"/>
      <c r="GW503" s="9"/>
      <c r="GX503" s="9"/>
      <c r="GY503" s="9"/>
      <c r="GZ503" s="9"/>
      <c r="HA503" s="9"/>
      <c r="HB503" s="9"/>
      <c r="HC503" s="9"/>
      <c r="HD503" s="9"/>
      <c r="HE503" s="9"/>
      <c r="HF503" s="9"/>
      <c r="HG503" s="9"/>
      <c r="HH503" s="9"/>
      <c r="HI503" s="9"/>
      <c r="HJ503" s="9"/>
      <c r="HK503" s="9"/>
      <c r="HL503" s="9"/>
      <c r="HM503" s="9"/>
      <c r="HN503" s="9"/>
      <c r="HO503" s="9"/>
      <c r="HP503" s="9"/>
      <c r="HQ503" s="9"/>
      <c r="HR503" s="9"/>
      <c r="HS503" s="9"/>
      <c r="HT503" s="9"/>
      <c r="HU503" s="9"/>
      <c r="HV503" s="9"/>
      <c r="HW503" s="9"/>
      <c r="HX503" s="9"/>
      <c r="HY503" s="9"/>
      <c r="HZ503" s="9"/>
      <c r="IA503" s="9"/>
      <c r="IB503" s="9"/>
      <c r="IC503" s="9"/>
      <c r="ID503" s="9"/>
      <c r="IE503" s="9"/>
      <c r="IF503" s="9"/>
      <c r="IG503" s="9"/>
      <c r="IH503" s="9"/>
      <c r="II503" s="9"/>
      <c r="IJ503" s="9"/>
      <c r="IK503" s="9"/>
      <c r="IL503" s="9"/>
      <c r="IM503" s="9"/>
      <c r="IN503" s="9"/>
      <c r="IO503" s="9"/>
      <c r="IP503" s="9"/>
      <c r="IQ503" s="9"/>
      <c r="IR503" s="9"/>
      <c r="IS503" s="9"/>
      <c r="IT503" s="9"/>
      <c r="IU503" s="9"/>
      <c r="IV503" s="9"/>
      <c r="IW503" s="9"/>
      <c r="IX503" s="9"/>
      <c r="IY503" s="9"/>
      <c r="IZ503" s="9"/>
      <c r="JA503" s="9"/>
      <c r="JB503" s="9"/>
      <c r="JC503" s="9"/>
      <c r="JD503" s="9"/>
      <c r="JE503" s="9"/>
      <c r="JF503" s="9"/>
      <c r="JG503" s="9"/>
      <c r="JH503" s="9"/>
      <c r="JI503" s="9"/>
      <c r="JJ503" s="9"/>
      <c r="JK503" s="9"/>
      <c r="JL503" s="9"/>
      <c r="JM503" s="9"/>
      <c r="JN503" s="9"/>
    </row>
    <row r="504" spans="1:274" hidden="1" outlineLevel="1" x14ac:dyDescent="0.25">
      <c r="A504" t="s">
        <v>84</v>
      </c>
      <c r="B504" s="6"/>
      <c r="C504" s="6" t="s">
        <v>208</v>
      </c>
      <c r="D504" s="6" t="s">
        <v>150</v>
      </c>
      <c r="E504" s="75">
        <v>43927</v>
      </c>
      <c r="F504" s="75">
        <v>43927</v>
      </c>
      <c r="G504" s="280">
        <f>IF(OR(E504&lt;&gt;"NC", F504&lt;&gt;"NC"),NETWORKDAYS(E504,F504,'JOUR FERIE'!A:A),"NC")</f>
        <v>1</v>
      </c>
      <c r="H504" s="20">
        <v>0.5</v>
      </c>
      <c r="I504" s="20">
        <f>H504+(H504*0%)</f>
        <v>0.5</v>
      </c>
      <c r="J504" s="20">
        <v>0</v>
      </c>
      <c r="K504" s="73">
        <f t="shared" si="38"/>
        <v>0.5</v>
      </c>
      <c r="L504" s="19" t="s">
        <v>19</v>
      </c>
      <c r="M504" s="3"/>
    </row>
    <row r="505" spans="1:274" hidden="1" outlineLevel="1" x14ac:dyDescent="0.25">
      <c r="A505" t="s">
        <v>86</v>
      </c>
      <c r="B505" s="6"/>
      <c r="C505" s="6" t="s">
        <v>208</v>
      </c>
      <c r="D505" s="6" t="s">
        <v>150</v>
      </c>
      <c r="E505" s="75">
        <v>43927</v>
      </c>
      <c r="F505" s="75">
        <v>43948</v>
      </c>
      <c r="G505" s="280">
        <f>IF(OR(E505&lt;&gt;"NC", F505&lt;&gt;"NC"),NETWORKDAYS(E505,F505,'JOUR FERIE'!A:A),"NC")</f>
        <v>16</v>
      </c>
      <c r="H505" s="20">
        <v>0.5</v>
      </c>
      <c r="I505" s="20">
        <f>H505+(H505*0%)</f>
        <v>0.5</v>
      </c>
      <c r="J505" s="20">
        <v>0</v>
      </c>
      <c r="K505" s="73">
        <f t="shared" si="38"/>
        <v>0.5</v>
      </c>
      <c r="L505" s="19" t="s">
        <v>19</v>
      </c>
      <c r="M505" s="3"/>
    </row>
    <row r="506" spans="1:274" hidden="1" outlineLevel="1" x14ac:dyDescent="0.25">
      <c r="A506" t="s">
        <v>85</v>
      </c>
      <c r="B506" s="6"/>
      <c r="C506" s="6" t="s">
        <v>209</v>
      </c>
      <c r="D506" s="6" t="s">
        <v>150</v>
      </c>
      <c r="E506" s="75">
        <v>43948</v>
      </c>
      <c r="F506" s="61">
        <v>43952</v>
      </c>
      <c r="G506" s="280">
        <f>IF(OR(E506&lt;&gt;"NC", F506&lt;&gt;"NC"),NETWORKDAYS(E506,F506,'JOUR FERIE'!A:A),"NC")</f>
        <v>4</v>
      </c>
      <c r="H506" s="20">
        <v>0.5</v>
      </c>
      <c r="I506" s="20">
        <f>H506+(H506*0%)</f>
        <v>0.5</v>
      </c>
      <c r="J506" s="20">
        <v>0</v>
      </c>
      <c r="K506" s="73">
        <f t="shared" si="38"/>
        <v>0.5</v>
      </c>
      <c r="L506" s="19" t="s">
        <v>19</v>
      </c>
      <c r="M506" s="3"/>
      <c r="N506" s="16"/>
      <c r="O506" s="16"/>
      <c r="P506" s="16"/>
      <c r="Q506" s="16"/>
      <c r="R506" s="16"/>
      <c r="S506" s="16"/>
      <c r="T506" s="173"/>
      <c r="U506" s="181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73"/>
      <c r="AJ506" s="181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73"/>
      <c r="AX506" s="181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73"/>
      <c r="BL506" s="181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73"/>
      <c r="BZ506" s="181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73"/>
      <c r="CN506" s="181"/>
      <c r="CO506" s="16"/>
      <c r="CP506" s="16"/>
      <c r="CQ506" s="16"/>
      <c r="CR506" s="16"/>
      <c r="CS506" s="16"/>
      <c r="CT506" s="16"/>
      <c r="CU506" s="16"/>
      <c r="CV506" s="16"/>
      <c r="CW506" s="16"/>
      <c r="CX506" s="16"/>
      <c r="CY506" s="16"/>
      <c r="CZ506" s="16"/>
      <c r="DA506" s="16"/>
      <c r="DB506" s="16"/>
      <c r="DC506" s="16"/>
      <c r="DD506" s="16"/>
      <c r="DE506" s="16"/>
      <c r="DF506" s="16"/>
      <c r="DG506" s="16"/>
      <c r="DH506" s="173"/>
      <c r="DI506" s="181"/>
      <c r="DJ506" s="16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73"/>
      <c r="ED506" s="181"/>
      <c r="EE506" s="16"/>
      <c r="EF506" s="16"/>
      <c r="EG506" s="16"/>
      <c r="EH506" s="16"/>
      <c r="EI506" s="16"/>
      <c r="EJ506" s="16"/>
      <c r="EK506" s="16"/>
      <c r="EL506" s="16"/>
      <c r="EM506" s="16"/>
      <c r="EN506" s="16"/>
      <c r="EO506" s="16"/>
      <c r="EP506" s="16"/>
      <c r="EQ506" s="16"/>
      <c r="ER506" s="16"/>
      <c r="ES506" s="16"/>
      <c r="ET506" s="16"/>
      <c r="EU506" s="16"/>
      <c r="EV506" s="16"/>
      <c r="EW506" s="16"/>
      <c r="EX506" s="173"/>
      <c r="EY506" s="181"/>
      <c r="EZ506" s="16"/>
      <c r="FA506" s="16"/>
      <c r="FB506" s="16"/>
      <c r="FC506" s="16"/>
      <c r="FD506" s="16"/>
      <c r="FE506" s="16"/>
      <c r="FF506" s="16"/>
      <c r="FG506" s="16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6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  <c r="HV506" s="16"/>
      <c r="HW506" s="16"/>
      <c r="HX506" s="16"/>
      <c r="HY506" s="16"/>
      <c r="HZ506" s="16"/>
      <c r="IA506" s="16"/>
      <c r="IB506" s="16"/>
      <c r="IC506" s="16"/>
      <c r="ID506" s="16"/>
      <c r="IE506" s="16"/>
      <c r="IF506" s="16"/>
      <c r="IG506" s="16"/>
      <c r="IH506" s="16"/>
      <c r="II506" s="16"/>
      <c r="IJ506" s="16"/>
      <c r="IK506" s="16"/>
      <c r="IL506" s="16"/>
      <c r="IM506" s="16"/>
      <c r="IN506" s="16"/>
      <c r="IO506" s="16"/>
      <c r="IP506" s="16"/>
      <c r="IQ506" s="16"/>
      <c r="IR506" s="16"/>
      <c r="IS506" s="16"/>
      <c r="IT506" s="16"/>
      <c r="IU506" s="16"/>
      <c r="IV506" s="16"/>
      <c r="IW506" s="16"/>
      <c r="IX506" s="16"/>
      <c r="IY506" s="16"/>
      <c r="IZ506" s="16"/>
      <c r="JA506" s="16"/>
      <c r="JB506" s="16"/>
      <c r="JC506" s="16"/>
      <c r="JD506" s="16"/>
      <c r="JE506" s="16"/>
      <c r="JF506" s="16"/>
      <c r="JG506" s="16"/>
      <c r="JH506" s="16"/>
      <c r="JI506" s="16"/>
      <c r="JJ506" s="16"/>
      <c r="JK506" s="16"/>
      <c r="JL506" s="16"/>
      <c r="JM506" s="16"/>
      <c r="JN506" s="16"/>
    </row>
    <row r="507" spans="1:274" s="147" customFormat="1" hidden="1" outlineLevel="1" x14ac:dyDescent="0.25">
      <c r="A507" s="145" t="s">
        <v>87</v>
      </c>
      <c r="B507" s="158"/>
      <c r="C507" s="158"/>
      <c r="D507" s="154"/>
      <c r="E507" s="245"/>
      <c r="F507" s="162"/>
      <c r="G507" s="283">
        <f>SUM(G508)</f>
        <v>6</v>
      </c>
      <c r="H507" s="283">
        <f>SUM(H508)</f>
        <v>4</v>
      </c>
      <c r="I507" s="283">
        <f>SUM(I508)</f>
        <v>5.6</v>
      </c>
      <c r="J507" s="283">
        <f>SUM(J508)</f>
        <v>0</v>
      </c>
      <c r="K507" s="283">
        <f>SUM(K508)</f>
        <v>5.6</v>
      </c>
      <c r="L507" s="148" t="s">
        <v>19</v>
      </c>
      <c r="M507" s="167"/>
      <c r="N507" s="154"/>
      <c r="O507" s="154"/>
      <c r="P507" s="154"/>
      <c r="Q507" s="154"/>
      <c r="R507" s="154"/>
      <c r="S507" s="154"/>
      <c r="T507" s="175"/>
      <c r="U507" s="18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  <c r="AI507" s="175"/>
      <c r="AJ507" s="184"/>
      <c r="AK507" s="154"/>
      <c r="AL507" s="154"/>
      <c r="AM507" s="154"/>
      <c r="AN507" s="154"/>
      <c r="AO507" s="154"/>
      <c r="AP507" s="154"/>
      <c r="AQ507" s="154"/>
      <c r="AR507" s="154"/>
      <c r="AS507" s="154"/>
      <c r="AT507" s="154"/>
      <c r="AU507" s="154"/>
      <c r="AV507" s="154"/>
      <c r="AW507" s="175"/>
      <c r="AX507" s="184"/>
      <c r="AY507" s="154"/>
      <c r="AZ507" s="154"/>
      <c r="BA507" s="154"/>
      <c r="BB507" s="154"/>
      <c r="BC507" s="154"/>
      <c r="BD507" s="154"/>
      <c r="BE507" s="154"/>
      <c r="BF507" s="154"/>
      <c r="BG507" s="154"/>
      <c r="BH507" s="154"/>
      <c r="BI507" s="154"/>
      <c r="BJ507" s="154"/>
      <c r="BK507" s="175"/>
      <c r="BL507" s="184"/>
      <c r="BM507" s="154"/>
      <c r="BN507" s="154"/>
      <c r="BO507" s="154"/>
      <c r="BP507" s="154"/>
      <c r="BQ507" s="154"/>
      <c r="BR507" s="154"/>
      <c r="BS507" s="154"/>
      <c r="BT507" s="154"/>
      <c r="BU507" s="154"/>
      <c r="BV507" s="154"/>
      <c r="BW507" s="154"/>
      <c r="BX507" s="154"/>
      <c r="BY507" s="175"/>
      <c r="BZ507" s="184"/>
      <c r="CA507" s="154"/>
      <c r="CB507" s="154"/>
      <c r="CC507" s="154"/>
      <c r="CD507" s="154"/>
      <c r="CE507" s="154"/>
      <c r="CF507" s="154"/>
      <c r="CG507" s="154"/>
      <c r="CH507" s="154"/>
      <c r="CI507" s="154"/>
      <c r="CJ507" s="154"/>
      <c r="CK507" s="154"/>
      <c r="CL507" s="154"/>
      <c r="CM507" s="175"/>
      <c r="CN507" s="184"/>
      <c r="CO507" s="154"/>
      <c r="CP507" s="154"/>
      <c r="CQ507" s="154"/>
      <c r="CR507" s="154"/>
      <c r="CS507" s="154"/>
      <c r="CT507" s="154"/>
      <c r="CU507" s="154"/>
      <c r="CV507" s="154"/>
      <c r="CW507" s="154"/>
      <c r="CX507" s="154"/>
      <c r="CY507" s="154"/>
      <c r="CZ507" s="154"/>
      <c r="DA507" s="154"/>
      <c r="DB507" s="154"/>
      <c r="DC507" s="154"/>
      <c r="DD507" s="154"/>
      <c r="DE507" s="154"/>
      <c r="DF507" s="154"/>
      <c r="DG507" s="154"/>
      <c r="DH507" s="175"/>
      <c r="DI507" s="184"/>
      <c r="DJ507" s="154"/>
      <c r="DK507" s="154"/>
      <c r="DL507" s="154"/>
      <c r="DM507" s="154"/>
      <c r="DN507" s="154"/>
      <c r="DO507" s="154"/>
      <c r="DP507" s="154"/>
      <c r="DQ507" s="154"/>
      <c r="DR507" s="154"/>
      <c r="DS507" s="154"/>
      <c r="DT507" s="154"/>
      <c r="DU507" s="154"/>
      <c r="DV507" s="154"/>
      <c r="DW507" s="154"/>
      <c r="DX507" s="154"/>
      <c r="DY507" s="154"/>
      <c r="DZ507" s="154"/>
      <c r="EA507" s="154"/>
      <c r="EB507" s="154"/>
      <c r="EC507" s="175"/>
      <c r="ED507" s="184"/>
      <c r="EE507" s="154"/>
      <c r="EF507" s="154"/>
      <c r="EG507" s="154"/>
      <c r="EH507" s="154"/>
      <c r="EI507" s="154"/>
      <c r="EJ507" s="154"/>
      <c r="EK507" s="154"/>
      <c r="EL507" s="154"/>
      <c r="EM507" s="154"/>
      <c r="EN507" s="154"/>
      <c r="EO507" s="154"/>
      <c r="EP507" s="154"/>
      <c r="EQ507" s="154"/>
      <c r="ER507" s="154"/>
      <c r="ES507" s="154"/>
      <c r="ET507" s="154"/>
      <c r="EU507" s="154"/>
      <c r="EV507" s="154"/>
      <c r="EW507" s="154"/>
      <c r="EX507" s="175"/>
      <c r="EY507" s="184"/>
      <c r="EZ507" s="154"/>
      <c r="FA507" s="154"/>
      <c r="FB507" s="154"/>
      <c r="FC507" s="154"/>
      <c r="FD507" s="154"/>
      <c r="FE507" s="154"/>
      <c r="FF507" s="154"/>
      <c r="FG507" s="154"/>
      <c r="FH507" s="154"/>
      <c r="FI507" s="154"/>
      <c r="FJ507" s="154"/>
      <c r="FK507" s="154"/>
      <c r="FL507" s="154"/>
      <c r="FM507" s="154"/>
      <c r="FN507" s="154"/>
      <c r="FO507" s="154"/>
      <c r="FP507" s="154"/>
      <c r="FQ507" s="154"/>
      <c r="FR507" s="154"/>
      <c r="FS507" s="154"/>
      <c r="FT507" s="154"/>
      <c r="FU507" s="154"/>
      <c r="FV507" s="154"/>
      <c r="FW507" s="154"/>
      <c r="FX507" s="154"/>
      <c r="FY507" s="154"/>
      <c r="FZ507" s="154"/>
      <c r="GA507" s="154"/>
      <c r="GB507" s="154"/>
      <c r="GC507" s="154"/>
      <c r="GD507" s="154"/>
      <c r="GE507" s="154"/>
      <c r="GF507" s="154"/>
      <c r="GG507" s="154"/>
      <c r="GH507" s="154"/>
      <c r="GI507" s="154"/>
      <c r="GJ507" s="154"/>
      <c r="GK507" s="154"/>
      <c r="GL507" s="154"/>
      <c r="GM507" s="154"/>
      <c r="GN507" s="154"/>
      <c r="GO507" s="154"/>
      <c r="GP507" s="154"/>
      <c r="GQ507" s="154"/>
      <c r="GR507" s="154"/>
      <c r="GS507" s="154"/>
      <c r="GT507" s="154"/>
      <c r="GU507" s="154"/>
      <c r="GV507" s="154"/>
      <c r="GW507" s="154"/>
      <c r="GX507" s="154"/>
      <c r="GY507" s="154"/>
      <c r="GZ507" s="154"/>
      <c r="HA507" s="154"/>
      <c r="HB507" s="154"/>
      <c r="HC507" s="154"/>
      <c r="HD507" s="154"/>
      <c r="HE507" s="154"/>
      <c r="HF507" s="154"/>
      <c r="HG507" s="154"/>
      <c r="HH507" s="154"/>
      <c r="HI507" s="154"/>
      <c r="HJ507" s="154"/>
      <c r="HK507" s="154"/>
      <c r="HL507" s="154"/>
      <c r="HM507" s="154"/>
      <c r="HN507" s="154"/>
      <c r="HO507" s="154"/>
      <c r="HP507" s="154"/>
      <c r="HQ507" s="154"/>
      <c r="HR507" s="154"/>
      <c r="HS507" s="154"/>
      <c r="HT507" s="154"/>
      <c r="HU507" s="154"/>
      <c r="HV507" s="154"/>
      <c r="HW507" s="154"/>
      <c r="HX507" s="154"/>
      <c r="HY507" s="154"/>
      <c r="HZ507" s="154"/>
      <c r="IA507" s="154"/>
      <c r="IB507" s="154"/>
      <c r="IC507" s="154"/>
      <c r="ID507" s="154"/>
      <c r="IE507" s="154"/>
      <c r="IF507" s="154"/>
      <c r="IG507" s="154"/>
      <c r="IH507" s="154"/>
      <c r="II507" s="154"/>
      <c r="IJ507" s="154"/>
      <c r="IK507" s="154"/>
      <c r="IL507" s="154"/>
      <c r="IM507" s="154"/>
      <c r="IN507" s="154"/>
      <c r="IO507" s="154"/>
      <c r="IP507" s="154"/>
      <c r="IQ507" s="154"/>
      <c r="IR507" s="154"/>
      <c r="IS507" s="154"/>
      <c r="IT507" s="154"/>
      <c r="IU507" s="154"/>
      <c r="IV507" s="154"/>
      <c r="IW507" s="154"/>
      <c r="IX507" s="154"/>
      <c r="IY507" s="154"/>
      <c r="IZ507" s="154"/>
      <c r="JA507" s="154"/>
      <c r="JB507" s="154"/>
      <c r="JC507" s="154"/>
      <c r="JD507" s="154"/>
      <c r="JE507" s="154"/>
      <c r="JF507" s="154"/>
      <c r="JG507" s="154"/>
      <c r="JH507" s="154"/>
      <c r="JI507" s="154"/>
      <c r="JJ507" s="154"/>
      <c r="JK507" s="154"/>
      <c r="JL507" s="154"/>
      <c r="JM507" s="154"/>
      <c r="JN507" s="154"/>
    </row>
    <row r="508" spans="1:274" hidden="1" outlineLevel="1" x14ac:dyDescent="0.25">
      <c r="A508" t="s">
        <v>87</v>
      </c>
      <c r="B508" s="6"/>
      <c r="C508" s="6" t="s">
        <v>207</v>
      </c>
      <c r="D508" s="6" t="s">
        <v>5</v>
      </c>
      <c r="E508" s="75">
        <v>43903</v>
      </c>
      <c r="F508" s="61">
        <v>43910</v>
      </c>
      <c r="G508" s="280">
        <f>IF(OR(E508&lt;&gt;"NC", F508&lt;&gt;"NC"),NETWORKDAYS(E508,F508,'JOUR FERIE'!A:A),"NC")</f>
        <v>6</v>
      </c>
      <c r="H508" s="20">
        <v>4</v>
      </c>
      <c r="I508" s="20">
        <f>H508+(H508*40%)</f>
        <v>5.6</v>
      </c>
      <c r="J508" s="20">
        <v>0</v>
      </c>
      <c r="K508" s="73">
        <f t="shared" si="38"/>
        <v>5.6</v>
      </c>
      <c r="L508" s="19" t="s">
        <v>19</v>
      </c>
      <c r="M508" s="3"/>
      <c r="N508" s="6"/>
      <c r="O508" s="6"/>
      <c r="P508" s="6"/>
      <c r="Q508" s="6"/>
      <c r="R508" s="6"/>
      <c r="S508" s="6"/>
      <c r="T508" s="109"/>
      <c r="U508" s="183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109"/>
      <c r="AJ508" s="183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109"/>
      <c r="AX508" s="183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109"/>
      <c r="BL508" s="183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109"/>
      <c r="BZ508" s="183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109"/>
      <c r="CN508" s="183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109"/>
      <c r="DI508" s="183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109"/>
      <c r="ED508" s="183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109"/>
      <c r="EY508" s="183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  <c r="GZ508" s="6"/>
      <c r="HA508" s="6"/>
      <c r="HB508" s="6"/>
      <c r="HC508" s="6"/>
      <c r="HD508" s="6"/>
      <c r="HE508" s="6"/>
      <c r="HF508" s="6"/>
      <c r="HG508" s="6"/>
      <c r="HH508" s="6"/>
      <c r="HI508" s="6"/>
      <c r="HJ508" s="6"/>
      <c r="HK508" s="6"/>
      <c r="HL508" s="6"/>
      <c r="HM508" s="6"/>
      <c r="HN508" s="6"/>
      <c r="HO508" s="6"/>
      <c r="HP508" s="6"/>
      <c r="HQ508" s="6"/>
      <c r="HR508" s="6"/>
      <c r="HS508" s="6"/>
      <c r="HT508" s="6"/>
      <c r="HU508" s="6"/>
      <c r="HV508" s="6"/>
      <c r="HW508" s="6"/>
      <c r="HX508" s="6"/>
      <c r="HY508" s="6"/>
      <c r="HZ508" s="6"/>
      <c r="IA508" s="6"/>
      <c r="IB508" s="6"/>
      <c r="IC508" s="6"/>
      <c r="ID508" s="6"/>
      <c r="IE508" s="6"/>
      <c r="IF508" s="6"/>
      <c r="IG508" s="6"/>
      <c r="IH508" s="6"/>
      <c r="II508" s="6"/>
      <c r="IJ508" s="6"/>
      <c r="IK508" s="6"/>
      <c r="IL508" s="6"/>
      <c r="IM508" s="6"/>
      <c r="IN508" s="6"/>
      <c r="IO508" s="6"/>
      <c r="IP508" s="6"/>
      <c r="IQ508" s="6"/>
      <c r="IR508" s="6"/>
      <c r="IS508" s="6"/>
      <c r="IT508" s="6"/>
      <c r="IU508" s="6"/>
      <c r="IV508" s="6"/>
      <c r="IW508" s="6"/>
      <c r="IX508" s="6"/>
      <c r="IY508" s="6"/>
      <c r="IZ508" s="6"/>
      <c r="JA508" s="6"/>
      <c r="JB508" s="6"/>
      <c r="JC508" s="6"/>
      <c r="JD508" s="6"/>
      <c r="JE508" s="6"/>
      <c r="JF508" s="6"/>
      <c r="JG508" s="6"/>
      <c r="JH508" s="6"/>
      <c r="JI508" s="6"/>
      <c r="JJ508" s="6"/>
      <c r="JK508" s="6"/>
      <c r="JL508" s="6"/>
      <c r="JM508" s="6"/>
      <c r="JN508" s="6"/>
    </row>
    <row r="509" spans="1:274" s="147" customFormat="1" hidden="1" outlineLevel="1" x14ac:dyDescent="0.25">
      <c r="A509" s="145" t="s">
        <v>104</v>
      </c>
      <c r="B509" s="158"/>
      <c r="C509" s="158"/>
      <c r="D509" s="154"/>
      <c r="E509" s="245"/>
      <c r="F509" s="162"/>
      <c r="G509" s="283">
        <f>SUM(G510:G511)</f>
        <v>25</v>
      </c>
      <c r="H509" s="283">
        <f>SUM(H510:H511)</f>
        <v>50</v>
      </c>
      <c r="I509" s="283">
        <f>SUM(I510:I511)</f>
        <v>50</v>
      </c>
      <c r="J509" s="283">
        <f>SUM(J510:J511)</f>
        <v>0</v>
      </c>
      <c r="K509" s="283">
        <f>SUM(K510:K511)</f>
        <v>50</v>
      </c>
      <c r="L509" s="148" t="s">
        <v>19</v>
      </c>
      <c r="M509" s="167"/>
      <c r="N509" s="154"/>
      <c r="O509" s="154"/>
      <c r="P509" s="154"/>
      <c r="Q509" s="154"/>
      <c r="R509" s="154"/>
      <c r="S509" s="154"/>
      <c r="T509" s="175"/>
      <c r="U509" s="18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  <c r="AI509" s="175"/>
      <c r="AJ509" s="184"/>
      <c r="AK509" s="154"/>
      <c r="AL509" s="154"/>
      <c r="AM509" s="154"/>
      <c r="AN509" s="154"/>
      <c r="AO509" s="154"/>
      <c r="AP509" s="154"/>
      <c r="AQ509" s="154"/>
      <c r="AR509" s="154"/>
      <c r="AS509" s="154"/>
      <c r="AT509" s="154"/>
      <c r="AU509" s="154"/>
      <c r="AV509" s="154"/>
      <c r="AW509" s="175"/>
      <c r="AX509" s="184"/>
      <c r="AY509" s="154"/>
      <c r="AZ509" s="154"/>
      <c r="BA509" s="154"/>
      <c r="BB509" s="154"/>
      <c r="BC509" s="154"/>
      <c r="BD509" s="154"/>
      <c r="BE509" s="154"/>
      <c r="BF509" s="154"/>
      <c r="BG509" s="154"/>
      <c r="BH509" s="154"/>
      <c r="BI509" s="154"/>
      <c r="BJ509" s="154"/>
      <c r="BK509" s="175"/>
      <c r="BL509" s="184"/>
      <c r="BM509" s="154"/>
      <c r="BN509" s="154"/>
      <c r="BO509" s="154"/>
      <c r="BP509" s="154"/>
      <c r="BQ509" s="154"/>
      <c r="BR509" s="154"/>
      <c r="BS509" s="154"/>
      <c r="BT509" s="154"/>
      <c r="BU509" s="154"/>
      <c r="BV509" s="154"/>
      <c r="BW509" s="154"/>
      <c r="BX509" s="154"/>
      <c r="BY509" s="175"/>
      <c r="BZ509" s="184"/>
      <c r="CA509" s="154"/>
      <c r="CB509" s="154"/>
      <c r="CC509" s="154"/>
      <c r="CD509" s="154"/>
      <c r="CE509" s="154"/>
      <c r="CF509" s="154"/>
      <c r="CG509" s="154"/>
      <c r="CH509" s="154"/>
      <c r="CI509" s="154"/>
      <c r="CJ509" s="154"/>
      <c r="CK509" s="154"/>
      <c r="CL509" s="154"/>
      <c r="CM509" s="175"/>
      <c r="CN509" s="184"/>
      <c r="CO509" s="154"/>
      <c r="CP509" s="154"/>
      <c r="CQ509" s="154"/>
      <c r="CR509" s="154"/>
      <c r="CS509" s="154"/>
      <c r="CT509" s="154"/>
      <c r="CU509" s="154"/>
      <c r="CV509" s="154"/>
      <c r="CW509" s="154"/>
      <c r="CX509" s="154"/>
      <c r="CY509" s="154"/>
      <c r="CZ509" s="154"/>
      <c r="DA509" s="154"/>
      <c r="DB509" s="154"/>
      <c r="DC509" s="154"/>
      <c r="DD509" s="154"/>
      <c r="DE509" s="154"/>
      <c r="DF509" s="154"/>
      <c r="DG509" s="154"/>
      <c r="DH509" s="175"/>
      <c r="DI509" s="184"/>
      <c r="DJ509" s="154"/>
      <c r="DK509" s="154"/>
      <c r="DL509" s="154"/>
      <c r="DM509" s="154"/>
      <c r="DN509" s="154"/>
      <c r="DO509" s="154"/>
      <c r="DP509" s="154"/>
      <c r="DQ509" s="154"/>
      <c r="DR509" s="154"/>
      <c r="DS509" s="154"/>
      <c r="DT509" s="154"/>
      <c r="DU509" s="154"/>
      <c r="DV509" s="154"/>
      <c r="DW509" s="154"/>
      <c r="DX509" s="154"/>
      <c r="DY509" s="154"/>
      <c r="DZ509" s="154"/>
      <c r="EA509" s="154"/>
      <c r="EB509" s="154"/>
      <c r="EC509" s="175"/>
      <c r="ED509" s="184"/>
      <c r="EE509" s="154"/>
      <c r="EF509" s="154"/>
      <c r="EG509" s="154"/>
      <c r="EH509" s="154"/>
      <c r="EI509" s="154"/>
      <c r="EJ509" s="154"/>
      <c r="EK509" s="154"/>
      <c r="EL509" s="154"/>
      <c r="EM509" s="154"/>
      <c r="EN509" s="154"/>
      <c r="EO509" s="154"/>
      <c r="EP509" s="154"/>
      <c r="EQ509" s="154"/>
      <c r="ER509" s="154"/>
      <c r="ES509" s="154"/>
      <c r="ET509" s="154"/>
      <c r="EU509" s="154"/>
      <c r="EV509" s="154"/>
      <c r="EW509" s="154"/>
      <c r="EX509" s="175"/>
      <c r="EY509" s="184"/>
      <c r="EZ509" s="154"/>
      <c r="FA509" s="154"/>
      <c r="FB509" s="154"/>
      <c r="FC509" s="154"/>
      <c r="FD509" s="154"/>
      <c r="FE509" s="154"/>
      <c r="FF509" s="154"/>
      <c r="FG509" s="154"/>
      <c r="FH509" s="154"/>
      <c r="FI509" s="154"/>
      <c r="FJ509" s="154"/>
      <c r="FK509" s="154"/>
      <c r="FL509" s="154"/>
      <c r="FM509" s="154"/>
      <c r="FN509" s="154"/>
      <c r="FO509" s="154"/>
      <c r="FP509" s="154"/>
      <c r="FQ509" s="154"/>
      <c r="FR509" s="154"/>
      <c r="FS509" s="154"/>
      <c r="FT509" s="154"/>
      <c r="FU509" s="154"/>
      <c r="FV509" s="154"/>
      <c r="FW509" s="154"/>
      <c r="FX509" s="154"/>
      <c r="FY509" s="154"/>
      <c r="FZ509" s="154"/>
      <c r="GA509" s="154"/>
      <c r="GB509" s="154"/>
      <c r="GC509" s="154"/>
      <c r="GD509" s="154"/>
      <c r="GE509" s="154"/>
      <c r="GF509" s="154"/>
      <c r="GG509" s="154"/>
      <c r="GH509" s="154"/>
      <c r="GI509" s="154"/>
      <c r="GJ509" s="154"/>
      <c r="GK509" s="154"/>
      <c r="GL509" s="154"/>
      <c r="GM509" s="154"/>
      <c r="GN509" s="154"/>
      <c r="GO509" s="154"/>
      <c r="GP509" s="154"/>
      <c r="GQ509" s="154"/>
      <c r="GR509" s="154"/>
      <c r="GS509" s="154"/>
      <c r="GT509" s="154"/>
      <c r="GU509" s="154"/>
      <c r="GV509" s="154"/>
      <c r="GW509" s="154"/>
      <c r="GX509" s="154"/>
      <c r="GY509" s="154"/>
      <c r="GZ509" s="154"/>
      <c r="HA509" s="154"/>
      <c r="HB509" s="154"/>
      <c r="HC509" s="154"/>
      <c r="HD509" s="154"/>
      <c r="HE509" s="154"/>
      <c r="HF509" s="154"/>
      <c r="HG509" s="154"/>
      <c r="HH509" s="154"/>
      <c r="HI509" s="154"/>
      <c r="HJ509" s="154"/>
      <c r="HK509" s="154"/>
      <c r="HL509" s="154"/>
      <c r="HM509" s="154"/>
      <c r="HN509" s="154"/>
      <c r="HO509" s="154"/>
      <c r="HP509" s="154"/>
      <c r="HQ509" s="154"/>
      <c r="HR509" s="154"/>
      <c r="HS509" s="154"/>
      <c r="HT509" s="154"/>
      <c r="HU509" s="154"/>
      <c r="HV509" s="154"/>
      <c r="HW509" s="154"/>
      <c r="HX509" s="154"/>
      <c r="HY509" s="154"/>
      <c r="HZ509" s="154"/>
      <c r="IA509" s="154"/>
      <c r="IB509" s="154"/>
      <c r="IC509" s="154"/>
      <c r="ID509" s="154"/>
      <c r="IE509" s="154"/>
      <c r="IF509" s="154"/>
      <c r="IG509" s="154"/>
      <c r="IH509" s="154"/>
      <c r="II509" s="154"/>
      <c r="IJ509" s="154"/>
      <c r="IK509" s="154"/>
      <c r="IL509" s="154"/>
      <c r="IM509" s="154"/>
      <c r="IN509" s="154"/>
      <c r="IO509" s="154"/>
      <c r="IP509" s="154"/>
      <c r="IQ509" s="154"/>
      <c r="IR509" s="154"/>
      <c r="IS509" s="154"/>
      <c r="IT509" s="154"/>
      <c r="IU509" s="154"/>
      <c r="IV509" s="154"/>
      <c r="IW509" s="154"/>
      <c r="IX509" s="154"/>
      <c r="IY509" s="154"/>
      <c r="IZ509" s="154"/>
      <c r="JA509" s="154"/>
      <c r="JB509" s="154"/>
      <c r="JC509" s="154"/>
      <c r="JD509" s="154"/>
      <c r="JE509" s="154"/>
      <c r="JF509" s="154"/>
      <c r="JG509" s="154"/>
      <c r="JH509" s="154"/>
      <c r="JI509" s="154"/>
      <c r="JJ509" s="154"/>
      <c r="JK509" s="154"/>
      <c r="JL509" s="154"/>
      <c r="JM509" s="154"/>
      <c r="JN509" s="154"/>
    </row>
    <row r="510" spans="1:274" hidden="1" outlineLevel="1" x14ac:dyDescent="0.25">
      <c r="A510" t="s">
        <v>88</v>
      </c>
      <c r="B510" s="6" t="s">
        <v>226</v>
      </c>
      <c r="C510" s="6" t="s">
        <v>207</v>
      </c>
      <c r="D510" s="6" t="s">
        <v>152</v>
      </c>
      <c r="E510" s="75">
        <v>43893</v>
      </c>
      <c r="F510" s="61">
        <v>43913</v>
      </c>
      <c r="G510" s="280">
        <f>IF(OR(E510&lt;&gt;"NC", F510&lt;&gt;"NC"),NETWORKDAYS(E510,F510,'JOUR FERIE'!A:A),"NC")</f>
        <v>15</v>
      </c>
      <c r="H510" s="20">
        <v>30</v>
      </c>
      <c r="I510" s="20">
        <f>H510+(H510*0%)</f>
        <v>30</v>
      </c>
      <c r="J510" s="20">
        <v>0</v>
      </c>
      <c r="K510" s="73">
        <f>I510-J510</f>
        <v>30</v>
      </c>
      <c r="L510" s="19" t="s">
        <v>19</v>
      </c>
      <c r="M510" s="3"/>
      <c r="N510" s="9"/>
      <c r="O510" s="9"/>
      <c r="P510" s="9"/>
      <c r="Q510" s="9"/>
      <c r="R510" s="9"/>
      <c r="S510" s="9"/>
      <c r="T510" s="172"/>
      <c r="U510" s="18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172"/>
      <c r="AJ510" s="180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172"/>
      <c r="AX510" s="180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172"/>
      <c r="BL510" s="180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172"/>
      <c r="BZ510" s="180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172"/>
      <c r="CN510" s="180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172"/>
      <c r="DI510" s="180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172"/>
      <c r="ED510" s="180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172"/>
      <c r="EY510" s="180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  <c r="FW510" s="9"/>
      <c r="FX510" s="9"/>
      <c r="FY510" s="9"/>
      <c r="FZ510" s="9"/>
      <c r="GA510" s="9"/>
      <c r="GB510" s="9"/>
      <c r="GC510" s="9"/>
      <c r="GD510" s="9"/>
      <c r="GE510" s="9"/>
      <c r="GF510" s="9"/>
      <c r="GG510" s="9"/>
      <c r="GH510" s="9"/>
      <c r="GI510" s="9"/>
      <c r="GJ510" s="9"/>
      <c r="GK510" s="9"/>
      <c r="GL510" s="9"/>
      <c r="GM510" s="9"/>
      <c r="GN510" s="9"/>
      <c r="GO510" s="9"/>
      <c r="GP510" s="9"/>
      <c r="GQ510" s="9"/>
      <c r="GR510" s="9"/>
      <c r="GS510" s="9"/>
      <c r="GT510" s="9"/>
      <c r="GU510" s="9"/>
      <c r="GV510" s="9"/>
      <c r="GW510" s="9"/>
      <c r="GX510" s="9"/>
      <c r="GY510" s="9"/>
      <c r="GZ510" s="9"/>
      <c r="HA510" s="9"/>
      <c r="HB510" s="9"/>
      <c r="HC510" s="9"/>
      <c r="HD510" s="9"/>
      <c r="HE510" s="9"/>
      <c r="HF510" s="9"/>
      <c r="HG510" s="9"/>
      <c r="HH510" s="9"/>
      <c r="HI510" s="9"/>
      <c r="HJ510" s="9"/>
      <c r="HK510" s="9"/>
      <c r="HL510" s="9"/>
      <c r="HM510" s="9"/>
      <c r="HN510" s="9"/>
      <c r="HO510" s="9"/>
      <c r="HP510" s="9"/>
      <c r="HQ510" s="9"/>
      <c r="HR510" s="9"/>
      <c r="HS510" s="9"/>
      <c r="HT510" s="9"/>
      <c r="HU510" s="9"/>
      <c r="HV510" s="9"/>
      <c r="HW510" s="9"/>
      <c r="HX510" s="9"/>
      <c r="HY510" s="9"/>
      <c r="HZ510" s="9"/>
      <c r="IA510" s="9"/>
      <c r="IB510" s="9"/>
      <c r="IC510" s="9"/>
      <c r="ID510" s="9"/>
      <c r="IE510" s="9"/>
      <c r="IF510" s="9"/>
      <c r="IG510" s="9"/>
      <c r="IH510" s="9"/>
      <c r="II510" s="9"/>
      <c r="IJ510" s="9"/>
      <c r="IK510" s="9"/>
      <c r="IL510" s="9"/>
      <c r="IM510" s="9"/>
      <c r="IN510" s="9"/>
      <c r="IO510" s="9"/>
      <c r="IP510" s="9"/>
      <c r="IQ510" s="9"/>
      <c r="IR510" s="9"/>
      <c r="IS510" s="9"/>
      <c r="IT510" s="9"/>
      <c r="IU510" s="9"/>
      <c r="IV510" s="9"/>
      <c r="IW510" s="9"/>
      <c r="IX510" s="9"/>
      <c r="IY510" s="9"/>
      <c r="IZ510" s="9"/>
      <c r="JA510" s="9"/>
      <c r="JB510" s="9"/>
      <c r="JC510" s="9"/>
      <c r="JD510" s="9"/>
      <c r="JE510" s="9"/>
      <c r="JF510" s="9"/>
      <c r="JG510" s="9"/>
      <c r="JH510" s="9"/>
      <c r="JI510" s="9"/>
      <c r="JJ510" s="9"/>
      <c r="JK510" s="9"/>
      <c r="JL510" s="9"/>
      <c r="JM510" s="9"/>
      <c r="JN510" s="9"/>
    </row>
    <row r="511" spans="1:274" hidden="1" outlineLevel="1" x14ac:dyDescent="0.25">
      <c r="A511" t="s">
        <v>105</v>
      </c>
      <c r="B511" s="6" t="s">
        <v>225</v>
      </c>
      <c r="C511" s="6" t="s">
        <v>207</v>
      </c>
      <c r="D511" s="6" t="s">
        <v>152</v>
      </c>
      <c r="E511" s="75">
        <v>43893</v>
      </c>
      <c r="F511" s="61">
        <v>43906</v>
      </c>
      <c r="G511" s="280">
        <f>IF(OR(E511&lt;&gt;"NC", F511&lt;&gt;"NC"),NETWORKDAYS(E511,F511,'JOUR FERIE'!A:A),"NC")</f>
        <v>10</v>
      </c>
      <c r="H511" s="20">
        <v>20</v>
      </c>
      <c r="I511" s="20">
        <f>H511+(H511*0%)</f>
        <v>20</v>
      </c>
      <c r="J511" s="20">
        <v>0</v>
      </c>
      <c r="K511" s="73">
        <f>I511-J511</f>
        <v>20</v>
      </c>
      <c r="L511" s="19" t="s">
        <v>19</v>
      </c>
      <c r="M511" s="3"/>
    </row>
    <row r="512" spans="1:274" s="145" customFormat="1" hidden="1" outlineLevel="1" x14ac:dyDescent="0.25">
      <c r="A512" s="145" t="s">
        <v>222</v>
      </c>
      <c r="B512" s="158"/>
      <c r="C512" s="158"/>
      <c r="D512" s="158"/>
      <c r="E512" s="243"/>
      <c r="F512" s="160"/>
      <c r="G512" s="283">
        <f>SUM(G513:G515)</f>
        <v>50</v>
      </c>
      <c r="H512" s="283">
        <f>SUM(H513:H515)</f>
        <v>91.2</v>
      </c>
      <c r="I512" s="283">
        <f>SUM(I513:I515)</f>
        <v>91.2</v>
      </c>
      <c r="J512" s="283">
        <f>SUM(J513:J515)</f>
        <v>0</v>
      </c>
      <c r="K512" s="283">
        <f>SUM(K513:K515)</f>
        <v>91.2</v>
      </c>
      <c r="L512" s="146" t="s">
        <v>19</v>
      </c>
      <c r="M512" s="168"/>
      <c r="N512" s="158"/>
      <c r="O512" s="158"/>
      <c r="P512" s="158"/>
      <c r="Q512" s="158"/>
      <c r="R512" s="158"/>
      <c r="S512" s="158"/>
      <c r="T512" s="171"/>
      <c r="U512" s="179"/>
      <c r="V512" s="158"/>
      <c r="W512" s="158"/>
      <c r="X512" s="158"/>
      <c r="Y512" s="158"/>
      <c r="Z512" s="158"/>
      <c r="AA512" s="158"/>
      <c r="AB512" s="158"/>
      <c r="AC512" s="158"/>
      <c r="AD512" s="158"/>
      <c r="AE512" s="158"/>
      <c r="AF512" s="158"/>
      <c r="AG512" s="158"/>
      <c r="AH512" s="158"/>
      <c r="AI512" s="171"/>
      <c r="AJ512" s="179"/>
      <c r="AK512" s="158"/>
      <c r="AL512" s="158"/>
      <c r="AM512" s="158"/>
      <c r="AN512" s="158"/>
      <c r="AO512" s="158"/>
      <c r="AP512" s="158"/>
      <c r="AQ512" s="158"/>
      <c r="AR512" s="158"/>
      <c r="AS512" s="158"/>
      <c r="AT512" s="158"/>
      <c r="AU512" s="158"/>
      <c r="AV512" s="158"/>
      <c r="AW512" s="171"/>
      <c r="AX512" s="179"/>
      <c r="AY512" s="158"/>
      <c r="AZ512" s="158"/>
      <c r="BA512" s="158"/>
      <c r="BB512" s="158"/>
      <c r="BC512" s="158"/>
      <c r="BD512" s="158"/>
      <c r="BE512" s="158"/>
      <c r="BF512" s="158"/>
      <c r="BG512" s="158"/>
      <c r="BH512" s="158"/>
      <c r="BI512" s="158"/>
      <c r="BJ512" s="158"/>
      <c r="BK512" s="171"/>
      <c r="BL512" s="179"/>
      <c r="BM512" s="158"/>
      <c r="BN512" s="158"/>
      <c r="BO512" s="158"/>
      <c r="BP512" s="158"/>
      <c r="BQ512" s="158"/>
      <c r="BR512" s="158"/>
      <c r="BS512" s="158"/>
      <c r="BT512" s="158"/>
      <c r="BU512" s="158"/>
      <c r="BV512" s="158"/>
      <c r="BW512" s="158"/>
      <c r="BX512" s="158"/>
      <c r="BY512" s="171"/>
      <c r="BZ512" s="179"/>
      <c r="CA512" s="158"/>
      <c r="CB512" s="158"/>
      <c r="CC512" s="158"/>
      <c r="CD512" s="158"/>
      <c r="CE512" s="158"/>
      <c r="CF512" s="158"/>
      <c r="CG512" s="158"/>
      <c r="CH512" s="158"/>
      <c r="CI512" s="158"/>
      <c r="CJ512" s="158"/>
      <c r="CK512" s="158"/>
      <c r="CL512" s="158"/>
      <c r="CM512" s="171"/>
      <c r="CN512" s="179"/>
      <c r="CO512" s="158"/>
      <c r="CP512" s="158"/>
      <c r="CQ512" s="158"/>
      <c r="CR512" s="158"/>
      <c r="CS512" s="158"/>
      <c r="CT512" s="158"/>
      <c r="CU512" s="158"/>
      <c r="CV512" s="158"/>
      <c r="CW512" s="158"/>
      <c r="CX512" s="158"/>
      <c r="CY512" s="158"/>
      <c r="CZ512" s="158"/>
      <c r="DA512" s="158"/>
      <c r="DB512" s="158"/>
      <c r="DC512" s="158"/>
      <c r="DD512" s="158"/>
      <c r="DE512" s="158"/>
      <c r="DF512" s="158"/>
      <c r="DG512" s="158"/>
      <c r="DH512" s="171"/>
      <c r="DI512" s="179"/>
      <c r="DJ512" s="158"/>
      <c r="DK512" s="158"/>
      <c r="DL512" s="158"/>
      <c r="DM512" s="158"/>
      <c r="DN512" s="158"/>
      <c r="DO512" s="158"/>
      <c r="DP512" s="158"/>
      <c r="DQ512" s="158"/>
      <c r="DR512" s="158"/>
      <c r="DS512" s="158"/>
      <c r="DT512" s="158"/>
      <c r="DU512" s="158"/>
      <c r="DV512" s="158"/>
      <c r="DW512" s="158"/>
      <c r="DX512" s="158"/>
      <c r="DY512" s="158"/>
      <c r="DZ512" s="158"/>
      <c r="EA512" s="158"/>
      <c r="EB512" s="158"/>
      <c r="EC512" s="171"/>
      <c r="ED512" s="179"/>
      <c r="EE512" s="158"/>
      <c r="EF512" s="158"/>
      <c r="EG512" s="158"/>
      <c r="EH512" s="158"/>
      <c r="EI512" s="158"/>
      <c r="EJ512" s="158"/>
      <c r="EK512" s="158"/>
      <c r="EL512" s="158"/>
      <c r="EM512" s="158"/>
      <c r="EN512" s="158"/>
      <c r="EO512" s="158"/>
      <c r="EP512" s="158"/>
      <c r="EQ512" s="158"/>
      <c r="ER512" s="158"/>
      <c r="ES512" s="158"/>
      <c r="ET512" s="158"/>
      <c r="EU512" s="158"/>
      <c r="EV512" s="158"/>
      <c r="EW512" s="158"/>
      <c r="EX512" s="171"/>
      <c r="EY512" s="179"/>
      <c r="EZ512" s="158"/>
      <c r="FA512" s="158"/>
      <c r="FB512" s="158"/>
      <c r="FC512" s="158"/>
      <c r="FD512" s="158"/>
      <c r="FE512" s="158"/>
      <c r="FF512" s="158"/>
      <c r="FG512" s="158"/>
      <c r="FH512" s="158"/>
      <c r="FI512" s="158"/>
      <c r="FJ512" s="158"/>
      <c r="FK512" s="158"/>
      <c r="FL512" s="158"/>
      <c r="FM512" s="158"/>
      <c r="FN512" s="158"/>
      <c r="FO512" s="158"/>
      <c r="FP512" s="158"/>
      <c r="FQ512" s="158"/>
      <c r="FR512" s="158"/>
      <c r="FS512" s="158"/>
      <c r="FT512" s="158"/>
      <c r="FU512" s="158"/>
      <c r="FV512" s="158"/>
      <c r="FW512" s="158"/>
      <c r="FX512" s="158"/>
      <c r="FY512" s="158"/>
      <c r="FZ512" s="158"/>
      <c r="GA512" s="158"/>
      <c r="GB512" s="158"/>
      <c r="GC512" s="158"/>
      <c r="GD512" s="158"/>
      <c r="GE512" s="158"/>
      <c r="GF512" s="158"/>
      <c r="GG512" s="158"/>
      <c r="GH512" s="158"/>
      <c r="GI512" s="158"/>
      <c r="GJ512" s="158"/>
      <c r="GK512" s="158"/>
      <c r="GL512" s="158"/>
      <c r="GM512" s="158"/>
      <c r="GN512" s="158"/>
      <c r="GO512" s="158"/>
      <c r="GP512" s="158"/>
      <c r="GQ512" s="158"/>
      <c r="GR512" s="158"/>
      <c r="GS512" s="158"/>
      <c r="GT512" s="158"/>
      <c r="GU512" s="158"/>
      <c r="GV512" s="158"/>
      <c r="GW512" s="158"/>
      <c r="GX512" s="158"/>
      <c r="GY512" s="158"/>
      <c r="GZ512" s="158"/>
      <c r="HA512" s="158"/>
      <c r="HB512" s="158"/>
      <c r="HC512" s="158"/>
      <c r="HD512" s="158"/>
      <c r="HE512" s="158"/>
      <c r="HF512" s="158"/>
      <c r="HG512" s="158"/>
      <c r="HH512" s="158"/>
      <c r="HI512" s="158"/>
      <c r="HJ512" s="158"/>
      <c r="HK512" s="158"/>
      <c r="HL512" s="158"/>
      <c r="HM512" s="158"/>
      <c r="HN512" s="158"/>
      <c r="HO512" s="158"/>
      <c r="HP512" s="158"/>
      <c r="HQ512" s="158"/>
      <c r="HR512" s="158"/>
      <c r="HS512" s="158"/>
      <c r="HT512" s="158"/>
      <c r="HU512" s="158"/>
      <c r="HV512" s="158"/>
      <c r="HW512" s="158"/>
      <c r="HX512" s="158"/>
      <c r="HY512" s="158"/>
      <c r="HZ512" s="158"/>
      <c r="IA512" s="158"/>
      <c r="IB512" s="158"/>
      <c r="IC512" s="158"/>
      <c r="ID512" s="158"/>
      <c r="IE512" s="158"/>
      <c r="IF512" s="158"/>
      <c r="IG512" s="158"/>
      <c r="IH512" s="158"/>
      <c r="II512" s="158"/>
      <c r="IJ512" s="158"/>
      <c r="IK512" s="158"/>
      <c r="IL512" s="158"/>
      <c r="IM512" s="158"/>
      <c r="IN512" s="158"/>
      <c r="IO512" s="158"/>
      <c r="IP512" s="158"/>
      <c r="IQ512" s="158"/>
      <c r="IR512" s="158"/>
      <c r="IS512" s="158"/>
      <c r="IT512" s="158"/>
      <c r="IU512" s="158"/>
      <c r="IV512" s="158"/>
      <c r="IW512" s="158"/>
      <c r="IX512" s="158"/>
      <c r="IY512" s="158"/>
      <c r="IZ512" s="158"/>
      <c r="JA512" s="158"/>
      <c r="JB512" s="158"/>
      <c r="JC512" s="158"/>
      <c r="JD512" s="158"/>
      <c r="JE512" s="158"/>
      <c r="JF512" s="158"/>
      <c r="JG512" s="158"/>
      <c r="JH512" s="158"/>
      <c r="JI512" s="158"/>
      <c r="JJ512" s="158"/>
      <c r="JK512" s="158"/>
      <c r="JL512" s="158"/>
      <c r="JM512" s="158"/>
      <c r="JN512" s="158"/>
    </row>
    <row r="513" spans="1:274" hidden="1" outlineLevel="1" x14ac:dyDescent="0.25">
      <c r="A513" t="s">
        <v>223</v>
      </c>
      <c r="B513" s="6" t="s">
        <v>227</v>
      </c>
      <c r="C513" s="6" t="s">
        <v>205</v>
      </c>
      <c r="D513" s="6" t="s">
        <v>152</v>
      </c>
      <c r="E513" s="75">
        <v>43858</v>
      </c>
      <c r="F513" s="75">
        <v>43892</v>
      </c>
      <c r="G513" s="280">
        <f>IF(OR(E513&lt;&gt;"NC", F513&lt;&gt;"NC"),NETWORKDAYS(E513,F513,'JOUR FERIE'!A:A),"NC")</f>
        <v>25</v>
      </c>
      <c r="H513" s="20">
        <v>50</v>
      </c>
      <c r="I513" s="20">
        <f>H513+(H513*0%)</f>
        <v>50</v>
      </c>
      <c r="J513" s="20">
        <v>0</v>
      </c>
      <c r="K513" s="73">
        <f>I513-J513</f>
        <v>50</v>
      </c>
      <c r="L513" s="19" t="s">
        <v>19</v>
      </c>
      <c r="M513" s="3"/>
      <c r="N513" s="16"/>
      <c r="O513" s="16"/>
      <c r="P513" s="16"/>
      <c r="Q513" s="16"/>
      <c r="R513" s="16"/>
      <c r="S513" s="16"/>
      <c r="T513" s="173"/>
      <c r="U513" s="181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73"/>
      <c r="AJ513" s="181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73"/>
      <c r="AX513" s="181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73"/>
      <c r="BL513" s="181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73"/>
      <c r="BZ513" s="181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73"/>
      <c r="CN513" s="181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  <c r="CZ513" s="16"/>
      <c r="DA513" s="16"/>
      <c r="DB513" s="16"/>
      <c r="DC513" s="16"/>
      <c r="DD513" s="16"/>
      <c r="DE513" s="16"/>
      <c r="DF513" s="16"/>
      <c r="DG513" s="16"/>
      <c r="DH513" s="173"/>
      <c r="DI513" s="181"/>
      <c r="DJ513" s="16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73"/>
      <c r="ED513" s="181"/>
      <c r="EE513" s="16"/>
      <c r="EF513" s="16"/>
      <c r="EG513" s="16"/>
      <c r="EH513" s="16"/>
      <c r="EI513" s="16"/>
      <c r="EJ513" s="16"/>
      <c r="EK513" s="16"/>
      <c r="EL513" s="16"/>
      <c r="EM513" s="16"/>
      <c r="EN513" s="16"/>
      <c r="EO513" s="16"/>
      <c r="EP513" s="16"/>
      <c r="EQ513" s="16"/>
      <c r="ER513" s="16"/>
      <c r="ES513" s="16"/>
      <c r="ET513" s="16"/>
      <c r="EU513" s="16"/>
      <c r="EV513" s="16"/>
      <c r="EW513" s="16"/>
      <c r="EX513" s="173"/>
      <c r="EY513" s="181"/>
      <c r="EZ513" s="16"/>
      <c r="FA513" s="16"/>
      <c r="FB513" s="16"/>
      <c r="FC513" s="16"/>
      <c r="FD513" s="16"/>
      <c r="FE513" s="16"/>
      <c r="FF513" s="16"/>
      <c r="FG513" s="16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6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  <c r="HV513" s="16"/>
      <c r="HW513" s="16"/>
      <c r="HX513" s="16"/>
      <c r="HY513" s="16"/>
      <c r="HZ513" s="16"/>
      <c r="IA513" s="16"/>
      <c r="IB513" s="16"/>
      <c r="IC513" s="16"/>
      <c r="ID513" s="16"/>
      <c r="IE513" s="16"/>
      <c r="IF513" s="16"/>
      <c r="IG513" s="16"/>
      <c r="IH513" s="16"/>
      <c r="II513" s="16"/>
      <c r="IJ513" s="16"/>
      <c r="IK513" s="16"/>
      <c r="IL513" s="16"/>
      <c r="IM513" s="16"/>
      <c r="IN513" s="16"/>
      <c r="IO513" s="16"/>
      <c r="IP513" s="16"/>
      <c r="IQ513" s="16"/>
      <c r="IR513" s="16"/>
      <c r="IS513" s="16"/>
      <c r="IT513" s="16"/>
      <c r="IU513" s="16"/>
      <c r="IV513" s="16"/>
      <c r="IW513" s="16"/>
      <c r="IX513" s="16"/>
      <c r="IY513" s="16"/>
      <c r="IZ513" s="16"/>
      <c r="JA513" s="16"/>
      <c r="JB513" s="16"/>
      <c r="JC513" s="16"/>
      <c r="JD513" s="16"/>
      <c r="JE513" s="16"/>
      <c r="JF513" s="16"/>
      <c r="JG513" s="16"/>
      <c r="JH513" s="16"/>
      <c r="JI513" s="16"/>
      <c r="JJ513" s="16"/>
      <c r="JK513" s="16"/>
      <c r="JL513" s="16"/>
      <c r="JM513" s="16"/>
      <c r="JN513" s="16"/>
    </row>
    <row r="514" spans="1:274" hidden="1" outlineLevel="1" x14ac:dyDescent="0.25">
      <c r="A514" t="s">
        <v>224</v>
      </c>
      <c r="B514" s="6" t="s">
        <v>228</v>
      </c>
      <c r="C514" s="6" t="s">
        <v>205</v>
      </c>
      <c r="D514" s="6" t="s">
        <v>152</v>
      </c>
      <c r="E514" s="75">
        <v>43858</v>
      </c>
      <c r="F514" s="75">
        <v>43892</v>
      </c>
      <c r="G514" s="280">
        <f>IF(OR(E514&lt;&gt;"NC", F514&lt;&gt;"NC"),NETWORKDAYS(E514,F514,'JOUR FERIE'!A:A),"NC")</f>
        <v>25</v>
      </c>
      <c r="H514" s="20">
        <v>41.2</v>
      </c>
      <c r="I514" s="20">
        <f>H514+(H514*0%)</f>
        <v>41.2</v>
      </c>
      <c r="J514" s="20">
        <v>0</v>
      </c>
      <c r="K514" s="73">
        <f>I514-J514</f>
        <v>41.2</v>
      </c>
      <c r="L514" s="19" t="s">
        <v>19</v>
      </c>
      <c r="M514" s="3"/>
      <c r="N514" s="16"/>
      <c r="O514" s="16"/>
      <c r="P514" s="16"/>
      <c r="Q514" s="16"/>
      <c r="R514" s="16"/>
      <c r="S514" s="16"/>
      <c r="T514" s="173"/>
      <c r="U514" s="181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73"/>
      <c r="AJ514" s="181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73"/>
      <c r="AX514" s="181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73"/>
      <c r="BL514" s="181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73"/>
      <c r="BZ514" s="181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73"/>
      <c r="CN514" s="181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  <c r="CZ514" s="16"/>
      <c r="DA514" s="16"/>
      <c r="DB514" s="16"/>
      <c r="DC514" s="16"/>
      <c r="DD514" s="16"/>
      <c r="DE514" s="16"/>
      <c r="DF514" s="16"/>
      <c r="DG514" s="16"/>
      <c r="DH514" s="173"/>
      <c r="DI514" s="181"/>
      <c r="DJ514" s="16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73"/>
      <c r="ED514" s="181"/>
      <c r="EE514" s="16"/>
      <c r="EF514" s="16"/>
      <c r="EG514" s="16"/>
      <c r="EH514" s="16"/>
      <c r="EI514" s="16"/>
      <c r="EJ514" s="16"/>
      <c r="EK514" s="16"/>
      <c r="EL514" s="16"/>
      <c r="EM514" s="16"/>
      <c r="EN514" s="16"/>
      <c r="EO514" s="16"/>
      <c r="EP514" s="16"/>
      <c r="EQ514" s="16"/>
      <c r="ER514" s="16"/>
      <c r="ES514" s="16"/>
      <c r="ET514" s="16"/>
      <c r="EU514" s="16"/>
      <c r="EV514" s="16"/>
      <c r="EW514" s="16"/>
      <c r="EX514" s="173"/>
      <c r="EY514" s="181"/>
      <c r="EZ514" s="16"/>
      <c r="FA514" s="16"/>
      <c r="FB514" s="16"/>
      <c r="FC514" s="16"/>
      <c r="FD514" s="16"/>
      <c r="FE514" s="16"/>
      <c r="FF514" s="16"/>
      <c r="FG514" s="16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6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  <c r="HV514" s="16"/>
      <c r="HW514" s="16"/>
      <c r="HX514" s="16"/>
      <c r="HY514" s="16"/>
      <c r="HZ514" s="16"/>
      <c r="IA514" s="16"/>
      <c r="IB514" s="16"/>
      <c r="IC514" s="16"/>
      <c r="ID514" s="16"/>
      <c r="IE514" s="16"/>
      <c r="IF514" s="16"/>
      <c r="IG514" s="16"/>
      <c r="IH514" s="16"/>
      <c r="II514" s="16"/>
      <c r="IJ514" s="16"/>
      <c r="IK514" s="16"/>
      <c r="IL514" s="16"/>
      <c r="IM514" s="16"/>
      <c r="IN514" s="16"/>
      <c r="IO514" s="16"/>
      <c r="IP514" s="16"/>
      <c r="IQ514" s="16"/>
      <c r="IR514" s="16"/>
      <c r="IS514" s="16"/>
      <c r="IT514" s="16"/>
      <c r="IU514" s="16"/>
      <c r="IV514" s="16"/>
      <c r="IW514" s="16"/>
      <c r="IX514" s="16"/>
      <c r="IY514" s="16"/>
      <c r="IZ514" s="16"/>
      <c r="JA514" s="16"/>
      <c r="JB514" s="16"/>
      <c r="JC514" s="16"/>
      <c r="JD514" s="16"/>
      <c r="JE514" s="16"/>
      <c r="JF514" s="16"/>
      <c r="JG514" s="16"/>
      <c r="JH514" s="16"/>
      <c r="JI514" s="16"/>
      <c r="JJ514" s="16"/>
      <c r="JK514" s="16"/>
      <c r="JL514" s="16"/>
      <c r="JM514" s="16"/>
      <c r="JN514" s="16"/>
    </row>
    <row r="515" spans="1:274" collapsed="1" x14ac:dyDescent="0.25">
      <c r="M515" s="3"/>
    </row>
    <row r="516" spans="1:274" x14ac:dyDescent="0.25">
      <c r="M516" s="3"/>
    </row>
    <row r="517" spans="1:274" x14ac:dyDescent="0.25">
      <c r="M517" s="3"/>
    </row>
    <row r="518" spans="1:274" x14ac:dyDescent="0.25">
      <c r="M518" s="3"/>
    </row>
    <row r="519" spans="1:274" x14ac:dyDescent="0.25">
      <c r="M519" s="3"/>
    </row>
    <row r="520" spans="1:274" x14ac:dyDescent="0.25">
      <c r="M520" s="3"/>
    </row>
    <row r="521" spans="1:274" x14ac:dyDescent="0.25">
      <c r="M521" s="3"/>
    </row>
    <row r="522" spans="1:274" x14ac:dyDescent="0.25">
      <c r="M522" s="3"/>
    </row>
    <row r="523" spans="1:274" x14ac:dyDescent="0.25">
      <c r="M523" s="3"/>
    </row>
    <row r="524" spans="1:274" x14ac:dyDescent="0.25">
      <c r="M524" s="3"/>
    </row>
    <row r="525" spans="1:274" x14ac:dyDescent="0.25">
      <c r="M525" s="3"/>
    </row>
    <row r="526" spans="1:274" x14ac:dyDescent="0.25">
      <c r="M526" s="3"/>
    </row>
    <row r="527" spans="1:274" x14ac:dyDescent="0.25">
      <c r="M527" s="3"/>
    </row>
    <row r="528" spans="1:274" x14ac:dyDescent="0.25">
      <c r="M528" s="3"/>
    </row>
    <row r="529" spans="13:13" x14ac:dyDescent="0.25">
      <c r="M529" s="3"/>
    </row>
    <row r="530" spans="13:13" x14ac:dyDescent="0.25">
      <c r="M530" s="3"/>
    </row>
    <row r="531" spans="13:13" x14ac:dyDescent="0.25">
      <c r="M531" s="3"/>
    </row>
    <row r="532" spans="13:13" x14ac:dyDescent="0.25">
      <c r="M532" s="3"/>
    </row>
    <row r="533" spans="13:13" x14ac:dyDescent="0.25">
      <c r="M533" s="3"/>
    </row>
    <row r="534" spans="13:13" x14ac:dyDescent="0.25">
      <c r="M534" s="3"/>
    </row>
  </sheetData>
  <autoFilter ref="A1:JN73" xr:uid="{AD83BF2F-AA19-4F66-AACA-FFA5C42EA76C}"/>
  <conditionalFormatting sqref="N1:JN51 N86:JN91 N116:JN116 N399:JN435 N124:JN134 N289:JN396 N515:JN1048576 N437:JN473 N475:JN511">
    <cfRule type="expression" dxfId="8975" priority="10186">
      <formula>OR(WEEKDAY(N$1)=1,WEEKDAY(N$1)=7)</formula>
    </cfRule>
  </conditionalFormatting>
  <conditionalFormatting sqref="A1:XFD3 B6:F7 B5:C5 A4:C4 E4:XFD4 H5:XFD7 A26:XFD26 I21:XFD26 M38:XFD39 A38:A40 B40:XFD40 M27:XFD34 I26:K34 L27:L39 B38:K39 E5:F7 D21:G34 A42:G51 A41:XFD41 I40:XFD51 D40:G51 I86:XFD91 D86:G91 I116:K116 D116 I363:XFD367 I388:XFD391 A362:F362 A369:G370 A368:F368 A372:G372 A371:F371 A374:G375 A373:F373 A376:F376 A381:G381 A380:F380 A382:F382 A392:F392 A394:F394 I402:XFD406 L425:XFD426 J427:XFD430 I432:XFD432 A393:G393 M116:XFD116 A515:XFD1233 A377:G379 A387:F387 A383:G385 A386:D386 I383:J385 A395:G396 A388:G391 A399:C399 M399:XFD399 E399:F399 A125:B134 A124:A134 C124:G134 I124:XFD134 I503:XFD506 I478:XFD482 A501:D501 A503:G506 L477:XFD477 I484:XFD485 L483:XFD483 A477:F477 A484:G485 A483:F483 A487:G487 A486:F486 I487:XFD487 L486:XFD486 A489:G490 A488:F488 I489:XFD490 L488:XFD488 A492:G494 A491:F491 I492:XFD494 L491:XFD491 I496:XFD496 L495:XFD495 A496:G496 A495:F495 I498:XFD500 L497:XFD497 A498:G500 A497:F497 L501:XFD502 A502:F502 I508:XFD508 L507:XFD507 A508:G508 A507:F507 I510:XFD511 L509:XFD509 A510:G511 A509:F509 A401:F401 L401:XFD401 A408:G409 A407:F407 I408:XFD409 L407:XFD407 A410:F410 I411:XFD411 L410:XFD410 A412:F412 L412:XFD412 A415:F415 I413:XFD414 A419:F419 I420:XFD420 L419:XFD419 A421:F421 L421:XFD421 A426:F426 A432:G432 A431:F431 L431:XFD431 A433:F433 I434:XFD435 L433:XFD433 A411:G411 A413:G414 A416:G418 M437:XFD437 A437:F437 A434:G435 A420:G420 I422:XFD424 A422:G425 A427:G430 A402:G406 A363:G367 A463:B463 I465:XFD468 A475:F475 I440:XFD444 D463 A465:G468 A440:G444 A400:XFD400 L362:XFD362 I369:XFD370 L368:XFD368 I372:XFD372 L371:XFD371 I374:XFD375 L373:XFD373 I377:XFD379 L376:XFD376 I381:XFD381 L380:XFD380 L382:XFD387 I393:XFD393 L392:XFD392 I395:XFD396 L394:XFD394 A439:F439 L439:XFD439 I446:XFD447 L445:XFD445 A446:G447 A445:F445 I449:XFD449 L448:XFD448 A449:G449 A448:F448 I451:XFD452 L450:XFD450 A451:G452 A450:F450 I454:XFD456 L453:XFD453 A454:G456 A453:F453 I458:XFD458 L457:XFD457 A458:G458 A457:F457 I460:XFD462 L459:XFD459 A460:G462 A459:F459 L463:XFD464 A464:F464 I470:XFD470 L469:XFD469 A470:G470 A469:F469 I472:XFD473 L471:XFD471 A472:G473 A471:F471 L475:XFD475 A438:XFD438 A476:XFD476 A478:G482 A34:XFD37 A8:XFD20 A91:XFD91 I416:XFD418 L415:XFD415 A289:XFD361">
    <cfRule type="cellIs" dxfId="8974" priority="10145" operator="equal">
      <formula>"D"</formula>
    </cfRule>
  </conditionalFormatting>
  <conditionalFormatting sqref="A1:XFD3 B6:F7 B5:C5 A4:C4 E4:XFD4 H5:XFD7 A26:XFD26 I21:XFD26 M38:XFD39 A38:A40 B40:XFD40 M27:XFD34 I26:K34 L27:L39 B38:K39 E5:F7 D21:G34 A42:G51 A41:XFD41 I40:XFD51 D40:G51 I86:XFD91 D86:G91 I116:K116 D116 I363:XFD367 I388:XFD391 A362:F362 A369:G370 A368:F368 A372:G372 A371:F371 A374:G375 A373:F373 A376:F376 A381:G381 A380:F380 A382:F382 A392:F392 A394:F394 I402:XFD406 L425:XFD426 J427:XFD430 I432:XFD432 A393:G393 M116:XFD116 A515:XFD1048576 A377:G379 A387:F387 A383:G385 A386:D386 I383:J385 A395:G396 A388:G391 A399:C399 M399:XFD399 E399:F399 A125:B134 A124:A134 C124:G134 I124:XFD134 I503:XFD506 I478:XFD482 A501:D501 A503:G506 L477:XFD477 I484:XFD485 L483:XFD483 A477:F477 A484:G485 A483:F483 A487:G487 A486:F486 I487:XFD487 L486:XFD486 A489:G490 A488:F488 I489:XFD490 L488:XFD488 A492:G494 A491:F491 I492:XFD494 L491:XFD491 I496:XFD496 L495:XFD495 A496:G496 A495:F495 I498:XFD500 L497:XFD497 A498:G500 A497:F497 L501:XFD502 A502:F502 I508:XFD508 L507:XFD507 A508:G508 A507:F507 I510:XFD511 L509:XFD509 A510:G511 A509:F509 A401:F401 L401:XFD401 A408:G409 A407:F407 I408:XFD409 L407:XFD407 A410:F410 I411:XFD411 L410:XFD410 A412:F412 L412:XFD412 A415:F415 I413:XFD414 A419:F419 I420:XFD420 L419:XFD419 A421:F421 L421:XFD421 A426:F426 A432:G432 A431:F431 L431:XFD431 A433:F433 I434:XFD435 L433:XFD433 A411:G411 A413:G414 A416:G418 M437:XFD437 A437:F437 A434:G435 A420:G420 I422:XFD424 A422:G425 A427:G430 A402:G406 A363:G367 A463:B463 I465:XFD468 A475:F475 I440:XFD444 D463 A465:G468 A440:G444 A400:XFD400 L362:XFD362 I369:XFD370 L368:XFD368 I372:XFD372 L371:XFD371 I374:XFD375 L373:XFD373 I377:XFD379 L376:XFD376 I381:XFD381 L380:XFD380 L382:XFD387 I393:XFD393 L392:XFD392 I395:XFD396 L394:XFD394 A439:F439 L439:XFD439 I446:XFD447 L445:XFD445 A446:G447 A445:F445 I449:XFD449 L448:XFD448 A449:G449 A448:F448 I451:XFD452 L450:XFD450 A451:G452 A450:F450 I454:XFD456 L453:XFD453 A454:G456 A453:F453 I458:XFD458 L457:XFD457 A458:G458 A457:F457 I460:XFD462 L459:XFD459 A460:G462 A459:F459 L463:XFD464 A464:F464 I470:XFD470 L469:XFD469 A470:G470 A469:F469 I472:XFD473 L471:XFD471 A472:G473 A471:F471 L475:XFD475 A438:XFD438 A476:XFD476 A478:G482 A34:XFD37 A8:XFD20 A91:XFD91 I416:XFD418 L415:XFD415 A289:XFD361">
    <cfRule type="cellIs" dxfId="8973" priority="10143" operator="equal">
      <formula>"H2"</formula>
    </cfRule>
    <cfRule type="cellIs" dxfId="8972" priority="10144" operator="equal">
      <formula>"H1"</formula>
    </cfRule>
  </conditionalFormatting>
  <conditionalFormatting sqref="E1:F51 E86:F91 E116:F116 E387:F396 E124:F134 E289:F385 E513:F513 E502:F511 E399:F435 E475:F500 E464:F473 E437:F462 E147:F149 E515:F1048576">
    <cfRule type="expression" dxfId="8971" priority="10142">
      <formula>$E1&gt;$F1</formula>
    </cfRule>
  </conditionalFormatting>
  <conditionalFormatting sqref="D5">
    <cfRule type="cellIs" dxfId="8970" priority="10139" operator="equal">
      <formula>"D"</formula>
    </cfRule>
  </conditionalFormatting>
  <conditionalFormatting sqref="D5">
    <cfRule type="cellIs" dxfId="8969" priority="10137" operator="equal">
      <formula>"H2"</formula>
    </cfRule>
    <cfRule type="cellIs" dxfId="8968" priority="10138" operator="equal">
      <formula>"H1"</formula>
    </cfRule>
  </conditionalFormatting>
  <conditionalFormatting sqref="G5:G7">
    <cfRule type="cellIs" dxfId="8967" priority="10134" operator="equal">
      <formula>"D"</formula>
    </cfRule>
  </conditionalFormatting>
  <conditionalFormatting sqref="G5:G7">
    <cfRule type="cellIs" dxfId="8966" priority="10132" operator="equal">
      <formula>"H2"</formula>
    </cfRule>
    <cfRule type="cellIs" dxfId="8965" priority="10133" operator="equal">
      <formula>"H1"</formula>
    </cfRule>
  </conditionalFormatting>
  <conditionalFormatting sqref="D4">
    <cfRule type="cellIs" dxfId="8964" priority="10129" operator="equal">
      <formula>"D"</formula>
    </cfRule>
  </conditionalFormatting>
  <conditionalFormatting sqref="D4">
    <cfRule type="cellIs" dxfId="8963" priority="10127" operator="equal">
      <formula>"H2"</formula>
    </cfRule>
    <cfRule type="cellIs" dxfId="8962" priority="10128" operator="equal">
      <formula>"H1"</formula>
    </cfRule>
  </conditionalFormatting>
  <conditionalFormatting sqref="I42:XFD51 A42:G51 A52:XFD52 I53:XFD62 A53:G62 I115:XFD115 A115:G115 A116:XFD116 B124:XFD124 I125:XFD134 A125:G134 B150:XFD150 I151:XFD161 A151:G161 A5:XFD41 A86:XFD91 A114:XFD114 L277:XFD277 A277:G277 B222:E222 I223:XFD233 I259:K269 L259:XFD270 I235:XFD257 B234:E234 B246:E246 B258:E258 G222:XFD222 G234:XFD234 G246:H246 G258:XFD258 A223:G233 A235:G245 A247:G257 A259:G270 A278:XFD278 I363:XFD367 A362:F362 A369:G370 A368:F368 A372:G372 A371:F371 A374:G375 A373:F373 A376:F376 A381:G381 A380:F380 A382:F382 A392:F392 A394:F394 I402:XFD406 A393:G393 I427:XFD430 A377:G379 A387:F387 A383:G385 A386:D386 I383:K385 A395:G396 A388:G391 A397:F397 I388:XFD391 A398:G399 A515:XFD1269 I503:XFD506 I478:XFD482 A501:D501 A503:G506 L477:XFD477 I484:XFD485 L483:XFD483 A477:F477 A484:G485 A483:F483 A487:G487 A486:F486 I487:XFD487 L486:XFD486 A489:G490 A488:F488 I489:XFD490 L488:XFD488 A492:G494 A491:F491 I492:XFD494 L491:XFD491 I496:XFD496 L495:XFD495 A496:G496 A495:F495 I498:XFD500 L497:XFD497 A498:G500 A497:F497 L501:XFD502 A502:F502 I508:XFD508 L507:XFD507 A508:G508 A507:F507 I510:XFD511 L509:XFD509 A510:G511 A509:F509 L512:XFD512 A401:F401 L401:XFD401 A408:G409 A407:F407 I408:XFD409 L407:XFD407 A410:F410 I411:XFD411 L410:XFD410 A412:F412 L412:XFD412 A415:F415 I413:XFD414 A419:F419 I420:XFD420 L419:XFD419 A421:F421 L421:XFD421 A426:F426 L425:XFD426 A432:G432 A431:F431 I432:XFD432 L431:XFD431 A433:F433 I434:XFD435 L433:XFD433 A411:G411 A413:G414 A416:G418 A434:G435 A420:G420 I422:XFD424 A422:G425 A427:G430 A402:G406 A363:G367 A463:B463 I465:XFD468 I440:XFD444 D463 A465:G468 A440:G444 A400:XFD400 L362:XFD362 I369:XFD370 L368:XFD368 I372:XFD372 L371:XFD371 I374:XFD375 L373:XFD373 I377:XFD379 L376:XFD376 I381:XFD381 L380:XFD380 L382:XFD387 I393:XFD393 L392:XFD392 I395:XFD396 L394:XFD394 I398:XFD399 L397:XFD397 A439:F439 L439:XFD439 I446:XFD447 L445:XFD445 A446:G447 A445:F445 I449:XFD449 L448:XFD448 A449:G449 A448:F448 I451:XFD452 L450:XFD450 A451:G452 A450:F450 I454:XFD456 L453:XFD453 A454:G456 A453:F453 I458:XFD458 L457:XFD457 A458:G458 A457:F457 I460:XFD462 L459:XFD459 A460:G462 A459:F459 L463:XFD464 A464:F464 I470:XFD470 L469:XFD469 A470:G470 A469:F469 I472:XFD473 L471:XFD471 A472:G473 A471:F471 A438:XFD438 A476:XFD476 A478:G482 A512:F512 I513:XFD514 A513:G514 A436:F436 L436:XFD436 I437:XFD437 L474:XFD474 A474:F474 I475:XFD475 A475:G475 A437:G437 L279:XFD279 A279:G279 L286:XFD286 A286:G286 A271:XFD276 A280:XFD285 I416:XFD418 L415:XFD415 A287:XFD361">
    <cfRule type="expression" dxfId="8961" priority="10624">
      <formula>AND(A$1&gt;=($E5),A$1&lt;=($F5),$E5&lt;&gt;"",$F5&lt;&gt;"")</formula>
    </cfRule>
  </conditionalFormatting>
  <conditionalFormatting sqref="N52:JN62">
    <cfRule type="expression" dxfId="8960" priority="10071">
      <formula>OR(WEEKDAY(N$1)=1,WEEKDAY(N$1)=7)</formula>
    </cfRule>
  </conditionalFormatting>
  <conditionalFormatting sqref="H52:XFD52 I53:XFD62 A52:G62">
    <cfRule type="cellIs" dxfId="8959" priority="10068" operator="equal">
      <formula>"D"</formula>
    </cfRule>
  </conditionalFormatting>
  <conditionalFormatting sqref="H52:XFD52 I53:XFD62 A52:G62">
    <cfRule type="cellIs" dxfId="8958" priority="10066" operator="equal">
      <formula>"H2"</formula>
    </cfRule>
    <cfRule type="cellIs" dxfId="8957" priority="10067" operator="equal">
      <formula>"H1"</formula>
    </cfRule>
  </conditionalFormatting>
  <conditionalFormatting sqref="E52:F62">
    <cfRule type="expression" dxfId="8956" priority="10065">
      <formula>$E52&gt;$F52</formula>
    </cfRule>
  </conditionalFormatting>
  <conditionalFormatting sqref="D341">
    <cfRule type="expression" dxfId="8955" priority="10064">
      <formula>$E341&gt;$F341</formula>
    </cfRule>
  </conditionalFormatting>
  <conditionalFormatting sqref="D342">
    <cfRule type="expression" dxfId="8954" priority="10063">
      <formula>$E342&gt;$F342</formula>
    </cfRule>
  </conditionalFormatting>
  <conditionalFormatting sqref="D324">
    <cfRule type="expression" dxfId="8953" priority="10051">
      <formula>$E324&gt;$F324</formula>
    </cfRule>
  </conditionalFormatting>
  <conditionalFormatting sqref="D347">
    <cfRule type="expression" dxfId="8952" priority="10062">
      <formula>$E347&gt;$F347</formula>
    </cfRule>
  </conditionalFormatting>
  <conditionalFormatting sqref="D338">
    <cfRule type="expression" dxfId="8951" priority="10061">
      <formula>$E338&gt;$F338</formula>
    </cfRule>
  </conditionalFormatting>
  <conditionalFormatting sqref="D360">
    <cfRule type="expression" dxfId="8950" priority="10060">
      <formula>$E360&gt;$F360</formula>
    </cfRule>
  </conditionalFormatting>
  <conditionalFormatting sqref="E360">
    <cfRule type="expression" dxfId="8949" priority="10059">
      <formula>$E360&gt;$F360</formula>
    </cfRule>
  </conditionalFormatting>
  <conditionalFormatting sqref="F360">
    <cfRule type="expression" dxfId="8948" priority="10058">
      <formula>$E360&gt;$F360</formula>
    </cfRule>
  </conditionalFormatting>
  <conditionalFormatting sqref="D291:D294">
    <cfRule type="expression" dxfId="8947" priority="10057">
      <formula>$E291&gt;$F291</formula>
    </cfRule>
  </conditionalFormatting>
  <conditionalFormatting sqref="D302">
    <cfRule type="expression" dxfId="8946" priority="10056">
      <formula>$E302&gt;$F302</formula>
    </cfRule>
  </conditionalFormatting>
  <conditionalFormatting sqref="D305:D306">
    <cfRule type="expression" dxfId="8945" priority="10055">
      <formula>$E305&gt;$F305</formula>
    </cfRule>
  </conditionalFormatting>
  <conditionalFormatting sqref="D311">
    <cfRule type="expression" dxfId="8944" priority="10054">
      <formula>$E311&gt;$F311</formula>
    </cfRule>
  </conditionalFormatting>
  <conditionalFormatting sqref="D316:D319">
    <cfRule type="expression" dxfId="8943" priority="10053">
      <formula>$E316&gt;$F316</formula>
    </cfRule>
  </conditionalFormatting>
  <conditionalFormatting sqref="D321">
    <cfRule type="expression" dxfId="8942" priority="10052">
      <formula>$E321&gt;$F321</formula>
    </cfRule>
  </conditionalFormatting>
  <conditionalFormatting sqref="A63:XFD63 I64:XFD73 A64:G73">
    <cfRule type="expression" dxfId="8941" priority="10048">
      <formula>AND(A$1&gt;=($E63),A$1&lt;=($F63),$E63&lt;&gt;"",$F63&lt;&gt;"")</formula>
    </cfRule>
  </conditionalFormatting>
  <conditionalFormatting sqref="N63:JN73">
    <cfRule type="expression" dxfId="8940" priority="10046">
      <formula>OR(WEEKDAY(N$1)=1,WEEKDAY(N$1)=7)</formula>
    </cfRule>
  </conditionalFormatting>
  <conditionalFormatting sqref="H63:XFD63 I64:XFD73 A63:G73">
    <cfRule type="cellIs" dxfId="8939" priority="10043" operator="equal">
      <formula>"D"</formula>
    </cfRule>
  </conditionalFormatting>
  <conditionalFormatting sqref="H63:XFD63 I64:XFD73 A63:G73">
    <cfRule type="cellIs" dxfId="8938" priority="10041" operator="equal">
      <formula>"H2"</formula>
    </cfRule>
    <cfRule type="cellIs" dxfId="8937" priority="10042" operator="equal">
      <formula>"H1"</formula>
    </cfRule>
  </conditionalFormatting>
  <conditionalFormatting sqref="E63:F73">
    <cfRule type="expression" dxfId="8936" priority="10040">
      <formula>$E63&gt;$F63</formula>
    </cfRule>
  </conditionalFormatting>
  <conditionalFormatting sqref="D65">
    <cfRule type="expression" dxfId="8935" priority="10039">
      <formula>$E65&gt;$F65</formula>
    </cfRule>
  </conditionalFormatting>
  <conditionalFormatting sqref="D66">
    <cfRule type="expression" dxfId="8934" priority="10038">
      <formula>$E66&gt;$F66</formula>
    </cfRule>
  </conditionalFormatting>
  <conditionalFormatting sqref="A74:XFD74 I75:XFD84 E75:G76 A75:C76 A77:G85 H85:XFD85">
    <cfRule type="expression" dxfId="8933" priority="10035">
      <formula>AND(A$1&gt;=($E74),A$1&lt;=($F74),$E74&lt;&gt;"",$F74&lt;&gt;"")</formula>
    </cfRule>
  </conditionalFormatting>
  <conditionalFormatting sqref="N74:JN85">
    <cfRule type="expression" dxfId="8932" priority="10033">
      <formula>OR(WEEKDAY(N$1)=1,WEEKDAY(N$1)=7)</formula>
    </cfRule>
  </conditionalFormatting>
  <conditionalFormatting sqref="A74:XFD74 I75:XFD84 E75:G76 A75:C76 A77:G85 H85:XFD85">
    <cfRule type="cellIs" dxfId="8931" priority="10030" operator="equal">
      <formula>"D"</formula>
    </cfRule>
  </conditionalFormatting>
  <conditionalFormatting sqref="A74:XFD74 I75:XFD84 E75:G76 A75:C76 A77:G85 H85:XFD85">
    <cfRule type="cellIs" dxfId="8930" priority="10028" operator="equal">
      <formula>"H2"</formula>
    </cfRule>
    <cfRule type="cellIs" dxfId="8929" priority="10029" operator="equal">
      <formula>"H1"</formula>
    </cfRule>
  </conditionalFormatting>
  <conditionalFormatting sqref="E74:F85">
    <cfRule type="expression" dxfId="8928" priority="10027">
      <formula>$E74&gt;$F74</formula>
    </cfRule>
  </conditionalFormatting>
  <conditionalFormatting sqref="D77">
    <cfRule type="expression" dxfId="8927" priority="10025">
      <formula>$E77&gt;$F77</formula>
    </cfRule>
  </conditionalFormatting>
  <conditionalFormatting sqref="D75:D76">
    <cfRule type="expression" dxfId="8926" priority="10022">
      <formula>AND(D$1&gt;=($E75),D$1&lt;=($F75),$E75&lt;&gt;"",$F75&lt;&gt;"")</formula>
    </cfRule>
  </conditionalFormatting>
  <conditionalFormatting sqref="D75:D76">
    <cfRule type="cellIs" dxfId="8925" priority="10020" operator="equal">
      <formula>"D"</formula>
    </cfRule>
  </conditionalFormatting>
  <conditionalFormatting sqref="D75:D76">
    <cfRule type="cellIs" dxfId="8924" priority="10018" operator="equal">
      <formula>"H2"</formula>
    </cfRule>
    <cfRule type="cellIs" dxfId="8923" priority="10019" operator="equal">
      <formula>"H1"</formula>
    </cfRule>
  </conditionalFormatting>
  <conditionalFormatting sqref="N92:JN102 N115:JN115">
    <cfRule type="expression" dxfId="8922" priority="10013">
      <formula>OR(WEEKDAY(N$1)=1,WEEKDAY(N$1)=7)</formula>
    </cfRule>
  </conditionalFormatting>
  <conditionalFormatting sqref="A92:XFD92 I93:XFD102 I115:XFD115 A115:G115 A93:G102 G116">
    <cfRule type="cellIs" dxfId="8921" priority="10010" operator="equal">
      <formula>"D"</formula>
    </cfRule>
  </conditionalFormatting>
  <conditionalFormatting sqref="A92:XFD92 I93:XFD102 I115:XFD115 A115:G115 A93:G102 G116">
    <cfRule type="cellIs" dxfId="8920" priority="10008" operator="equal">
      <formula>"H2"</formula>
    </cfRule>
    <cfRule type="cellIs" dxfId="8919" priority="10009" operator="equal">
      <formula>"H1"</formula>
    </cfRule>
  </conditionalFormatting>
  <conditionalFormatting sqref="E115:F115 E92:F102">
    <cfRule type="expression" dxfId="8918" priority="10007">
      <formula>$E92&gt;$F92</formula>
    </cfRule>
  </conditionalFormatting>
  <conditionalFormatting sqref="I93:XFD102 A92:XFD92 A93:G102">
    <cfRule type="expression" dxfId="8917" priority="10015">
      <formula>AND(A$1&gt;=($E92),A$1&lt;=($F92),$E92&lt;&gt;"",$F92&lt;&gt;"")</formula>
    </cfRule>
  </conditionalFormatting>
  <conditionalFormatting sqref="K383:K385">
    <cfRule type="cellIs" dxfId="8916" priority="10002" operator="equal">
      <formula>"D"</formula>
    </cfRule>
  </conditionalFormatting>
  <conditionalFormatting sqref="K383:K385">
    <cfRule type="cellIs" dxfId="8915" priority="10000" operator="equal">
      <formula>"H2"</formula>
    </cfRule>
    <cfRule type="cellIs" dxfId="8914" priority="10001" operator="equal">
      <formula>"H1"</formula>
    </cfRule>
  </conditionalFormatting>
  <conditionalFormatting sqref="N114:JN114">
    <cfRule type="expression" dxfId="8913" priority="9995">
      <formula>OR(WEEKDAY(N$1)=1,WEEKDAY(N$1)=7)</formula>
    </cfRule>
  </conditionalFormatting>
  <conditionalFormatting sqref="A114:XFD114">
    <cfRule type="cellIs" dxfId="8912" priority="9992" operator="equal">
      <formula>"D"</formula>
    </cfRule>
  </conditionalFormatting>
  <conditionalFormatting sqref="A114:XFD114">
    <cfRule type="cellIs" dxfId="8911" priority="9990" operator="equal">
      <formula>"H2"</formula>
    </cfRule>
    <cfRule type="cellIs" dxfId="8910" priority="9991" operator="equal">
      <formula>"H1"</formula>
    </cfRule>
  </conditionalFormatting>
  <conditionalFormatting sqref="E114:F114">
    <cfRule type="expression" dxfId="8909" priority="9989">
      <formula>$E114&gt;$F114</formula>
    </cfRule>
  </conditionalFormatting>
  <conditionalFormatting sqref="I427:I430">
    <cfRule type="cellIs" dxfId="8908" priority="9984" operator="equal">
      <formula>"D"</formula>
    </cfRule>
  </conditionalFormatting>
  <conditionalFormatting sqref="I427:I430">
    <cfRule type="cellIs" dxfId="8907" priority="9982" operator="equal">
      <formula>"H2"</formula>
    </cfRule>
    <cfRule type="cellIs" dxfId="8906" priority="9983" operator="equal">
      <formula>"H1"</formula>
    </cfRule>
  </conditionalFormatting>
  <conditionalFormatting sqref="N103:JN113">
    <cfRule type="expression" dxfId="8905" priority="9977">
      <formula>OR(WEEKDAY(N$1)=1,WEEKDAY(N$1)=7)</formula>
    </cfRule>
  </conditionalFormatting>
  <conditionalFormatting sqref="A103:XFD103 I104:XFD113 A104:G106 A107:B113 E107:G113">
    <cfRule type="cellIs" dxfId="8904" priority="9974" operator="equal">
      <formula>"D"</formula>
    </cfRule>
  </conditionalFormatting>
  <conditionalFormatting sqref="A103:XFD103 I104:XFD113 A104:G106 A107:B113 E107:G113">
    <cfRule type="cellIs" dxfId="8903" priority="9972" operator="equal">
      <formula>"H2"</formula>
    </cfRule>
    <cfRule type="cellIs" dxfId="8902" priority="9973" operator="equal">
      <formula>"H1"</formula>
    </cfRule>
  </conditionalFormatting>
  <conditionalFormatting sqref="E103:F113">
    <cfRule type="expression" dxfId="8901" priority="9971">
      <formula>$E103&gt;$F103</formula>
    </cfRule>
  </conditionalFormatting>
  <conditionalFormatting sqref="I104:XFD113 A103:XFD103 A104:G106 A107:B113 E107:G113">
    <cfRule type="expression" dxfId="8900" priority="9979">
      <formula>AND(A$1&gt;=($E103),A$1&lt;=($F103),$E103&lt;&gt;"",$F103&lt;&gt;"")</formula>
    </cfRule>
  </conditionalFormatting>
  <conditionalFormatting sqref="D107">
    <cfRule type="cellIs" dxfId="8899" priority="9966" operator="equal">
      <formula>"D"</formula>
    </cfRule>
  </conditionalFormatting>
  <conditionalFormatting sqref="D107">
    <cfRule type="cellIs" dxfId="8898" priority="9964" operator="equal">
      <formula>"H2"</formula>
    </cfRule>
    <cfRule type="cellIs" dxfId="8897" priority="9965" operator="equal">
      <formula>"H1"</formula>
    </cfRule>
  </conditionalFormatting>
  <conditionalFormatting sqref="D107">
    <cfRule type="expression" dxfId="8896" priority="9968">
      <formula>AND(D$1&gt;=($E107),D$1&lt;=($F107),$E107&lt;&gt;"",$F107&lt;&gt;"")</formula>
    </cfRule>
  </conditionalFormatting>
  <conditionalFormatting sqref="D109">
    <cfRule type="cellIs" dxfId="8895" priority="9959" operator="equal">
      <formula>"D"</formula>
    </cfRule>
  </conditionalFormatting>
  <conditionalFormatting sqref="D109">
    <cfRule type="cellIs" dxfId="8894" priority="9957" operator="equal">
      <formula>"H2"</formula>
    </cfRule>
    <cfRule type="cellIs" dxfId="8893" priority="9958" operator="equal">
      <formula>"H1"</formula>
    </cfRule>
  </conditionalFormatting>
  <conditionalFormatting sqref="D109">
    <cfRule type="expression" dxfId="8892" priority="9961">
      <formula>AND(D$1&gt;=($E109),D$1&lt;=($F109),$E109&lt;&gt;"",$F109&lt;&gt;"")</formula>
    </cfRule>
  </conditionalFormatting>
  <conditionalFormatting sqref="C107">
    <cfRule type="cellIs" dxfId="8891" priority="9952" operator="equal">
      <formula>"D"</formula>
    </cfRule>
  </conditionalFormatting>
  <conditionalFormatting sqref="C107">
    <cfRule type="cellIs" dxfId="8890" priority="9950" operator="equal">
      <formula>"H2"</formula>
    </cfRule>
    <cfRule type="cellIs" dxfId="8889" priority="9951" operator="equal">
      <formula>"H1"</formula>
    </cfRule>
  </conditionalFormatting>
  <conditionalFormatting sqref="C107">
    <cfRule type="expression" dxfId="8888" priority="9954">
      <formula>AND(C$1&gt;=($E107),C$1&lt;=($F107),$E107&lt;&gt;"",$F107&lt;&gt;"")</formula>
    </cfRule>
  </conditionalFormatting>
  <conditionalFormatting sqref="C108">
    <cfRule type="cellIs" dxfId="8887" priority="9945" operator="equal">
      <formula>"D"</formula>
    </cfRule>
  </conditionalFormatting>
  <conditionalFormatting sqref="C108">
    <cfRule type="cellIs" dxfId="8886" priority="9943" operator="equal">
      <formula>"H2"</formula>
    </cfRule>
    <cfRule type="cellIs" dxfId="8885" priority="9944" operator="equal">
      <formula>"H1"</formula>
    </cfRule>
  </conditionalFormatting>
  <conditionalFormatting sqref="C108">
    <cfRule type="expression" dxfId="8884" priority="9947">
      <formula>AND(C$1&gt;=($E108),C$1&lt;=($F108),$E108&lt;&gt;"",$F108&lt;&gt;"")</formula>
    </cfRule>
  </conditionalFormatting>
  <conditionalFormatting sqref="C109">
    <cfRule type="cellIs" dxfId="8883" priority="9938" operator="equal">
      <formula>"D"</formula>
    </cfRule>
  </conditionalFormatting>
  <conditionalFormatting sqref="C109">
    <cfRule type="cellIs" dxfId="8882" priority="9936" operator="equal">
      <formula>"H2"</formula>
    </cfRule>
    <cfRule type="cellIs" dxfId="8881" priority="9937" operator="equal">
      <formula>"H1"</formula>
    </cfRule>
  </conditionalFormatting>
  <conditionalFormatting sqref="C109">
    <cfRule type="expression" dxfId="8880" priority="9940">
      <formula>AND(C$1&gt;=($E109),C$1&lt;=($F109),$E109&lt;&gt;"",$F109&lt;&gt;"")</formula>
    </cfRule>
  </conditionalFormatting>
  <conditionalFormatting sqref="D108">
    <cfRule type="cellIs" dxfId="8879" priority="9931" operator="equal">
      <formula>"D"</formula>
    </cfRule>
  </conditionalFormatting>
  <conditionalFormatting sqref="D108">
    <cfRule type="cellIs" dxfId="8878" priority="9929" operator="equal">
      <formula>"H2"</formula>
    </cfRule>
    <cfRule type="cellIs" dxfId="8877" priority="9930" operator="equal">
      <formula>"H1"</formula>
    </cfRule>
  </conditionalFormatting>
  <conditionalFormatting sqref="D108">
    <cfRule type="expression" dxfId="8876" priority="9933">
      <formula>AND(D$1&gt;=($E108),D$1&lt;=($F108),$E108&lt;&gt;"",$F108&lt;&gt;"")</formula>
    </cfRule>
  </conditionalFormatting>
  <conditionalFormatting sqref="D110">
    <cfRule type="cellIs" dxfId="8875" priority="9924" operator="equal">
      <formula>"D"</formula>
    </cfRule>
  </conditionalFormatting>
  <conditionalFormatting sqref="D110">
    <cfRule type="cellIs" dxfId="8874" priority="9922" operator="equal">
      <formula>"H2"</formula>
    </cfRule>
    <cfRule type="cellIs" dxfId="8873" priority="9923" operator="equal">
      <formula>"H1"</formula>
    </cfRule>
  </conditionalFormatting>
  <conditionalFormatting sqref="D110">
    <cfRule type="expression" dxfId="8872" priority="9926">
      <formula>AND(D$1&gt;=($E110),D$1&lt;=($F110),$E110&lt;&gt;"",$F110&lt;&gt;"")</formula>
    </cfRule>
  </conditionalFormatting>
  <conditionalFormatting sqref="C110">
    <cfRule type="cellIs" dxfId="8871" priority="9917" operator="equal">
      <formula>"D"</formula>
    </cfRule>
  </conditionalFormatting>
  <conditionalFormatting sqref="C110">
    <cfRule type="cellIs" dxfId="8870" priority="9915" operator="equal">
      <formula>"H2"</formula>
    </cfRule>
    <cfRule type="cellIs" dxfId="8869" priority="9916" operator="equal">
      <formula>"H1"</formula>
    </cfRule>
  </conditionalFormatting>
  <conditionalFormatting sqref="C110">
    <cfRule type="expression" dxfId="8868" priority="9919">
      <formula>AND(C$1&gt;=($E110),C$1&lt;=($F110),$E110&lt;&gt;"",$F110&lt;&gt;"")</formula>
    </cfRule>
  </conditionalFormatting>
  <conditionalFormatting sqref="C111">
    <cfRule type="cellIs" dxfId="8867" priority="9910" operator="equal">
      <formula>"D"</formula>
    </cfRule>
  </conditionalFormatting>
  <conditionalFormatting sqref="C111">
    <cfRule type="cellIs" dxfId="8866" priority="9908" operator="equal">
      <formula>"H2"</formula>
    </cfRule>
    <cfRule type="cellIs" dxfId="8865" priority="9909" operator="equal">
      <formula>"H1"</formula>
    </cfRule>
  </conditionalFormatting>
  <conditionalFormatting sqref="C111">
    <cfRule type="expression" dxfId="8864" priority="9912">
      <formula>AND(C$1&gt;=($E111),C$1&lt;=($F111),$E111&lt;&gt;"",$F111&lt;&gt;"")</formula>
    </cfRule>
  </conditionalFormatting>
  <conditionalFormatting sqref="C112">
    <cfRule type="cellIs" dxfId="8863" priority="9903" operator="equal">
      <formula>"D"</formula>
    </cfRule>
  </conditionalFormatting>
  <conditionalFormatting sqref="C112">
    <cfRule type="cellIs" dxfId="8862" priority="9901" operator="equal">
      <formula>"H2"</formula>
    </cfRule>
    <cfRule type="cellIs" dxfId="8861" priority="9902" operator="equal">
      <formula>"H1"</formula>
    </cfRule>
  </conditionalFormatting>
  <conditionalFormatting sqref="C112">
    <cfRule type="expression" dxfId="8860" priority="9905">
      <formula>AND(C$1&gt;=($E112),C$1&lt;=($F112),$E112&lt;&gt;"",$F112&lt;&gt;"")</formula>
    </cfRule>
  </conditionalFormatting>
  <conditionalFormatting sqref="C113">
    <cfRule type="cellIs" dxfId="8859" priority="9896" operator="equal">
      <formula>"D"</formula>
    </cfRule>
  </conditionalFormatting>
  <conditionalFormatting sqref="C113">
    <cfRule type="cellIs" dxfId="8858" priority="9894" operator="equal">
      <formula>"H2"</formula>
    </cfRule>
    <cfRule type="cellIs" dxfId="8857" priority="9895" operator="equal">
      <formula>"H1"</formula>
    </cfRule>
  </conditionalFormatting>
  <conditionalFormatting sqref="C113">
    <cfRule type="expression" dxfId="8856" priority="9898">
      <formula>AND(C$1&gt;=($E113),C$1&lt;=($F113),$E113&lt;&gt;"",$F113&lt;&gt;"")</formula>
    </cfRule>
  </conditionalFormatting>
  <conditionalFormatting sqref="D111">
    <cfRule type="cellIs" dxfId="8855" priority="9889" operator="equal">
      <formula>"D"</formula>
    </cfRule>
  </conditionalFormatting>
  <conditionalFormatting sqref="D111">
    <cfRule type="cellIs" dxfId="8854" priority="9887" operator="equal">
      <formula>"H2"</formula>
    </cfRule>
    <cfRule type="cellIs" dxfId="8853" priority="9888" operator="equal">
      <formula>"H1"</formula>
    </cfRule>
  </conditionalFormatting>
  <conditionalFormatting sqref="D111">
    <cfRule type="expression" dxfId="8852" priority="9891">
      <formula>AND(D$1&gt;=($E111),D$1&lt;=($F111),$E111&lt;&gt;"",$F111&lt;&gt;"")</formula>
    </cfRule>
  </conditionalFormatting>
  <conditionalFormatting sqref="D112">
    <cfRule type="cellIs" dxfId="8851" priority="9882" operator="equal">
      <formula>"D"</formula>
    </cfRule>
  </conditionalFormatting>
  <conditionalFormatting sqref="D112">
    <cfRule type="cellIs" dxfId="8850" priority="9880" operator="equal">
      <formula>"H2"</formula>
    </cfRule>
    <cfRule type="cellIs" dxfId="8849" priority="9881" operator="equal">
      <formula>"H1"</formula>
    </cfRule>
  </conditionalFormatting>
  <conditionalFormatting sqref="D112">
    <cfRule type="expression" dxfId="8848" priority="9884">
      <formula>AND(D$1&gt;=($E112),D$1&lt;=($F112),$E112&lt;&gt;"",$F112&lt;&gt;"")</formula>
    </cfRule>
  </conditionalFormatting>
  <conditionalFormatting sqref="D113">
    <cfRule type="cellIs" dxfId="8847" priority="9875" operator="equal">
      <formula>"D"</formula>
    </cfRule>
  </conditionalFormatting>
  <conditionalFormatting sqref="D113">
    <cfRule type="cellIs" dxfId="8846" priority="9873" operator="equal">
      <formula>"H2"</formula>
    </cfRule>
    <cfRule type="cellIs" dxfId="8845" priority="9874" operator="equal">
      <formula>"H1"</formula>
    </cfRule>
  </conditionalFormatting>
  <conditionalFormatting sqref="D113">
    <cfRule type="expression" dxfId="8844" priority="9877">
      <formula>AND(D$1&gt;=($E113),D$1&lt;=($F113),$E113&lt;&gt;"",$F113&lt;&gt;"")</formula>
    </cfRule>
  </conditionalFormatting>
  <conditionalFormatting sqref="B124:XFD124 D127:G127 E125:G126">
    <cfRule type="cellIs" dxfId="8843" priority="9865" operator="equal">
      <formula>"D"</formula>
    </cfRule>
  </conditionalFormatting>
  <conditionalFormatting sqref="B124:XFD124 D127:G127 E125:G126">
    <cfRule type="cellIs" dxfId="8842" priority="9863" operator="equal">
      <formula>"H2"</formula>
    </cfRule>
    <cfRule type="cellIs" dxfId="8841" priority="9864" operator="equal">
      <formula>"H1"</formula>
    </cfRule>
  </conditionalFormatting>
  <conditionalFormatting sqref="C133">
    <cfRule type="cellIs" dxfId="8840" priority="9794" operator="equal">
      <formula>"D"</formula>
    </cfRule>
  </conditionalFormatting>
  <conditionalFormatting sqref="C133">
    <cfRule type="cellIs" dxfId="8839" priority="9792" operator="equal">
      <formula>"H2"</formula>
    </cfRule>
    <cfRule type="cellIs" dxfId="8838" priority="9793" operator="equal">
      <formula>"H1"</formula>
    </cfRule>
  </conditionalFormatting>
  <conditionalFormatting sqref="D130">
    <cfRule type="cellIs" dxfId="8837" priority="9850" operator="equal">
      <formula>"D"</formula>
    </cfRule>
  </conditionalFormatting>
  <conditionalFormatting sqref="D130">
    <cfRule type="cellIs" dxfId="8836" priority="9848" operator="equal">
      <formula>"H2"</formula>
    </cfRule>
    <cfRule type="cellIs" dxfId="8835" priority="9849" operator="equal">
      <formula>"H1"</formula>
    </cfRule>
  </conditionalFormatting>
  <conditionalFormatting sqref="C128">
    <cfRule type="cellIs" dxfId="8834" priority="9843" operator="equal">
      <formula>"D"</formula>
    </cfRule>
  </conditionalFormatting>
  <conditionalFormatting sqref="C128">
    <cfRule type="cellIs" dxfId="8833" priority="9841" operator="equal">
      <formula>"H2"</formula>
    </cfRule>
    <cfRule type="cellIs" dxfId="8832" priority="9842" operator="equal">
      <formula>"H1"</formula>
    </cfRule>
  </conditionalFormatting>
  <conditionalFormatting sqref="C129">
    <cfRule type="cellIs" dxfId="8831" priority="9836" operator="equal">
      <formula>"D"</formula>
    </cfRule>
  </conditionalFormatting>
  <conditionalFormatting sqref="C129">
    <cfRule type="cellIs" dxfId="8830" priority="9834" operator="equal">
      <formula>"H2"</formula>
    </cfRule>
    <cfRule type="cellIs" dxfId="8829" priority="9835" operator="equal">
      <formula>"H1"</formula>
    </cfRule>
  </conditionalFormatting>
  <conditionalFormatting sqref="C130">
    <cfRule type="cellIs" dxfId="8828" priority="9829" operator="equal">
      <formula>"D"</formula>
    </cfRule>
  </conditionalFormatting>
  <conditionalFormatting sqref="C130">
    <cfRule type="cellIs" dxfId="8827" priority="9827" operator="equal">
      <formula>"H2"</formula>
    </cfRule>
    <cfRule type="cellIs" dxfId="8826" priority="9828" operator="equal">
      <formula>"H1"</formula>
    </cfRule>
  </conditionalFormatting>
  <conditionalFormatting sqref="C131">
    <cfRule type="cellIs" dxfId="8825" priority="9808" operator="equal">
      <formula>"D"</formula>
    </cfRule>
  </conditionalFormatting>
  <conditionalFormatting sqref="C131">
    <cfRule type="cellIs" dxfId="8824" priority="9806" operator="equal">
      <formula>"H2"</formula>
    </cfRule>
    <cfRule type="cellIs" dxfId="8823" priority="9807" operator="equal">
      <formula>"H1"</formula>
    </cfRule>
  </conditionalFormatting>
  <conditionalFormatting sqref="C132">
    <cfRule type="cellIs" dxfId="8822" priority="9801" operator="equal">
      <formula>"D"</formula>
    </cfRule>
  </conditionalFormatting>
  <conditionalFormatting sqref="C132">
    <cfRule type="cellIs" dxfId="8821" priority="9799" operator="equal">
      <formula>"H2"</formula>
    </cfRule>
    <cfRule type="cellIs" dxfId="8820" priority="9800" operator="equal">
      <formula>"H1"</formula>
    </cfRule>
  </conditionalFormatting>
  <conditionalFormatting sqref="C127">
    <cfRule type="cellIs" dxfId="8819" priority="9759" operator="equal">
      <formula>"D"</formula>
    </cfRule>
  </conditionalFormatting>
  <conditionalFormatting sqref="C127">
    <cfRule type="cellIs" dxfId="8818" priority="9757" operator="equal">
      <formula>"H2"</formula>
    </cfRule>
    <cfRule type="cellIs" dxfId="8817" priority="9758" operator="equal">
      <formula>"H1"</formula>
    </cfRule>
  </conditionalFormatting>
  <conditionalFormatting sqref="D133">
    <cfRule type="cellIs" dxfId="8816" priority="9773" operator="equal">
      <formula>"D"</formula>
    </cfRule>
  </conditionalFormatting>
  <conditionalFormatting sqref="D133">
    <cfRule type="cellIs" dxfId="8815" priority="9771" operator="equal">
      <formula>"H2"</formula>
    </cfRule>
    <cfRule type="cellIs" dxfId="8814" priority="9772" operator="equal">
      <formula>"H1"</formula>
    </cfRule>
  </conditionalFormatting>
  <conditionalFormatting sqref="C125">
    <cfRule type="cellIs" dxfId="8813" priority="9752" operator="equal">
      <formula>"D"</formula>
    </cfRule>
  </conditionalFormatting>
  <conditionalFormatting sqref="C125">
    <cfRule type="cellIs" dxfId="8812" priority="9750" operator="equal">
      <formula>"H2"</formula>
    </cfRule>
    <cfRule type="cellIs" dxfId="8811" priority="9751" operator="equal">
      <formula>"H1"</formula>
    </cfRule>
  </conditionalFormatting>
  <conditionalFormatting sqref="C126">
    <cfRule type="cellIs" dxfId="8810" priority="9745" operator="equal">
      <formula>"D"</formula>
    </cfRule>
  </conditionalFormatting>
  <conditionalFormatting sqref="C126">
    <cfRule type="cellIs" dxfId="8809" priority="9743" operator="equal">
      <formula>"H2"</formula>
    </cfRule>
    <cfRule type="cellIs" dxfId="8808" priority="9744" operator="equal">
      <formula>"H1"</formula>
    </cfRule>
  </conditionalFormatting>
  <conditionalFormatting sqref="A116">
    <cfRule type="cellIs" dxfId="8807" priority="9738" operator="equal">
      <formula>"D"</formula>
    </cfRule>
  </conditionalFormatting>
  <conditionalFormatting sqref="A116">
    <cfRule type="cellIs" dxfId="8806" priority="9736" operator="equal">
      <formula>"H2"</formula>
    </cfRule>
    <cfRule type="cellIs" dxfId="8805" priority="9737" operator="equal">
      <formula>"H1"</formula>
    </cfRule>
  </conditionalFormatting>
  <conditionalFormatting sqref="C116">
    <cfRule type="cellIs" dxfId="8804" priority="9731" operator="equal">
      <formula>"D"</formula>
    </cfRule>
  </conditionalFormatting>
  <conditionalFormatting sqref="C116">
    <cfRule type="cellIs" dxfId="8803" priority="9729" operator="equal">
      <formula>"H2"</formula>
    </cfRule>
    <cfRule type="cellIs" dxfId="8802" priority="9730" operator="equal">
      <formula>"H1"</formula>
    </cfRule>
  </conditionalFormatting>
  <conditionalFormatting sqref="E116">
    <cfRule type="cellIs" dxfId="8801" priority="9724" operator="equal">
      <formula>"D"</formula>
    </cfRule>
  </conditionalFormatting>
  <conditionalFormatting sqref="E116">
    <cfRule type="cellIs" dxfId="8800" priority="9722" operator="equal">
      <formula>"H2"</formula>
    </cfRule>
    <cfRule type="cellIs" dxfId="8799" priority="9723" operator="equal">
      <formula>"H1"</formula>
    </cfRule>
  </conditionalFormatting>
  <conditionalFormatting sqref="F116">
    <cfRule type="cellIs" dxfId="8798" priority="9716" operator="equal">
      <formula>"D"</formula>
    </cfRule>
  </conditionalFormatting>
  <conditionalFormatting sqref="F116">
    <cfRule type="cellIs" dxfId="8797" priority="9714" operator="equal">
      <formula>"H2"</formula>
    </cfRule>
    <cfRule type="cellIs" dxfId="8796" priority="9715" operator="equal">
      <formula>"H1"</formula>
    </cfRule>
  </conditionalFormatting>
  <conditionalFormatting sqref="L116">
    <cfRule type="cellIs" dxfId="8795" priority="9707" operator="equal">
      <formula>"D"</formula>
    </cfRule>
  </conditionalFormatting>
  <conditionalFormatting sqref="L116">
    <cfRule type="cellIs" dxfId="8794" priority="9705" operator="equal">
      <formula>"H2"</formula>
    </cfRule>
    <cfRule type="cellIs" dxfId="8793" priority="9706" operator="equal">
      <formula>"H1"</formula>
    </cfRule>
  </conditionalFormatting>
  <conditionalFormatting sqref="D128">
    <cfRule type="cellIs" dxfId="8792" priority="9700" operator="equal">
      <formula>"D"</formula>
    </cfRule>
  </conditionalFormatting>
  <conditionalFormatting sqref="D128">
    <cfRule type="cellIs" dxfId="8791" priority="9698" operator="equal">
      <formula>"H2"</formula>
    </cfRule>
    <cfRule type="cellIs" dxfId="8790" priority="9699" operator="equal">
      <formula>"H1"</formula>
    </cfRule>
  </conditionalFormatting>
  <conditionalFormatting sqref="D132">
    <cfRule type="cellIs" dxfId="8789" priority="9644" operator="equal">
      <formula>"D"</formula>
    </cfRule>
  </conditionalFormatting>
  <conditionalFormatting sqref="D132">
    <cfRule type="cellIs" dxfId="8788" priority="9642" operator="equal">
      <formula>"H2"</formula>
    </cfRule>
    <cfRule type="cellIs" dxfId="8787" priority="9643" operator="equal">
      <formula>"H1"</formula>
    </cfRule>
  </conditionalFormatting>
  <conditionalFormatting sqref="D125">
    <cfRule type="cellIs" dxfId="8786" priority="9686" operator="equal">
      <formula>"D"</formula>
    </cfRule>
  </conditionalFormatting>
  <conditionalFormatting sqref="D125">
    <cfRule type="cellIs" dxfId="8785" priority="9684" operator="equal">
      <formula>"H2"</formula>
    </cfRule>
    <cfRule type="cellIs" dxfId="8784" priority="9685" operator="equal">
      <formula>"H1"</formula>
    </cfRule>
  </conditionalFormatting>
  <conditionalFormatting sqref="D126">
    <cfRule type="cellIs" dxfId="8783" priority="9679" operator="equal">
      <formula>"D"</formula>
    </cfRule>
  </conditionalFormatting>
  <conditionalFormatting sqref="D126">
    <cfRule type="cellIs" dxfId="8782" priority="9677" operator="equal">
      <formula>"H2"</formula>
    </cfRule>
    <cfRule type="cellIs" dxfId="8781" priority="9678" operator="equal">
      <formula>"H1"</formula>
    </cfRule>
  </conditionalFormatting>
  <conditionalFormatting sqref="D129">
    <cfRule type="cellIs" dxfId="8780" priority="9672" operator="equal">
      <formula>"D"</formula>
    </cfRule>
  </conditionalFormatting>
  <conditionalFormatting sqref="D129">
    <cfRule type="cellIs" dxfId="8779" priority="9670" operator="equal">
      <formula>"H2"</formula>
    </cfRule>
    <cfRule type="cellIs" dxfId="8778" priority="9671" operator="equal">
      <formula>"H1"</formula>
    </cfRule>
  </conditionalFormatting>
  <conditionalFormatting sqref="D131">
    <cfRule type="cellIs" dxfId="8777" priority="9651" operator="equal">
      <formula>"D"</formula>
    </cfRule>
  </conditionalFormatting>
  <conditionalFormatting sqref="D131">
    <cfRule type="cellIs" dxfId="8776" priority="9649" operator="equal">
      <formula>"H2"</formula>
    </cfRule>
    <cfRule type="cellIs" dxfId="8775" priority="9650" operator="equal">
      <formula>"H1"</formula>
    </cfRule>
  </conditionalFormatting>
  <conditionalFormatting sqref="N118:JN122">
    <cfRule type="expression" dxfId="8774" priority="9637">
      <formula>OR(WEEKDAY(N$1)=1,WEEKDAY(N$1)=7)</formula>
    </cfRule>
  </conditionalFormatting>
  <conditionalFormatting sqref="I118:XFD122 D118:G122">
    <cfRule type="cellIs" dxfId="8773" priority="9634" operator="equal">
      <formula>"D"</formula>
    </cfRule>
  </conditionalFormatting>
  <conditionalFormatting sqref="I118:XFD122 D118:G122">
    <cfRule type="cellIs" dxfId="8772" priority="9632" operator="equal">
      <formula>"H2"</formula>
    </cfRule>
    <cfRule type="cellIs" dxfId="8771" priority="9633" operator="equal">
      <formula>"H1"</formula>
    </cfRule>
  </conditionalFormatting>
  <conditionalFormatting sqref="E118:F122">
    <cfRule type="expression" dxfId="8770" priority="9631">
      <formula>$E118&gt;$F118</formula>
    </cfRule>
  </conditionalFormatting>
  <conditionalFormatting sqref="A118:XFD122">
    <cfRule type="expression" dxfId="8769" priority="9639">
      <formula>AND(A$1&gt;=($E118),A$1&lt;=($F118),$E118&lt;&gt;"",$F118&lt;&gt;"")</formula>
    </cfRule>
  </conditionalFormatting>
  <conditionalFormatting sqref="A117:XFD117">
    <cfRule type="expression" dxfId="8768" priority="9628">
      <formula>AND(A$1&gt;=($E117),A$1&lt;=($F117),$E117&lt;&gt;"",$F117&lt;&gt;"")</formula>
    </cfRule>
  </conditionalFormatting>
  <conditionalFormatting sqref="N117:JN117">
    <cfRule type="expression" dxfId="8767" priority="9626">
      <formula>OR(WEEKDAY(N$1)=1,WEEKDAY(N$1)=7)</formula>
    </cfRule>
  </conditionalFormatting>
  <conditionalFormatting sqref="A117:XFD117">
    <cfRule type="cellIs" dxfId="8766" priority="9623" operator="equal">
      <formula>"D"</formula>
    </cfRule>
  </conditionalFormatting>
  <conditionalFormatting sqref="A117:XFD117">
    <cfRule type="cellIs" dxfId="8765" priority="9621" operator="equal">
      <formula>"H2"</formula>
    </cfRule>
    <cfRule type="cellIs" dxfId="8764" priority="9622" operator="equal">
      <formula>"H1"</formula>
    </cfRule>
  </conditionalFormatting>
  <conditionalFormatting sqref="E117:F117">
    <cfRule type="expression" dxfId="8763" priority="9620">
      <formula>$E117&gt;$F117</formula>
    </cfRule>
  </conditionalFormatting>
  <conditionalFormatting sqref="N123:JN123">
    <cfRule type="expression" dxfId="8762" priority="9615">
      <formula>OR(WEEKDAY(N$1)=1,WEEKDAY(N$1)=7)</formula>
    </cfRule>
  </conditionalFormatting>
  <conditionalFormatting sqref="A123:XFD123">
    <cfRule type="cellIs" dxfId="8761" priority="9612" operator="equal">
      <formula>"D"</formula>
    </cfRule>
  </conditionalFormatting>
  <conditionalFormatting sqref="A123:XFD123">
    <cfRule type="cellIs" dxfId="8760" priority="9610" operator="equal">
      <formula>"H2"</formula>
    </cfRule>
    <cfRule type="cellIs" dxfId="8759" priority="9611" operator="equal">
      <formula>"H1"</formula>
    </cfRule>
  </conditionalFormatting>
  <conditionalFormatting sqref="E123:F123">
    <cfRule type="expression" dxfId="8758" priority="9609">
      <formula>$E123&gt;$F123</formula>
    </cfRule>
  </conditionalFormatting>
  <conditionalFormatting sqref="A123:XFD123">
    <cfRule type="expression" dxfId="8757" priority="9617">
      <formula>AND(A$1&gt;=($E123),A$1&lt;=($F123),$E123&lt;&gt;"",$F123&lt;&gt;"")</formula>
    </cfRule>
  </conditionalFormatting>
  <conditionalFormatting sqref="D133">
    <cfRule type="cellIs" dxfId="8756" priority="9608" operator="equal">
      <formula>"D"</formula>
    </cfRule>
  </conditionalFormatting>
  <conditionalFormatting sqref="D133">
    <cfRule type="cellIs" dxfId="8755" priority="9606" operator="equal">
      <formula>"H2"</formula>
    </cfRule>
    <cfRule type="cellIs" dxfId="8754" priority="9607" operator="equal">
      <formula>"H1"</formula>
    </cfRule>
  </conditionalFormatting>
  <conditionalFormatting sqref="D130">
    <cfRule type="cellIs" dxfId="8753" priority="9605" operator="equal">
      <formula>"D"</formula>
    </cfRule>
  </conditionalFormatting>
  <conditionalFormatting sqref="D130">
    <cfRule type="cellIs" dxfId="8752" priority="9603" operator="equal">
      <formula>"H2"</formula>
    </cfRule>
    <cfRule type="cellIs" dxfId="8751" priority="9604" operator="equal">
      <formula>"H1"</formula>
    </cfRule>
  </conditionalFormatting>
  <conditionalFormatting sqref="D130">
    <cfRule type="cellIs" dxfId="8750" priority="9602" operator="equal">
      <formula>"D"</formula>
    </cfRule>
  </conditionalFormatting>
  <conditionalFormatting sqref="D130">
    <cfRule type="cellIs" dxfId="8749" priority="9600" operator="equal">
      <formula>"H2"</formula>
    </cfRule>
    <cfRule type="cellIs" dxfId="8748" priority="9601" operator="equal">
      <formula>"H1"</formula>
    </cfRule>
  </conditionalFormatting>
  <conditionalFormatting sqref="C128">
    <cfRule type="cellIs" dxfId="8747" priority="9599" operator="equal">
      <formula>"D"</formula>
    </cfRule>
  </conditionalFormatting>
  <conditionalFormatting sqref="C128">
    <cfRule type="cellIs" dxfId="8746" priority="9597" operator="equal">
      <formula>"H2"</formula>
    </cfRule>
    <cfRule type="cellIs" dxfId="8745" priority="9598" operator="equal">
      <formula>"H1"</formula>
    </cfRule>
  </conditionalFormatting>
  <conditionalFormatting sqref="C129">
    <cfRule type="cellIs" dxfId="8744" priority="9596" operator="equal">
      <formula>"D"</formula>
    </cfRule>
  </conditionalFormatting>
  <conditionalFormatting sqref="C129">
    <cfRule type="cellIs" dxfId="8743" priority="9594" operator="equal">
      <formula>"H2"</formula>
    </cfRule>
    <cfRule type="cellIs" dxfId="8742" priority="9595" operator="equal">
      <formula>"H1"</formula>
    </cfRule>
  </conditionalFormatting>
  <conditionalFormatting sqref="C129">
    <cfRule type="cellIs" dxfId="8741" priority="9593" operator="equal">
      <formula>"D"</formula>
    </cfRule>
  </conditionalFormatting>
  <conditionalFormatting sqref="C129">
    <cfRule type="cellIs" dxfId="8740" priority="9591" operator="equal">
      <formula>"H2"</formula>
    </cfRule>
    <cfRule type="cellIs" dxfId="8739" priority="9592" operator="equal">
      <formula>"H1"</formula>
    </cfRule>
  </conditionalFormatting>
  <conditionalFormatting sqref="C133">
    <cfRule type="cellIs" dxfId="8738" priority="9590" operator="equal">
      <formula>"D"</formula>
    </cfRule>
  </conditionalFormatting>
  <conditionalFormatting sqref="C133">
    <cfRule type="cellIs" dxfId="8737" priority="9588" operator="equal">
      <formula>"H2"</formula>
    </cfRule>
    <cfRule type="cellIs" dxfId="8736" priority="9589" operator="equal">
      <formula>"H1"</formula>
    </cfRule>
  </conditionalFormatting>
  <conditionalFormatting sqref="C131">
    <cfRule type="cellIs" dxfId="8735" priority="9587" operator="equal">
      <formula>"D"</formula>
    </cfRule>
  </conditionalFormatting>
  <conditionalFormatting sqref="C131">
    <cfRule type="cellIs" dxfId="8734" priority="9585" operator="equal">
      <formula>"H2"</formula>
    </cfRule>
    <cfRule type="cellIs" dxfId="8733" priority="9586" operator="equal">
      <formula>"H1"</formula>
    </cfRule>
  </conditionalFormatting>
  <conditionalFormatting sqref="C131">
    <cfRule type="cellIs" dxfId="8732" priority="9584" operator="equal">
      <formula>"D"</formula>
    </cfRule>
  </conditionalFormatting>
  <conditionalFormatting sqref="C131">
    <cfRule type="cellIs" dxfId="8731" priority="9582" operator="equal">
      <formula>"H2"</formula>
    </cfRule>
    <cfRule type="cellIs" dxfId="8730" priority="9583" operator="equal">
      <formula>"H1"</formula>
    </cfRule>
  </conditionalFormatting>
  <conditionalFormatting sqref="C131">
    <cfRule type="cellIs" dxfId="8729" priority="9581" operator="equal">
      <formula>"D"</formula>
    </cfRule>
  </conditionalFormatting>
  <conditionalFormatting sqref="C131">
    <cfRule type="cellIs" dxfId="8728" priority="9579" operator="equal">
      <formula>"H2"</formula>
    </cfRule>
    <cfRule type="cellIs" dxfId="8727" priority="9580" operator="equal">
      <formula>"H1"</formula>
    </cfRule>
  </conditionalFormatting>
  <conditionalFormatting sqref="D396">
    <cfRule type="expression" dxfId="8726" priority="9578">
      <formula>$E396&gt;$F396</formula>
    </cfRule>
  </conditionalFormatting>
  <conditionalFormatting sqref="N397:JN397">
    <cfRule type="expression" dxfId="8725" priority="9573">
      <formula>OR(WEEKDAY(N$1)=1,WEEKDAY(N$1)=7)</formula>
    </cfRule>
  </conditionalFormatting>
  <conditionalFormatting sqref="L397:XFD397 A397:F397">
    <cfRule type="cellIs" dxfId="8724" priority="9570" operator="equal">
      <formula>"D"</formula>
    </cfRule>
  </conditionalFormatting>
  <conditionalFormatting sqref="L397:XFD397 A397:F397">
    <cfRule type="cellIs" dxfId="8723" priority="9568" operator="equal">
      <formula>"H2"</formula>
    </cfRule>
    <cfRule type="cellIs" dxfId="8722" priority="9569" operator="equal">
      <formula>"H1"</formula>
    </cfRule>
  </conditionalFormatting>
  <conditionalFormatting sqref="E397:F397">
    <cfRule type="expression" dxfId="8721" priority="9567">
      <formula>$E397&gt;$F397</formula>
    </cfRule>
  </conditionalFormatting>
  <conditionalFormatting sqref="N398:JN398">
    <cfRule type="expression" dxfId="8720" priority="9562">
      <formula>OR(WEEKDAY(N$1)=1,WEEKDAY(N$1)=7)</formula>
    </cfRule>
  </conditionalFormatting>
  <conditionalFormatting sqref="I398:XFD398 A398:G398 I399:L399 G399">
    <cfRule type="cellIs" dxfId="8719" priority="9559" operator="equal">
      <formula>"D"</formula>
    </cfRule>
  </conditionalFormatting>
  <conditionalFormatting sqref="I398:XFD398 A398:G398 I399:L399 G399">
    <cfRule type="cellIs" dxfId="8718" priority="9557" operator="equal">
      <formula>"H2"</formula>
    </cfRule>
    <cfRule type="cellIs" dxfId="8717" priority="9558" operator="equal">
      <formula>"H1"</formula>
    </cfRule>
  </conditionalFormatting>
  <conditionalFormatting sqref="E398:F398">
    <cfRule type="expression" dxfId="8716" priority="9556">
      <formula>$E398&gt;$F398</formula>
    </cfRule>
  </conditionalFormatting>
  <conditionalFormatting sqref="D399">
    <cfRule type="cellIs" dxfId="8715" priority="9551" operator="equal">
      <formula>"D"</formula>
    </cfRule>
  </conditionalFormatting>
  <conditionalFormatting sqref="D399">
    <cfRule type="cellIs" dxfId="8714" priority="9549" operator="equal">
      <formula>"H2"</formula>
    </cfRule>
    <cfRule type="cellIs" dxfId="8713" priority="9550" operator="equal">
      <formula>"H1"</formula>
    </cfRule>
  </conditionalFormatting>
  <conditionalFormatting sqref="N135:JN145">
    <cfRule type="expression" dxfId="8712" priority="9544">
      <formula>OR(WEEKDAY(N$1)=1,WEEKDAY(N$1)=7)</formula>
    </cfRule>
  </conditionalFormatting>
  <conditionalFormatting sqref="A136:B145 A135 I135:XFD145 C135:G136 C138:G138 C137 E137:G137 C139:C141 E139:G141 C142:G142 C145:G145 E143:G144 C143:C144">
    <cfRule type="cellIs" dxfId="8711" priority="9541" operator="equal">
      <formula>"D"</formula>
    </cfRule>
  </conditionalFormatting>
  <conditionalFormatting sqref="A136:B145 A135 I135:XFD145 C135:G136 C138:G138 C137 E137:G137 C139:C141 E139:G141 C142:G142 C145:G145 E143:G144 C143:C144">
    <cfRule type="cellIs" dxfId="8710" priority="9539" operator="equal">
      <formula>"H2"</formula>
    </cfRule>
    <cfRule type="cellIs" dxfId="8709" priority="9540" operator="equal">
      <formula>"H1"</formula>
    </cfRule>
  </conditionalFormatting>
  <conditionalFormatting sqref="E135:F145">
    <cfRule type="expression" dxfId="8708" priority="9538">
      <formula>$E135&gt;$F135</formula>
    </cfRule>
  </conditionalFormatting>
  <conditionalFormatting sqref="B135:XFD135 I136:XFD145 A136:G136 A138:G138 A137:C137 E137:G137 A139:C141 E139:G141 A142:G142 A145:G145 E143:G144 A143:C144">
    <cfRule type="expression" dxfId="8707" priority="9546">
      <formula>AND(A$1&gt;=($E135),A$1&lt;=($F135),$E135&lt;&gt;"",$F135&lt;&gt;"")</formula>
    </cfRule>
  </conditionalFormatting>
  <conditionalFormatting sqref="B135:XFD135 D138:G138 E136:G137">
    <cfRule type="cellIs" dxfId="8706" priority="9537" operator="equal">
      <formula>"D"</formula>
    </cfRule>
  </conditionalFormatting>
  <conditionalFormatting sqref="B135:XFD135 D138:G138 E136:G137">
    <cfRule type="cellIs" dxfId="8705" priority="9535" operator="equal">
      <formula>"H2"</formula>
    </cfRule>
    <cfRule type="cellIs" dxfId="8704" priority="9536" operator="equal">
      <formula>"H1"</formula>
    </cfRule>
  </conditionalFormatting>
  <conditionalFormatting sqref="C144">
    <cfRule type="cellIs" dxfId="8703" priority="9516" operator="equal">
      <formula>"D"</formula>
    </cfRule>
  </conditionalFormatting>
  <conditionalFormatting sqref="C144">
    <cfRule type="cellIs" dxfId="8702" priority="9514" operator="equal">
      <formula>"H2"</formula>
    </cfRule>
    <cfRule type="cellIs" dxfId="8701" priority="9515" operator="equal">
      <formula>"H1"</formula>
    </cfRule>
  </conditionalFormatting>
  <conditionalFormatting sqref="C139">
    <cfRule type="cellIs" dxfId="8700" priority="9531" operator="equal">
      <formula>"D"</formula>
    </cfRule>
  </conditionalFormatting>
  <conditionalFormatting sqref="C139">
    <cfRule type="cellIs" dxfId="8699" priority="9529" operator="equal">
      <formula>"H2"</formula>
    </cfRule>
    <cfRule type="cellIs" dxfId="8698" priority="9530" operator="equal">
      <formula>"H1"</formula>
    </cfRule>
  </conditionalFormatting>
  <conditionalFormatting sqref="C140">
    <cfRule type="cellIs" dxfId="8697" priority="9528" operator="equal">
      <formula>"D"</formula>
    </cfRule>
  </conditionalFormatting>
  <conditionalFormatting sqref="C140">
    <cfRule type="cellIs" dxfId="8696" priority="9526" operator="equal">
      <formula>"H2"</formula>
    </cfRule>
    <cfRule type="cellIs" dxfId="8695" priority="9527" operator="equal">
      <formula>"H1"</formula>
    </cfRule>
  </conditionalFormatting>
  <conditionalFormatting sqref="C141">
    <cfRule type="cellIs" dxfId="8694" priority="9525" operator="equal">
      <formula>"D"</formula>
    </cfRule>
  </conditionalFormatting>
  <conditionalFormatting sqref="C141">
    <cfRule type="cellIs" dxfId="8693" priority="9523" operator="equal">
      <formula>"H2"</formula>
    </cfRule>
    <cfRule type="cellIs" dxfId="8692" priority="9524" operator="equal">
      <formula>"H1"</formula>
    </cfRule>
  </conditionalFormatting>
  <conditionalFormatting sqref="C142">
    <cfRule type="cellIs" dxfId="8691" priority="9522" operator="equal">
      <formula>"D"</formula>
    </cfRule>
  </conditionalFormatting>
  <conditionalFormatting sqref="C142">
    <cfRule type="cellIs" dxfId="8690" priority="9520" operator="equal">
      <formula>"H2"</formula>
    </cfRule>
    <cfRule type="cellIs" dxfId="8689" priority="9521" operator="equal">
      <formula>"H1"</formula>
    </cfRule>
  </conditionalFormatting>
  <conditionalFormatting sqref="C143">
    <cfRule type="cellIs" dxfId="8688" priority="9519" operator="equal">
      <formula>"D"</formula>
    </cfRule>
  </conditionalFormatting>
  <conditionalFormatting sqref="C143">
    <cfRule type="cellIs" dxfId="8687" priority="9517" operator="equal">
      <formula>"H2"</formula>
    </cfRule>
    <cfRule type="cellIs" dxfId="8686" priority="9518" operator="equal">
      <formula>"H1"</formula>
    </cfRule>
  </conditionalFormatting>
  <conditionalFormatting sqref="C138">
    <cfRule type="cellIs" dxfId="8685" priority="9510" operator="equal">
      <formula>"D"</formula>
    </cfRule>
  </conditionalFormatting>
  <conditionalFormatting sqref="C138">
    <cfRule type="cellIs" dxfId="8684" priority="9508" operator="equal">
      <formula>"H2"</formula>
    </cfRule>
    <cfRule type="cellIs" dxfId="8683" priority="9509" operator="equal">
      <formula>"H1"</formula>
    </cfRule>
  </conditionalFormatting>
  <conditionalFormatting sqref="C139">
    <cfRule type="cellIs" dxfId="8682" priority="9450" operator="equal">
      <formula>"D"</formula>
    </cfRule>
  </conditionalFormatting>
  <conditionalFormatting sqref="C139">
    <cfRule type="cellIs" dxfId="8681" priority="9448" operator="equal">
      <formula>"H2"</formula>
    </cfRule>
    <cfRule type="cellIs" dxfId="8680" priority="9449" operator="equal">
      <formula>"H1"</formula>
    </cfRule>
  </conditionalFormatting>
  <conditionalFormatting sqref="C136">
    <cfRule type="cellIs" dxfId="8679" priority="9507" operator="equal">
      <formula>"D"</formula>
    </cfRule>
  </conditionalFormatting>
  <conditionalFormatting sqref="C136">
    <cfRule type="cellIs" dxfId="8678" priority="9505" operator="equal">
      <formula>"H2"</formula>
    </cfRule>
    <cfRule type="cellIs" dxfId="8677" priority="9506" operator="equal">
      <formula>"H1"</formula>
    </cfRule>
  </conditionalFormatting>
  <conditionalFormatting sqref="C137">
    <cfRule type="cellIs" dxfId="8676" priority="9504" operator="equal">
      <formula>"D"</formula>
    </cfRule>
  </conditionalFormatting>
  <conditionalFormatting sqref="C137">
    <cfRule type="cellIs" dxfId="8675" priority="9502" operator="equal">
      <formula>"H2"</formula>
    </cfRule>
    <cfRule type="cellIs" dxfId="8674" priority="9503" operator="equal">
      <formula>"H1"</formula>
    </cfRule>
  </conditionalFormatting>
  <conditionalFormatting sqref="D136">
    <cfRule type="cellIs" dxfId="8673" priority="9498" operator="equal">
      <formula>"D"</formula>
    </cfRule>
  </conditionalFormatting>
  <conditionalFormatting sqref="D136">
    <cfRule type="cellIs" dxfId="8672" priority="9496" operator="equal">
      <formula>"H2"</formula>
    </cfRule>
    <cfRule type="cellIs" dxfId="8671" priority="9497" operator="equal">
      <formula>"H1"</formula>
    </cfRule>
  </conditionalFormatting>
  <conditionalFormatting sqref="D142">
    <cfRule type="cellIs" dxfId="8670" priority="9489" operator="equal">
      <formula>"D"</formula>
    </cfRule>
  </conditionalFormatting>
  <conditionalFormatting sqref="D142">
    <cfRule type="cellIs" dxfId="8669" priority="9487" operator="equal">
      <formula>"H2"</formula>
    </cfRule>
    <cfRule type="cellIs" dxfId="8668" priority="9488" operator="equal">
      <formula>"H1"</formula>
    </cfRule>
  </conditionalFormatting>
  <conditionalFormatting sqref="D141">
    <cfRule type="cellIs" dxfId="8667" priority="9398" operator="equal">
      <formula>"D"</formula>
    </cfRule>
  </conditionalFormatting>
  <conditionalFormatting sqref="D141">
    <cfRule type="cellIs" dxfId="8666" priority="9396" operator="equal">
      <formula>"H2"</formula>
    </cfRule>
    <cfRule type="cellIs" dxfId="8665" priority="9397" operator="equal">
      <formula>"H1"</formula>
    </cfRule>
  </conditionalFormatting>
  <conditionalFormatting sqref="C139">
    <cfRule type="cellIs" dxfId="8664" priority="9474" operator="equal">
      <formula>"D"</formula>
    </cfRule>
  </conditionalFormatting>
  <conditionalFormatting sqref="C139">
    <cfRule type="cellIs" dxfId="8663" priority="9472" operator="equal">
      <formula>"H2"</formula>
    </cfRule>
    <cfRule type="cellIs" dxfId="8662" priority="9473" operator="equal">
      <formula>"H1"</formula>
    </cfRule>
  </conditionalFormatting>
  <conditionalFormatting sqref="C140">
    <cfRule type="cellIs" dxfId="8661" priority="9471" operator="equal">
      <formula>"D"</formula>
    </cfRule>
  </conditionalFormatting>
  <conditionalFormatting sqref="C140">
    <cfRule type="cellIs" dxfId="8660" priority="9469" operator="equal">
      <formula>"H2"</formula>
    </cfRule>
    <cfRule type="cellIs" dxfId="8659" priority="9470" operator="equal">
      <formula>"H1"</formula>
    </cfRule>
  </conditionalFormatting>
  <conditionalFormatting sqref="C140">
    <cfRule type="cellIs" dxfId="8658" priority="9468" operator="equal">
      <formula>"D"</formula>
    </cfRule>
  </conditionalFormatting>
  <conditionalFormatting sqref="C140">
    <cfRule type="cellIs" dxfId="8657" priority="9466" operator="equal">
      <formula>"H2"</formula>
    </cfRule>
    <cfRule type="cellIs" dxfId="8656" priority="9467" operator="equal">
      <formula>"H1"</formula>
    </cfRule>
  </conditionalFormatting>
  <conditionalFormatting sqref="C144">
    <cfRule type="cellIs" dxfId="8655" priority="9465" operator="equal">
      <formula>"D"</formula>
    </cfRule>
  </conditionalFormatting>
  <conditionalFormatting sqref="C144">
    <cfRule type="cellIs" dxfId="8654" priority="9463" operator="equal">
      <formula>"H2"</formula>
    </cfRule>
    <cfRule type="cellIs" dxfId="8653" priority="9464" operator="equal">
      <formula>"H1"</formula>
    </cfRule>
  </conditionalFormatting>
  <conditionalFormatting sqref="C142">
    <cfRule type="cellIs" dxfId="8652" priority="9462" operator="equal">
      <formula>"D"</formula>
    </cfRule>
  </conditionalFormatting>
  <conditionalFormatting sqref="C142">
    <cfRule type="cellIs" dxfId="8651" priority="9460" operator="equal">
      <formula>"H2"</formula>
    </cfRule>
    <cfRule type="cellIs" dxfId="8650" priority="9461" operator="equal">
      <formula>"H1"</formula>
    </cfRule>
  </conditionalFormatting>
  <conditionalFormatting sqref="C142">
    <cfRule type="cellIs" dxfId="8649" priority="9459" operator="equal">
      <formula>"D"</formula>
    </cfRule>
  </conditionalFormatting>
  <conditionalFormatting sqref="C142">
    <cfRule type="cellIs" dxfId="8648" priority="9457" operator="equal">
      <formula>"H2"</formula>
    </cfRule>
    <cfRule type="cellIs" dxfId="8647" priority="9458" operator="equal">
      <formula>"H1"</formula>
    </cfRule>
  </conditionalFormatting>
  <conditionalFormatting sqref="C142">
    <cfRule type="cellIs" dxfId="8646" priority="9456" operator="equal">
      <formula>"D"</formula>
    </cfRule>
  </conditionalFormatting>
  <conditionalFormatting sqref="C142">
    <cfRule type="cellIs" dxfId="8645" priority="9454" operator="equal">
      <formula>"H2"</formula>
    </cfRule>
    <cfRule type="cellIs" dxfId="8644" priority="9455" operator="equal">
      <formula>"H1"</formula>
    </cfRule>
  </conditionalFormatting>
  <conditionalFormatting sqref="E139">
    <cfRule type="cellIs" dxfId="8643" priority="9453" operator="equal">
      <formula>"D"</formula>
    </cfRule>
  </conditionalFormatting>
  <conditionalFormatting sqref="E139">
    <cfRule type="cellIs" dxfId="8642" priority="9451" operator="equal">
      <formula>"H2"</formula>
    </cfRule>
    <cfRule type="cellIs" dxfId="8641" priority="9452" operator="equal">
      <formula>"H1"</formula>
    </cfRule>
  </conditionalFormatting>
  <conditionalFormatting sqref="D139">
    <cfRule type="cellIs" dxfId="8640" priority="9443" operator="equal">
      <formula>"D"</formula>
    </cfRule>
  </conditionalFormatting>
  <conditionalFormatting sqref="D139">
    <cfRule type="cellIs" dxfId="8639" priority="9441" operator="equal">
      <formula>"H2"</formula>
    </cfRule>
    <cfRule type="cellIs" dxfId="8638" priority="9442" operator="equal">
      <formula>"H1"</formula>
    </cfRule>
  </conditionalFormatting>
  <conditionalFormatting sqref="D139">
    <cfRule type="expression" dxfId="8637" priority="9445">
      <formula>AND(D$1&gt;=($E139),D$1&lt;=($F139),$E139&lt;&gt;"",$F139&lt;&gt;"")</formula>
    </cfRule>
  </conditionalFormatting>
  <conditionalFormatting sqref="D139">
    <cfRule type="cellIs" dxfId="8636" priority="9440" operator="equal">
      <formula>"D"</formula>
    </cfRule>
  </conditionalFormatting>
  <conditionalFormatting sqref="D139">
    <cfRule type="cellIs" dxfId="8635" priority="9438" operator="equal">
      <formula>"H2"</formula>
    </cfRule>
    <cfRule type="cellIs" dxfId="8634" priority="9439" operator="equal">
      <formula>"H1"</formula>
    </cfRule>
  </conditionalFormatting>
  <conditionalFormatting sqref="D139">
    <cfRule type="cellIs" dxfId="8633" priority="9437" operator="equal">
      <formula>"D"</formula>
    </cfRule>
  </conditionalFormatting>
  <conditionalFormatting sqref="D139">
    <cfRule type="cellIs" dxfId="8632" priority="9435" operator="equal">
      <formula>"H2"</formula>
    </cfRule>
    <cfRule type="cellIs" dxfId="8631" priority="9436" operator="equal">
      <formula>"H1"</formula>
    </cfRule>
  </conditionalFormatting>
  <conditionalFormatting sqref="D137">
    <cfRule type="cellIs" dxfId="8630" priority="9430" operator="equal">
      <formula>"D"</formula>
    </cfRule>
  </conditionalFormatting>
  <conditionalFormatting sqref="D137">
    <cfRule type="cellIs" dxfId="8629" priority="9428" operator="equal">
      <formula>"H2"</formula>
    </cfRule>
    <cfRule type="cellIs" dxfId="8628" priority="9429" operator="equal">
      <formula>"H1"</formula>
    </cfRule>
  </conditionalFormatting>
  <conditionalFormatting sqref="D137">
    <cfRule type="expression" dxfId="8627" priority="9432">
      <formula>AND(D$1&gt;=($E137),D$1&lt;=($F137),$E137&lt;&gt;"",$F137&lt;&gt;"")</formula>
    </cfRule>
  </conditionalFormatting>
  <conditionalFormatting sqref="D137">
    <cfRule type="cellIs" dxfId="8626" priority="9427" operator="equal">
      <formula>"D"</formula>
    </cfRule>
  </conditionalFormatting>
  <conditionalFormatting sqref="D137">
    <cfRule type="cellIs" dxfId="8625" priority="9425" operator="equal">
      <formula>"H2"</formula>
    </cfRule>
    <cfRule type="cellIs" dxfId="8624" priority="9426" operator="equal">
      <formula>"H1"</formula>
    </cfRule>
  </conditionalFormatting>
  <conditionalFormatting sqref="D137">
    <cfRule type="cellIs" dxfId="8623" priority="9424" operator="equal">
      <formula>"D"</formula>
    </cfRule>
  </conditionalFormatting>
  <conditionalFormatting sqref="D137">
    <cfRule type="cellIs" dxfId="8622" priority="9422" operator="equal">
      <formula>"H2"</formula>
    </cfRule>
    <cfRule type="cellIs" dxfId="8621" priority="9423" operator="equal">
      <formula>"H1"</formula>
    </cfRule>
  </conditionalFormatting>
  <conditionalFormatting sqref="D140">
    <cfRule type="cellIs" dxfId="8620" priority="9417" operator="equal">
      <formula>"D"</formula>
    </cfRule>
  </conditionalFormatting>
  <conditionalFormatting sqref="D140">
    <cfRule type="cellIs" dxfId="8619" priority="9415" operator="equal">
      <formula>"H2"</formula>
    </cfRule>
    <cfRule type="cellIs" dxfId="8618" priority="9416" operator="equal">
      <formula>"H1"</formula>
    </cfRule>
  </conditionalFormatting>
  <conditionalFormatting sqref="D140">
    <cfRule type="expression" dxfId="8617" priority="9419">
      <formula>AND(D$1&gt;=($E140),D$1&lt;=($F140),$E140&lt;&gt;"",$F140&lt;&gt;"")</formula>
    </cfRule>
  </conditionalFormatting>
  <conditionalFormatting sqref="D140">
    <cfRule type="cellIs" dxfId="8616" priority="9414" operator="equal">
      <formula>"D"</formula>
    </cfRule>
  </conditionalFormatting>
  <conditionalFormatting sqref="D140">
    <cfRule type="cellIs" dxfId="8615" priority="9412" operator="equal">
      <formula>"H2"</formula>
    </cfRule>
    <cfRule type="cellIs" dxfId="8614" priority="9413" operator="equal">
      <formula>"H1"</formula>
    </cfRule>
  </conditionalFormatting>
  <conditionalFormatting sqref="C140">
    <cfRule type="cellIs" dxfId="8613" priority="9411" operator="equal">
      <formula>"D"</formula>
    </cfRule>
  </conditionalFormatting>
  <conditionalFormatting sqref="C140">
    <cfRule type="cellIs" dxfId="8612" priority="9409" operator="equal">
      <formula>"H2"</formula>
    </cfRule>
    <cfRule type="cellIs" dxfId="8611" priority="9410" operator="equal">
      <formula>"H1"</formula>
    </cfRule>
  </conditionalFormatting>
  <conditionalFormatting sqref="C140">
    <cfRule type="cellIs" dxfId="8610" priority="9408" operator="equal">
      <formula>"D"</formula>
    </cfRule>
  </conditionalFormatting>
  <conditionalFormatting sqref="C140">
    <cfRule type="cellIs" dxfId="8609" priority="9406" operator="equal">
      <formula>"H2"</formula>
    </cfRule>
    <cfRule type="cellIs" dxfId="8608" priority="9407" operator="equal">
      <formula>"H1"</formula>
    </cfRule>
  </conditionalFormatting>
  <conditionalFormatting sqref="C140">
    <cfRule type="cellIs" dxfId="8607" priority="9405" operator="equal">
      <formula>"D"</formula>
    </cfRule>
  </conditionalFormatting>
  <conditionalFormatting sqref="C140">
    <cfRule type="cellIs" dxfId="8606" priority="9403" operator="equal">
      <formula>"H2"</formula>
    </cfRule>
    <cfRule type="cellIs" dxfId="8605" priority="9404" operator="equal">
      <formula>"H1"</formula>
    </cfRule>
  </conditionalFormatting>
  <conditionalFormatting sqref="D141">
    <cfRule type="expression" dxfId="8604" priority="9400">
      <formula>AND(D$1&gt;=($E141),D$1&lt;=($F141),$E141&lt;&gt;"",$F141&lt;&gt;"")</formula>
    </cfRule>
  </conditionalFormatting>
  <conditionalFormatting sqref="D141">
    <cfRule type="cellIs" dxfId="8603" priority="9395" operator="equal">
      <formula>"D"</formula>
    </cfRule>
  </conditionalFormatting>
  <conditionalFormatting sqref="D141">
    <cfRule type="cellIs" dxfId="8602" priority="9393" operator="equal">
      <formula>"H2"</formula>
    </cfRule>
    <cfRule type="cellIs" dxfId="8601" priority="9394" operator="equal">
      <formula>"H1"</formula>
    </cfRule>
  </conditionalFormatting>
  <conditionalFormatting sqref="D141">
    <cfRule type="cellIs" dxfId="8600" priority="9392" operator="equal">
      <formula>"D"</formula>
    </cfRule>
  </conditionalFormatting>
  <conditionalFormatting sqref="D141">
    <cfRule type="cellIs" dxfId="8599" priority="9390" operator="equal">
      <formula>"H2"</formula>
    </cfRule>
    <cfRule type="cellIs" dxfId="8598" priority="9391" operator="equal">
      <formula>"H1"</formula>
    </cfRule>
  </conditionalFormatting>
  <conditionalFormatting sqref="C145">
    <cfRule type="cellIs" dxfId="8597" priority="9389" operator="equal">
      <formula>"D"</formula>
    </cfRule>
  </conditionalFormatting>
  <conditionalFormatting sqref="C145">
    <cfRule type="cellIs" dxfId="8596" priority="9387" operator="equal">
      <formula>"H2"</formula>
    </cfRule>
    <cfRule type="cellIs" dxfId="8595" priority="9388" operator="equal">
      <formula>"H1"</formula>
    </cfRule>
  </conditionalFormatting>
  <conditionalFormatting sqref="D144">
    <cfRule type="cellIs" dxfId="8594" priority="9382" operator="equal">
      <formula>"D"</formula>
    </cfRule>
  </conditionalFormatting>
  <conditionalFormatting sqref="D144">
    <cfRule type="cellIs" dxfId="8593" priority="9380" operator="equal">
      <formula>"H2"</formula>
    </cfRule>
    <cfRule type="cellIs" dxfId="8592" priority="9381" operator="equal">
      <formula>"H1"</formula>
    </cfRule>
  </conditionalFormatting>
  <conditionalFormatting sqref="D144">
    <cfRule type="expression" dxfId="8591" priority="9384">
      <formula>AND(D$1&gt;=($E144),D$1&lt;=($F144),$E144&lt;&gt;"",$F144&lt;&gt;"")</formula>
    </cfRule>
  </conditionalFormatting>
  <conditionalFormatting sqref="D144">
    <cfRule type="cellIs" dxfId="8590" priority="9379" operator="equal">
      <formula>"D"</formula>
    </cfRule>
  </conditionalFormatting>
  <conditionalFormatting sqref="D144">
    <cfRule type="cellIs" dxfId="8589" priority="9377" operator="equal">
      <formula>"H2"</formula>
    </cfRule>
    <cfRule type="cellIs" dxfId="8588" priority="9378" operator="equal">
      <formula>"H1"</formula>
    </cfRule>
  </conditionalFormatting>
  <conditionalFormatting sqref="D144">
    <cfRule type="cellIs" dxfId="8587" priority="9376" operator="equal">
      <formula>"D"</formula>
    </cfRule>
  </conditionalFormatting>
  <conditionalFormatting sqref="D144">
    <cfRule type="cellIs" dxfId="8586" priority="9374" operator="equal">
      <formula>"H2"</formula>
    </cfRule>
    <cfRule type="cellIs" dxfId="8585" priority="9375" operator="equal">
      <formula>"H1"</formula>
    </cfRule>
  </conditionalFormatting>
  <conditionalFormatting sqref="D143">
    <cfRule type="cellIs" dxfId="8584" priority="9369" operator="equal">
      <formula>"D"</formula>
    </cfRule>
  </conditionalFormatting>
  <conditionalFormatting sqref="D143">
    <cfRule type="cellIs" dxfId="8583" priority="9367" operator="equal">
      <formula>"H2"</formula>
    </cfRule>
    <cfRule type="cellIs" dxfId="8582" priority="9368" operator="equal">
      <formula>"H1"</formula>
    </cfRule>
  </conditionalFormatting>
  <conditionalFormatting sqref="D143">
    <cfRule type="expression" dxfId="8581" priority="9371">
      <formula>AND(D$1&gt;=($E143),D$1&lt;=($F143),$E143&lt;&gt;"",$F143&lt;&gt;"")</formula>
    </cfRule>
  </conditionalFormatting>
  <conditionalFormatting sqref="D143">
    <cfRule type="cellIs" dxfId="8580" priority="9366" operator="equal">
      <formula>"D"</formula>
    </cfRule>
  </conditionalFormatting>
  <conditionalFormatting sqref="D143">
    <cfRule type="cellIs" dxfId="8579" priority="9364" operator="equal">
      <formula>"H2"</formula>
    </cfRule>
    <cfRule type="cellIs" dxfId="8578" priority="9365" operator="equal">
      <formula>"H1"</formula>
    </cfRule>
  </conditionalFormatting>
  <conditionalFormatting sqref="D143">
    <cfRule type="cellIs" dxfId="8577" priority="9363" operator="equal">
      <formula>"D"</formula>
    </cfRule>
  </conditionalFormatting>
  <conditionalFormatting sqref="D143">
    <cfRule type="cellIs" dxfId="8576" priority="9361" operator="equal">
      <formula>"H2"</formula>
    </cfRule>
    <cfRule type="cellIs" dxfId="8575" priority="9362" operator="equal">
      <formula>"H1"</formula>
    </cfRule>
  </conditionalFormatting>
  <conditionalFormatting sqref="C143">
    <cfRule type="cellIs" dxfId="8574" priority="9360" operator="equal">
      <formula>"D"</formula>
    </cfRule>
  </conditionalFormatting>
  <conditionalFormatting sqref="C143">
    <cfRule type="cellIs" dxfId="8573" priority="9358" operator="equal">
      <formula>"H2"</formula>
    </cfRule>
    <cfRule type="cellIs" dxfId="8572" priority="9359" operator="equal">
      <formula>"H1"</formula>
    </cfRule>
  </conditionalFormatting>
  <conditionalFormatting sqref="C144">
    <cfRule type="cellIs" dxfId="8571" priority="9357" operator="equal">
      <formula>"D"</formula>
    </cfRule>
  </conditionalFormatting>
  <conditionalFormatting sqref="C144">
    <cfRule type="cellIs" dxfId="8570" priority="9355" operator="equal">
      <formula>"H2"</formula>
    </cfRule>
    <cfRule type="cellIs" dxfId="8569" priority="9356" operator="equal">
      <formula>"H1"</formula>
    </cfRule>
  </conditionalFormatting>
  <conditionalFormatting sqref="N513:JN513">
    <cfRule type="expression" dxfId="8568" priority="9350">
      <formula>OR(WEEKDAY(N$1)=1,WEEKDAY(N$1)=7)</formula>
    </cfRule>
  </conditionalFormatting>
  <conditionalFormatting sqref="A513:C513 M513:XFD513 E513:F513">
    <cfRule type="cellIs" dxfId="8567" priority="9347" operator="equal">
      <formula>"D"</formula>
    </cfRule>
  </conditionalFormatting>
  <conditionalFormatting sqref="A513:C513 M513:XFD513 E513:F513">
    <cfRule type="cellIs" dxfId="8566" priority="9345" operator="equal">
      <formula>"H2"</formula>
    </cfRule>
    <cfRule type="cellIs" dxfId="8565" priority="9346" operator="equal">
      <formula>"H1"</formula>
    </cfRule>
  </conditionalFormatting>
  <conditionalFormatting sqref="N512:JN512">
    <cfRule type="expression" dxfId="8564" priority="9342">
      <formula>OR(WEEKDAY(N$1)=1,WEEKDAY(N$1)=7)</formula>
    </cfRule>
  </conditionalFormatting>
  <conditionalFormatting sqref="L512:XFD512 A512:F512">
    <cfRule type="cellIs" dxfId="8563" priority="9339" operator="equal">
      <formula>"D"</formula>
    </cfRule>
  </conditionalFormatting>
  <conditionalFormatting sqref="L512:XFD512 A512:F512">
    <cfRule type="cellIs" dxfId="8562" priority="9337" operator="equal">
      <formula>"H2"</formula>
    </cfRule>
    <cfRule type="cellIs" dxfId="8561" priority="9338" operator="equal">
      <formula>"H1"</formula>
    </cfRule>
  </conditionalFormatting>
  <conditionalFormatting sqref="E512:F512">
    <cfRule type="expression" dxfId="8560" priority="9336">
      <formula>$E512&gt;$F512</formula>
    </cfRule>
  </conditionalFormatting>
  <conditionalFormatting sqref="I513:L513 G513">
    <cfRule type="cellIs" dxfId="8559" priority="9331" operator="equal">
      <formula>"D"</formula>
    </cfRule>
  </conditionalFormatting>
  <conditionalFormatting sqref="I513:L513 G513">
    <cfRule type="cellIs" dxfId="8558" priority="9329" operator="equal">
      <formula>"H2"</formula>
    </cfRule>
    <cfRule type="cellIs" dxfId="8557" priority="9330" operator="equal">
      <formula>"H1"</formula>
    </cfRule>
  </conditionalFormatting>
  <conditionalFormatting sqref="D513">
    <cfRule type="cellIs" dxfId="8556" priority="9326" operator="equal">
      <formula>"D"</formula>
    </cfRule>
  </conditionalFormatting>
  <conditionalFormatting sqref="D513">
    <cfRule type="cellIs" dxfId="8555" priority="9324" operator="equal">
      <formula>"H2"</formula>
    </cfRule>
    <cfRule type="cellIs" dxfId="8554" priority="9325" operator="equal">
      <formula>"H1"</formula>
    </cfRule>
  </conditionalFormatting>
  <conditionalFormatting sqref="N514:JN514">
    <cfRule type="expression" dxfId="8553" priority="9318">
      <formula>OR(WEEKDAY(N$1)=1,WEEKDAY(N$1)=7)</formula>
    </cfRule>
  </conditionalFormatting>
  <conditionalFormatting sqref="A514 M514:XFD514">
    <cfRule type="cellIs" dxfId="8552" priority="9315" operator="equal">
      <formula>"D"</formula>
    </cfRule>
  </conditionalFormatting>
  <conditionalFormatting sqref="A514 M514:XFD514">
    <cfRule type="cellIs" dxfId="8551" priority="9313" operator="equal">
      <formula>"H2"</formula>
    </cfRule>
    <cfRule type="cellIs" dxfId="8550" priority="9314" operator="equal">
      <formula>"H1"</formula>
    </cfRule>
  </conditionalFormatting>
  <conditionalFormatting sqref="J514:L514 G514">
    <cfRule type="cellIs" dxfId="8549" priority="9311" operator="equal">
      <formula>"D"</formula>
    </cfRule>
  </conditionalFormatting>
  <conditionalFormatting sqref="J514:L514 G514">
    <cfRule type="cellIs" dxfId="8548" priority="9309" operator="equal">
      <formula>"H2"</formula>
    </cfRule>
    <cfRule type="cellIs" dxfId="8547" priority="9310" operator="equal">
      <formula>"H1"</formula>
    </cfRule>
  </conditionalFormatting>
  <conditionalFormatting sqref="I514">
    <cfRule type="cellIs" dxfId="8546" priority="9294" operator="equal">
      <formula>"D"</formula>
    </cfRule>
  </conditionalFormatting>
  <conditionalFormatting sqref="I514">
    <cfRule type="cellIs" dxfId="8545" priority="9292" operator="equal">
      <formula>"H2"</formula>
    </cfRule>
    <cfRule type="cellIs" dxfId="8544" priority="9293" operator="equal">
      <formula>"H1"</formula>
    </cfRule>
  </conditionalFormatting>
  <conditionalFormatting sqref="J510">
    <cfRule type="cellIs" dxfId="8543" priority="9291" operator="equal">
      <formula>"D"</formula>
    </cfRule>
  </conditionalFormatting>
  <conditionalFormatting sqref="J510">
    <cfRule type="cellIs" dxfId="8542" priority="9289" operator="equal">
      <formula>"H2"</formula>
    </cfRule>
    <cfRule type="cellIs" dxfId="8541" priority="9290" operator="equal">
      <formula>"H1"</formula>
    </cfRule>
  </conditionalFormatting>
  <conditionalFormatting sqref="J511">
    <cfRule type="cellIs" dxfId="8540" priority="9288" operator="equal">
      <formula>"D"</formula>
    </cfRule>
  </conditionalFormatting>
  <conditionalFormatting sqref="J511">
    <cfRule type="cellIs" dxfId="8539" priority="9286" operator="equal">
      <formula>"H2"</formula>
    </cfRule>
    <cfRule type="cellIs" dxfId="8538" priority="9287" operator="equal">
      <formula>"H1"</formula>
    </cfRule>
  </conditionalFormatting>
  <conditionalFormatting sqref="J508">
    <cfRule type="cellIs" dxfId="8537" priority="9285" operator="equal">
      <formula>"D"</formula>
    </cfRule>
  </conditionalFormatting>
  <conditionalFormatting sqref="J508">
    <cfRule type="cellIs" dxfId="8536" priority="9283" operator="equal">
      <formula>"H2"</formula>
    </cfRule>
    <cfRule type="cellIs" dxfId="8535" priority="9284" operator="equal">
      <formula>"H1"</formula>
    </cfRule>
  </conditionalFormatting>
  <conditionalFormatting sqref="J506">
    <cfRule type="cellIs" dxfId="8534" priority="9282" operator="equal">
      <formula>"D"</formula>
    </cfRule>
  </conditionalFormatting>
  <conditionalFormatting sqref="J506">
    <cfRule type="cellIs" dxfId="8533" priority="9280" operator="equal">
      <formula>"H2"</formula>
    </cfRule>
    <cfRule type="cellIs" dxfId="8532" priority="9281" operator="equal">
      <formula>"H1"</formula>
    </cfRule>
  </conditionalFormatting>
  <conditionalFormatting sqref="J505">
    <cfRule type="cellIs" dxfId="8531" priority="9279" operator="equal">
      <formula>"D"</formula>
    </cfRule>
  </conditionalFormatting>
  <conditionalFormatting sqref="J505">
    <cfRule type="cellIs" dxfId="8530" priority="9277" operator="equal">
      <formula>"H2"</formula>
    </cfRule>
    <cfRule type="cellIs" dxfId="8529" priority="9278" operator="equal">
      <formula>"H1"</formula>
    </cfRule>
  </conditionalFormatting>
  <conditionalFormatting sqref="J504">
    <cfRule type="cellIs" dxfId="8528" priority="9276" operator="equal">
      <formula>"D"</formula>
    </cfRule>
  </conditionalFormatting>
  <conditionalFormatting sqref="J504">
    <cfRule type="cellIs" dxfId="8527" priority="9274" operator="equal">
      <formula>"H2"</formula>
    </cfRule>
    <cfRule type="cellIs" dxfId="8526" priority="9275" operator="equal">
      <formula>"H1"</formula>
    </cfRule>
  </conditionalFormatting>
  <conditionalFormatting sqref="J503">
    <cfRule type="cellIs" dxfId="8525" priority="9273" operator="equal">
      <formula>"D"</formula>
    </cfRule>
  </conditionalFormatting>
  <conditionalFormatting sqref="J503">
    <cfRule type="cellIs" dxfId="8524" priority="9271" operator="equal">
      <formula>"H2"</formula>
    </cfRule>
    <cfRule type="cellIs" dxfId="8523" priority="9272" operator="equal">
      <formula>"H1"</formula>
    </cfRule>
  </conditionalFormatting>
  <conditionalFormatting sqref="J500">
    <cfRule type="cellIs" dxfId="8522" priority="9267" operator="equal">
      <formula>"D"</formula>
    </cfRule>
  </conditionalFormatting>
  <conditionalFormatting sqref="J500">
    <cfRule type="cellIs" dxfId="8521" priority="9265" operator="equal">
      <formula>"H2"</formula>
    </cfRule>
    <cfRule type="cellIs" dxfId="8520" priority="9266" operator="equal">
      <formula>"H1"</formula>
    </cfRule>
  </conditionalFormatting>
  <conditionalFormatting sqref="J499">
    <cfRule type="cellIs" dxfId="8519" priority="9264" operator="equal">
      <formula>"D"</formula>
    </cfRule>
  </conditionalFormatting>
  <conditionalFormatting sqref="J499">
    <cfRule type="cellIs" dxfId="8518" priority="9262" operator="equal">
      <formula>"H2"</formula>
    </cfRule>
    <cfRule type="cellIs" dxfId="8517" priority="9263" operator="equal">
      <formula>"H1"</formula>
    </cfRule>
  </conditionalFormatting>
  <conditionalFormatting sqref="J498">
    <cfRule type="cellIs" dxfId="8516" priority="9261" operator="equal">
      <formula>"D"</formula>
    </cfRule>
  </conditionalFormatting>
  <conditionalFormatting sqref="J498">
    <cfRule type="cellIs" dxfId="8515" priority="9259" operator="equal">
      <formula>"H2"</formula>
    </cfRule>
    <cfRule type="cellIs" dxfId="8514" priority="9260" operator="equal">
      <formula>"H1"</formula>
    </cfRule>
  </conditionalFormatting>
  <conditionalFormatting sqref="J496">
    <cfRule type="cellIs" dxfId="8513" priority="9258" operator="equal">
      <formula>"D"</formula>
    </cfRule>
  </conditionalFormatting>
  <conditionalFormatting sqref="J496">
    <cfRule type="cellIs" dxfId="8512" priority="9256" operator="equal">
      <formula>"H2"</formula>
    </cfRule>
    <cfRule type="cellIs" dxfId="8511" priority="9257" operator="equal">
      <formula>"H1"</formula>
    </cfRule>
  </conditionalFormatting>
  <conditionalFormatting sqref="J493">
    <cfRule type="cellIs" dxfId="8510" priority="9255" operator="equal">
      <formula>"D"</formula>
    </cfRule>
  </conditionalFormatting>
  <conditionalFormatting sqref="J493">
    <cfRule type="cellIs" dxfId="8509" priority="9253" operator="equal">
      <formula>"H2"</formula>
    </cfRule>
    <cfRule type="cellIs" dxfId="8508" priority="9254" operator="equal">
      <formula>"H1"</formula>
    </cfRule>
  </conditionalFormatting>
  <conditionalFormatting sqref="J492">
    <cfRule type="cellIs" dxfId="8507" priority="9252" operator="equal">
      <formula>"D"</formula>
    </cfRule>
  </conditionalFormatting>
  <conditionalFormatting sqref="J492">
    <cfRule type="cellIs" dxfId="8506" priority="9250" operator="equal">
      <formula>"H2"</formula>
    </cfRule>
    <cfRule type="cellIs" dxfId="8505" priority="9251" operator="equal">
      <formula>"H1"</formula>
    </cfRule>
  </conditionalFormatting>
  <conditionalFormatting sqref="J490">
    <cfRule type="cellIs" dxfId="8504" priority="9249" operator="equal">
      <formula>"D"</formula>
    </cfRule>
  </conditionalFormatting>
  <conditionalFormatting sqref="J490">
    <cfRule type="cellIs" dxfId="8503" priority="9247" operator="equal">
      <formula>"H2"</formula>
    </cfRule>
    <cfRule type="cellIs" dxfId="8502" priority="9248" operator="equal">
      <formula>"H1"</formula>
    </cfRule>
  </conditionalFormatting>
  <conditionalFormatting sqref="J489">
    <cfRule type="cellIs" dxfId="8501" priority="9246" operator="equal">
      <formula>"D"</formula>
    </cfRule>
  </conditionalFormatting>
  <conditionalFormatting sqref="J489">
    <cfRule type="cellIs" dxfId="8500" priority="9244" operator="equal">
      <formula>"H2"</formula>
    </cfRule>
    <cfRule type="cellIs" dxfId="8499" priority="9245" operator="equal">
      <formula>"H1"</formula>
    </cfRule>
  </conditionalFormatting>
  <conditionalFormatting sqref="J487">
    <cfRule type="cellIs" dxfId="8498" priority="9243" operator="equal">
      <formula>"D"</formula>
    </cfRule>
  </conditionalFormatting>
  <conditionalFormatting sqref="J487">
    <cfRule type="cellIs" dxfId="8497" priority="9241" operator="equal">
      <formula>"H2"</formula>
    </cfRule>
    <cfRule type="cellIs" dxfId="8496" priority="9242" operator="equal">
      <formula>"H1"</formula>
    </cfRule>
  </conditionalFormatting>
  <conditionalFormatting sqref="J485">
    <cfRule type="cellIs" dxfId="8495" priority="9240" operator="equal">
      <formula>"D"</formula>
    </cfRule>
  </conditionalFormatting>
  <conditionalFormatting sqref="J485">
    <cfRule type="cellIs" dxfId="8494" priority="9238" operator="equal">
      <formula>"H2"</formula>
    </cfRule>
    <cfRule type="cellIs" dxfId="8493" priority="9239" operator="equal">
      <formula>"H1"</formula>
    </cfRule>
  </conditionalFormatting>
  <conditionalFormatting sqref="J484">
    <cfRule type="cellIs" dxfId="8492" priority="9237" operator="equal">
      <formula>"D"</formula>
    </cfRule>
  </conditionalFormatting>
  <conditionalFormatting sqref="J484">
    <cfRule type="cellIs" dxfId="8491" priority="9235" operator="equal">
      <formula>"H2"</formula>
    </cfRule>
    <cfRule type="cellIs" dxfId="8490" priority="9236" operator="equal">
      <formula>"H1"</formula>
    </cfRule>
  </conditionalFormatting>
  <conditionalFormatting sqref="J482">
    <cfRule type="cellIs" dxfId="8489" priority="9234" operator="equal">
      <formula>"D"</formula>
    </cfRule>
  </conditionalFormatting>
  <conditionalFormatting sqref="J482">
    <cfRule type="cellIs" dxfId="8488" priority="9232" operator="equal">
      <formula>"H2"</formula>
    </cfRule>
    <cfRule type="cellIs" dxfId="8487" priority="9233" operator="equal">
      <formula>"H1"</formula>
    </cfRule>
  </conditionalFormatting>
  <conditionalFormatting sqref="J481">
    <cfRule type="cellIs" dxfId="8486" priority="9231" operator="equal">
      <formula>"D"</formula>
    </cfRule>
  </conditionalFormatting>
  <conditionalFormatting sqref="J481">
    <cfRule type="cellIs" dxfId="8485" priority="9229" operator="equal">
      <formula>"H2"</formula>
    </cfRule>
    <cfRule type="cellIs" dxfId="8484" priority="9230" operator="equal">
      <formula>"H1"</formula>
    </cfRule>
  </conditionalFormatting>
  <conditionalFormatting sqref="J480">
    <cfRule type="cellIs" dxfId="8483" priority="9228" operator="equal">
      <formula>"D"</formula>
    </cfRule>
  </conditionalFormatting>
  <conditionalFormatting sqref="J480">
    <cfRule type="cellIs" dxfId="8482" priority="9226" operator="equal">
      <formula>"H2"</formula>
    </cfRule>
    <cfRule type="cellIs" dxfId="8481" priority="9227" operator="equal">
      <formula>"H1"</formula>
    </cfRule>
  </conditionalFormatting>
  <conditionalFormatting sqref="J479">
    <cfRule type="cellIs" dxfId="8480" priority="9225" operator="equal">
      <formula>"D"</formula>
    </cfRule>
  </conditionalFormatting>
  <conditionalFormatting sqref="J479">
    <cfRule type="cellIs" dxfId="8479" priority="9223" operator="equal">
      <formula>"H2"</formula>
    </cfRule>
    <cfRule type="cellIs" dxfId="8478" priority="9224" operator="equal">
      <formula>"H1"</formula>
    </cfRule>
  </conditionalFormatting>
  <conditionalFormatting sqref="K479">
    <cfRule type="cellIs" dxfId="8477" priority="9222" operator="equal">
      <formula>"D"</formula>
    </cfRule>
  </conditionalFormatting>
  <conditionalFormatting sqref="K479">
    <cfRule type="cellIs" dxfId="8476" priority="9220" operator="equal">
      <formula>"H2"</formula>
    </cfRule>
    <cfRule type="cellIs" dxfId="8475" priority="9221" operator="equal">
      <formula>"H1"</formula>
    </cfRule>
  </conditionalFormatting>
  <conditionalFormatting sqref="K480">
    <cfRule type="cellIs" dxfId="8474" priority="9219" operator="equal">
      <formula>"D"</formula>
    </cfRule>
  </conditionalFormatting>
  <conditionalFormatting sqref="K480">
    <cfRule type="cellIs" dxfId="8473" priority="9217" operator="equal">
      <formula>"H2"</formula>
    </cfRule>
    <cfRule type="cellIs" dxfId="8472" priority="9218" operator="equal">
      <formula>"H1"</formula>
    </cfRule>
  </conditionalFormatting>
  <conditionalFormatting sqref="K481">
    <cfRule type="cellIs" dxfId="8471" priority="9216" operator="equal">
      <formula>"D"</formula>
    </cfRule>
  </conditionalFormatting>
  <conditionalFormatting sqref="K481">
    <cfRule type="cellIs" dxfId="8470" priority="9214" operator="equal">
      <formula>"H2"</formula>
    </cfRule>
    <cfRule type="cellIs" dxfId="8469" priority="9215" operator="equal">
      <formula>"H1"</formula>
    </cfRule>
  </conditionalFormatting>
  <conditionalFormatting sqref="K482">
    <cfRule type="cellIs" dxfId="8468" priority="9213" operator="equal">
      <formula>"D"</formula>
    </cfRule>
  </conditionalFormatting>
  <conditionalFormatting sqref="K482">
    <cfRule type="cellIs" dxfId="8467" priority="9211" operator="equal">
      <formula>"H2"</formula>
    </cfRule>
    <cfRule type="cellIs" dxfId="8466" priority="9212" operator="equal">
      <formula>"H1"</formula>
    </cfRule>
  </conditionalFormatting>
  <conditionalFormatting sqref="K484">
    <cfRule type="cellIs" dxfId="8465" priority="9210" operator="equal">
      <formula>"D"</formula>
    </cfRule>
  </conditionalFormatting>
  <conditionalFormatting sqref="K484">
    <cfRule type="cellIs" dxfId="8464" priority="9208" operator="equal">
      <formula>"H2"</formula>
    </cfRule>
    <cfRule type="cellIs" dxfId="8463" priority="9209" operator="equal">
      <formula>"H1"</formula>
    </cfRule>
  </conditionalFormatting>
  <conditionalFormatting sqref="K485">
    <cfRule type="cellIs" dxfId="8462" priority="9207" operator="equal">
      <formula>"D"</formula>
    </cfRule>
  </conditionalFormatting>
  <conditionalFormatting sqref="K485">
    <cfRule type="cellIs" dxfId="8461" priority="9205" operator="equal">
      <formula>"H2"</formula>
    </cfRule>
    <cfRule type="cellIs" dxfId="8460" priority="9206" operator="equal">
      <formula>"H1"</formula>
    </cfRule>
  </conditionalFormatting>
  <conditionalFormatting sqref="K487">
    <cfRule type="cellIs" dxfId="8459" priority="9204" operator="equal">
      <formula>"D"</formula>
    </cfRule>
  </conditionalFormatting>
  <conditionalFormatting sqref="K487">
    <cfRule type="cellIs" dxfId="8458" priority="9202" operator="equal">
      <formula>"H2"</formula>
    </cfRule>
    <cfRule type="cellIs" dxfId="8457" priority="9203" operator="equal">
      <formula>"H1"</formula>
    </cfRule>
  </conditionalFormatting>
  <conditionalFormatting sqref="K489">
    <cfRule type="cellIs" dxfId="8456" priority="9201" operator="equal">
      <formula>"D"</formula>
    </cfRule>
  </conditionalFormatting>
  <conditionalFormatting sqref="K489">
    <cfRule type="cellIs" dxfId="8455" priority="9199" operator="equal">
      <formula>"H2"</formula>
    </cfRule>
    <cfRule type="cellIs" dxfId="8454" priority="9200" operator="equal">
      <formula>"H1"</formula>
    </cfRule>
  </conditionalFormatting>
  <conditionalFormatting sqref="K490">
    <cfRule type="cellIs" dxfId="8453" priority="9198" operator="equal">
      <formula>"D"</formula>
    </cfRule>
  </conditionalFormatting>
  <conditionalFormatting sqref="K490">
    <cfRule type="cellIs" dxfId="8452" priority="9196" operator="equal">
      <formula>"H2"</formula>
    </cfRule>
    <cfRule type="cellIs" dxfId="8451" priority="9197" operator="equal">
      <formula>"H1"</formula>
    </cfRule>
  </conditionalFormatting>
  <conditionalFormatting sqref="K492">
    <cfRule type="cellIs" dxfId="8450" priority="9195" operator="equal">
      <formula>"D"</formula>
    </cfRule>
  </conditionalFormatting>
  <conditionalFormatting sqref="K492">
    <cfRule type="cellIs" dxfId="8449" priority="9193" operator="equal">
      <formula>"H2"</formula>
    </cfRule>
    <cfRule type="cellIs" dxfId="8448" priority="9194" operator="equal">
      <formula>"H1"</formula>
    </cfRule>
  </conditionalFormatting>
  <conditionalFormatting sqref="K493">
    <cfRule type="cellIs" dxfId="8447" priority="9192" operator="equal">
      <formula>"D"</formula>
    </cfRule>
  </conditionalFormatting>
  <conditionalFormatting sqref="K493">
    <cfRule type="cellIs" dxfId="8446" priority="9190" operator="equal">
      <formula>"H2"</formula>
    </cfRule>
    <cfRule type="cellIs" dxfId="8445" priority="9191" operator="equal">
      <formula>"H1"</formula>
    </cfRule>
  </conditionalFormatting>
  <conditionalFormatting sqref="K496">
    <cfRule type="cellIs" dxfId="8444" priority="9189" operator="equal">
      <formula>"D"</formula>
    </cfRule>
  </conditionalFormatting>
  <conditionalFormatting sqref="K496">
    <cfRule type="cellIs" dxfId="8443" priority="9187" operator="equal">
      <formula>"H2"</formula>
    </cfRule>
    <cfRule type="cellIs" dxfId="8442" priority="9188" operator="equal">
      <formula>"H1"</formula>
    </cfRule>
  </conditionalFormatting>
  <conditionalFormatting sqref="K498">
    <cfRule type="cellIs" dxfId="8441" priority="9186" operator="equal">
      <formula>"D"</formula>
    </cfRule>
  </conditionalFormatting>
  <conditionalFormatting sqref="K498">
    <cfRule type="cellIs" dxfId="8440" priority="9184" operator="equal">
      <formula>"H2"</formula>
    </cfRule>
    <cfRule type="cellIs" dxfId="8439" priority="9185" operator="equal">
      <formula>"H1"</formula>
    </cfRule>
  </conditionalFormatting>
  <conditionalFormatting sqref="K499">
    <cfRule type="cellIs" dxfId="8438" priority="9183" operator="equal">
      <formula>"D"</formula>
    </cfRule>
  </conditionalFormatting>
  <conditionalFormatting sqref="K499">
    <cfRule type="cellIs" dxfId="8437" priority="9181" operator="equal">
      <formula>"H2"</formula>
    </cfRule>
    <cfRule type="cellIs" dxfId="8436" priority="9182" operator="equal">
      <formula>"H1"</formula>
    </cfRule>
  </conditionalFormatting>
  <conditionalFormatting sqref="K500">
    <cfRule type="cellIs" dxfId="8435" priority="9180" operator="equal">
      <formula>"D"</formula>
    </cfRule>
  </conditionalFormatting>
  <conditionalFormatting sqref="K500">
    <cfRule type="cellIs" dxfId="8434" priority="9178" operator="equal">
      <formula>"H2"</formula>
    </cfRule>
    <cfRule type="cellIs" dxfId="8433" priority="9179" operator="equal">
      <formula>"H1"</formula>
    </cfRule>
  </conditionalFormatting>
  <conditionalFormatting sqref="K503">
    <cfRule type="cellIs" dxfId="8432" priority="9174" operator="equal">
      <formula>"D"</formula>
    </cfRule>
  </conditionalFormatting>
  <conditionalFormatting sqref="K503">
    <cfRule type="cellIs" dxfId="8431" priority="9172" operator="equal">
      <formula>"H2"</formula>
    </cfRule>
    <cfRule type="cellIs" dxfId="8430" priority="9173" operator="equal">
      <formula>"H1"</formula>
    </cfRule>
  </conditionalFormatting>
  <conditionalFormatting sqref="K504">
    <cfRule type="cellIs" dxfId="8429" priority="9171" operator="equal">
      <formula>"D"</formula>
    </cfRule>
  </conditionalFormatting>
  <conditionalFormatting sqref="K504">
    <cfRule type="cellIs" dxfId="8428" priority="9169" operator="equal">
      <formula>"H2"</formula>
    </cfRule>
    <cfRule type="cellIs" dxfId="8427" priority="9170" operator="equal">
      <formula>"H1"</formula>
    </cfRule>
  </conditionalFormatting>
  <conditionalFormatting sqref="K505">
    <cfRule type="cellIs" dxfId="8426" priority="9168" operator="equal">
      <formula>"D"</formula>
    </cfRule>
  </conditionalFormatting>
  <conditionalFormatting sqref="K505">
    <cfRule type="cellIs" dxfId="8425" priority="9166" operator="equal">
      <formula>"H2"</formula>
    </cfRule>
    <cfRule type="cellIs" dxfId="8424" priority="9167" operator="equal">
      <formula>"H1"</formula>
    </cfRule>
  </conditionalFormatting>
  <conditionalFormatting sqref="K506">
    <cfRule type="cellIs" dxfId="8423" priority="9165" operator="equal">
      <formula>"D"</formula>
    </cfRule>
  </conditionalFormatting>
  <conditionalFormatting sqref="K506">
    <cfRule type="cellIs" dxfId="8422" priority="9163" operator="equal">
      <formula>"H2"</formula>
    </cfRule>
    <cfRule type="cellIs" dxfId="8421" priority="9164" operator="equal">
      <formula>"H1"</formula>
    </cfRule>
  </conditionalFormatting>
  <conditionalFormatting sqref="K503:K506">
    <cfRule type="cellIs" dxfId="8420" priority="9162" operator="equal">
      <formula>"D"</formula>
    </cfRule>
  </conditionalFormatting>
  <conditionalFormatting sqref="K503:K506">
    <cfRule type="cellIs" dxfId="8419" priority="9160" operator="equal">
      <formula>"H2"</formula>
    </cfRule>
    <cfRule type="cellIs" dxfId="8418" priority="9161" operator="equal">
      <formula>"H1"</formula>
    </cfRule>
  </conditionalFormatting>
  <conditionalFormatting sqref="K510">
    <cfRule type="cellIs" dxfId="8417" priority="9159" operator="equal">
      <formula>"D"</formula>
    </cfRule>
  </conditionalFormatting>
  <conditionalFormatting sqref="K510">
    <cfRule type="cellIs" dxfId="8416" priority="9157" operator="equal">
      <formula>"H2"</formula>
    </cfRule>
    <cfRule type="cellIs" dxfId="8415" priority="9158" operator="equal">
      <formula>"H1"</formula>
    </cfRule>
  </conditionalFormatting>
  <conditionalFormatting sqref="K511">
    <cfRule type="cellIs" dxfId="8414" priority="9156" operator="equal">
      <formula>"D"</formula>
    </cfRule>
  </conditionalFormatting>
  <conditionalFormatting sqref="K511">
    <cfRule type="cellIs" dxfId="8413" priority="9154" operator="equal">
      <formula>"H2"</formula>
    </cfRule>
    <cfRule type="cellIs" dxfId="8412" priority="9155" operator="equal">
      <formula>"H1"</formula>
    </cfRule>
  </conditionalFormatting>
  <conditionalFormatting sqref="K508">
    <cfRule type="cellIs" dxfId="8411" priority="9153" operator="equal">
      <formula>"D"</formula>
    </cfRule>
  </conditionalFormatting>
  <conditionalFormatting sqref="K508">
    <cfRule type="cellIs" dxfId="8410" priority="9151" operator="equal">
      <formula>"H2"</formula>
    </cfRule>
    <cfRule type="cellIs" dxfId="8409" priority="9152" operator="equal">
      <formula>"H1"</formula>
    </cfRule>
  </conditionalFormatting>
  <conditionalFormatting sqref="F514">
    <cfRule type="expression" dxfId="8408" priority="9146">
      <formula>$E514&gt;$F514</formula>
    </cfRule>
  </conditionalFormatting>
  <conditionalFormatting sqref="F514">
    <cfRule type="cellIs" dxfId="8407" priority="9145" operator="equal">
      <formula>"D"</formula>
    </cfRule>
  </conditionalFormatting>
  <conditionalFormatting sqref="F514">
    <cfRule type="cellIs" dxfId="8406" priority="9143" operator="equal">
      <formula>"H2"</formula>
    </cfRule>
    <cfRule type="cellIs" dxfId="8405" priority="9144" operator="equal">
      <formula>"H1"</formula>
    </cfRule>
  </conditionalFormatting>
  <conditionalFormatting sqref="D513">
    <cfRule type="cellIs" dxfId="8404" priority="9142" operator="equal">
      <formula>"D"</formula>
    </cfRule>
  </conditionalFormatting>
  <conditionalFormatting sqref="D513">
    <cfRule type="cellIs" dxfId="8403" priority="9140" operator="equal">
      <formula>"H2"</formula>
    </cfRule>
    <cfRule type="cellIs" dxfId="8402" priority="9141" operator="equal">
      <formula>"H1"</formula>
    </cfRule>
  </conditionalFormatting>
  <conditionalFormatting sqref="D514">
    <cfRule type="cellIs" dxfId="8401" priority="9135" operator="equal">
      <formula>"D"</formula>
    </cfRule>
  </conditionalFormatting>
  <conditionalFormatting sqref="D514">
    <cfRule type="cellIs" dxfId="8400" priority="9133" operator="equal">
      <formula>"H2"</formula>
    </cfRule>
    <cfRule type="cellIs" dxfId="8399" priority="9134" operator="equal">
      <formula>"H1"</formula>
    </cfRule>
  </conditionalFormatting>
  <conditionalFormatting sqref="B513">
    <cfRule type="cellIs" dxfId="8398" priority="9132" operator="equal">
      <formula>"D"</formula>
    </cfRule>
  </conditionalFormatting>
  <conditionalFormatting sqref="B513">
    <cfRule type="cellIs" dxfId="8397" priority="9130" operator="equal">
      <formula>"H2"</formula>
    </cfRule>
    <cfRule type="cellIs" dxfId="8396" priority="9131" operator="equal">
      <formula>"H1"</formula>
    </cfRule>
  </conditionalFormatting>
  <conditionalFormatting sqref="B514">
    <cfRule type="cellIs" dxfId="8395" priority="9125" operator="equal">
      <formula>"D"</formula>
    </cfRule>
  </conditionalFormatting>
  <conditionalFormatting sqref="B514">
    <cfRule type="cellIs" dxfId="8394" priority="9123" operator="equal">
      <formula>"H2"</formula>
    </cfRule>
    <cfRule type="cellIs" dxfId="8393" priority="9124" operator="equal">
      <formula>"H1"</formula>
    </cfRule>
  </conditionalFormatting>
  <conditionalFormatting sqref="B514">
    <cfRule type="cellIs" dxfId="8392" priority="9122" operator="equal">
      <formula>"D"</formula>
    </cfRule>
  </conditionalFormatting>
  <conditionalFormatting sqref="B514">
    <cfRule type="cellIs" dxfId="8391" priority="9120" operator="equal">
      <formula>"H2"</formula>
    </cfRule>
    <cfRule type="cellIs" dxfId="8390" priority="9121" operator="equal">
      <formula>"H1"</formula>
    </cfRule>
  </conditionalFormatting>
  <conditionalFormatting sqref="E514">
    <cfRule type="expression" dxfId="8389" priority="9115">
      <formula>$E514&gt;$F514</formula>
    </cfRule>
  </conditionalFormatting>
  <conditionalFormatting sqref="E514">
    <cfRule type="cellIs" dxfId="8388" priority="9114" operator="equal">
      <formula>"D"</formula>
    </cfRule>
  </conditionalFormatting>
  <conditionalFormatting sqref="E514">
    <cfRule type="cellIs" dxfId="8387" priority="9112" operator="equal">
      <formula>"H2"</formula>
    </cfRule>
    <cfRule type="cellIs" dxfId="8386" priority="9113" operator="equal">
      <formula>"H1"</formula>
    </cfRule>
  </conditionalFormatting>
  <conditionalFormatting sqref="C514">
    <cfRule type="cellIs" dxfId="8385" priority="9107" operator="equal">
      <formula>"D"</formula>
    </cfRule>
  </conditionalFormatting>
  <conditionalFormatting sqref="C514">
    <cfRule type="cellIs" dxfId="8384" priority="9105" operator="equal">
      <formula>"H2"</formula>
    </cfRule>
    <cfRule type="cellIs" dxfId="8383" priority="9106" operator="equal">
      <formula>"H1"</formula>
    </cfRule>
  </conditionalFormatting>
  <conditionalFormatting sqref="N436:JN436">
    <cfRule type="expression" dxfId="8382" priority="9100">
      <formula>OR(WEEKDAY(N$1)=1,WEEKDAY(N$1)=7)</formula>
    </cfRule>
  </conditionalFormatting>
  <conditionalFormatting sqref="A436:F436 M436:XFD436">
    <cfRule type="cellIs" dxfId="8381" priority="9097" operator="equal">
      <formula>"D"</formula>
    </cfRule>
  </conditionalFormatting>
  <conditionalFormatting sqref="A436:F436 M436:XFD436">
    <cfRule type="cellIs" dxfId="8380" priority="9095" operator="equal">
      <formula>"H2"</formula>
    </cfRule>
    <cfRule type="cellIs" dxfId="8379" priority="9096" operator="equal">
      <formula>"H1"</formula>
    </cfRule>
  </conditionalFormatting>
  <conditionalFormatting sqref="E436:F436">
    <cfRule type="expression" dxfId="8378" priority="9094">
      <formula>$E436&gt;$F436</formula>
    </cfRule>
  </conditionalFormatting>
  <conditionalFormatting sqref="L436">
    <cfRule type="cellIs" dxfId="8377" priority="9088" operator="equal">
      <formula>"D"</formula>
    </cfRule>
  </conditionalFormatting>
  <conditionalFormatting sqref="L436">
    <cfRule type="cellIs" dxfId="8376" priority="9086" operator="equal">
      <formula>"H2"</formula>
    </cfRule>
    <cfRule type="cellIs" dxfId="8375" priority="9087" operator="equal">
      <formula>"H1"</formula>
    </cfRule>
  </conditionalFormatting>
  <conditionalFormatting sqref="I437:L437">
    <cfRule type="cellIs" dxfId="8374" priority="9080" operator="equal">
      <formula>"D"</formula>
    </cfRule>
  </conditionalFormatting>
  <conditionalFormatting sqref="I437:L437">
    <cfRule type="cellIs" dxfId="8373" priority="9078" operator="equal">
      <formula>"H2"</formula>
    </cfRule>
    <cfRule type="cellIs" dxfId="8372" priority="9079" operator="equal">
      <formula>"H1"</formula>
    </cfRule>
  </conditionalFormatting>
  <conditionalFormatting sqref="N474:JN474">
    <cfRule type="expression" dxfId="8371" priority="9073">
      <formula>OR(WEEKDAY(N$1)=1,WEEKDAY(N$1)=7)</formula>
    </cfRule>
  </conditionalFormatting>
  <conditionalFormatting sqref="L474:XFD474 A474:F474">
    <cfRule type="cellIs" dxfId="8370" priority="9070" operator="equal">
      <formula>"D"</formula>
    </cfRule>
  </conditionalFormatting>
  <conditionalFormatting sqref="L474:XFD474 A474:F474">
    <cfRule type="cellIs" dxfId="8369" priority="9068" operator="equal">
      <formula>"H2"</formula>
    </cfRule>
    <cfRule type="cellIs" dxfId="8368" priority="9069" operator="equal">
      <formula>"H1"</formula>
    </cfRule>
  </conditionalFormatting>
  <conditionalFormatting sqref="E474:F474">
    <cfRule type="expression" dxfId="8367" priority="9067">
      <formula>$E474&gt;$F474</formula>
    </cfRule>
  </conditionalFormatting>
  <conditionalFormatting sqref="I475:K475 G475">
    <cfRule type="cellIs" dxfId="8366" priority="9062" operator="equal">
      <formula>"D"</formula>
    </cfRule>
  </conditionalFormatting>
  <conditionalFormatting sqref="I475:K475 G475">
    <cfRule type="cellIs" dxfId="8365" priority="9060" operator="equal">
      <formula>"H2"</formula>
    </cfRule>
    <cfRule type="cellIs" dxfId="8364" priority="9061" operator="equal">
      <formula>"H1"</formula>
    </cfRule>
  </conditionalFormatting>
  <conditionalFormatting sqref="G437">
    <cfRule type="cellIs" dxfId="8363" priority="9048" operator="equal">
      <formula>"D"</formula>
    </cfRule>
  </conditionalFormatting>
  <conditionalFormatting sqref="G437">
    <cfRule type="cellIs" dxfId="8362" priority="9046" operator="equal">
      <formula>"H2"</formula>
    </cfRule>
    <cfRule type="cellIs" dxfId="8361" priority="9047" operator="equal">
      <formula>"H1"</formula>
    </cfRule>
  </conditionalFormatting>
  <conditionalFormatting sqref="N150:JN161">
    <cfRule type="expression" dxfId="8360" priority="9041">
      <formula>OR(WEEKDAY(N$1)=1,WEEKDAY(N$1)=7)</formula>
    </cfRule>
  </conditionalFormatting>
  <conditionalFormatting sqref="A151:B161 A150 C150:G151 C153:G153 C152 E152:G152 D158:G158 I150:XFD161 E159:G161 E154:G157">
    <cfRule type="cellIs" dxfId="8359" priority="9038" operator="equal">
      <formula>"D"</formula>
    </cfRule>
  </conditionalFormatting>
  <conditionalFormatting sqref="A151:B161 A150 C150:G151 C153:G153 C152 E152:G152 D158:G158 I150:XFD161 E159:G161 E154:G157">
    <cfRule type="cellIs" dxfId="8358" priority="9036" operator="equal">
      <formula>"H2"</formula>
    </cfRule>
    <cfRule type="cellIs" dxfId="8357" priority="9037" operator="equal">
      <formula>"H1"</formula>
    </cfRule>
  </conditionalFormatting>
  <conditionalFormatting sqref="E150:F161">
    <cfRule type="expression" dxfId="8356" priority="9035">
      <formula>$E150&gt;$F150</formula>
    </cfRule>
  </conditionalFormatting>
  <conditionalFormatting sqref="B150:XFD150 D153:G153 E151:G152">
    <cfRule type="cellIs" dxfId="8355" priority="9034" operator="equal">
      <formula>"D"</formula>
    </cfRule>
  </conditionalFormatting>
  <conditionalFormatting sqref="B150:XFD150 D153:G153 E151:G152">
    <cfRule type="cellIs" dxfId="8354" priority="9032" operator="equal">
      <formula>"H2"</formula>
    </cfRule>
    <cfRule type="cellIs" dxfId="8353" priority="9033" operator="equal">
      <formula>"H1"</formula>
    </cfRule>
  </conditionalFormatting>
  <conditionalFormatting sqref="C153">
    <cfRule type="cellIs" dxfId="8352" priority="9013" operator="equal">
      <formula>"D"</formula>
    </cfRule>
  </conditionalFormatting>
  <conditionalFormatting sqref="C153">
    <cfRule type="cellIs" dxfId="8351" priority="9011" operator="equal">
      <formula>"H2"</formula>
    </cfRule>
    <cfRule type="cellIs" dxfId="8350" priority="9012" operator="equal">
      <formula>"H1"</formula>
    </cfRule>
  </conditionalFormatting>
  <conditionalFormatting sqref="C151">
    <cfRule type="cellIs" dxfId="8349" priority="9010" operator="equal">
      <formula>"D"</formula>
    </cfRule>
  </conditionalFormatting>
  <conditionalFormatting sqref="C151">
    <cfRule type="cellIs" dxfId="8348" priority="9008" operator="equal">
      <formula>"H2"</formula>
    </cfRule>
    <cfRule type="cellIs" dxfId="8347" priority="9009" operator="equal">
      <formula>"H1"</formula>
    </cfRule>
  </conditionalFormatting>
  <conditionalFormatting sqref="C152">
    <cfRule type="cellIs" dxfId="8346" priority="9007" operator="equal">
      <formula>"D"</formula>
    </cfRule>
  </conditionalFormatting>
  <conditionalFormatting sqref="C152">
    <cfRule type="cellIs" dxfId="8345" priority="9005" operator="equal">
      <formula>"H2"</formula>
    </cfRule>
    <cfRule type="cellIs" dxfId="8344" priority="9006" operator="equal">
      <formula>"H1"</formula>
    </cfRule>
  </conditionalFormatting>
  <conditionalFormatting sqref="D151">
    <cfRule type="cellIs" dxfId="8343" priority="9004" operator="equal">
      <formula>"D"</formula>
    </cfRule>
  </conditionalFormatting>
  <conditionalFormatting sqref="D151">
    <cfRule type="cellIs" dxfId="8342" priority="9002" operator="equal">
      <formula>"H2"</formula>
    </cfRule>
    <cfRule type="cellIs" dxfId="8341" priority="9003" operator="equal">
      <formula>"H1"</formula>
    </cfRule>
  </conditionalFormatting>
  <conditionalFormatting sqref="D158">
    <cfRule type="cellIs" dxfId="8340" priority="9001" operator="equal">
      <formula>"D"</formula>
    </cfRule>
  </conditionalFormatting>
  <conditionalFormatting sqref="D158">
    <cfRule type="cellIs" dxfId="8339" priority="8999" operator="equal">
      <formula>"H2"</formula>
    </cfRule>
    <cfRule type="cellIs" dxfId="8338" priority="9000" operator="equal">
      <formula>"H1"</formula>
    </cfRule>
  </conditionalFormatting>
  <conditionalFormatting sqref="E154">
    <cfRule type="cellIs" dxfId="8337" priority="8977" operator="equal">
      <formula>"D"</formula>
    </cfRule>
  </conditionalFormatting>
  <conditionalFormatting sqref="E154">
    <cfRule type="cellIs" dxfId="8336" priority="8975" operator="equal">
      <formula>"H2"</formula>
    </cfRule>
    <cfRule type="cellIs" dxfId="8335" priority="8976" operator="equal">
      <formula>"H1"</formula>
    </cfRule>
  </conditionalFormatting>
  <conditionalFormatting sqref="D152">
    <cfRule type="cellIs" dxfId="8334" priority="8954" operator="equal">
      <formula>"D"</formula>
    </cfRule>
  </conditionalFormatting>
  <conditionalFormatting sqref="D152">
    <cfRule type="cellIs" dxfId="8333" priority="8952" operator="equal">
      <formula>"H2"</formula>
    </cfRule>
    <cfRule type="cellIs" dxfId="8332" priority="8953" operator="equal">
      <formula>"H1"</formula>
    </cfRule>
  </conditionalFormatting>
  <conditionalFormatting sqref="D152">
    <cfRule type="cellIs" dxfId="8331" priority="8951" operator="equal">
      <formula>"D"</formula>
    </cfRule>
  </conditionalFormatting>
  <conditionalFormatting sqref="D152">
    <cfRule type="cellIs" dxfId="8330" priority="8949" operator="equal">
      <formula>"H2"</formula>
    </cfRule>
    <cfRule type="cellIs" dxfId="8329" priority="8950" operator="equal">
      <formula>"H1"</formula>
    </cfRule>
  </conditionalFormatting>
  <conditionalFormatting sqref="D152">
    <cfRule type="cellIs" dxfId="8328" priority="8948" operator="equal">
      <formula>"D"</formula>
    </cfRule>
  </conditionalFormatting>
  <conditionalFormatting sqref="D152">
    <cfRule type="cellIs" dxfId="8327" priority="8946" operator="equal">
      <formula>"H2"</formula>
    </cfRule>
    <cfRule type="cellIs" dxfId="8326" priority="8947" operator="equal">
      <formula>"H1"</formula>
    </cfRule>
  </conditionalFormatting>
  <conditionalFormatting sqref="D155">
    <cfRule type="cellIs" dxfId="8325" priority="8941" operator="equal">
      <formula>"D"</formula>
    </cfRule>
  </conditionalFormatting>
  <conditionalFormatting sqref="D155">
    <cfRule type="cellIs" dxfId="8324" priority="8939" operator="equal">
      <formula>"H2"</formula>
    </cfRule>
    <cfRule type="cellIs" dxfId="8323" priority="8940" operator="equal">
      <formula>"H1"</formula>
    </cfRule>
  </conditionalFormatting>
  <conditionalFormatting sqref="D155">
    <cfRule type="cellIs" dxfId="8322" priority="8938" operator="equal">
      <formula>"D"</formula>
    </cfRule>
  </conditionalFormatting>
  <conditionalFormatting sqref="D155">
    <cfRule type="cellIs" dxfId="8321" priority="8936" operator="equal">
      <formula>"H2"</formula>
    </cfRule>
    <cfRule type="cellIs" dxfId="8320" priority="8937" operator="equal">
      <formula>"H1"</formula>
    </cfRule>
  </conditionalFormatting>
  <conditionalFormatting sqref="I147:XFD147 A146:F146 A147:G147 M148:XFD149 A148:F149 H146:XFD146">
    <cfRule type="expression" dxfId="8319" priority="8876">
      <formula>AND(A$1&gt;=($E146),A$1&lt;=($F146),$E146&lt;&gt;"",$F146&lt;&gt;"")</formula>
    </cfRule>
  </conditionalFormatting>
  <conditionalFormatting sqref="N147:JN149">
    <cfRule type="expression" dxfId="8318" priority="8874">
      <formula>OR(WEEKDAY(N$1)=1,WEEKDAY(N$1)=7)</formula>
    </cfRule>
  </conditionalFormatting>
  <conditionalFormatting sqref="I147:XFD147 A147:G147 M148:XFD149 A148:F149">
    <cfRule type="cellIs" dxfId="8317" priority="8871" operator="equal">
      <formula>"D"</formula>
    </cfRule>
  </conditionalFormatting>
  <conditionalFormatting sqref="I147:XFD147 A147:G147 M148:XFD149 A148:F149">
    <cfRule type="cellIs" dxfId="8316" priority="8869" operator="equal">
      <formula>"H2"</formula>
    </cfRule>
    <cfRule type="cellIs" dxfId="8315" priority="8870" operator="equal">
      <formula>"H1"</formula>
    </cfRule>
  </conditionalFormatting>
  <conditionalFormatting sqref="N146:JN146">
    <cfRule type="expression" dxfId="8314" priority="8866">
      <formula>OR(WEEKDAY(N$1)=1,WEEKDAY(N$1)=7)</formula>
    </cfRule>
  </conditionalFormatting>
  <conditionalFormatting sqref="A146:F146 H146:XFD146">
    <cfRule type="cellIs" dxfId="8313" priority="8863" operator="equal">
      <formula>"D"</formula>
    </cfRule>
  </conditionalFormatting>
  <conditionalFormatting sqref="A146:F146 H146:XFD146">
    <cfRule type="cellIs" dxfId="8312" priority="8861" operator="equal">
      <formula>"H2"</formula>
    </cfRule>
    <cfRule type="cellIs" dxfId="8311" priority="8862" operator="equal">
      <formula>"H1"</formula>
    </cfRule>
  </conditionalFormatting>
  <conditionalFormatting sqref="E146:F146">
    <cfRule type="expression" dxfId="8310" priority="8860">
      <formula>$E146&gt;$F146</formula>
    </cfRule>
  </conditionalFormatting>
  <conditionalFormatting sqref="C154">
    <cfRule type="cellIs" dxfId="8309" priority="8855" operator="equal">
      <formula>"D"</formula>
    </cfRule>
  </conditionalFormatting>
  <conditionalFormatting sqref="C154">
    <cfRule type="cellIs" dxfId="8308" priority="8853" operator="equal">
      <formula>"H2"</formula>
    </cfRule>
    <cfRule type="cellIs" dxfId="8307" priority="8854" operator="equal">
      <formula>"H1"</formula>
    </cfRule>
  </conditionalFormatting>
  <conditionalFormatting sqref="C154">
    <cfRule type="cellIs" dxfId="8306" priority="8852" operator="equal">
      <formula>"D"</formula>
    </cfRule>
  </conditionalFormatting>
  <conditionalFormatting sqref="C154">
    <cfRule type="cellIs" dxfId="8305" priority="8850" operator="equal">
      <formula>"H2"</formula>
    </cfRule>
    <cfRule type="cellIs" dxfId="8304" priority="8851" operator="equal">
      <formula>"H1"</formula>
    </cfRule>
  </conditionalFormatting>
  <conditionalFormatting sqref="C154">
    <cfRule type="cellIs" dxfId="8303" priority="8849" operator="equal">
      <formula>"D"</formula>
    </cfRule>
  </conditionalFormatting>
  <conditionalFormatting sqref="C154">
    <cfRule type="cellIs" dxfId="8302" priority="8847" operator="equal">
      <formula>"H2"</formula>
    </cfRule>
    <cfRule type="cellIs" dxfId="8301" priority="8848" operator="equal">
      <formula>"H1"</formula>
    </cfRule>
  </conditionalFormatting>
  <conditionalFormatting sqref="C154">
    <cfRule type="cellIs" dxfId="8300" priority="8846" operator="equal">
      <formula>"D"</formula>
    </cfRule>
  </conditionalFormatting>
  <conditionalFormatting sqref="C154">
    <cfRule type="cellIs" dxfId="8299" priority="8844" operator="equal">
      <formula>"H2"</formula>
    </cfRule>
    <cfRule type="cellIs" dxfId="8298" priority="8845" operator="equal">
      <formula>"H1"</formula>
    </cfRule>
  </conditionalFormatting>
  <conditionalFormatting sqref="C155">
    <cfRule type="cellIs" dxfId="8297" priority="8839" operator="equal">
      <formula>"D"</formula>
    </cfRule>
  </conditionalFormatting>
  <conditionalFormatting sqref="C155">
    <cfRule type="cellIs" dxfId="8296" priority="8837" operator="equal">
      <formula>"H2"</formula>
    </cfRule>
    <cfRule type="cellIs" dxfId="8295" priority="8838" operator="equal">
      <formula>"H1"</formula>
    </cfRule>
  </conditionalFormatting>
  <conditionalFormatting sqref="C155">
    <cfRule type="cellIs" dxfId="8294" priority="8836" operator="equal">
      <formula>"D"</formula>
    </cfRule>
  </conditionalFormatting>
  <conditionalFormatting sqref="C155">
    <cfRule type="cellIs" dxfId="8293" priority="8834" operator="equal">
      <formula>"H2"</formula>
    </cfRule>
    <cfRule type="cellIs" dxfId="8292" priority="8835" operator="equal">
      <formula>"H1"</formula>
    </cfRule>
  </conditionalFormatting>
  <conditionalFormatting sqref="C155">
    <cfRule type="cellIs" dxfId="8291" priority="8833" operator="equal">
      <formula>"D"</formula>
    </cfRule>
  </conditionalFormatting>
  <conditionalFormatting sqref="C155">
    <cfRule type="cellIs" dxfId="8290" priority="8831" operator="equal">
      <formula>"H2"</formula>
    </cfRule>
    <cfRule type="cellIs" dxfId="8289" priority="8832" operator="equal">
      <formula>"H1"</formula>
    </cfRule>
  </conditionalFormatting>
  <conditionalFormatting sqref="C155">
    <cfRule type="cellIs" dxfId="8288" priority="8830" operator="equal">
      <formula>"D"</formula>
    </cfRule>
  </conditionalFormatting>
  <conditionalFormatting sqref="C155">
    <cfRule type="cellIs" dxfId="8287" priority="8828" operator="equal">
      <formula>"H2"</formula>
    </cfRule>
    <cfRule type="cellIs" dxfId="8286" priority="8829" operator="equal">
      <formula>"H1"</formula>
    </cfRule>
  </conditionalFormatting>
  <conditionalFormatting sqref="C156">
    <cfRule type="cellIs" dxfId="8285" priority="8823" operator="equal">
      <formula>"D"</formula>
    </cfRule>
  </conditionalFormatting>
  <conditionalFormatting sqref="C156">
    <cfRule type="cellIs" dxfId="8284" priority="8821" operator="equal">
      <formula>"H2"</formula>
    </cfRule>
    <cfRule type="cellIs" dxfId="8283" priority="8822" operator="equal">
      <formula>"H1"</formula>
    </cfRule>
  </conditionalFormatting>
  <conditionalFormatting sqref="C156">
    <cfRule type="cellIs" dxfId="8282" priority="8820" operator="equal">
      <formula>"D"</formula>
    </cfRule>
  </conditionalFormatting>
  <conditionalFormatting sqref="C156">
    <cfRule type="cellIs" dxfId="8281" priority="8818" operator="equal">
      <formula>"H2"</formula>
    </cfRule>
    <cfRule type="cellIs" dxfId="8280" priority="8819" operator="equal">
      <formula>"H1"</formula>
    </cfRule>
  </conditionalFormatting>
  <conditionalFormatting sqref="C156">
    <cfRule type="cellIs" dxfId="8279" priority="8817" operator="equal">
      <formula>"D"</formula>
    </cfRule>
  </conditionalFormatting>
  <conditionalFormatting sqref="C156">
    <cfRule type="cellIs" dxfId="8278" priority="8815" operator="equal">
      <formula>"H2"</formula>
    </cfRule>
    <cfRule type="cellIs" dxfId="8277" priority="8816" operator="equal">
      <formula>"H1"</formula>
    </cfRule>
  </conditionalFormatting>
  <conditionalFormatting sqref="C156">
    <cfRule type="cellIs" dxfId="8276" priority="8814" operator="equal">
      <formula>"D"</formula>
    </cfRule>
  </conditionalFormatting>
  <conditionalFormatting sqref="C156">
    <cfRule type="cellIs" dxfId="8275" priority="8812" operator="equal">
      <formula>"H2"</formula>
    </cfRule>
    <cfRule type="cellIs" dxfId="8274" priority="8813" operator="equal">
      <formula>"H1"</formula>
    </cfRule>
  </conditionalFormatting>
  <conditionalFormatting sqref="C157">
    <cfRule type="cellIs" dxfId="8273" priority="8807" operator="equal">
      <formula>"D"</formula>
    </cfRule>
  </conditionalFormatting>
  <conditionalFormatting sqref="C157">
    <cfRule type="cellIs" dxfId="8272" priority="8805" operator="equal">
      <formula>"H2"</formula>
    </cfRule>
    <cfRule type="cellIs" dxfId="8271" priority="8806" operator="equal">
      <formula>"H1"</formula>
    </cfRule>
  </conditionalFormatting>
  <conditionalFormatting sqref="C157">
    <cfRule type="cellIs" dxfId="8270" priority="8804" operator="equal">
      <formula>"D"</formula>
    </cfRule>
  </conditionalFormatting>
  <conditionalFormatting sqref="C157">
    <cfRule type="cellIs" dxfId="8269" priority="8802" operator="equal">
      <formula>"H2"</formula>
    </cfRule>
    <cfRule type="cellIs" dxfId="8268" priority="8803" operator="equal">
      <formula>"H1"</formula>
    </cfRule>
  </conditionalFormatting>
  <conditionalFormatting sqref="C157">
    <cfRule type="cellIs" dxfId="8267" priority="8801" operator="equal">
      <formula>"D"</formula>
    </cfRule>
  </conditionalFormatting>
  <conditionalFormatting sqref="C157">
    <cfRule type="cellIs" dxfId="8266" priority="8799" operator="equal">
      <formula>"H2"</formula>
    </cfRule>
    <cfRule type="cellIs" dxfId="8265" priority="8800" operator="equal">
      <formula>"H1"</formula>
    </cfRule>
  </conditionalFormatting>
  <conditionalFormatting sqref="C157">
    <cfRule type="cellIs" dxfId="8264" priority="8798" operator="equal">
      <formula>"D"</formula>
    </cfRule>
  </conditionalFormatting>
  <conditionalFormatting sqref="C157">
    <cfRule type="cellIs" dxfId="8263" priority="8796" operator="equal">
      <formula>"H2"</formula>
    </cfRule>
    <cfRule type="cellIs" dxfId="8262" priority="8797" operator="equal">
      <formula>"H1"</formula>
    </cfRule>
  </conditionalFormatting>
  <conditionalFormatting sqref="C158">
    <cfRule type="cellIs" dxfId="8261" priority="8791" operator="equal">
      <formula>"D"</formula>
    </cfRule>
  </conditionalFormatting>
  <conditionalFormatting sqref="C158">
    <cfRule type="cellIs" dxfId="8260" priority="8789" operator="equal">
      <formula>"H2"</formula>
    </cfRule>
    <cfRule type="cellIs" dxfId="8259" priority="8790" operator="equal">
      <formula>"H1"</formula>
    </cfRule>
  </conditionalFormatting>
  <conditionalFormatting sqref="C158">
    <cfRule type="cellIs" dxfId="8258" priority="8788" operator="equal">
      <formula>"D"</formula>
    </cfRule>
  </conditionalFormatting>
  <conditionalFormatting sqref="C158">
    <cfRule type="cellIs" dxfId="8257" priority="8786" operator="equal">
      <formula>"H2"</formula>
    </cfRule>
    <cfRule type="cellIs" dxfId="8256" priority="8787" operator="equal">
      <formula>"H1"</formula>
    </cfRule>
  </conditionalFormatting>
  <conditionalFormatting sqref="C158">
    <cfRule type="cellIs" dxfId="8255" priority="8785" operator="equal">
      <formula>"D"</formula>
    </cfRule>
  </conditionalFormatting>
  <conditionalFormatting sqref="C158">
    <cfRule type="cellIs" dxfId="8254" priority="8783" operator="equal">
      <formula>"H2"</formula>
    </cfRule>
    <cfRule type="cellIs" dxfId="8253" priority="8784" operator="equal">
      <formula>"H1"</formula>
    </cfRule>
  </conditionalFormatting>
  <conditionalFormatting sqref="C158">
    <cfRule type="cellIs" dxfId="8252" priority="8782" operator="equal">
      <formula>"D"</formula>
    </cfRule>
  </conditionalFormatting>
  <conditionalFormatting sqref="C158">
    <cfRule type="cellIs" dxfId="8251" priority="8780" operator="equal">
      <formula>"H2"</formula>
    </cfRule>
    <cfRule type="cellIs" dxfId="8250" priority="8781" operator="equal">
      <formula>"H1"</formula>
    </cfRule>
  </conditionalFormatting>
  <conditionalFormatting sqref="C159">
    <cfRule type="cellIs" dxfId="8249" priority="8775" operator="equal">
      <formula>"D"</formula>
    </cfRule>
  </conditionalFormatting>
  <conditionalFormatting sqref="C159">
    <cfRule type="cellIs" dxfId="8248" priority="8773" operator="equal">
      <formula>"H2"</formula>
    </cfRule>
    <cfRule type="cellIs" dxfId="8247" priority="8774" operator="equal">
      <formula>"H1"</formula>
    </cfRule>
  </conditionalFormatting>
  <conditionalFormatting sqref="C159">
    <cfRule type="cellIs" dxfId="8246" priority="8772" operator="equal">
      <formula>"D"</formula>
    </cfRule>
  </conditionalFormatting>
  <conditionalFormatting sqref="C159">
    <cfRule type="cellIs" dxfId="8245" priority="8770" operator="equal">
      <formula>"H2"</formula>
    </cfRule>
    <cfRule type="cellIs" dxfId="8244" priority="8771" operator="equal">
      <formula>"H1"</formula>
    </cfRule>
  </conditionalFormatting>
  <conditionalFormatting sqref="C159">
    <cfRule type="cellIs" dxfId="8243" priority="8769" operator="equal">
      <formula>"D"</formula>
    </cfRule>
  </conditionalFormatting>
  <conditionalFormatting sqref="C159">
    <cfRule type="cellIs" dxfId="8242" priority="8767" operator="equal">
      <formula>"H2"</formula>
    </cfRule>
    <cfRule type="cellIs" dxfId="8241" priority="8768" operator="equal">
      <formula>"H1"</formula>
    </cfRule>
  </conditionalFormatting>
  <conditionalFormatting sqref="C159">
    <cfRule type="cellIs" dxfId="8240" priority="8766" operator="equal">
      <formula>"D"</formula>
    </cfRule>
  </conditionalFormatting>
  <conditionalFormatting sqref="C159">
    <cfRule type="cellIs" dxfId="8239" priority="8764" operator="equal">
      <formula>"H2"</formula>
    </cfRule>
    <cfRule type="cellIs" dxfId="8238" priority="8765" operator="equal">
      <formula>"H1"</formula>
    </cfRule>
  </conditionalFormatting>
  <conditionalFormatting sqref="C160">
    <cfRule type="cellIs" dxfId="8237" priority="8759" operator="equal">
      <formula>"D"</formula>
    </cfRule>
  </conditionalFormatting>
  <conditionalFormatting sqref="C160">
    <cfRule type="cellIs" dxfId="8236" priority="8757" operator="equal">
      <formula>"H2"</formula>
    </cfRule>
    <cfRule type="cellIs" dxfId="8235" priority="8758" operator="equal">
      <formula>"H1"</formula>
    </cfRule>
  </conditionalFormatting>
  <conditionalFormatting sqref="C160">
    <cfRule type="cellIs" dxfId="8234" priority="8756" operator="equal">
      <formula>"D"</formula>
    </cfRule>
  </conditionalFormatting>
  <conditionalFormatting sqref="C160">
    <cfRule type="cellIs" dxfId="8233" priority="8754" operator="equal">
      <formula>"H2"</formula>
    </cfRule>
    <cfRule type="cellIs" dxfId="8232" priority="8755" operator="equal">
      <formula>"H1"</formula>
    </cfRule>
  </conditionalFormatting>
  <conditionalFormatting sqref="C160">
    <cfRule type="cellIs" dxfId="8231" priority="8753" operator="equal">
      <formula>"D"</formula>
    </cfRule>
  </conditionalFormatting>
  <conditionalFormatting sqref="C160">
    <cfRule type="cellIs" dxfId="8230" priority="8751" operator="equal">
      <formula>"H2"</formula>
    </cfRule>
    <cfRule type="cellIs" dxfId="8229" priority="8752" operator="equal">
      <formula>"H1"</formula>
    </cfRule>
  </conditionalFormatting>
  <conditionalFormatting sqref="C160">
    <cfRule type="cellIs" dxfId="8228" priority="8750" operator="equal">
      <formula>"D"</formula>
    </cfRule>
  </conditionalFormatting>
  <conditionalFormatting sqref="C160">
    <cfRule type="cellIs" dxfId="8227" priority="8748" operator="equal">
      <formula>"H2"</formula>
    </cfRule>
    <cfRule type="cellIs" dxfId="8226" priority="8749" operator="equal">
      <formula>"H1"</formula>
    </cfRule>
  </conditionalFormatting>
  <conditionalFormatting sqref="C161">
    <cfRule type="cellIs" dxfId="8225" priority="8743" operator="equal">
      <formula>"D"</formula>
    </cfRule>
  </conditionalFormatting>
  <conditionalFormatting sqref="C161">
    <cfRule type="cellIs" dxfId="8224" priority="8741" operator="equal">
      <formula>"H2"</formula>
    </cfRule>
    <cfRule type="cellIs" dxfId="8223" priority="8742" operator="equal">
      <formula>"H1"</formula>
    </cfRule>
  </conditionalFormatting>
  <conditionalFormatting sqref="C161">
    <cfRule type="cellIs" dxfId="8222" priority="8740" operator="equal">
      <formula>"D"</formula>
    </cfRule>
  </conditionalFormatting>
  <conditionalFormatting sqref="C161">
    <cfRule type="cellIs" dxfId="8221" priority="8738" operator="equal">
      <formula>"H2"</formula>
    </cfRule>
    <cfRule type="cellIs" dxfId="8220" priority="8739" operator="equal">
      <formula>"H1"</formula>
    </cfRule>
  </conditionalFormatting>
  <conditionalFormatting sqref="C161">
    <cfRule type="cellIs" dxfId="8219" priority="8737" operator="equal">
      <formula>"D"</formula>
    </cfRule>
  </conditionalFormatting>
  <conditionalFormatting sqref="C161">
    <cfRule type="cellIs" dxfId="8218" priority="8735" operator="equal">
      <formula>"H2"</formula>
    </cfRule>
    <cfRule type="cellIs" dxfId="8217" priority="8736" operator="equal">
      <formula>"H1"</formula>
    </cfRule>
  </conditionalFormatting>
  <conditionalFormatting sqref="C161">
    <cfRule type="cellIs" dxfId="8216" priority="8734" operator="equal">
      <formula>"D"</formula>
    </cfRule>
  </conditionalFormatting>
  <conditionalFormatting sqref="C161">
    <cfRule type="cellIs" dxfId="8215" priority="8732" operator="equal">
      <formula>"H2"</formula>
    </cfRule>
    <cfRule type="cellIs" dxfId="8214" priority="8733" operator="equal">
      <formula>"H1"</formula>
    </cfRule>
  </conditionalFormatting>
  <conditionalFormatting sqref="D159">
    <cfRule type="cellIs" dxfId="8213" priority="8727" operator="equal">
      <formula>"D"</formula>
    </cfRule>
  </conditionalFormatting>
  <conditionalFormatting sqref="D159">
    <cfRule type="cellIs" dxfId="8212" priority="8725" operator="equal">
      <formula>"H2"</formula>
    </cfRule>
    <cfRule type="cellIs" dxfId="8211" priority="8726" operator="equal">
      <formula>"H1"</formula>
    </cfRule>
  </conditionalFormatting>
  <conditionalFormatting sqref="D159">
    <cfRule type="cellIs" dxfId="8210" priority="8724" operator="equal">
      <formula>"D"</formula>
    </cfRule>
  </conditionalFormatting>
  <conditionalFormatting sqref="D159">
    <cfRule type="cellIs" dxfId="8209" priority="8722" operator="equal">
      <formula>"H2"</formula>
    </cfRule>
    <cfRule type="cellIs" dxfId="8208" priority="8723" operator="equal">
      <formula>"H1"</formula>
    </cfRule>
  </conditionalFormatting>
  <conditionalFormatting sqref="D159">
    <cfRule type="cellIs" dxfId="8207" priority="8721" operator="equal">
      <formula>"D"</formula>
    </cfRule>
  </conditionalFormatting>
  <conditionalFormatting sqref="D159">
    <cfRule type="cellIs" dxfId="8206" priority="8719" operator="equal">
      <formula>"H2"</formula>
    </cfRule>
    <cfRule type="cellIs" dxfId="8205" priority="8720" operator="equal">
      <formula>"H1"</formula>
    </cfRule>
  </conditionalFormatting>
  <conditionalFormatting sqref="D160">
    <cfRule type="cellIs" dxfId="8204" priority="8714" operator="equal">
      <formula>"D"</formula>
    </cfRule>
  </conditionalFormatting>
  <conditionalFormatting sqref="D160">
    <cfRule type="cellIs" dxfId="8203" priority="8712" operator="equal">
      <formula>"H2"</formula>
    </cfRule>
    <cfRule type="cellIs" dxfId="8202" priority="8713" operator="equal">
      <formula>"H1"</formula>
    </cfRule>
  </conditionalFormatting>
  <conditionalFormatting sqref="D160">
    <cfRule type="cellIs" dxfId="8201" priority="8711" operator="equal">
      <formula>"D"</formula>
    </cfRule>
  </conditionalFormatting>
  <conditionalFormatting sqref="D160">
    <cfRule type="cellIs" dxfId="8200" priority="8709" operator="equal">
      <formula>"H2"</formula>
    </cfRule>
    <cfRule type="cellIs" dxfId="8199" priority="8710" operator="equal">
      <formula>"H1"</formula>
    </cfRule>
  </conditionalFormatting>
  <conditionalFormatting sqref="D160">
    <cfRule type="cellIs" dxfId="8198" priority="8708" operator="equal">
      <formula>"D"</formula>
    </cfRule>
  </conditionalFormatting>
  <conditionalFormatting sqref="D160">
    <cfRule type="cellIs" dxfId="8197" priority="8706" operator="equal">
      <formula>"H2"</formula>
    </cfRule>
    <cfRule type="cellIs" dxfId="8196" priority="8707" operator="equal">
      <formula>"H1"</formula>
    </cfRule>
  </conditionalFormatting>
  <conditionalFormatting sqref="D161">
    <cfRule type="cellIs" dxfId="8195" priority="8701" operator="equal">
      <formula>"D"</formula>
    </cfRule>
  </conditionalFormatting>
  <conditionalFormatting sqref="D161">
    <cfRule type="cellIs" dxfId="8194" priority="8699" operator="equal">
      <formula>"H2"</formula>
    </cfRule>
    <cfRule type="cellIs" dxfId="8193" priority="8700" operator="equal">
      <formula>"H1"</formula>
    </cfRule>
  </conditionalFormatting>
  <conditionalFormatting sqref="D161">
    <cfRule type="cellIs" dxfId="8192" priority="8698" operator="equal">
      <formula>"D"</formula>
    </cfRule>
  </conditionalFormatting>
  <conditionalFormatting sqref="D161">
    <cfRule type="cellIs" dxfId="8191" priority="8696" operator="equal">
      <formula>"H2"</formula>
    </cfRule>
    <cfRule type="cellIs" dxfId="8190" priority="8697" operator="equal">
      <formula>"H1"</formula>
    </cfRule>
  </conditionalFormatting>
  <conditionalFormatting sqref="D161">
    <cfRule type="cellIs" dxfId="8189" priority="8695" operator="equal">
      <formula>"D"</formula>
    </cfRule>
  </conditionalFormatting>
  <conditionalFormatting sqref="D161">
    <cfRule type="cellIs" dxfId="8188" priority="8693" operator="equal">
      <formula>"H2"</formula>
    </cfRule>
    <cfRule type="cellIs" dxfId="8187" priority="8694" operator="equal">
      <formula>"H1"</formula>
    </cfRule>
  </conditionalFormatting>
  <conditionalFormatting sqref="D157">
    <cfRule type="cellIs" dxfId="8186" priority="8688" operator="equal">
      <formula>"D"</formula>
    </cfRule>
  </conditionalFormatting>
  <conditionalFormatting sqref="D157">
    <cfRule type="cellIs" dxfId="8185" priority="8686" operator="equal">
      <formula>"H2"</formula>
    </cfRule>
    <cfRule type="cellIs" dxfId="8184" priority="8687" operator="equal">
      <formula>"H1"</formula>
    </cfRule>
  </conditionalFormatting>
  <conditionalFormatting sqref="D157">
    <cfRule type="cellIs" dxfId="8183" priority="8685" operator="equal">
      <formula>"D"</formula>
    </cfRule>
  </conditionalFormatting>
  <conditionalFormatting sqref="D157">
    <cfRule type="cellIs" dxfId="8182" priority="8683" operator="equal">
      <formula>"H2"</formula>
    </cfRule>
    <cfRule type="cellIs" dxfId="8181" priority="8684" operator="equal">
      <formula>"H1"</formula>
    </cfRule>
  </conditionalFormatting>
  <conditionalFormatting sqref="D157">
    <cfRule type="cellIs" dxfId="8180" priority="8682" operator="equal">
      <formula>"D"</formula>
    </cfRule>
  </conditionalFormatting>
  <conditionalFormatting sqref="D157">
    <cfRule type="cellIs" dxfId="8179" priority="8680" operator="equal">
      <formula>"H2"</formula>
    </cfRule>
    <cfRule type="cellIs" dxfId="8178" priority="8681" operator="equal">
      <formula>"H1"</formula>
    </cfRule>
  </conditionalFormatting>
  <conditionalFormatting sqref="D156">
    <cfRule type="cellIs" dxfId="8177" priority="8675" operator="equal">
      <formula>"D"</formula>
    </cfRule>
  </conditionalFormatting>
  <conditionalFormatting sqref="D156">
    <cfRule type="cellIs" dxfId="8176" priority="8673" operator="equal">
      <formula>"H2"</formula>
    </cfRule>
    <cfRule type="cellIs" dxfId="8175" priority="8674" operator="equal">
      <formula>"H1"</formula>
    </cfRule>
  </conditionalFormatting>
  <conditionalFormatting sqref="D156">
    <cfRule type="cellIs" dxfId="8174" priority="8672" operator="equal">
      <formula>"D"</formula>
    </cfRule>
  </conditionalFormatting>
  <conditionalFormatting sqref="D156">
    <cfRule type="cellIs" dxfId="8173" priority="8670" operator="equal">
      <formula>"H2"</formula>
    </cfRule>
    <cfRule type="cellIs" dxfId="8172" priority="8671" operator="equal">
      <formula>"H1"</formula>
    </cfRule>
  </conditionalFormatting>
  <conditionalFormatting sqref="D156">
    <cfRule type="cellIs" dxfId="8171" priority="8669" operator="equal">
      <formula>"D"</formula>
    </cfRule>
  </conditionalFormatting>
  <conditionalFormatting sqref="D156">
    <cfRule type="cellIs" dxfId="8170" priority="8667" operator="equal">
      <formula>"H2"</formula>
    </cfRule>
    <cfRule type="cellIs" dxfId="8169" priority="8668" operator="equal">
      <formula>"H1"</formula>
    </cfRule>
  </conditionalFormatting>
  <conditionalFormatting sqref="D154">
    <cfRule type="cellIs" dxfId="8168" priority="8662" operator="equal">
      <formula>"D"</formula>
    </cfRule>
  </conditionalFormatting>
  <conditionalFormatting sqref="D154">
    <cfRule type="cellIs" dxfId="8167" priority="8660" operator="equal">
      <formula>"H2"</formula>
    </cfRule>
    <cfRule type="cellIs" dxfId="8166" priority="8661" operator="equal">
      <formula>"H1"</formula>
    </cfRule>
  </conditionalFormatting>
  <conditionalFormatting sqref="D154">
    <cfRule type="cellIs" dxfId="8165" priority="8659" operator="equal">
      <formula>"D"</formula>
    </cfRule>
  </conditionalFormatting>
  <conditionalFormatting sqref="D154">
    <cfRule type="cellIs" dxfId="8164" priority="8657" operator="equal">
      <formula>"H2"</formula>
    </cfRule>
    <cfRule type="cellIs" dxfId="8163" priority="8658" operator="equal">
      <formula>"H1"</formula>
    </cfRule>
  </conditionalFormatting>
  <conditionalFormatting sqref="D154">
    <cfRule type="cellIs" dxfId="8162" priority="8656" operator="equal">
      <formula>"D"</formula>
    </cfRule>
  </conditionalFormatting>
  <conditionalFormatting sqref="D154">
    <cfRule type="cellIs" dxfId="8161" priority="8654" operator="equal">
      <formula>"H2"</formula>
    </cfRule>
    <cfRule type="cellIs" dxfId="8160" priority="8655" operator="equal">
      <formula>"H1"</formula>
    </cfRule>
  </conditionalFormatting>
  <conditionalFormatting sqref="I148:L148 G148 L149">
    <cfRule type="expression" dxfId="8159" priority="8651">
      <formula>AND(G$1&gt;=($E148),G$1&lt;=($F148),$E148&lt;&gt;"",$F148&lt;&gt;"")</formula>
    </cfRule>
  </conditionalFormatting>
  <conditionalFormatting sqref="I148:L148 G148 L149">
    <cfRule type="cellIs" dxfId="8158" priority="8648" operator="equal">
      <formula>"D"</formula>
    </cfRule>
  </conditionalFormatting>
  <conditionalFormatting sqref="I148:L148 G148 L149">
    <cfRule type="cellIs" dxfId="8157" priority="8646" operator="equal">
      <formula>"H2"</formula>
    </cfRule>
    <cfRule type="cellIs" dxfId="8156" priority="8647" operator="equal">
      <formula>"H1"</formula>
    </cfRule>
  </conditionalFormatting>
  <conditionalFormatting sqref="B162:XFD162 J163:XFD173 A165:G165 A163:G163 E164:G164 E166:G173 A164:C164 A166:C173">
    <cfRule type="expression" dxfId="8155" priority="8645">
      <formula>AND(A$1&gt;=($E162),A$1&lt;=($F162),$E162&lt;&gt;"",$F162&lt;&gt;"")</formula>
    </cfRule>
  </conditionalFormatting>
  <conditionalFormatting sqref="N162:JN173">
    <cfRule type="expression" dxfId="8154" priority="8641">
      <formula>OR(WEEKDAY(N$1)=1,WEEKDAY(N$1)=7)</formula>
    </cfRule>
  </conditionalFormatting>
  <conditionalFormatting sqref="A163:B173 A162 C165:G165 I162:XFD162 J163:XFD173 C162:G163 E164:G164 E166:G173 C164">
    <cfRule type="cellIs" dxfId="8153" priority="8638" operator="equal">
      <formula>"D"</formula>
    </cfRule>
  </conditionalFormatting>
  <conditionalFormatting sqref="A163:B173 A162 C165:G165 I162:XFD162 J163:XFD173 C162:G163 E164:G164 E166:G173 C164">
    <cfRule type="cellIs" dxfId="8152" priority="8636" operator="equal">
      <formula>"H2"</formula>
    </cfRule>
    <cfRule type="cellIs" dxfId="8151" priority="8637" operator="equal">
      <formula>"H1"</formula>
    </cfRule>
  </conditionalFormatting>
  <conditionalFormatting sqref="E162:F173">
    <cfRule type="expression" dxfId="8150" priority="8635">
      <formula>$E162&gt;$F162</formula>
    </cfRule>
  </conditionalFormatting>
  <conditionalFormatting sqref="B162:XFD162 D165:G165 E163:G164">
    <cfRule type="cellIs" dxfId="8149" priority="8634" operator="equal">
      <formula>"D"</formula>
    </cfRule>
  </conditionalFormatting>
  <conditionalFormatting sqref="B162:XFD162 D165:G165 E163:G164">
    <cfRule type="cellIs" dxfId="8148" priority="8632" operator="equal">
      <formula>"H2"</formula>
    </cfRule>
    <cfRule type="cellIs" dxfId="8147" priority="8633" operator="equal">
      <formula>"H1"</formula>
    </cfRule>
  </conditionalFormatting>
  <conditionalFormatting sqref="C165">
    <cfRule type="cellIs" dxfId="8146" priority="8631" operator="equal">
      <formula>"D"</formula>
    </cfRule>
  </conditionalFormatting>
  <conditionalFormatting sqref="C165">
    <cfRule type="cellIs" dxfId="8145" priority="8629" operator="equal">
      <formula>"H2"</formula>
    </cfRule>
    <cfRule type="cellIs" dxfId="8144" priority="8630" operator="equal">
      <formula>"H1"</formula>
    </cfRule>
  </conditionalFormatting>
  <conditionalFormatting sqref="C163">
    <cfRule type="cellIs" dxfId="8143" priority="8628" operator="equal">
      <formula>"D"</formula>
    </cfRule>
  </conditionalFormatting>
  <conditionalFormatting sqref="C163">
    <cfRule type="cellIs" dxfId="8142" priority="8626" operator="equal">
      <formula>"H2"</formula>
    </cfRule>
    <cfRule type="cellIs" dxfId="8141" priority="8627" operator="equal">
      <formula>"H1"</formula>
    </cfRule>
  </conditionalFormatting>
  <conditionalFormatting sqref="C164">
    <cfRule type="cellIs" dxfId="8140" priority="8625" operator="equal">
      <formula>"D"</formula>
    </cfRule>
  </conditionalFormatting>
  <conditionalFormatting sqref="C164">
    <cfRule type="cellIs" dxfId="8139" priority="8623" operator="equal">
      <formula>"H2"</formula>
    </cfRule>
    <cfRule type="cellIs" dxfId="8138" priority="8624" operator="equal">
      <formula>"H1"</formula>
    </cfRule>
  </conditionalFormatting>
  <conditionalFormatting sqref="D163">
    <cfRule type="cellIs" dxfId="8137" priority="8622" operator="equal">
      <formula>"D"</formula>
    </cfRule>
  </conditionalFormatting>
  <conditionalFormatting sqref="D163">
    <cfRule type="cellIs" dxfId="8136" priority="8620" operator="equal">
      <formula>"H2"</formula>
    </cfRule>
    <cfRule type="cellIs" dxfId="8135" priority="8621" operator="equal">
      <formula>"H1"</formula>
    </cfRule>
  </conditionalFormatting>
  <conditionalFormatting sqref="E166">
    <cfRule type="cellIs" dxfId="8134" priority="8616" operator="equal">
      <formula>"D"</formula>
    </cfRule>
  </conditionalFormatting>
  <conditionalFormatting sqref="E166">
    <cfRule type="cellIs" dxfId="8133" priority="8614" operator="equal">
      <formula>"H2"</formula>
    </cfRule>
    <cfRule type="cellIs" dxfId="8132" priority="8615" operator="equal">
      <formula>"H1"</formula>
    </cfRule>
  </conditionalFormatting>
  <conditionalFormatting sqref="C172">
    <cfRule type="cellIs" dxfId="8131" priority="8499" operator="equal">
      <formula>"D"</formula>
    </cfRule>
  </conditionalFormatting>
  <conditionalFormatting sqref="C172">
    <cfRule type="cellIs" dxfId="8130" priority="8497" operator="equal">
      <formula>"H2"</formula>
    </cfRule>
    <cfRule type="cellIs" dxfId="8129" priority="8498" operator="equal">
      <formula>"H1"</formula>
    </cfRule>
  </conditionalFormatting>
  <conditionalFormatting sqref="C172">
    <cfRule type="cellIs" dxfId="8128" priority="8496" operator="equal">
      <formula>"D"</formula>
    </cfRule>
  </conditionalFormatting>
  <conditionalFormatting sqref="C172">
    <cfRule type="cellIs" dxfId="8127" priority="8494" operator="equal">
      <formula>"H2"</formula>
    </cfRule>
    <cfRule type="cellIs" dxfId="8126" priority="8495" operator="equal">
      <formula>"H1"</formula>
    </cfRule>
  </conditionalFormatting>
  <conditionalFormatting sqref="C172">
    <cfRule type="cellIs" dxfId="8125" priority="8493" operator="equal">
      <formula>"D"</formula>
    </cfRule>
  </conditionalFormatting>
  <conditionalFormatting sqref="C172">
    <cfRule type="cellIs" dxfId="8124" priority="8491" operator="equal">
      <formula>"H2"</formula>
    </cfRule>
    <cfRule type="cellIs" dxfId="8123" priority="8492" operator="equal">
      <formula>"H1"</formula>
    </cfRule>
  </conditionalFormatting>
  <conditionalFormatting sqref="C166">
    <cfRule type="cellIs" dxfId="8122" priority="8589" operator="equal">
      <formula>"D"</formula>
    </cfRule>
  </conditionalFormatting>
  <conditionalFormatting sqref="C166">
    <cfRule type="cellIs" dxfId="8121" priority="8587" operator="equal">
      <formula>"H2"</formula>
    </cfRule>
    <cfRule type="cellIs" dxfId="8120" priority="8588" operator="equal">
      <formula>"H1"</formula>
    </cfRule>
  </conditionalFormatting>
  <conditionalFormatting sqref="C166">
    <cfRule type="cellIs" dxfId="8119" priority="8586" operator="equal">
      <formula>"D"</formula>
    </cfRule>
  </conditionalFormatting>
  <conditionalFormatting sqref="C166">
    <cfRule type="cellIs" dxfId="8118" priority="8584" operator="equal">
      <formula>"H2"</formula>
    </cfRule>
    <cfRule type="cellIs" dxfId="8117" priority="8585" operator="equal">
      <formula>"H1"</formula>
    </cfRule>
  </conditionalFormatting>
  <conditionalFormatting sqref="C166">
    <cfRule type="cellIs" dxfId="8116" priority="8583" operator="equal">
      <formula>"D"</formula>
    </cfRule>
  </conditionalFormatting>
  <conditionalFormatting sqref="C166">
    <cfRule type="cellIs" dxfId="8115" priority="8581" operator="equal">
      <formula>"H2"</formula>
    </cfRule>
    <cfRule type="cellIs" dxfId="8114" priority="8582" operator="equal">
      <formula>"H1"</formula>
    </cfRule>
  </conditionalFormatting>
  <conditionalFormatting sqref="C166">
    <cfRule type="cellIs" dxfId="8113" priority="8580" operator="equal">
      <formula>"D"</formula>
    </cfRule>
  </conditionalFormatting>
  <conditionalFormatting sqref="C166">
    <cfRule type="cellIs" dxfId="8112" priority="8578" operator="equal">
      <formula>"H2"</formula>
    </cfRule>
    <cfRule type="cellIs" dxfId="8111" priority="8579" operator="equal">
      <formula>"H1"</formula>
    </cfRule>
  </conditionalFormatting>
  <conditionalFormatting sqref="C167">
    <cfRule type="cellIs" dxfId="8110" priority="8574" operator="equal">
      <formula>"D"</formula>
    </cfRule>
  </conditionalFormatting>
  <conditionalFormatting sqref="C167">
    <cfRule type="cellIs" dxfId="8109" priority="8572" operator="equal">
      <formula>"H2"</formula>
    </cfRule>
    <cfRule type="cellIs" dxfId="8108" priority="8573" operator="equal">
      <formula>"H1"</formula>
    </cfRule>
  </conditionalFormatting>
  <conditionalFormatting sqref="C167">
    <cfRule type="cellIs" dxfId="8107" priority="8571" operator="equal">
      <formula>"D"</formula>
    </cfRule>
  </conditionalFormatting>
  <conditionalFormatting sqref="C167">
    <cfRule type="cellIs" dxfId="8106" priority="8569" operator="equal">
      <formula>"H2"</formula>
    </cfRule>
    <cfRule type="cellIs" dxfId="8105" priority="8570" operator="equal">
      <formula>"H1"</formula>
    </cfRule>
  </conditionalFormatting>
  <conditionalFormatting sqref="C167">
    <cfRule type="cellIs" dxfId="8104" priority="8568" operator="equal">
      <formula>"D"</formula>
    </cfRule>
  </conditionalFormatting>
  <conditionalFormatting sqref="C167">
    <cfRule type="cellIs" dxfId="8103" priority="8566" operator="equal">
      <formula>"H2"</formula>
    </cfRule>
    <cfRule type="cellIs" dxfId="8102" priority="8567" operator="equal">
      <formula>"H1"</formula>
    </cfRule>
  </conditionalFormatting>
  <conditionalFormatting sqref="C167">
    <cfRule type="cellIs" dxfId="8101" priority="8565" operator="equal">
      <formula>"D"</formula>
    </cfRule>
  </conditionalFormatting>
  <conditionalFormatting sqref="C167">
    <cfRule type="cellIs" dxfId="8100" priority="8563" operator="equal">
      <formula>"H2"</formula>
    </cfRule>
    <cfRule type="cellIs" dxfId="8099" priority="8564" operator="equal">
      <formula>"H1"</formula>
    </cfRule>
  </conditionalFormatting>
  <conditionalFormatting sqref="C168">
    <cfRule type="cellIs" dxfId="8098" priority="8559" operator="equal">
      <formula>"D"</formula>
    </cfRule>
  </conditionalFormatting>
  <conditionalFormatting sqref="C168">
    <cfRule type="cellIs" dxfId="8097" priority="8557" operator="equal">
      <formula>"H2"</formula>
    </cfRule>
    <cfRule type="cellIs" dxfId="8096" priority="8558" operator="equal">
      <formula>"H1"</formula>
    </cfRule>
  </conditionalFormatting>
  <conditionalFormatting sqref="C168">
    <cfRule type="cellIs" dxfId="8095" priority="8556" operator="equal">
      <formula>"D"</formula>
    </cfRule>
  </conditionalFormatting>
  <conditionalFormatting sqref="C168">
    <cfRule type="cellIs" dxfId="8094" priority="8554" operator="equal">
      <formula>"H2"</formula>
    </cfRule>
    <cfRule type="cellIs" dxfId="8093" priority="8555" operator="equal">
      <formula>"H1"</formula>
    </cfRule>
  </conditionalFormatting>
  <conditionalFormatting sqref="C168">
    <cfRule type="cellIs" dxfId="8092" priority="8553" operator="equal">
      <formula>"D"</formula>
    </cfRule>
  </conditionalFormatting>
  <conditionalFormatting sqref="C168">
    <cfRule type="cellIs" dxfId="8091" priority="8551" operator="equal">
      <formula>"H2"</formula>
    </cfRule>
    <cfRule type="cellIs" dxfId="8090" priority="8552" operator="equal">
      <formula>"H1"</formula>
    </cfRule>
  </conditionalFormatting>
  <conditionalFormatting sqref="C168">
    <cfRule type="cellIs" dxfId="8089" priority="8550" operator="equal">
      <formula>"D"</formula>
    </cfRule>
  </conditionalFormatting>
  <conditionalFormatting sqref="C168">
    <cfRule type="cellIs" dxfId="8088" priority="8548" operator="equal">
      <formula>"H2"</formula>
    </cfRule>
    <cfRule type="cellIs" dxfId="8087" priority="8549" operator="equal">
      <formula>"H1"</formula>
    </cfRule>
  </conditionalFormatting>
  <conditionalFormatting sqref="C169">
    <cfRule type="cellIs" dxfId="8086" priority="8544" operator="equal">
      <formula>"D"</formula>
    </cfRule>
  </conditionalFormatting>
  <conditionalFormatting sqref="C169">
    <cfRule type="cellIs" dxfId="8085" priority="8542" operator="equal">
      <formula>"H2"</formula>
    </cfRule>
    <cfRule type="cellIs" dxfId="8084" priority="8543" operator="equal">
      <formula>"H1"</formula>
    </cfRule>
  </conditionalFormatting>
  <conditionalFormatting sqref="C169">
    <cfRule type="cellIs" dxfId="8083" priority="8541" operator="equal">
      <formula>"D"</formula>
    </cfRule>
  </conditionalFormatting>
  <conditionalFormatting sqref="C169">
    <cfRule type="cellIs" dxfId="8082" priority="8539" operator="equal">
      <formula>"H2"</formula>
    </cfRule>
    <cfRule type="cellIs" dxfId="8081" priority="8540" operator="equal">
      <formula>"H1"</formula>
    </cfRule>
  </conditionalFormatting>
  <conditionalFormatting sqref="C169">
    <cfRule type="cellIs" dxfId="8080" priority="8538" operator="equal">
      <formula>"D"</formula>
    </cfRule>
  </conditionalFormatting>
  <conditionalFormatting sqref="C169">
    <cfRule type="cellIs" dxfId="8079" priority="8536" operator="equal">
      <formula>"H2"</formula>
    </cfRule>
    <cfRule type="cellIs" dxfId="8078" priority="8537" operator="equal">
      <formula>"H1"</formula>
    </cfRule>
  </conditionalFormatting>
  <conditionalFormatting sqref="C169">
    <cfRule type="cellIs" dxfId="8077" priority="8535" operator="equal">
      <formula>"D"</formula>
    </cfRule>
  </conditionalFormatting>
  <conditionalFormatting sqref="C169">
    <cfRule type="cellIs" dxfId="8076" priority="8533" operator="equal">
      <formula>"H2"</formula>
    </cfRule>
    <cfRule type="cellIs" dxfId="8075" priority="8534" operator="equal">
      <formula>"H1"</formula>
    </cfRule>
  </conditionalFormatting>
  <conditionalFormatting sqref="C170">
    <cfRule type="cellIs" dxfId="8074" priority="8529" operator="equal">
      <formula>"D"</formula>
    </cfRule>
  </conditionalFormatting>
  <conditionalFormatting sqref="C170">
    <cfRule type="cellIs" dxfId="8073" priority="8527" operator="equal">
      <formula>"H2"</formula>
    </cfRule>
    <cfRule type="cellIs" dxfId="8072" priority="8528" operator="equal">
      <formula>"H1"</formula>
    </cfRule>
  </conditionalFormatting>
  <conditionalFormatting sqref="C170">
    <cfRule type="cellIs" dxfId="8071" priority="8526" operator="equal">
      <formula>"D"</formula>
    </cfRule>
  </conditionalFormatting>
  <conditionalFormatting sqref="C170">
    <cfRule type="cellIs" dxfId="8070" priority="8524" operator="equal">
      <formula>"H2"</formula>
    </cfRule>
    <cfRule type="cellIs" dxfId="8069" priority="8525" operator="equal">
      <formula>"H1"</formula>
    </cfRule>
  </conditionalFormatting>
  <conditionalFormatting sqref="C170">
    <cfRule type="cellIs" dxfId="8068" priority="8523" operator="equal">
      <formula>"D"</formula>
    </cfRule>
  </conditionalFormatting>
  <conditionalFormatting sqref="C170">
    <cfRule type="cellIs" dxfId="8067" priority="8521" operator="equal">
      <formula>"H2"</formula>
    </cfRule>
    <cfRule type="cellIs" dxfId="8066" priority="8522" operator="equal">
      <formula>"H1"</formula>
    </cfRule>
  </conditionalFormatting>
  <conditionalFormatting sqref="C170">
    <cfRule type="cellIs" dxfId="8065" priority="8520" operator="equal">
      <formula>"D"</formula>
    </cfRule>
  </conditionalFormatting>
  <conditionalFormatting sqref="C170">
    <cfRule type="cellIs" dxfId="8064" priority="8518" operator="equal">
      <formula>"H2"</formula>
    </cfRule>
    <cfRule type="cellIs" dxfId="8063" priority="8519" operator="equal">
      <formula>"H1"</formula>
    </cfRule>
  </conditionalFormatting>
  <conditionalFormatting sqref="C171">
    <cfRule type="cellIs" dxfId="8062" priority="8514" operator="equal">
      <formula>"D"</formula>
    </cfRule>
  </conditionalFormatting>
  <conditionalFormatting sqref="C171">
    <cfRule type="cellIs" dxfId="8061" priority="8512" operator="equal">
      <formula>"H2"</formula>
    </cfRule>
    <cfRule type="cellIs" dxfId="8060" priority="8513" operator="equal">
      <formula>"H1"</formula>
    </cfRule>
  </conditionalFormatting>
  <conditionalFormatting sqref="C171">
    <cfRule type="cellIs" dxfId="8059" priority="8511" operator="equal">
      <formula>"D"</formula>
    </cfRule>
  </conditionalFormatting>
  <conditionalFormatting sqref="C171">
    <cfRule type="cellIs" dxfId="8058" priority="8509" operator="equal">
      <formula>"H2"</formula>
    </cfRule>
    <cfRule type="cellIs" dxfId="8057" priority="8510" operator="equal">
      <formula>"H1"</formula>
    </cfRule>
  </conditionalFormatting>
  <conditionalFormatting sqref="C171">
    <cfRule type="cellIs" dxfId="8056" priority="8508" operator="equal">
      <formula>"D"</formula>
    </cfRule>
  </conditionalFormatting>
  <conditionalFormatting sqref="C171">
    <cfRule type="cellIs" dxfId="8055" priority="8506" operator="equal">
      <formula>"H2"</formula>
    </cfRule>
    <cfRule type="cellIs" dxfId="8054" priority="8507" operator="equal">
      <formula>"H1"</formula>
    </cfRule>
  </conditionalFormatting>
  <conditionalFormatting sqref="C171">
    <cfRule type="cellIs" dxfId="8053" priority="8505" operator="equal">
      <formula>"D"</formula>
    </cfRule>
  </conditionalFormatting>
  <conditionalFormatting sqref="C171">
    <cfRule type="cellIs" dxfId="8052" priority="8503" operator="equal">
      <formula>"H2"</formula>
    </cfRule>
    <cfRule type="cellIs" dxfId="8051" priority="8504" operator="equal">
      <formula>"H1"</formula>
    </cfRule>
  </conditionalFormatting>
  <conditionalFormatting sqref="C172">
    <cfRule type="cellIs" dxfId="8050" priority="8490" operator="equal">
      <formula>"D"</formula>
    </cfRule>
  </conditionalFormatting>
  <conditionalFormatting sqref="C172">
    <cfRule type="cellIs" dxfId="8049" priority="8488" operator="equal">
      <formula>"H2"</formula>
    </cfRule>
    <cfRule type="cellIs" dxfId="8048" priority="8489" operator="equal">
      <formula>"H1"</formula>
    </cfRule>
  </conditionalFormatting>
  <conditionalFormatting sqref="C173">
    <cfRule type="cellIs" dxfId="8047" priority="8484" operator="equal">
      <formula>"D"</formula>
    </cfRule>
  </conditionalFormatting>
  <conditionalFormatting sqref="C173">
    <cfRule type="cellIs" dxfId="8046" priority="8482" operator="equal">
      <formula>"H2"</formula>
    </cfRule>
    <cfRule type="cellIs" dxfId="8045" priority="8483" operator="equal">
      <formula>"H1"</formula>
    </cfRule>
  </conditionalFormatting>
  <conditionalFormatting sqref="C173">
    <cfRule type="cellIs" dxfId="8044" priority="8481" operator="equal">
      <formula>"D"</formula>
    </cfRule>
  </conditionalFormatting>
  <conditionalFormatting sqref="C173">
    <cfRule type="cellIs" dxfId="8043" priority="8479" operator="equal">
      <formula>"H2"</formula>
    </cfRule>
    <cfRule type="cellIs" dxfId="8042" priority="8480" operator="equal">
      <formula>"H1"</formula>
    </cfRule>
  </conditionalFormatting>
  <conditionalFormatting sqref="C173">
    <cfRule type="cellIs" dxfId="8041" priority="8478" operator="equal">
      <formula>"D"</formula>
    </cfRule>
  </conditionalFormatting>
  <conditionalFormatting sqref="C173">
    <cfRule type="cellIs" dxfId="8040" priority="8476" operator="equal">
      <formula>"H2"</formula>
    </cfRule>
    <cfRule type="cellIs" dxfId="8039" priority="8477" operator="equal">
      <formula>"H1"</formula>
    </cfRule>
  </conditionalFormatting>
  <conditionalFormatting sqref="C173">
    <cfRule type="cellIs" dxfId="8038" priority="8475" operator="equal">
      <formula>"D"</formula>
    </cfRule>
  </conditionalFormatting>
  <conditionalFormatting sqref="C173">
    <cfRule type="cellIs" dxfId="8037" priority="8473" operator="equal">
      <formula>"H2"</formula>
    </cfRule>
    <cfRule type="cellIs" dxfId="8036" priority="8474" operator="equal">
      <formula>"H1"</formula>
    </cfRule>
  </conditionalFormatting>
  <conditionalFormatting sqref="C169">
    <cfRule type="cellIs" dxfId="8035" priority="8336" operator="equal">
      <formula>"D"</formula>
    </cfRule>
  </conditionalFormatting>
  <conditionalFormatting sqref="C169">
    <cfRule type="cellIs" dxfId="8034" priority="8334" operator="equal">
      <formula>"H2"</formula>
    </cfRule>
    <cfRule type="cellIs" dxfId="8033" priority="8335" operator="equal">
      <formula>"H1"</formula>
    </cfRule>
  </conditionalFormatting>
  <conditionalFormatting sqref="C169">
    <cfRule type="cellIs" dxfId="8032" priority="8330" operator="equal">
      <formula>"D"</formula>
    </cfRule>
  </conditionalFormatting>
  <conditionalFormatting sqref="C169">
    <cfRule type="cellIs" dxfId="8031" priority="8328" operator="equal">
      <formula>"H2"</formula>
    </cfRule>
    <cfRule type="cellIs" dxfId="8030" priority="8329" operator="equal">
      <formula>"H1"</formula>
    </cfRule>
  </conditionalFormatting>
  <conditionalFormatting sqref="I163:I173">
    <cfRule type="expression" dxfId="8029" priority="8400">
      <formula>AND(I$1&gt;=($E163),I$1&lt;=($F163),$E163&lt;&gt;"",$F163&lt;&gt;"")</formula>
    </cfRule>
  </conditionalFormatting>
  <conditionalFormatting sqref="I163:I173">
    <cfRule type="cellIs" dxfId="8028" priority="8396" operator="equal">
      <formula>"D"</formula>
    </cfRule>
  </conditionalFormatting>
  <conditionalFormatting sqref="I163:I173">
    <cfRule type="cellIs" dxfId="8027" priority="8394" operator="equal">
      <formula>"H2"</formula>
    </cfRule>
    <cfRule type="cellIs" dxfId="8026" priority="8395" operator="equal">
      <formula>"H1"</formula>
    </cfRule>
  </conditionalFormatting>
  <conditionalFormatting sqref="C173">
    <cfRule type="cellIs" dxfId="8025" priority="8390" operator="equal">
      <formula>"D"</formula>
    </cfRule>
  </conditionalFormatting>
  <conditionalFormatting sqref="C173">
    <cfRule type="cellIs" dxfId="8024" priority="8388" operator="equal">
      <formula>"H2"</formula>
    </cfRule>
    <cfRule type="cellIs" dxfId="8023" priority="8389" operator="equal">
      <formula>"H1"</formula>
    </cfRule>
  </conditionalFormatting>
  <conditionalFormatting sqref="C173">
    <cfRule type="cellIs" dxfId="8022" priority="8387" operator="equal">
      <formula>"D"</formula>
    </cfRule>
  </conditionalFormatting>
  <conditionalFormatting sqref="C173">
    <cfRule type="cellIs" dxfId="8021" priority="8385" operator="equal">
      <formula>"H2"</formula>
    </cfRule>
    <cfRule type="cellIs" dxfId="8020" priority="8386" operator="equal">
      <formula>"H1"</formula>
    </cfRule>
  </conditionalFormatting>
  <conditionalFormatting sqref="C173">
    <cfRule type="cellIs" dxfId="8019" priority="8384" operator="equal">
      <formula>"D"</formula>
    </cfRule>
  </conditionalFormatting>
  <conditionalFormatting sqref="C173">
    <cfRule type="cellIs" dxfId="8018" priority="8382" operator="equal">
      <formula>"H2"</formula>
    </cfRule>
    <cfRule type="cellIs" dxfId="8017" priority="8383" operator="equal">
      <formula>"H1"</formula>
    </cfRule>
  </conditionalFormatting>
  <conditionalFormatting sqref="C173">
    <cfRule type="cellIs" dxfId="8016" priority="8381" operator="equal">
      <formula>"D"</formula>
    </cfRule>
  </conditionalFormatting>
  <conditionalFormatting sqref="C173">
    <cfRule type="cellIs" dxfId="8015" priority="8379" operator="equal">
      <formula>"H2"</formula>
    </cfRule>
    <cfRule type="cellIs" dxfId="8014" priority="8380" operator="equal">
      <formula>"H1"</formula>
    </cfRule>
  </conditionalFormatting>
  <conditionalFormatting sqref="C171">
    <cfRule type="cellIs" dxfId="8013" priority="8375" operator="equal">
      <formula>"D"</formula>
    </cfRule>
  </conditionalFormatting>
  <conditionalFormatting sqref="C171">
    <cfRule type="cellIs" dxfId="8012" priority="8373" operator="equal">
      <formula>"H2"</formula>
    </cfRule>
    <cfRule type="cellIs" dxfId="8011" priority="8374" operator="equal">
      <formula>"H1"</formula>
    </cfRule>
  </conditionalFormatting>
  <conditionalFormatting sqref="C171">
    <cfRule type="cellIs" dxfId="8010" priority="8372" operator="equal">
      <formula>"D"</formula>
    </cfRule>
  </conditionalFormatting>
  <conditionalFormatting sqref="C171">
    <cfRule type="cellIs" dxfId="8009" priority="8370" operator="equal">
      <formula>"H2"</formula>
    </cfRule>
    <cfRule type="cellIs" dxfId="8008" priority="8371" operator="equal">
      <formula>"H1"</formula>
    </cfRule>
  </conditionalFormatting>
  <conditionalFormatting sqref="C171">
    <cfRule type="cellIs" dxfId="8007" priority="8369" operator="equal">
      <formula>"D"</formula>
    </cfRule>
  </conditionalFormatting>
  <conditionalFormatting sqref="C171">
    <cfRule type="cellIs" dxfId="8006" priority="8367" operator="equal">
      <formula>"H2"</formula>
    </cfRule>
    <cfRule type="cellIs" dxfId="8005" priority="8368" operator="equal">
      <formula>"H1"</formula>
    </cfRule>
  </conditionalFormatting>
  <conditionalFormatting sqref="C171">
    <cfRule type="cellIs" dxfId="8004" priority="8366" operator="equal">
      <formula>"D"</formula>
    </cfRule>
  </conditionalFormatting>
  <conditionalFormatting sqref="C171">
    <cfRule type="cellIs" dxfId="8003" priority="8364" operator="equal">
      <formula>"H2"</formula>
    </cfRule>
    <cfRule type="cellIs" dxfId="8002" priority="8365" operator="equal">
      <formula>"H1"</formula>
    </cfRule>
  </conditionalFormatting>
  <conditionalFormatting sqref="C170">
    <cfRule type="cellIs" dxfId="8001" priority="8360" operator="equal">
      <formula>"D"</formula>
    </cfRule>
  </conditionalFormatting>
  <conditionalFormatting sqref="C170">
    <cfRule type="cellIs" dxfId="8000" priority="8358" operator="equal">
      <formula>"H2"</formula>
    </cfRule>
    <cfRule type="cellIs" dxfId="7999" priority="8359" operator="equal">
      <formula>"H1"</formula>
    </cfRule>
  </conditionalFormatting>
  <conditionalFormatting sqref="C170">
    <cfRule type="cellIs" dxfId="7998" priority="8357" operator="equal">
      <formula>"D"</formula>
    </cfRule>
  </conditionalFormatting>
  <conditionalFormatting sqref="C170">
    <cfRule type="cellIs" dxfId="7997" priority="8355" operator="equal">
      <formula>"H2"</formula>
    </cfRule>
    <cfRule type="cellIs" dxfId="7996" priority="8356" operator="equal">
      <formula>"H1"</formula>
    </cfRule>
  </conditionalFormatting>
  <conditionalFormatting sqref="C170">
    <cfRule type="cellIs" dxfId="7995" priority="8354" operator="equal">
      <formula>"D"</formula>
    </cfRule>
  </conditionalFormatting>
  <conditionalFormatting sqref="C170">
    <cfRule type="cellIs" dxfId="7994" priority="8352" operator="equal">
      <formula>"H2"</formula>
    </cfRule>
    <cfRule type="cellIs" dxfId="7993" priority="8353" operator="equal">
      <formula>"H1"</formula>
    </cfRule>
  </conditionalFormatting>
  <conditionalFormatting sqref="C170">
    <cfRule type="cellIs" dxfId="7992" priority="8351" operator="equal">
      <formula>"D"</formula>
    </cfRule>
  </conditionalFormatting>
  <conditionalFormatting sqref="C170">
    <cfRule type="cellIs" dxfId="7991" priority="8349" operator="equal">
      <formula>"H2"</formula>
    </cfRule>
    <cfRule type="cellIs" dxfId="7990" priority="8350" operator="equal">
      <formula>"H1"</formula>
    </cfRule>
  </conditionalFormatting>
  <conditionalFormatting sqref="C169">
    <cfRule type="cellIs" dxfId="7989" priority="8345" operator="equal">
      <formula>"D"</formula>
    </cfRule>
  </conditionalFormatting>
  <conditionalFormatting sqref="C169">
    <cfRule type="cellIs" dxfId="7988" priority="8343" operator="equal">
      <formula>"H2"</formula>
    </cfRule>
    <cfRule type="cellIs" dxfId="7987" priority="8344" operator="equal">
      <formula>"H1"</formula>
    </cfRule>
  </conditionalFormatting>
  <conditionalFormatting sqref="C169">
    <cfRule type="cellIs" dxfId="7986" priority="8342" operator="equal">
      <formula>"D"</formula>
    </cfRule>
  </conditionalFormatting>
  <conditionalFormatting sqref="C169">
    <cfRule type="cellIs" dxfId="7985" priority="8340" operator="equal">
      <formula>"H2"</formula>
    </cfRule>
    <cfRule type="cellIs" dxfId="7984" priority="8341" operator="equal">
      <formula>"H1"</formula>
    </cfRule>
  </conditionalFormatting>
  <conditionalFormatting sqref="C169">
    <cfRule type="cellIs" dxfId="7983" priority="8339" operator="equal">
      <formula>"D"</formula>
    </cfRule>
  </conditionalFormatting>
  <conditionalFormatting sqref="C169">
    <cfRule type="cellIs" dxfId="7982" priority="8337" operator="equal">
      <formula>"H2"</formula>
    </cfRule>
    <cfRule type="cellIs" dxfId="7981" priority="8338" operator="equal">
      <formula>"H1"</formula>
    </cfRule>
  </conditionalFormatting>
  <conditionalFormatting sqref="C169">
    <cfRule type="cellIs" dxfId="7980" priority="8327" operator="equal">
      <formula>"D"</formula>
    </cfRule>
  </conditionalFormatting>
  <conditionalFormatting sqref="C169">
    <cfRule type="cellIs" dxfId="7979" priority="8325" operator="equal">
      <formula>"H2"</formula>
    </cfRule>
    <cfRule type="cellIs" dxfId="7978" priority="8326" operator="equal">
      <formula>"H1"</formula>
    </cfRule>
  </conditionalFormatting>
  <conditionalFormatting sqref="C169">
    <cfRule type="cellIs" dxfId="7977" priority="8324" operator="equal">
      <formula>"D"</formula>
    </cfRule>
  </conditionalFormatting>
  <conditionalFormatting sqref="C169">
    <cfRule type="cellIs" dxfId="7976" priority="8322" operator="equal">
      <formula>"H2"</formula>
    </cfRule>
    <cfRule type="cellIs" dxfId="7975" priority="8323" operator="equal">
      <formula>"H1"</formula>
    </cfRule>
  </conditionalFormatting>
  <conditionalFormatting sqref="C169">
    <cfRule type="cellIs" dxfId="7974" priority="8321" operator="equal">
      <formula>"D"</formula>
    </cfRule>
  </conditionalFormatting>
  <conditionalFormatting sqref="C169">
    <cfRule type="cellIs" dxfId="7973" priority="8319" operator="equal">
      <formula>"H2"</formula>
    </cfRule>
    <cfRule type="cellIs" dxfId="7972" priority="8320" operator="equal">
      <formula>"H1"</formula>
    </cfRule>
  </conditionalFormatting>
  <conditionalFormatting sqref="C168">
    <cfRule type="cellIs" dxfId="7971" priority="8315" operator="equal">
      <formula>"D"</formula>
    </cfRule>
  </conditionalFormatting>
  <conditionalFormatting sqref="C168">
    <cfRule type="cellIs" dxfId="7970" priority="8313" operator="equal">
      <formula>"H2"</formula>
    </cfRule>
    <cfRule type="cellIs" dxfId="7969" priority="8314" operator="equal">
      <formula>"H1"</formula>
    </cfRule>
  </conditionalFormatting>
  <conditionalFormatting sqref="C168">
    <cfRule type="cellIs" dxfId="7968" priority="8312" operator="equal">
      <formula>"D"</formula>
    </cfRule>
  </conditionalFormatting>
  <conditionalFormatting sqref="C168">
    <cfRule type="cellIs" dxfId="7967" priority="8310" operator="equal">
      <formula>"H2"</formula>
    </cfRule>
    <cfRule type="cellIs" dxfId="7966" priority="8311" operator="equal">
      <formula>"H1"</formula>
    </cfRule>
  </conditionalFormatting>
  <conditionalFormatting sqref="C168">
    <cfRule type="cellIs" dxfId="7965" priority="8309" operator="equal">
      <formula>"D"</formula>
    </cfRule>
  </conditionalFormatting>
  <conditionalFormatting sqref="C168">
    <cfRule type="cellIs" dxfId="7964" priority="8307" operator="equal">
      <formula>"H2"</formula>
    </cfRule>
    <cfRule type="cellIs" dxfId="7963" priority="8308" operator="equal">
      <formula>"H1"</formula>
    </cfRule>
  </conditionalFormatting>
  <conditionalFormatting sqref="C168">
    <cfRule type="cellIs" dxfId="7962" priority="8306" operator="equal">
      <formula>"D"</formula>
    </cfRule>
  </conditionalFormatting>
  <conditionalFormatting sqref="C168">
    <cfRule type="cellIs" dxfId="7961" priority="8304" operator="equal">
      <formula>"H2"</formula>
    </cfRule>
    <cfRule type="cellIs" dxfId="7960" priority="8305" operator="equal">
      <formula>"H1"</formula>
    </cfRule>
  </conditionalFormatting>
  <conditionalFormatting sqref="C168">
    <cfRule type="cellIs" dxfId="7959" priority="8300" operator="equal">
      <formula>"D"</formula>
    </cfRule>
  </conditionalFormatting>
  <conditionalFormatting sqref="C168">
    <cfRule type="cellIs" dxfId="7958" priority="8298" operator="equal">
      <formula>"H2"</formula>
    </cfRule>
    <cfRule type="cellIs" dxfId="7957" priority="8299" operator="equal">
      <formula>"H1"</formula>
    </cfRule>
  </conditionalFormatting>
  <conditionalFormatting sqref="C168">
    <cfRule type="cellIs" dxfId="7956" priority="8297" operator="equal">
      <formula>"D"</formula>
    </cfRule>
  </conditionalFormatting>
  <conditionalFormatting sqref="C168">
    <cfRule type="cellIs" dxfId="7955" priority="8295" operator="equal">
      <formula>"H2"</formula>
    </cfRule>
    <cfRule type="cellIs" dxfId="7954" priority="8296" operator="equal">
      <formula>"H1"</formula>
    </cfRule>
  </conditionalFormatting>
  <conditionalFormatting sqref="C168">
    <cfRule type="cellIs" dxfId="7953" priority="8294" operator="equal">
      <formula>"D"</formula>
    </cfRule>
  </conditionalFormatting>
  <conditionalFormatting sqref="C168">
    <cfRule type="cellIs" dxfId="7952" priority="8292" operator="equal">
      <formula>"H2"</formula>
    </cfRule>
    <cfRule type="cellIs" dxfId="7951" priority="8293" operator="equal">
      <formula>"H1"</formula>
    </cfRule>
  </conditionalFormatting>
  <conditionalFormatting sqref="C168">
    <cfRule type="cellIs" dxfId="7950" priority="8291" operator="equal">
      <formula>"D"</formula>
    </cfRule>
  </conditionalFormatting>
  <conditionalFormatting sqref="C168">
    <cfRule type="cellIs" dxfId="7949" priority="8289" operator="equal">
      <formula>"H2"</formula>
    </cfRule>
    <cfRule type="cellIs" dxfId="7948" priority="8290" operator="equal">
      <formula>"H1"</formula>
    </cfRule>
  </conditionalFormatting>
  <conditionalFormatting sqref="C168">
    <cfRule type="cellIs" dxfId="7947" priority="8285" operator="equal">
      <formula>"D"</formula>
    </cfRule>
  </conditionalFormatting>
  <conditionalFormatting sqref="C168">
    <cfRule type="cellIs" dxfId="7946" priority="8283" operator="equal">
      <formula>"H2"</formula>
    </cfRule>
    <cfRule type="cellIs" dxfId="7945" priority="8284" operator="equal">
      <formula>"H1"</formula>
    </cfRule>
  </conditionalFormatting>
  <conditionalFormatting sqref="C168">
    <cfRule type="cellIs" dxfId="7944" priority="8282" operator="equal">
      <formula>"D"</formula>
    </cfRule>
  </conditionalFormatting>
  <conditionalFormatting sqref="C168">
    <cfRule type="cellIs" dxfId="7943" priority="8280" operator="equal">
      <formula>"H2"</formula>
    </cfRule>
    <cfRule type="cellIs" dxfId="7942" priority="8281" operator="equal">
      <formula>"H1"</formula>
    </cfRule>
  </conditionalFormatting>
  <conditionalFormatting sqref="C168">
    <cfRule type="cellIs" dxfId="7941" priority="8279" operator="equal">
      <formula>"D"</formula>
    </cfRule>
  </conditionalFormatting>
  <conditionalFormatting sqref="C168">
    <cfRule type="cellIs" dxfId="7940" priority="8277" operator="equal">
      <formula>"H2"</formula>
    </cfRule>
    <cfRule type="cellIs" dxfId="7939" priority="8278" operator="equal">
      <formula>"H1"</formula>
    </cfRule>
  </conditionalFormatting>
  <conditionalFormatting sqref="C168">
    <cfRule type="cellIs" dxfId="7938" priority="8276" operator="equal">
      <formula>"D"</formula>
    </cfRule>
  </conditionalFormatting>
  <conditionalFormatting sqref="C168">
    <cfRule type="cellIs" dxfId="7937" priority="8274" operator="equal">
      <formula>"H2"</formula>
    </cfRule>
    <cfRule type="cellIs" dxfId="7936" priority="8275" operator="equal">
      <formula>"H1"</formula>
    </cfRule>
  </conditionalFormatting>
  <conditionalFormatting sqref="C167">
    <cfRule type="cellIs" dxfId="7935" priority="8270" operator="equal">
      <formula>"D"</formula>
    </cfRule>
  </conditionalFormatting>
  <conditionalFormatting sqref="C167">
    <cfRule type="cellIs" dxfId="7934" priority="8268" operator="equal">
      <formula>"H2"</formula>
    </cfRule>
    <cfRule type="cellIs" dxfId="7933" priority="8269" operator="equal">
      <formula>"H1"</formula>
    </cfRule>
  </conditionalFormatting>
  <conditionalFormatting sqref="C167">
    <cfRule type="cellIs" dxfId="7932" priority="8267" operator="equal">
      <formula>"D"</formula>
    </cfRule>
  </conditionalFormatting>
  <conditionalFormatting sqref="C167">
    <cfRule type="cellIs" dxfId="7931" priority="8265" operator="equal">
      <formula>"H2"</formula>
    </cfRule>
    <cfRule type="cellIs" dxfId="7930" priority="8266" operator="equal">
      <formula>"H1"</formula>
    </cfRule>
  </conditionalFormatting>
  <conditionalFormatting sqref="C167">
    <cfRule type="cellIs" dxfId="7929" priority="8264" operator="equal">
      <formula>"D"</formula>
    </cfRule>
  </conditionalFormatting>
  <conditionalFormatting sqref="C167">
    <cfRule type="cellIs" dxfId="7928" priority="8262" operator="equal">
      <formula>"H2"</formula>
    </cfRule>
    <cfRule type="cellIs" dxfId="7927" priority="8263" operator="equal">
      <formula>"H1"</formula>
    </cfRule>
  </conditionalFormatting>
  <conditionalFormatting sqref="C167">
    <cfRule type="cellIs" dxfId="7926" priority="8261" operator="equal">
      <formula>"D"</formula>
    </cfRule>
  </conditionalFormatting>
  <conditionalFormatting sqref="C167">
    <cfRule type="cellIs" dxfId="7925" priority="8259" operator="equal">
      <formula>"H2"</formula>
    </cfRule>
    <cfRule type="cellIs" dxfId="7924" priority="8260" operator="equal">
      <formula>"H1"</formula>
    </cfRule>
  </conditionalFormatting>
  <conditionalFormatting sqref="C167">
    <cfRule type="cellIs" dxfId="7923" priority="8255" operator="equal">
      <formula>"D"</formula>
    </cfRule>
  </conditionalFormatting>
  <conditionalFormatting sqref="C167">
    <cfRule type="cellIs" dxfId="7922" priority="8253" operator="equal">
      <formula>"H2"</formula>
    </cfRule>
    <cfRule type="cellIs" dxfId="7921" priority="8254" operator="equal">
      <formula>"H1"</formula>
    </cfRule>
  </conditionalFormatting>
  <conditionalFormatting sqref="C167">
    <cfRule type="cellIs" dxfId="7920" priority="8252" operator="equal">
      <formula>"D"</formula>
    </cfRule>
  </conditionalFormatting>
  <conditionalFormatting sqref="C167">
    <cfRule type="cellIs" dxfId="7919" priority="8250" operator="equal">
      <formula>"H2"</formula>
    </cfRule>
    <cfRule type="cellIs" dxfId="7918" priority="8251" operator="equal">
      <formula>"H1"</formula>
    </cfRule>
  </conditionalFormatting>
  <conditionalFormatting sqref="C167">
    <cfRule type="cellIs" dxfId="7917" priority="8249" operator="equal">
      <formula>"D"</formula>
    </cfRule>
  </conditionalFormatting>
  <conditionalFormatting sqref="C167">
    <cfRule type="cellIs" dxfId="7916" priority="8247" operator="equal">
      <formula>"H2"</formula>
    </cfRule>
    <cfRule type="cellIs" dxfId="7915" priority="8248" operator="equal">
      <formula>"H1"</formula>
    </cfRule>
  </conditionalFormatting>
  <conditionalFormatting sqref="C167">
    <cfRule type="cellIs" dxfId="7914" priority="8246" operator="equal">
      <formula>"D"</formula>
    </cfRule>
  </conditionalFormatting>
  <conditionalFormatting sqref="C167">
    <cfRule type="cellIs" dxfId="7913" priority="8244" operator="equal">
      <formula>"H2"</formula>
    </cfRule>
    <cfRule type="cellIs" dxfId="7912" priority="8245" operator="equal">
      <formula>"H1"</formula>
    </cfRule>
  </conditionalFormatting>
  <conditionalFormatting sqref="C167">
    <cfRule type="cellIs" dxfId="7911" priority="8240" operator="equal">
      <formula>"D"</formula>
    </cfRule>
  </conditionalFormatting>
  <conditionalFormatting sqref="C167">
    <cfRule type="cellIs" dxfId="7910" priority="8238" operator="equal">
      <formula>"H2"</formula>
    </cfRule>
    <cfRule type="cellIs" dxfId="7909" priority="8239" operator="equal">
      <formula>"H1"</formula>
    </cfRule>
  </conditionalFormatting>
  <conditionalFormatting sqref="C167">
    <cfRule type="cellIs" dxfId="7908" priority="8237" operator="equal">
      <formula>"D"</formula>
    </cfRule>
  </conditionalFormatting>
  <conditionalFormatting sqref="C167">
    <cfRule type="cellIs" dxfId="7907" priority="8235" operator="equal">
      <formula>"H2"</formula>
    </cfRule>
    <cfRule type="cellIs" dxfId="7906" priority="8236" operator="equal">
      <formula>"H1"</formula>
    </cfRule>
  </conditionalFormatting>
  <conditionalFormatting sqref="C167">
    <cfRule type="cellIs" dxfId="7905" priority="8234" operator="equal">
      <formula>"D"</formula>
    </cfRule>
  </conditionalFormatting>
  <conditionalFormatting sqref="C167">
    <cfRule type="cellIs" dxfId="7904" priority="8232" operator="equal">
      <formula>"H2"</formula>
    </cfRule>
    <cfRule type="cellIs" dxfId="7903" priority="8233" operator="equal">
      <formula>"H1"</formula>
    </cfRule>
  </conditionalFormatting>
  <conditionalFormatting sqref="C167">
    <cfRule type="cellIs" dxfId="7902" priority="8231" operator="equal">
      <formula>"D"</formula>
    </cfRule>
  </conditionalFormatting>
  <conditionalFormatting sqref="C167">
    <cfRule type="cellIs" dxfId="7901" priority="8229" operator="equal">
      <formula>"H2"</formula>
    </cfRule>
    <cfRule type="cellIs" dxfId="7900" priority="8230" operator="equal">
      <formula>"H1"</formula>
    </cfRule>
  </conditionalFormatting>
  <conditionalFormatting sqref="C166">
    <cfRule type="cellIs" dxfId="7899" priority="8225" operator="equal">
      <formula>"D"</formula>
    </cfRule>
  </conditionalFormatting>
  <conditionalFormatting sqref="C166">
    <cfRule type="cellIs" dxfId="7898" priority="8223" operator="equal">
      <formula>"H2"</formula>
    </cfRule>
    <cfRule type="cellIs" dxfId="7897" priority="8224" operator="equal">
      <formula>"H1"</formula>
    </cfRule>
  </conditionalFormatting>
  <conditionalFormatting sqref="C166">
    <cfRule type="cellIs" dxfId="7896" priority="8222" operator="equal">
      <formula>"D"</formula>
    </cfRule>
  </conditionalFormatting>
  <conditionalFormatting sqref="C166">
    <cfRule type="cellIs" dxfId="7895" priority="8220" operator="equal">
      <formula>"H2"</formula>
    </cfRule>
    <cfRule type="cellIs" dxfId="7894" priority="8221" operator="equal">
      <formula>"H1"</formula>
    </cfRule>
  </conditionalFormatting>
  <conditionalFormatting sqref="C166">
    <cfRule type="cellIs" dxfId="7893" priority="8219" operator="equal">
      <formula>"D"</formula>
    </cfRule>
  </conditionalFormatting>
  <conditionalFormatting sqref="C166">
    <cfRule type="cellIs" dxfId="7892" priority="8217" operator="equal">
      <formula>"H2"</formula>
    </cfRule>
    <cfRule type="cellIs" dxfId="7891" priority="8218" operator="equal">
      <formula>"H1"</formula>
    </cfRule>
  </conditionalFormatting>
  <conditionalFormatting sqref="C166">
    <cfRule type="cellIs" dxfId="7890" priority="8216" operator="equal">
      <formula>"D"</formula>
    </cfRule>
  </conditionalFormatting>
  <conditionalFormatting sqref="C166">
    <cfRule type="cellIs" dxfId="7889" priority="8214" operator="equal">
      <formula>"H2"</formula>
    </cfRule>
    <cfRule type="cellIs" dxfId="7888" priority="8215" operator="equal">
      <formula>"H1"</formula>
    </cfRule>
  </conditionalFormatting>
  <conditionalFormatting sqref="C166">
    <cfRule type="cellIs" dxfId="7887" priority="8210" operator="equal">
      <formula>"D"</formula>
    </cfRule>
  </conditionalFormatting>
  <conditionalFormatting sqref="C166">
    <cfRule type="cellIs" dxfId="7886" priority="8208" operator="equal">
      <formula>"H2"</formula>
    </cfRule>
    <cfRule type="cellIs" dxfId="7885" priority="8209" operator="equal">
      <formula>"H1"</formula>
    </cfRule>
  </conditionalFormatting>
  <conditionalFormatting sqref="C166">
    <cfRule type="cellIs" dxfId="7884" priority="8207" operator="equal">
      <formula>"D"</formula>
    </cfRule>
  </conditionalFormatting>
  <conditionalFormatting sqref="C166">
    <cfRule type="cellIs" dxfId="7883" priority="8205" operator="equal">
      <formula>"H2"</formula>
    </cfRule>
    <cfRule type="cellIs" dxfId="7882" priority="8206" operator="equal">
      <formula>"H1"</formula>
    </cfRule>
  </conditionalFormatting>
  <conditionalFormatting sqref="C166">
    <cfRule type="cellIs" dxfId="7881" priority="8204" operator="equal">
      <formula>"D"</formula>
    </cfRule>
  </conditionalFormatting>
  <conditionalFormatting sqref="C166">
    <cfRule type="cellIs" dxfId="7880" priority="8202" operator="equal">
      <formula>"H2"</formula>
    </cfRule>
    <cfRule type="cellIs" dxfId="7879" priority="8203" operator="equal">
      <formula>"H1"</formula>
    </cfRule>
  </conditionalFormatting>
  <conditionalFormatting sqref="C166">
    <cfRule type="cellIs" dxfId="7878" priority="8201" operator="equal">
      <formula>"D"</formula>
    </cfRule>
  </conditionalFormatting>
  <conditionalFormatting sqref="C166">
    <cfRule type="cellIs" dxfId="7877" priority="8199" operator="equal">
      <formula>"H2"</formula>
    </cfRule>
    <cfRule type="cellIs" dxfId="7876" priority="8200" operator="equal">
      <formula>"H1"</formula>
    </cfRule>
  </conditionalFormatting>
  <conditionalFormatting sqref="C166">
    <cfRule type="cellIs" dxfId="7875" priority="8195" operator="equal">
      <formula>"D"</formula>
    </cfRule>
  </conditionalFormatting>
  <conditionalFormatting sqref="C166">
    <cfRule type="cellIs" dxfId="7874" priority="8193" operator="equal">
      <formula>"H2"</formula>
    </cfRule>
    <cfRule type="cellIs" dxfId="7873" priority="8194" operator="equal">
      <formula>"H1"</formula>
    </cfRule>
  </conditionalFormatting>
  <conditionalFormatting sqref="C166">
    <cfRule type="cellIs" dxfId="7872" priority="8192" operator="equal">
      <formula>"D"</formula>
    </cfRule>
  </conditionalFormatting>
  <conditionalFormatting sqref="C166">
    <cfRule type="cellIs" dxfId="7871" priority="8190" operator="equal">
      <formula>"H2"</formula>
    </cfRule>
    <cfRule type="cellIs" dxfId="7870" priority="8191" operator="equal">
      <formula>"H1"</formula>
    </cfRule>
  </conditionalFormatting>
  <conditionalFormatting sqref="C166">
    <cfRule type="cellIs" dxfId="7869" priority="8189" operator="equal">
      <formula>"D"</formula>
    </cfRule>
  </conditionalFormatting>
  <conditionalFormatting sqref="C166">
    <cfRule type="cellIs" dxfId="7868" priority="8187" operator="equal">
      <formula>"H2"</formula>
    </cfRule>
    <cfRule type="cellIs" dxfId="7867" priority="8188" operator="equal">
      <formula>"H1"</formula>
    </cfRule>
  </conditionalFormatting>
  <conditionalFormatting sqref="C166">
    <cfRule type="cellIs" dxfId="7866" priority="8186" operator="equal">
      <formula>"D"</formula>
    </cfRule>
  </conditionalFormatting>
  <conditionalFormatting sqref="C166">
    <cfRule type="cellIs" dxfId="7865" priority="8184" operator="equal">
      <formula>"H2"</formula>
    </cfRule>
    <cfRule type="cellIs" dxfId="7864" priority="8185" operator="equal">
      <formula>"H1"</formula>
    </cfRule>
  </conditionalFormatting>
  <conditionalFormatting sqref="C164">
    <cfRule type="cellIs" dxfId="7863" priority="8180" operator="equal">
      <formula>"D"</formula>
    </cfRule>
  </conditionalFormatting>
  <conditionalFormatting sqref="C164">
    <cfRule type="cellIs" dxfId="7862" priority="8178" operator="equal">
      <formula>"H2"</formula>
    </cfRule>
    <cfRule type="cellIs" dxfId="7861" priority="8179" operator="equal">
      <formula>"H1"</formula>
    </cfRule>
  </conditionalFormatting>
  <conditionalFormatting sqref="C164">
    <cfRule type="cellIs" dxfId="7860" priority="8177" operator="equal">
      <formula>"D"</formula>
    </cfRule>
  </conditionalFormatting>
  <conditionalFormatting sqref="C164">
    <cfRule type="cellIs" dxfId="7859" priority="8175" operator="equal">
      <formula>"H2"</formula>
    </cfRule>
    <cfRule type="cellIs" dxfId="7858" priority="8176" operator="equal">
      <formula>"H1"</formula>
    </cfRule>
  </conditionalFormatting>
  <conditionalFormatting sqref="C164">
    <cfRule type="cellIs" dxfId="7857" priority="8174" operator="equal">
      <formula>"D"</formula>
    </cfRule>
  </conditionalFormatting>
  <conditionalFormatting sqref="C164">
    <cfRule type="cellIs" dxfId="7856" priority="8172" operator="equal">
      <formula>"H2"</formula>
    </cfRule>
    <cfRule type="cellIs" dxfId="7855" priority="8173" operator="equal">
      <formula>"H1"</formula>
    </cfRule>
  </conditionalFormatting>
  <conditionalFormatting sqref="C164">
    <cfRule type="cellIs" dxfId="7854" priority="8171" operator="equal">
      <formula>"D"</formula>
    </cfRule>
  </conditionalFormatting>
  <conditionalFormatting sqref="C164">
    <cfRule type="cellIs" dxfId="7853" priority="8169" operator="equal">
      <formula>"H2"</formula>
    </cfRule>
    <cfRule type="cellIs" dxfId="7852" priority="8170" operator="equal">
      <formula>"H1"</formula>
    </cfRule>
  </conditionalFormatting>
  <conditionalFormatting sqref="C164">
    <cfRule type="cellIs" dxfId="7851" priority="8165" operator="equal">
      <formula>"D"</formula>
    </cfRule>
  </conditionalFormatting>
  <conditionalFormatting sqref="C164">
    <cfRule type="cellIs" dxfId="7850" priority="8163" operator="equal">
      <formula>"H2"</formula>
    </cfRule>
    <cfRule type="cellIs" dxfId="7849" priority="8164" operator="equal">
      <formula>"H1"</formula>
    </cfRule>
  </conditionalFormatting>
  <conditionalFormatting sqref="C164">
    <cfRule type="cellIs" dxfId="7848" priority="8162" operator="equal">
      <formula>"D"</formula>
    </cfRule>
  </conditionalFormatting>
  <conditionalFormatting sqref="C164">
    <cfRule type="cellIs" dxfId="7847" priority="8160" operator="equal">
      <formula>"H2"</formula>
    </cfRule>
    <cfRule type="cellIs" dxfId="7846" priority="8161" operator="equal">
      <formula>"H1"</formula>
    </cfRule>
  </conditionalFormatting>
  <conditionalFormatting sqref="C164">
    <cfRule type="cellIs" dxfId="7845" priority="8159" operator="equal">
      <formula>"D"</formula>
    </cfRule>
  </conditionalFormatting>
  <conditionalFormatting sqref="C164">
    <cfRule type="cellIs" dxfId="7844" priority="8157" operator="equal">
      <formula>"H2"</formula>
    </cfRule>
    <cfRule type="cellIs" dxfId="7843" priority="8158" operator="equal">
      <formula>"H1"</formula>
    </cfRule>
  </conditionalFormatting>
  <conditionalFormatting sqref="C164">
    <cfRule type="cellIs" dxfId="7842" priority="8156" operator="equal">
      <formula>"D"</formula>
    </cfRule>
  </conditionalFormatting>
  <conditionalFormatting sqref="C164">
    <cfRule type="cellIs" dxfId="7841" priority="8154" operator="equal">
      <formula>"H2"</formula>
    </cfRule>
    <cfRule type="cellIs" dxfId="7840" priority="8155" operator="equal">
      <formula>"H1"</formula>
    </cfRule>
  </conditionalFormatting>
  <conditionalFormatting sqref="C164">
    <cfRule type="cellIs" dxfId="7839" priority="8150" operator="equal">
      <formula>"D"</formula>
    </cfRule>
  </conditionalFormatting>
  <conditionalFormatting sqref="C164">
    <cfRule type="cellIs" dxfId="7838" priority="8148" operator="equal">
      <formula>"H2"</formula>
    </cfRule>
    <cfRule type="cellIs" dxfId="7837" priority="8149" operator="equal">
      <formula>"H1"</formula>
    </cfRule>
  </conditionalFormatting>
  <conditionalFormatting sqref="C164">
    <cfRule type="cellIs" dxfId="7836" priority="8147" operator="equal">
      <formula>"D"</formula>
    </cfRule>
  </conditionalFormatting>
  <conditionalFormatting sqref="C164">
    <cfRule type="cellIs" dxfId="7835" priority="8145" operator="equal">
      <formula>"H2"</formula>
    </cfRule>
    <cfRule type="cellIs" dxfId="7834" priority="8146" operator="equal">
      <formula>"H1"</formula>
    </cfRule>
  </conditionalFormatting>
  <conditionalFormatting sqref="C164">
    <cfRule type="cellIs" dxfId="7833" priority="8144" operator="equal">
      <formula>"D"</formula>
    </cfRule>
  </conditionalFormatting>
  <conditionalFormatting sqref="C164">
    <cfRule type="cellIs" dxfId="7832" priority="8142" operator="equal">
      <formula>"H2"</formula>
    </cfRule>
    <cfRule type="cellIs" dxfId="7831" priority="8143" operator="equal">
      <formula>"H1"</formula>
    </cfRule>
  </conditionalFormatting>
  <conditionalFormatting sqref="C164">
    <cfRule type="cellIs" dxfId="7830" priority="8141" operator="equal">
      <formula>"D"</formula>
    </cfRule>
  </conditionalFormatting>
  <conditionalFormatting sqref="C164">
    <cfRule type="cellIs" dxfId="7829" priority="8139" operator="equal">
      <formula>"H2"</formula>
    </cfRule>
    <cfRule type="cellIs" dxfId="7828" priority="8140" operator="equal">
      <formula>"H1"</formula>
    </cfRule>
  </conditionalFormatting>
  <conditionalFormatting sqref="C164">
    <cfRule type="cellIs" dxfId="7827" priority="8135" operator="equal">
      <formula>"D"</formula>
    </cfRule>
  </conditionalFormatting>
  <conditionalFormatting sqref="C164">
    <cfRule type="cellIs" dxfId="7826" priority="8133" operator="equal">
      <formula>"H2"</formula>
    </cfRule>
    <cfRule type="cellIs" dxfId="7825" priority="8134" operator="equal">
      <formula>"H1"</formula>
    </cfRule>
  </conditionalFormatting>
  <conditionalFormatting sqref="C164">
    <cfRule type="cellIs" dxfId="7824" priority="8132" operator="equal">
      <formula>"D"</formula>
    </cfRule>
  </conditionalFormatting>
  <conditionalFormatting sqref="C164">
    <cfRule type="cellIs" dxfId="7823" priority="8130" operator="equal">
      <formula>"H2"</formula>
    </cfRule>
    <cfRule type="cellIs" dxfId="7822" priority="8131" operator="equal">
      <formula>"H1"</formula>
    </cfRule>
  </conditionalFormatting>
  <conditionalFormatting sqref="C164">
    <cfRule type="cellIs" dxfId="7821" priority="8129" operator="equal">
      <formula>"D"</formula>
    </cfRule>
  </conditionalFormatting>
  <conditionalFormatting sqref="C164">
    <cfRule type="cellIs" dxfId="7820" priority="8127" operator="equal">
      <formula>"H2"</formula>
    </cfRule>
    <cfRule type="cellIs" dxfId="7819" priority="8128" operator="equal">
      <formula>"H1"</formula>
    </cfRule>
  </conditionalFormatting>
  <conditionalFormatting sqref="C164">
    <cfRule type="cellIs" dxfId="7818" priority="8126" operator="equal">
      <formula>"D"</formula>
    </cfRule>
  </conditionalFormatting>
  <conditionalFormatting sqref="C164">
    <cfRule type="cellIs" dxfId="7817" priority="8124" operator="equal">
      <formula>"H2"</formula>
    </cfRule>
    <cfRule type="cellIs" dxfId="7816" priority="8125" operator="equal">
      <formula>"H1"</formula>
    </cfRule>
  </conditionalFormatting>
  <conditionalFormatting sqref="D168">
    <cfRule type="expression" dxfId="7815" priority="8097">
      <formula>AND(D$1&gt;=($E168),D$1&lt;=($F168),$E168&lt;&gt;"",$F168&lt;&gt;"")</formula>
    </cfRule>
  </conditionalFormatting>
  <conditionalFormatting sqref="D168">
    <cfRule type="cellIs" dxfId="7814" priority="8093" operator="equal">
      <formula>"D"</formula>
    </cfRule>
  </conditionalFormatting>
  <conditionalFormatting sqref="D168">
    <cfRule type="cellIs" dxfId="7813" priority="8091" operator="equal">
      <formula>"H2"</formula>
    </cfRule>
    <cfRule type="cellIs" dxfId="7812" priority="8092" operator="equal">
      <formula>"H1"</formula>
    </cfRule>
  </conditionalFormatting>
  <conditionalFormatting sqref="D168">
    <cfRule type="cellIs" dxfId="7811" priority="8090" operator="equal">
      <formula>"D"</formula>
    </cfRule>
  </conditionalFormatting>
  <conditionalFormatting sqref="D168">
    <cfRule type="cellIs" dxfId="7810" priority="8088" operator="equal">
      <formula>"H2"</formula>
    </cfRule>
    <cfRule type="cellIs" dxfId="7809" priority="8089" operator="equal">
      <formula>"H1"</formula>
    </cfRule>
  </conditionalFormatting>
  <conditionalFormatting sqref="D168">
    <cfRule type="cellIs" dxfId="7808" priority="8087" operator="equal">
      <formula>"D"</formula>
    </cfRule>
  </conditionalFormatting>
  <conditionalFormatting sqref="D168">
    <cfRule type="cellIs" dxfId="7807" priority="8085" operator="equal">
      <formula>"H2"</formula>
    </cfRule>
    <cfRule type="cellIs" dxfId="7806" priority="8086" operator="equal">
      <formula>"H1"</formula>
    </cfRule>
  </conditionalFormatting>
  <conditionalFormatting sqref="D173">
    <cfRule type="cellIs" dxfId="7805" priority="8041" operator="equal">
      <formula>"D"</formula>
    </cfRule>
  </conditionalFormatting>
  <conditionalFormatting sqref="D173">
    <cfRule type="cellIs" dxfId="7804" priority="8039" operator="equal">
      <formula>"H2"</formula>
    </cfRule>
    <cfRule type="cellIs" dxfId="7803" priority="8040" operator="equal">
      <formula>"H1"</formula>
    </cfRule>
  </conditionalFormatting>
  <conditionalFormatting sqref="D173">
    <cfRule type="cellIs" dxfId="7802" priority="8038" operator="equal">
      <formula>"D"</formula>
    </cfRule>
  </conditionalFormatting>
  <conditionalFormatting sqref="D173">
    <cfRule type="cellIs" dxfId="7801" priority="8036" operator="equal">
      <formula>"H2"</formula>
    </cfRule>
    <cfRule type="cellIs" dxfId="7800" priority="8037" operator="equal">
      <formula>"H1"</formula>
    </cfRule>
  </conditionalFormatting>
  <conditionalFormatting sqref="D173">
    <cfRule type="expression" dxfId="7799" priority="8045">
      <formula>AND(D$1&gt;=($E173),D$1&lt;=($F173),$E173&lt;&gt;"",$F173&lt;&gt;"")</formula>
    </cfRule>
  </conditionalFormatting>
  <conditionalFormatting sqref="D173">
    <cfRule type="cellIs" dxfId="7798" priority="8035" operator="equal">
      <formula>"D"</formula>
    </cfRule>
  </conditionalFormatting>
  <conditionalFormatting sqref="D173">
    <cfRule type="cellIs" dxfId="7797" priority="8033" operator="equal">
      <formula>"H2"</formula>
    </cfRule>
    <cfRule type="cellIs" dxfId="7796" priority="8034" operator="equal">
      <formula>"H1"</formula>
    </cfRule>
  </conditionalFormatting>
  <conditionalFormatting sqref="D167">
    <cfRule type="expression" dxfId="7795" priority="8032">
      <formula>AND(D$1&gt;=($E167),D$1&lt;=($F167),$E167&lt;&gt;"",$F167&lt;&gt;"")</formula>
    </cfRule>
  </conditionalFormatting>
  <conditionalFormatting sqref="D167">
    <cfRule type="cellIs" dxfId="7794" priority="8028" operator="equal">
      <formula>"D"</formula>
    </cfRule>
  </conditionalFormatting>
  <conditionalFormatting sqref="D167">
    <cfRule type="cellIs" dxfId="7793" priority="8026" operator="equal">
      <formula>"H2"</formula>
    </cfRule>
    <cfRule type="cellIs" dxfId="7792" priority="8027" operator="equal">
      <formula>"H1"</formula>
    </cfRule>
  </conditionalFormatting>
  <conditionalFormatting sqref="D167">
    <cfRule type="cellIs" dxfId="7791" priority="8025" operator="equal">
      <formula>"D"</formula>
    </cfRule>
  </conditionalFormatting>
  <conditionalFormatting sqref="D167">
    <cfRule type="cellIs" dxfId="7790" priority="8023" operator="equal">
      <formula>"H2"</formula>
    </cfRule>
    <cfRule type="cellIs" dxfId="7789" priority="8024" operator="equal">
      <formula>"H1"</formula>
    </cfRule>
  </conditionalFormatting>
  <conditionalFormatting sqref="D170">
    <cfRule type="expression" dxfId="7788" priority="8022">
      <formula>AND(D$1&gt;=($E170),D$1&lt;=($F170),$E170&lt;&gt;"",$F170&lt;&gt;"")</formula>
    </cfRule>
  </conditionalFormatting>
  <conditionalFormatting sqref="D170">
    <cfRule type="cellIs" dxfId="7787" priority="8018" operator="equal">
      <formula>"D"</formula>
    </cfRule>
  </conditionalFormatting>
  <conditionalFormatting sqref="D170">
    <cfRule type="cellIs" dxfId="7786" priority="8016" operator="equal">
      <formula>"H2"</formula>
    </cfRule>
    <cfRule type="cellIs" dxfId="7785" priority="8017" operator="equal">
      <formula>"H1"</formula>
    </cfRule>
  </conditionalFormatting>
  <conditionalFormatting sqref="D170">
    <cfRule type="cellIs" dxfId="7784" priority="8015" operator="equal">
      <formula>"D"</formula>
    </cfRule>
  </conditionalFormatting>
  <conditionalFormatting sqref="D170">
    <cfRule type="cellIs" dxfId="7783" priority="8013" operator="equal">
      <formula>"H2"</formula>
    </cfRule>
    <cfRule type="cellIs" dxfId="7782" priority="8014" operator="equal">
      <formula>"H1"</formula>
    </cfRule>
  </conditionalFormatting>
  <conditionalFormatting sqref="B174:XFD174 J175:XFD185 A175:G175 A177:G177 A176:C176 E176:G176 A178:C185 E178:G185">
    <cfRule type="expression" dxfId="7781" priority="8012">
      <formula>AND(A$1&gt;=($E174),A$1&lt;=($F174),$E174&lt;&gt;"",$F174&lt;&gt;"")</formula>
    </cfRule>
  </conditionalFormatting>
  <conditionalFormatting sqref="N174:JN185">
    <cfRule type="expression" dxfId="7780" priority="8008">
      <formula>OR(WEEKDAY(N$1)=1,WEEKDAY(N$1)=7)</formula>
    </cfRule>
  </conditionalFormatting>
  <conditionalFormatting sqref="A175:B185 A174 C174:G175 C177:G177 C176 E176:G176 I174:XFD174 J175:XFD185 E178:G185">
    <cfRule type="cellIs" dxfId="7779" priority="8005" operator="equal">
      <formula>"D"</formula>
    </cfRule>
  </conditionalFormatting>
  <conditionalFormatting sqref="A175:B185 A174 C174:G175 C177:G177 C176 E176:G176 I174:XFD174 J175:XFD185 E178:G185">
    <cfRule type="cellIs" dxfId="7778" priority="8003" operator="equal">
      <formula>"H2"</formula>
    </cfRule>
    <cfRule type="cellIs" dxfId="7777" priority="8004" operator="equal">
      <formula>"H1"</formula>
    </cfRule>
  </conditionalFormatting>
  <conditionalFormatting sqref="E174:F185">
    <cfRule type="expression" dxfId="7776" priority="8002">
      <formula>$E174&gt;$F174</formula>
    </cfRule>
  </conditionalFormatting>
  <conditionalFormatting sqref="B174:XFD174 D177:G177 E175:G176">
    <cfRule type="cellIs" dxfId="7775" priority="8001" operator="equal">
      <formula>"D"</formula>
    </cfRule>
  </conditionalFormatting>
  <conditionalFormatting sqref="B174:XFD174 D177:G177 E175:G176">
    <cfRule type="cellIs" dxfId="7774" priority="7999" operator="equal">
      <formula>"H2"</formula>
    </cfRule>
    <cfRule type="cellIs" dxfId="7773" priority="8000" operator="equal">
      <formula>"H1"</formula>
    </cfRule>
  </conditionalFormatting>
  <conditionalFormatting sqref="C177">
    <cfRule type="cellIs" dxfId="7772" priority="7998" operator="equal">
      <formula>"D"</formula>
    </cfRule>
  </conditionalFormatting>
  <conditionalFormatting sqref="C177">
    <cfRule type="cellIs" dxfId="7771" priority="7996" operator="equal">
      <formula>"H2"</formula>
    </cfRule>
    <cfRule type="cellIs" dxfId="7770" priority="7997" operator="equal">
      <formula>"H1"</formula>
    </cfRule>
  </conditionalFormatting>
  <conditionalFormatting sqref="C175">
    <cfRule type="cellIs" dxfId="7769" priority="7995" operator="equal">
      <formula>"D"</formula>
    </cfRule>
  </conditionalFormatting>
  <conditionalFormatting sqref="C175">
    <cfRule type="cellIs" dxfId="7768" priority="7993" operator="equal">
      <formula>"H2"</formula>
    </cfRule>
    <cfRule type="cellIs" dxfId="7767" priority="7994" operator="equal">
      <formula>"H1"</formula>
    </cfRule>
  </conditionalFormatting>
  <conditionalFormatting sqref="C176">
    <cfRule type="cellIs" dxfId="7766" priority="7992" operator="equal">
      <formula>"D"</formula>
    </cfRule>
  </conditionalFormatting>
  <conditionalFormatting sqref="C176">
    <cfRule type="cellIs" dxfId="7765" priority="7990" operator="equal">
      <formula>"H2"</formula>
    </cfRule>
    <cfRule type="cellIs" dxfId="7764" priority="7991" operator="equal">
      <formula>"H1"</formula>
    </cfRule>
  </conditionalFormatting>
  <conditionalFormatting sqref="D175">
    <cfRule type="cellIs" dxfId="7763" priority="7989" operator="equal">
      <formula>"D"</formula>
    </cfRule>
  </conditionalFormatting>
  <conditionalFormatting sqref="D175">
    <cfRule type="cellIs" dxfId="7762" priority="7987" operator="equal">
      <formula>"H2"</formula>
    </cfRule>
    <cfRule type="cellIs" dxfId="7761" priority="7988" operator="equal">
      <formula>"H1"</formula>
    </cfRule>
  </conditionalFormatting>
  <conditionalFormatting sqref="E178">
    <cfRule type="cellIs" dxfId="7760" priority="7986" operator="equal">
      <formula>"D"</formula>
    </cfRule>
  </conditionalFormatting>
  <conditionalFormatting sqref="E178">
    <cfRule type="cellIs" dxfId="7759" priority="7984" operator="equal">
      <formula>"H2"</formula>
    </cfRule>
    <cfRule type="cellIs" dxfId="7758" priority="7985" operator="equal">
      <formula>"H1"</formula>
    </cfRule>
  </conditionalFormatting>
  <conditionalFormatting sqref="C184">
    <cfRule type="cellIs" dxfId="7757" priority="7890" operator="equal">
      <formula>"D"</formula>
    </cfRule>
  </conditionalFormatting>
  <conditionalFormatting sqref="C184">
    <cfRule type="cellIs" dxfId="7756" priority="7888" operator="equal">
      <formula>"H2"</formula>
    </cfRule>
    <cfRule type="cellIs" dxfId="7755" priority="7889" operator="equal">
      <formula>"H1"</formula>
    </cfRule>
  </conditionalFormatting>
  <conditionalFormatting sqref="C184">
    <cfRule type="cellIs" dxfId="7754" priority="7887" operator="equal">
      <formula>"D"</formula>
    </cfRule>
  </conditionalFormatting>
  <conditionalFormatting sqref="C184">
    <cfRule type="cellIs" dxfId="7753" priority="7885" operator="equal">
      <formula>"H2"</formula>
    </cfRule>
    <cfRule type="cellIs" dxfId="7752" priority="7886" operator="equal">
      <formula>"H1"</formula>
    </cfRule>
  </conditionalFormatting>
  <conditionalFormatting sqref="C184">
    <cfRule type="cellIs" dxfId="7751" priority="7884" operator="equal">
      <formula>"D"</formula>
    </cfRule>
  </conditionalFormatting>
  <conditionalFormatting sqref="C184">
    <cfRule type="cellIs" dxfId="7750" priority="7882" operator="equal">
      <formula>"H2"</formula>
    </cfRule>
    <cfRule type="cellIs" dxfId="7749" priority="7883" operator="equal">
      <formula>"H1"</formula>
    </cfRule>
  </conditionalFormatting>
  <conditionalFormatting sqref="C178">
    <cfRule type="cellIs" dxfId="7748" priority="7980" operator="equal">
      <formula>"D"</formula>
    </cfRule>
  </conditionalFormatting>
  <conditionalFormatting sqref="C178">
    <cfRule type="cellIs" dxfId="7747" priority="7978" operator="equal">
      <formula>"H2"</formula>
    </cfRule>
    <cfRule type="cellIs" dxfId="7746" priority="7979" operator="equal">
      <formula>"H1"</formula>
    </cfRule>
  </conditionalFormatting>
  <conditionalFormatting sqref="C178">
    <cfRule type="cellIs" dxfId="7745" priority="7977" operator="equal">
      <formula>"D"</formula>
    </cfRule>
  </conditionalFormatting>
  <conditionalFormatting sqref="C178">
    <cfRule type="cellIs" dxfId="7744" priority="7975" operator="equal">
      <formula>"H2"</formula>
    </cfRule>
    <cfRule type="cellIs" dxfId="7743" priority="7976" operator="equal">
      <formula>"H1"</formula>
    </cfRule>
  </conditionalFormatting>
  <conditionalFormatting sqref="C178">
    <cfRule type="cellIs" dxfId="7742" priority="7974" operator="equal">
      <formula>"D"</formula>
    </cfRule>
  </conditionalFormatting>
  <conditionalFormatting sqref="C178">
    <cfRule type="cellIs" dxfId="7741" priority="7972" operator="equal">
      <formula>"H2"</formula>
    </cfRule>
    <cfRule type="cellIs" dxfId="7740" priority="7973" operator="equal">
      <formula>"H1"</formula>
    </cfRule>
  </conditionalFormatting>
  <conditionalFormatting sqref="C178">
    <cfRule type="cellIs" dxfId="7739" priority="7971" operator="equal">
      <formula>"D"</formula>
    </cfRule>
  </conditionalFormatting>
  <conditionalFormatting sqref="C178">
    <cfRule type="cellIs" dxfId="7738" priority="7969" operator="equal">
      <formula>"H2"</formula>
    </cfRule>
    <cfRule type="cellIs" dxfId="7737" priority="7970" operator="equal">
      <formula>"H1"</formula>
    </cfRule>
  </conditionalFormatting>
  <conditionalFormatting sqref="C179">
    <cfRule type="cellIs" dxfId="7736" priority="7965" operator="equal">
      <formula>"D"</formula>
    </cfRule>
  </conditionalFormatting>
  <conditionalFormatting sqref="C179">
    <cfRule type="cellIs" dxfId="7735" priority="7963" operator="equal">
      <formula>"H2"</formula>
    </cfRule>
    <cfRule type="cellIs" dxfId="7734" priority="7964" operator="equal">
      <formula>"H1"</formula>
    </cfRule>
  </conditionalFormatting>
  <conditionalFormatting sqref="C179">
    <cfRule type="cellIs" dxfId="7733" priority="7962" operator="equal">
      <formula>"D"</formula>
    </cfRule>
  </conditionalFormatting>
  <conditionalFormatting sqref="C179">
    <cfRule type="cellIs" dxfId="7732" priority="7960" operator="equal">
      <formula>"H2"</formula>
    </cfRule>
    <cfRule type="cellIs" dxfId="7731" priority="7961" operator="equal">
      <formula>"H1"</formula>
    </cfRule>
  </conditionalFormatting>
  <conditionalFormatting sqref="C179">
    <cfRule type="cellIs" dxfId="7730" priority="7959" operator="equal">
      <formula>"D"</formula>
    </cfRule>
  </conditionalFormatting>
  <conditionalFormatting sqref="C179">
    <cfRule type="cellIs" dxfId="7729" priority="7957" operator="equal">
      <formula>"H2"</formula>
    </cfRule>
    <cfRule type="cellIs" dxfId="7728" priority="7958" operator="equal">
      <formula>"H1"</formula>
    </cfRule>
  </conditionalFormatting>
  <conditionalFormatting sqref="C179">
    <cfRule type="cellIs" dxfId="7727" priority="7956" operator="equal">
      <formula>"D"</formula>
    </cfRule>
  </conditionalFormatting>
  <conditionalFormatting sqref="C179">
    <cfRule type="cellIs" dxfId="7726" priority="7954" operator="equal">
      <formula>"H2"</formula>
    </cfRule>
    <cfRule type="cellIs" dxfId="7725" priority="7955" operator="equal">
      <formula>"H1"</formula>
    </cfRule>
  </conditionalFormatting>
  <conditionalFormatting sqref="C180">
    <cfRule type="cellIs" dxfId="7724" priority="7950" operator="equal">
      <formula>"D"</formula>
    </cfRule>
  </conditionalFormatting>
  <conditionalFormatting sqref="C180">
    <cfRule type="cellIs" dxfId="7723" priority="7948" operator="equal">
      <formula>"H2"</formula>
    </cfRule>
    <cfRule type="cellIs" dxfId="7722" priority="7949" operator="equal">
      <formula>"H1"</formula>
    </cfRule>
  </conditionalFormatting>
  <conditionalFormatting sqref="C180">
    <cfRule type="cellIs" dxfId="7721" priority="7947" operator="equal">
      <formula>"D"</formula>
    </cfRule>
  </conditionalFormatting>
  <conditionalFormatting sqref="C180">
    <cfRule type="cellIs" dxfId="7720" priority="7945" operator="equal">
      <formula>"H2"</formula>
    </cfRule>
    <cfRule type="cellIs" dxfId="7719" priority="7946" operator="equal">
      <formula>"H1"</formula>
    </cfRule>
  </conditionalFormatting>
  <conditionalFormatting sqref="C180">
    <cfRule type="cellIs" dxfId="7718" priority="7944" operator="equal">
      <formula>"D"</formula>
    </cfRule>
  </conditionalFormatting>
  <conditionalFormatting sqref="C180">
    <cfRule type="cellIs" dxfId="7717" priority="7942" operator="equal">
      <formula>"H2"</formula>
    </cfRule>
    <cfRule type="cellIs" dxfId="7716" priority="7943" operator="equal">
      <formula>"H1"</formula>
    </cfRule>
  </conditionalFormatting>
  <conditionalFormatting sqref="C180">
    <cfRule type="cellIs" dxfId="7715" priority="7941" operator="equal">
      <formula>"D"</formula>
    </cfRule>
  </conditionalFormatting>
  <conditionalFormatting sqref="C180">
    <cfRule type="cellIs" dxfId="7714" priority="7939" operator="equal">
      <formula>"H2"</formula>
    </cfRule>
    <cfRule type="cellIs" dxfId="7713" priority="7940" operator="equal">
      <formula>"H1"</formula>
    </cfRule>
  </conditionalFormatting>
  <conditionalFormatting sqref="C181">
    <cfRule type="cellIs" dxfId="7712" priority="7935" operator="equal">
      <formula>"D"</formula>
    </cfRule>
  </conditionalFormatting>
  <conditionalFormatting sqref="C181">
    <cfRule type="cellIs" dxfId="7711" priority="7933" operator="equal">
      <formula>"H2"</formula>
    </cfRule>
    <cfRule type="cellIs" dxfId="7710" priority="7934" operator="equal">
      <formula>"H1"</formula>
    </cfRule>
  </conditionalFormatting>
  <conditionalFormatting sqref="C181">
    <cfRule type="cellIs" dxfId="7709" priority="7932" operator="equal">
      <formula>"D"</formula>
    </cfRule>
  </conditionalFormatting>
  <conditionalFormatting sqref="C181">
    <cfRule type="cellIs" dxfId="7708" priority="7930" operator="equal">
      <formula>"H2"</formula>
    </cfRule>
    <cfRule type="cellIs" dxfId="7707" priority="7931" operator="equal">
      <formula>"H1"</formula>
    </cfRule>
  </conditionalFormatting>
  <conditionalFormatting sqref="C181">
    <cfRule type="cellIs" dxfId="7706" priority="7929" operator="equal">
      <formula>"D"</formula>
    </cfRule>
  </conditionalFormatting>
  <conditionalFormatting sqref="C181">
    <cfRule type="cellIs" dxfId="7705" priority="7927" operator="equal">
      <formula>"H2"</formula>
    </cfRule>
    <cfRule type="cellIs" dxfId="7704" priority="7928" operator="equal">
      <formula>"H1"</formula>
    </cfRule>
  </conditionalFormatting>
  <conditionalFormatting sqref="C181">
    <cfRule type="cellIs" dxfId="7703" priority="7926" operator="equal">
      <formula>"D"</formula>
    </cfRule>
  </conditionalFormatting>
  <conditionalFormatting sqref="C181">
    <cfRule type="cellIs" dxfId="7702" priority="7924" operator="equal">
      <formula>"H2"</formula>
    </cfRule>
    <cfRule type="cellIs" dxfId="7701" priority="7925" operator="equal">
      <formula>"H1"</formula>
    </cfRule>
  </conditionalFormatting>
  <conditionalFormatting sqref="C182">
    <cfRule type="cellIs" dxfId="7700" priority="7920" operator="equal">
      <formula>"D"</formula>
    </cfRule>
  </conditionalFormatting>
  <conditionalFormatting sqref="C182">
    <cfRule type="cellIs" dxfId="7699" priority="7918" operator="equal">
      <formula>"H2"</formula>
    </cfRule>
    <cfRule type="cellIs" dxfId="7698" priority="7919" operator="equal">
      <formula>"H1"</formula>
    </cfRule>
  </conditionalFormatting>
  <conditionalFormatting sqref="C182">
    <cfRule type="cellIs" dxfId="7697" priority="7917" operator="equal">
      <formula>"D"</formula>
    </cfRule>
  </conditionalFormatting>
  <conditionalFormatting sqref="C182">
    <cfRule type="cellIs" dxfId="7696" priority="7915" operator="equal">
      <formula>"H2"</formula>
    </cfRule>
    <cfRule type="cellIs" dxfId="7695" priority="7916" operator="equal">
      <formula>"H1"</formula>
    </cfRule>
  </conditionalFormatting>
  <conditionalFormatting sqref="C182">
    <cfRule type="cellIs" dxfId="7694" priority="7914" operator="equal">
      <formula>"D"</formula>
    </cfRule>
  </conditionalFormatting>
  <conditionalFormatting sqref="C182">
    <cfRule type="cellIs" dxfId="7693" priority="7912" operator="equal">
      <formula>"H2"</formula>
    </cfRule>
    <cfRule type="cellIs" dxfId="7692" priority="7913" operator="equal">
      <formula>"H1"</formula>
    </cfRule>
  </conditionalFormatting>
  <conditionalFormatting sqref="C182">
    <cfRule type="cellIs" dxfId="7691" priority="7911" operator="equal">
      <formula>"D"</formula>
    </cfRule>
  </conditionalFormatting>
  <conditionalFormatting sqref="C182">
    <cfRule type="cellIs" dxfId="7690" priority="7909" operator="equal">
      <formula>"H2"</formula>
    </cfRule>
    <cfRule type="cellIs" dxfId="7689" priority="7910" operator="equal">
      <formula>"H1"</formula>
    </cfRule>
  </conditionalFormatting>
  <conditionalFormatting sqref="C183">
    <cfRule type="cellIs" dxfId="7688" priority="7905" operator="equal">
      <formula>"D"</formula>
    </cfRule>
  </conditionalFormatting>
  <conditionalFormatting sqref="C183">
    <cfRule type="cellIs" dxfId="7687" priority="7903" operator="equal">
      <formula>"H2"</formula>
    </cfRule>
    <cfRule type="cellIs" dxfId="7686" priority="7904" operator="equal">
      <formula>"H1"</formula>
    </cfRule>
  </conditionalFormatting>
  <conditionalFormatting sqref="C183">
    <cfRule type="cellIs" dxfId="7685" priority="7902" operator="equal">
      <formula>"D"</formula>
    </cfRule>
  </conditionalFormatting>
  <conditionalFormatting sqref="C183">
    <cfRule type="cellIs" dxfId="7684" priority="7900" operator="equal">
      <formula>"H2"</formula>
    </cfRule>
    <cfRule type="cellIs" dxfId="7683" priority="7901" operator="equal">
      <formula>"H1"</formula>
    </cfRule>
  </conditionalFormatting>
  <conditionalFormatting sqref="C183">
    <cfRule type="cellIs" dxfId="7682" priority="7899" operator="equal">
      <formula>"D"</formula>
    </cfRule>
  </conditionalFormatting>
  <conditionalFormatting sqref="C183">
    <cfRule type="cellIs" dxfId="7681" priority="7897" operator="equal">
      <formula>"H2"</formula>
    </cfRule>
    <cfRule type="cellIs" dxfId="7680" priority="7898" operator="equal">
      <formula>"H1"</formula>
    </cfRule>
  </conditionalFormatting>
  <conditionalFormatting sqref="C183">
    <cfRule type="cellIs" dxfId="7679" priority="7896" operator="equal">
      <formula>"D"</formula>
    </cfRule>
  </conditionalFormatting>
  <conditionalFormatting sqref="C183">
    <cfRule type="cellIs" dxfId="7678" priority="7894" operator="equal">
      <formula>"H2"</formula>
    </cfRule>
    <cfRule type="cellIs" dxfId="7677" priority="7895" operator="equal">
      <formula>"H1"</formula>
    </cfRule>
  </conditionalFormatting>
  <conditionalFormatting sqref="C184">
    <cfRule type="cellIs" dxfId="7676" priority="7881" operator="equal">
      <formula>"D"</formula>
    </cfRule>
  </conditionalFormatting>
  <conditionalFormatting sqref="C184">
    <cfRule type="cellIs" dxfId="7675" priority="7879" operator="equal">
      <formula>"H2"</formula>
    </cfRule>
    <cfRule type="cellIs" dxfId="7674" priority="7880" operator="equal">
      <formula>"H1"</formula>
    </cfRule>
  </conditionalFormatting>
  <conditionalFormatting sqref="C185">
    <cfRule type="cellIs" dxfId="7673" priority="7875" operator="equal">
      <formula>"D"</formula>
    </cfRule>
  </conditionalFormatting>
  <conditionalFormatting sqref="C185">
    <cfRule type="cellIs" dxfId="7672" priority="7873" operator="equal">
      <formula>"H2"</formula>
    </cfRule>
    <cfRule type="cellIs" dxfId="7671" priority="7874" operator="equal">
      <formula>"H1"</formula>
    </cfRule>
  </conditionalFormatting>
  <conditionalFormatting sqref="C185">
    <cfRule type="cellIs" dxfId="7670" priority="7872" operator="equal">
      <formula>"D"</formula>
    </cfRule>
  </conditionalFormatting>
  <conditionalFormatting sqref="C185">
    <cfRule type="cellIs" dxfId="7669" priority="7870" operator="equal">
      <formula>"H2"</formula>
    </cfRule>
    <cfRule type="cellIs" dxfId="7668" priority="7871" operator="equal">
      <formula>"H1"</formula>
    </cfRule>
  </conditionalFormatting>
  <conditionalFormatting sqref="C185">
    <cfRule type="cellIs" dxfId="7667" priority="7869" operator="equal">
      <formula>"D"</formula>
    </cfRule>
  </conditionalFormatting>
  <conditionalFormatting sqref="C185">
    <cfRule type="cellIs" dxfId="7666" priority="7867" operator="equal">
      <formula>"H2"</formula>
    </cfRule>
    <cfRule type="cellIs" dxfId="7665" priority="7868" operator="equal">
      <formula>"H1"</formula>
    </cfRule>
  </conditionalFormatting>
  <conditionalFormatting sqref="C185">
    <cfRule type="cellIs" dxfId="7664" priority="7866" operator="equal">
      <formula>"D"</formula>
    </cfRule>
  </conditionalFormatting>
  <conditionalFormatting sqref="C185">
    <cfRule type="cellIs" dxfId="7663" priority="7864" operator="equal">
      <formula>"H2"</formula>
    </cfRule>
    <cfRule type="cellIs" dxfId="7662" priority="7865" operator="equal">
      <formula>"H1"</formula>
    </cfRule>
  </conditionalFormatting>
  <conditionalFormatting sqref="C181">
    <cfRule type="cellIs" dxfId="7661" priority="7799" operator="equal">
      <formula>"D"</formula>
    </cfRule>
  </conditionalFormatting>
  <conditionalFormatting sqref="C181">
    <cfRule type="cellIs" dxfId="7660" priority="7797" operator="equal">
      <formula>"H2"</formula>
    </cfRule>
    <cfRule type="cellIs" dxfId="7659" priority="7798" operator="equal">
      <formula>"H1"</formula>
    </cfRule>
  </conditionalFormatting>
  <conditionalFormatting sqref="C181">
    <cfRule type="cellIs" dxfId="7658" priority="7793" operator="equal">
      <formula>"D"</formula>
    </cfRule>
  </conditionalFormatting>
  <conditionalFormatting sqref="C181">
    <cfRule type="cellIs" dxfId="7657" priority="7791" operator="equal">
      <formula>"H2"</formula>
    </cfRule>
    <cfRule type="cellIs" dxfId="7656" priority="7792" operator="equal">
      <formula>"H1"</formula>
    </cfRule>
  </conditionalFormatting>
  <conditionalFormatting sqref="I175:I185">
    <cfRule type="expression" dxfId="7655" priority="7863">
      <formula>AND(I$1&gt;=($E175),I$1&lt;=($F175),$E175&lt;&gt;"",$F175&lt;&gt;"")</formula>
    </cfRule>
  </conditionalFormatting>
  <conditionalFormatting sqref="I175:I185">
    <cfRule type="cellIs" dxfId="7654" priority="7859" operator="equal">
      <formula>"D"</formula>
    </cfRule>
  </conditionalFormatting>
  <conditionalFormatting sqref="I175:I185">
    <cfRule type="cellIs" dxfId="7653" priority="7857" operator="equal">
      <formula>"H2"</formula>
    </cfRule>
    <cfRule type="cellIs" dxfId="7652" priority="7858" operator="equal">
      <formula>"H1"</formula>
    </cfRule>
  </conditionalFormatting>
  <conditionalFormatting sqref="C185">
    <cfRule type="cellIs" dxfId="7651" priority="7853" operator="equal">
      <formula>"D"</formula>
    </cfRule>
  </conditionalFormatting>
  <conditionalFormatting sqref="C185">
    <cfRule type="cellIs" dxfId="7650" priority="7851" operator="equal">
      <formula>"H2"</formula>
    </cfRule>
    <cfRule type="cellIs" dxfId="7649" priority="7852" operator="equal">
      <formula>"H1"</formula>
    </cfRule>
  </conditionalFormatting>
  <conditionalFormatting sqref="C185">
    <cfRule type="cellIs" dxfId="7648" priority="7850" operator="equal">
      <formula>"D"</formula>
    </cfRule>
  </conditionalFormatting>
  <conditionalFormatting sqref="C185">
    <cfRule type="cellIs" dxfId="7647" priority="7848" operator="equal">
      <formula>"H2"</formula>
    </cfRule>
    <cfRule type="cellIs" dxfId="7646" priority="7849" operator="equal">
      <formula>"H1"</formula>
    </cfRule>
  </conditionalFormatting>
  <conditionalFormatting sqref="C185">
    <cfRule type="cellIs" dxfId="7645" priority="7847" operator="equal">
      <formula>"D"</formula>
    </cfRule>
  </conditionalFormatting>
  <conditionalFormatting sqref="C185">
    <cfRule type="cellIs" dxfId="7644" priority="7845" operator="equal">
      <formula>"H2"</formula>
    </cfRule>
    <cfRule type="cellIs" dxfId="7643" priority="7846" operator="equal">
      <formula>"H1"</formula>
    </cfRule>
  </conditionalFormatting>
  <conditionalFormatting sqref="C185">
    <cfRule type="cellIs" dxfId="7642" priority="7844" operator="equal">
      <formula>"D"</formula>
    </cfRule>
  </conditionalFormatting>
  <conditionalFormatting sqref="C185">
    <cfRule type="cellIs" dxfId="7641" priority="7842" operator="equal">
      <formula>"H2"</formula>
    </cfRule>
    <cfRule type="cellIs" dxfId="7640" priority="7843" operator="equal">
      <formula>"H1"</formula>
    </cfRule>
  </conditionalFormatting>
  <conditionalFormatting sqref="C183">
    <cfRule type="cellIs" dxfId="7639" priority="7838" operator="equal">
      <formula>"D"</formula>
    </cfRule>
  </conditionalFormatting>
  <conditionalFormatting sqref="C183">
    <cfRule type="cellIs" dxfId="7638" priority="7836" operator="equal">
      <formula>"H2"</formula>
    </cfRule>
    <cfRule type="cellIs" dxfId="7637" priority="7837" operator="equal">
      <formula>"H1"</formula>
    </cfRule>
  </conditionalFormatting>
  <conditionalFormatting sqref="C183">
    <cfRule type="cellIs" dxfId="7636" priority="7835" operator="equal">
      <formula>"D"</formula>
    </cfRule>
  </conditionalFormatting>
  <conditionalFormatting sqref="C183">
    <cfRule type="cellIs" dxfId="7635" priority="7833" operator="equal">
      <formula>"H2"</formula>
    </cfRule>
    <cfRule type="cellIs" dxfId="7634" priority="7834" operator="equal">
      <formula>"H1"</formula>
    </cfRule>
  </conditionalFormatting>
  <conditionalFormatting sqref="C183">
    <cfRule type="cellIs" dxfId="7633" priority="7832" operator="equal">
      <formula>"D"</formula>
    </cfRule>
  </conditionalFormatting>
  <conditionalFormatting sqref="C183">
    <cfRule type="cellIs" dxfId="7632" priority="7830" operator="equal">
      <formula>"H2"</formula>
    </cfRule>
    <cfRule type="cellIs" dxfId="7631" priority="7831" operator="equal">
      <formula>"H1"</formula>
    </cfRule>
  </conditionalFormatting>
  <conditionalFormatting sqref="C183">
    <cfRule type="cellIs" dxfId="7630" priority="7829" operator="equal">
      <formula>"D"</formula>
    </cfRule>
  </conditionalFormatting>
  <conditionalFormatting sqref="C183">
    <cfRule type="cellIs" dxfId="7629" priority="7827" operator="equal">
      <formula>"H2"</formula>
    </cfRule>
    <cfRule type="cellIs" dxfId="7628" priority="7828" operator="equal">
      <formula>"H1"</formula>
    </cfRule>
  </conditionalFormatting>
  <conditionalFormatting sqref="C182">
    <cfRule type="cellIs" dxfId="7627" priority="7823" operator="equal">
      <formula>"D"</formula>
    </cfRule>
  </conditionalFormatting>
  <conditionalFormatting sqref="C182">
    <cfRule type="cellIs" dxfId="7626" priority="7821" operator="equal">
      <formula>"H2"</formula>
    </cfRule>
    <cfRule type="cellIs" dxfId="7625" priority="7822" operator="equal">
      <formula>"H1"</formula>
    </cfRule>
  </conditionalFormatting>
  <conditionalFormatting sqref="C182">
    <cfRule type="cellIs" dxfId="7624" priority="7820" operator="equal">
      <formula>"D"</formula>
    </cfRule>
  </conditionalFormatting>
  <conditionalFormatting sqref="C182">
    <cfRule type="cellIs" dxfId="7623" priority="7818" operator="equal">
      <formula>"H2"</formula>
    </cfRule>
    <cfRule type="cellIs" dxfId="7622" priority="7819" operator="equal">
      <formula>"H1"</formula>
    </cfRule>
  </conditionalFormatting>
  <conditionalFormatting sqref="C182">
    <cfRule type="cellIs" dxfId="7621" priority="7817" operator="equal">
      <formula>"D"</formula>
    </cfRule>
  </conditionalFormatting>
  <conditionalFormatting sqref="C182">
    <cfRule type="cellIs" dxfId="7620" priority="7815" operator="equal">
      <formula>"H2"</formula>
    </cfRule>
    <cfRule type="cellIs" dxfId="7619" priority="7816" operator="equal">
      <formula>"H1"</formula>
    </cfRule>
  </conditionalFormatting>
  <conditionalFormatting sqref="C182">
    <cfRule type="cellIs" dxfId="7618" priority="7814" operator="equal">
      <formula>"D"</formula>
    </cfRule>
  </conditionalFormatting>
  <conditionalFormatting sqref="C182">
    <cfRule type="cellIs" dxfId="7617" priority="7812" operator="equal">
      <formula>"H2"</formula>
    </cfRule>
    <cfRule type="cellIs" dxfId="7616" priority="7813" operator="equal">
      <formula>"H1"</formula>
    </cfRule>
  </conditionalFormatting>
  <conditionalFormatting sqref="C181">
    <cfRule type="cellIs" dxfId="7615" priority="7808" operator="equal">
      <formula>"D"</formula>
    </cfRule>
  </conditionalFormatting>
  <conditionalFormatting sqref="C181">
    <cfRule type="cellIs" dxfId="7614" priority="7806" operator="equal">
      <formula>"H2"</formula>
    </cfRule>
    <cfRule type="cellIs" dxfId="7613" priority="7807" operator="equal">
      <formula>"H1"</formula>
    </cfRule>
  </conditionalFormatting>
  <conditionalFormatting sqref="C181">
    <cfRule type="cellIs" dxfId="7612" priority="7805" operator="equal">
      <formula>"D"</formula>
    </cfRule>
  </conditionalFormatting>
  <conditionalFormatting sqref="C181">
    <cfRule type="cellIs" dxfId="7611" priority="7803" operator="equal">
      <formula>"H2"</formula>
    </cfRule>
    <cfRule type="cellIs" dxfId="7610" priority="7804" operator="equal">
      <formula>"H1"</formula>
    </cfRule>
  </conditionalFormatting>
  <conditionalFormatting sqref="C181">
    <cfRule type="cellIs" dxfId="7609" priority="7802" operator="equal">
      <formula>"D"</formula>
    </cfRule>
  </conditionalFormatting>
  <conditionalFormatting sqref="C181">
    <cfRule type="cellIs" dxfId="7608" priority="7800" operator="equal">
      <formula>"H2"</formula>
    </cfRule>
    <cfRule type="cellIs" dxfId="7607" priority="7801" operator="equal">
      <formula>"H1"</formula>
    </cfRule>
  </conditionalFormatting>
  <conditionalFormatting sqref="C181">
    <cfRule type="cellIs" dxfId="7606" priority="7790" operator="equal">
      <formula>"D"</formula>
    </cfRule>
  </conditionalFormatting>
  <conditionalFormatting sqref="C181">
    <cfRule type="cellIs" dxfId="7605" priority="7788" operator="equal">
      <formula>"H2"</formula>
    </cfRule>
    <cfRule type="cellIs" dxfId="7604" priority="7789" operator="equal">
      <formula>"H1"</formula>
    </cfRule>
  </conditionalFormatting>
  <conditionalFormatting sqref="C181">
    <cfRule type="cellIs" dxfId="7603" priority="7787" operator="equal">
      <formula>"D"</formula>
    </cfRule>
  </conditionalFormatting>
  <conditionalFormatting sqref="C181">
    <cfRule type="cellIs" dxfId="7602" priority="7785" operator="equal">
      <formula>"H2"</formula>
    </cfRule>
    <cfRule type="cellIs" dxfId="7601" priority="7786" operator="equal">
      <formula>"H1"</formula>
    </cfRule>
  </conditionalFormatting>
  <conditionalFormatting sqref="C181">
    <cfRule type="cellIs" dxfId="7600" priority="7784" operator="equal">
      <formula>"D"</formula>
    </cfRule>
  </conditionalFormatting>
  <conditionalFormatting sqref="C181">
    <cfRule type="cellIs" dxfId="7599" priority="7782" operator="equal">
      <formula>"H2"</formula>
    </cfRule>
    <cfRule type="cellIs" dxfId="7598" priority="7783" operator="equal">
      <formula>"H1"</formula>
    </cfRule>
  </conditionalFormatting>
  <conditionalFormatting sqref="C180">
    <cfRule type="cellIs" dxfId="7597" priority="7778" operator="equal">
      <formula>"D"</formula>
    </cfRule>
  </conditionalFormatting>
  <conditionalFormatting sqref="C180">
    <cfRule type="cellIs" dxfId="7596" priority="7776" operator="equal">
      <formula>"H2"</formula>
    </cfRule>
    <cfRule type="cellIs" dxfId="7595" priority="7777" operator="equal">
      <formula>"H1"</formula>
    </cfRule>
  </conditionalFormatting>
  <conditionalFormatting sqref="C180">
    <cfRule type="cellIs" dxfId="7594" priority="7775" operator="equal">
      <formula>"D"</formula>
    </cfRule>
  </conditionalFormatting>
  <conditionalFormatting sqref="C180">
    <cfRule type="cellIs" dxfId="7593" priority="7773" operator="equal">
      <formula>"H2"</formula>
    </cfRule>
    <cfRule type="cellIs" dxfId="7592" priority="7774" operator="equal">
      <formula>"H1"</formula>
    </cfRule>
  </conditionalFormatting>
  <conditionalFormatting sqref="C180">
    <cfRule type="cellIs" dxfId="7591" priority="7772" operator="equal">
      <formula>"D"</formula>
    </cfRule>
  </conditionalFormatting>
  <conditionalFormatting sqref="C180">
    <cfRule type="cellIs" dxfId="7590" priority="7770" operator="equal">
      <formula>"H2"</formula>
    </cfRule>
    <cfRule type="cellIs" dxfId="7589" priority="7771" operator="equal">
      <formula>"H1"</formula>
    </cfRule>
  </conditionalFormatting>
  <conditionalFormatting sqref="C180">
    <cfRule type="cellIs" dxfId="7588" priority="7769" operator="equal">
      <formula>"D"</formula>
    </cfRule>
  </conditionalFormatting>
  <conditionalFormatting sqref="C180">
    <cfRule type="cellIs" dxfId="7587" priority="7767" operator="equal">
      <formula>"H2"</formula>
    </cfRule>
    <cfRule type="cellIs" dxfId="7586" priority="7768" operator="equal">
      <formula>"H1"</formula>
    </cfRule>
  </conditionalFormatting>
  <conditionalFormatting sqref="C180">
    <cfRule type="cellIs" dxfId="7585" priority="7763" operator="equal">
      <formula>"D"</formula>
    </cfRule>
  </conditionalFormatting>
  <conditionalFormatting sqref="C180">
    <cfRule type="cellIs" dxfId="7584" priority="7761" operator="equal">
      <formula>"H2"</formula>
    </cfRule>
    <cfRule type="cellIs" dxfId="7583" priority="7762" operator="equal">
      <formula>"H1"</formula>
    </cfRule>
  </conditionalFormatting>
  <conditionalFormatting sqref="C180">
    <cfRule type="cellIs" dxfId="7582" priority="7760" operator="equal">
      <formula>"D"</formula>
    </cfRule>
  </conditionalFormatting>
  <conditionalFormatting sqref="C180">
    <cfRule type="cellIs" dxfId="7581" priority="7758" operator="equal">
      <formula>"H2"</formula>
    </cfRule>
    <cfRule type="cellIs" dxfId="7580" priority="7759" operator="equal">
      <formula>"H1"</formula>
    </cfRule>
  </conditionalFormatting>
  <conditionalFormatting sqref="C180">
    <cfRule type="cellIs" dxfId="7579" priority="7757" operator="equal">
      <formula>"D"</formula>
    </cfRule>
  </conditionalFormatting>
  <conditionalFormatting sqref="C180">
    <cfRule type="cellIs" dxfId="7578" priority="7755" operator="equal">
      <formula>"H2"</formula>
    </cfRule>
    <cfRule type="cellIs" dxfId="7577" priority="7756" operator="equal">
      <formula>"H1"</formula>
    </cfRule>
  </conditionalFormatting>
  <conditionalFormatting sqref="C180">
    <cfRule type="cellIs" dxfId="7576" priority="7754" operator="equal">
      <formula>"D"</formula>
    </cfRule>
  </conditionalFormatting>
  <conditionalFormatting sqref="C180">
    <cfRule type="cellIs" dxfId="7575" priority="7752" operator="equal">
      <formula>"H2"</formula>
    </cfRule>
    <cfRule type="cellIs" dxfId="7574" priority="7753" operator="equal">
      <formula>"H1"</formula>
    </cfRule>
  </conditionalFormatting>
  <conditionalFormatting sqref="C180">
    <cfRule type="cellIs" dxfId="7573" priority="7748" operator="equal">
      <formula>"D"</formula>
    </cfRule>
  </conditionalFormatting>
  <conditionalFormatting sqref="C180">
    <cfRule type="cellIs" dxfId="7572" priority="7746" operator="equal">
      <formula>"H2"</formula>
    </cfRule>
    <cfRule type="cellIs" dxfId="7571" priority="7747" operator="equal">
      <formula>"H1"</formula>
    </cfRule>
  </conditionalFormatting>
  <conditionalFormatting sqref="C180">
    <cfRule type="cellIs" dxfId="7570" priority="7745" operator="equal">
      <formula>"D"</formula>
    </cfRule>
  </conditionalFormatting>
  <conditionalFormatting sqref="C180">
    <cfRule type="cellIs" dxfId="7569" priority="7743" operator="equal">
      <formula>"H2"</formula>
    </cfRule>
    <cfRule type="cellIs" dxfId="7568" priority="7744" operator="equal">
      <formula>"H1"</formula>
    </cfRule>
  </conditionalFormatting>
  <conditionalFormatting sqref="C180">
    <cfRule type="cellIs" dxfId="7567" priority="7742" operator="equal">
      <formula>"D"</formula>
    </cfRule>
  </conditionalFormatting>
  <conditionalFormatting sqref="C180">
    <cfRule type="cellIs" dxfId="7566" priority="7740" operator="equal">
      <formula>"H2"</formula>
    </cfRule>
    <cfRule type="cellIs" dxfId="7565" priority="7741" operator="equal">
      <formula>"H1"</formula>
    </cfRule>
  </conditionalFormatting>
  <conditionalFormatting sqref="C180">
    <cfRule type="cellIs" dxfId="7564" priority="7739" operator="equal">
      <formula>"D"</formula>
    </cfRule>
  </conditionalFormatting>
  <conditionalFormatting sqref="C180">
    <cfRule type="cellIs" dxfId="7563" priority="7737" operator="equal">
      <formula>"H2"</formula>
    </cfRule>
    <cfRule type="cellIs" dxfId="7562" priority="7738" operator="equal">
      <formula>"H1"</formula>
    </cfRule>
  </conditionalFormatting>
  <conditionalFormatting sqref="C179">
    <cfRule type="cellIs" dxfId="7561" priority="7733" operator="equal">
      <formula>"D"</formula>
    </cfRule>
  </conditionalFormatting>
  <conditionalFormatting sqref="C179">
    <cfRule type="cellIs" dxfId="7560" priority="7731" operator="equal">
      <formula>"H2"</formula>
    </cfRule>
    <cfRule type="cellIs" dxfId="7559" priority="7732" operator="equal">
      <formula>"H1"</formula>
    </cfRule>
  </conditionalFormatting>
  <conditionalFormatting sqref="C179">
    <cfRule type="cellIs" dxfId="7558" priority="7730" operator="equal">
      <formula>"D"</formula>
    </cfRule>
  </conditionalFormatting>
  <conditionalFormatting sqref="C179">
    <cfRule type="cellIs" dxfId="7557" priority="7728" operator="equal">
      <formula>"H2"</formula>
    </cfRule>
    <cfRule type="cellIs" dxfId="7556" priority="7729" operator="equal">
      <formula>"H1"</formula>
    </cfRule>
  </conditionalFormatting>
  <conditionalFormatting sqref="C179">
    <cfRule type="cellIs" dxfId="7555" priority="7727" operator="equal">
      <formula>"D"</formula>
    </cfRule>
  </conditionalFormatting>
  <conditionalFormatting sqref="C179">
    <cfRule type="cellIs" dxfId="7554" priority="7725" operator="equal">
      <formula>"H2"</formula>
    </cfRule>
    <cfRule type="cellIs" dxfId="7553" priority="7726" operator="equal">
      <formula>"H1"</formula>
    </cfRule>
  </conditionalFormatting>
  <conditionalFormatting sqref="C179">
    <cfRule type="cellIs" dxfId="7552" priority="7724" operator="equal">
      <formula>"D"</formula>
    </cfRule>
  </conditionalFormatting>
  <conditionalFormatting sqref="C179">
    <cfRule type="cellIs" dxfId="7551" priority="7722" operator="equal">
      <formula>"H2"</formula>
    </cfRule>
    <cfRule type="cellIs" dxfId="7550" priority="7723" operator="equal">
      <formula>"H1"</formula>
    </cfRule>
  </conditionalFormatting>
  <conditionalFormatting sqref="C179">
    <cfRule type="cellIs" dxfId="7549" priority="7718" operator="equal">
      <formula>"D"</formula>
    </cfRule>
  </conditionalFormatting>
  <conditionalFormatting sqref="C179">
    <cfRule type="cellIs" dxfId="7548" priority="7716" operator="equal">
      <formula>"H2"</formula>
    </cfRule>
    <cfRule type="cellIs" dxfId="7547" priority="7717" operator="equal">
      <formula>"H1"</formula>
    </cfRule>
  </conditionalFormatting>
  <conditionalFormatting sqref="C179">
    <cfRule type="cellIs" dxfId="7546" priority="7715" operator="equal">
      <formula>"D"</formula>
    </cfRule>
  </conditionalFormatting>
  <conditionalFormatting sqref="C179">
    <cfRule type="cellIs" dxfId="7545" priority="7713" operator="equal">
      <formula>"H2"</formula>
    </cfRule>
    <cfRule type="cellIs" dxfId="7544" priority="7714" operator="equal">
      <formula>"H1"</formula>
    </cfRule>
  </conditionalFormatting>
  <conditionalFormatting sqref="C179">
    <cfRule type="cellIs" dxfId="7543" priority="7712" operator="equal">
      <formula>"D"</formula>
    </cfRule>
  </conditionalFormatting>
  <conditionalFormatting sqref="C179">
    <cfRule type="cellIs" dxfId="7542" priority="7710" operator="equal">
      <formula>"H2"</formula>
    </cfRule>
    <cfRule type="cellIs" dxfId="7541" priority="7711" operator="equal">
      <formula>"H1"</formula>
    </cfRule>
  </conditionalFormatting>
  <conditionalFormatting sqref="C179">
    <cfRule type="cellIs" dxfId="7540" priority="7709" operator="equal">
      <formula>"D"</formula>
    </cfRule>
  </conditionalFormatting>
  <conditionalFormatting sqref="C179">
    <cfRule type="cellIs" dxfId="7539" priority="7707" operator="equal">
      <formula>"H2"</formula>
    </cfRule>
    <cfRule type="cellIs" dxfId="7538" priority="7708" operator="equal">
      <formula>"H1"</formula>
    </cfRule>
  </conditionalFormatting>
  <conditionalFormatting sqref="C179">
    <cfRule type="cellIs" dxfId="7537" priority="7703" operator="equal">
      <formula>"D"</formula>
    </cfRule>
  </conditionalFormatting>
  <conditionalFormatting sqref="C179">
    <cfRule type="cellIs" dxfId="7536" priority="7701" operator="equal">
      <formula>"H2"</formula>
    </cfRule>
    <cfRule type="cellIs" dxfId="7535" priority="7702" operator="equal">
      <formula>"H1"</formula>
    </cfRule>
  </conditionalFormatting>
  <conditionalFormatting sqref="C179">
    <cfRule type="cellIs" dxfId="7534" priority="7700" operator="equal">
      <formula>"D"</formula>
    </cfRule>
  </conditionalFormatting>
  <conditionalFormatting sqref="C179">
    <cfRule type="cellIs" dxfId="7533" priority="7698" operator="equal">
      <formula>"H2"</formula>
    </cfRule>
    <cfRule type="cellIs" dxfId="7532" priority="7699" operator="equal">
      <formula>"H1"</formula>
    </cfRule>
  </conditionalFormatting>
  <conditionalFormatting sqref="C179">
    <cfRule type="cellIs" dxfId="7531" priority="7697" operator="equal">
      <formula>"D"</formula>
    </cfRule>
  </conditionalFormatting>
  <conditionalFormatting sqref="C179">
    <cfRule type="cellIs" dxfId="7530" priority="7695" operator="equal">
      <formula>"H2"</formula>
    </cfRule>
    <cfRule type="cellIs" dxfId="7529" priority="7696" operator="equal">
      <formula>"H1"</formula>
    </cfRule>
  </conditionalFormatting>
  <conditionalFormatting sqref="C179">
    <cfRule type="cellIs" dxfId="7528" priority="7694" operator="equal">
      <formula>"D"</formula>
    </cfRule>
  </conditionalFormatting>
  <conditionalFormatting sqref="C179">
    <cfRule type="cellIs" dxfId="7527" priority="7692" operator="equal">
      <formula>"H2"</formula>
    </cfRule>
    <cfRule type="cellIs" dxfId="7526" priority="7693" operator="equal">
      <formula>"H1"</formula>
    </cfRule>
  </conditionalFormatting>
  <conditionalFormatting sqref="C178">
    <cfRule type="cellIs" dxfId="7525" priority="7688" operator="equal">
      <formula>"D"</formula>
    </cfRule>
  </conditionalFormatting>
  <conditionalFormatting sqref="C178">
    <cfRule type="cellIs" dxfId="7524" priority="7686" operator="equal">
      <formula>"H2"</formula>
    </cfRule>
    <cfRule type="cellIs" dxfId="7523" priority="7687" operator="equal">
      <formula>"H1"</formula>
    </cfRule>
  </conditionalFormatting>
  <conditionalFormatting sqref="C178">
    <cfRule type="cellIs" dxfId="7522" priority="7685" operator="equal">
      <formula>"D"</formula>
    </cfRule>
  </conditionalFormatting>
  <conditionalFormatting sqref="C178">
    <cfRule type="cellIs" dxfId="7521" priority="7683" operator="equal">
      <formula>"H2"</formula>
    </cfRule>
    <cfRule type="cellIs" dxfId="7520" priority="7684" operator="equal">
      <formula>"H1"</formula>
    </cfRule>
  </conditionalFormatting>
  <conditionalFormatting sqref="C178">
    <cfRule type="cellIs" dxfId="7519" priority="7682" operator="equal">
      <formula>"D"</formula>
    </cfRule>
  </conditionalFormatting>
  <conditionalFormatting sqref="C178">
    <cfRule type="cellIs" dxfId="7518" priority="7680" operator="equal">
      <formula>"H2"</formula>
    </cfRule>
    <cfRule type="cellIs" dxfId="7517" priority="7681" operator="equal">
      <formula>"H1"</formula>
    </cfRule>
  </conditionalFormatting>
  <conditionalFormatting sqref="C178">
    <cfRule type="cellIs" dxfId="7516" priority="7679" operator="equal">
      <formula>"D"</formula>
    </cfRule>
  </conditionalFormatting>
  <conditionalFormatting sqref="C178">
    <cfRule type="cellIs" dxfId="7515" priority="7677" operator="equal">
      <formula>"H2"</formula>
    </cfRule>
    <cfRule type="cellIs" dxfId="7514" priority="7678" operator="equal">
      <formula>"H1"</formula>
    </cfRule>
  </conditionalFormatting>
  <conditionalFormatting sqref="C178">
    <cfRule type="cellIs" dxfId="7513" priority="7673" operator="equal">
      <formula>"D"</formula>
    </cfRule>
  </conditionalFormatting>
  <conditionalFormatting sqref="C178">
    <cfRule type="cellIs" dxfId="7512" priority="7671" operator="equal">
      <formula>"H2"</formula>
    </cfRule>
    <cfRule type="cellIs" dxfId="7511" priority="7672" operator="equal">
      <formula>"H1"</formula>
    </cfRule>
  </conditionalFormatting>
  <conditionalFormatting sqref="C178">
    <cfRule type="cellIs" dxfId="7510" priority="7670" operator="equal">
      <formula>"D"</formula>
    </cfRule>
  </conditionalFormatting>
  <conditionalFormatting sqref="C178">
    <cfRule type="cellIs" dxfId="7509" priority="7668" operator="equal">
      <formula>"H2"</formula>
    </cfRule>
    <cfRule type="cellIs" dxfId="7508" priority="7669" operator="equal">
      <formula>"H1"</formula>
    </cfRule>
  </conditionalFormatting>
  <conditionalFormatting sqref="C178">
    <cfRule type="cellIs" dxfId="7507" priority="7667" operator="equal">
      <formula>"D"</formula>
    </cfRule>
  </conditionalFormatting>
  <conditionalFormatting sqref="C178">
    <cfRule type="cellIs" dxfId="7506" priority="7665" operator="equal">
      <formula>"H2"</formula>
    </cfRule>
    <cfRule type="cellIs" dxfId="7505" priority="7666" operator="equal">
      <formula>"H1"</formula>
    </cfRule>
  </conditionalFormatting>
  <conditionalFormatting sqref="C178">
    <cfRule type="cellIs" dxfId="7504" priority="7664" operator="equal">
      <formula>"D"</formula>
    </cfRule>
  </conditionalFormatting>
  <conditionalFormatting sqref="C178">
    <cfRule type="cellIs" dxfId="7503" priority="7662" operator="equal">
      <formula>"H2"</formula>
    </cfRule>
    <cfRule type="cellIs" dxfId="7502" priority="7663" operator="equal">
      <formula>"H1"</formula>
    </cfRule>
  </conditionalFormatting>
  <conditionalFormatting sqref="C178">
    <cfRule type="cellIs" dxfId="7501" priority="7658" operator="equal">
      <formula>"D"</formula>
    </cfRule>
  </conditionalFormatting>
  <conditionalFormatting sqref="C178">
    <cfRule type="cellIs" dxfId="7500" priority="7656" operator="equal">
      <formula>"H2"</formula>
    </cfRule>
    <cfRule type="cellIs" dxfId="7499" priority="7657" operator="equal">
      <formula>"H1"</formula>
    </cfRule>
  </conditionalFormatting>
  <conditionalFormatting sqref="C178">
    <cfRule type="cellIs" dxfId="7498" priority="7655" operator="equal">
      <formula>"D"</formula>
    </cfRule>
  </conditionalFormatting>
  <conditionalFormatting sqref="C178">
    <cfRule type="cellIs" dxfId="7497" priority="7653" operator="equal">
      <formula>"H2"</formula>
    </cfRule>
    <cfRule type="cellIs" dxfId="7496" priority="7654" operator="equal">
      <formula>"H1"</formula>
    </cfRule>
  </conditionalFormatting>
  <conditionalFormatting sqref="C178">
    <cfRule type="cellIs" dxfId="7495" priority="7652" operator="equal">
      <formula>"D"</formula>
    </cfRule>
  </conditionalFormatting>
  <conditionalFormatting sqref="C178">
    <cfRule type="cellIs" dxfId="7494" priority="7650" operator="equal">
      <formula>"H2"</formula>
    </cfRule>
    <cfRule type="cellIs" dxfId="7493" priority="7651" operator="equal">
      <formula>"H1"</formula>
    </cfRule>
  </conditionalFormatting>
  <conditionalFormatting sqref="C178">
    <cfRule type="cellIs" dxfId="7492" priority="7649" operator="equal">
      <formula>"D"</formula>
    </cfRule>
  </conditionalFormatting>
  <conditionalFormatting sqref="C178">
    <cfRule type="cellIs" dxfId="7491" priority="7647" operator="equal">
      <formula>"H2"</formula>
    </cfRule>
    <cfRule type="cellIs" dxfId="7490" priority="7648" operator="equal">
      <formula>"H1"</formula>
    </cfRule>
  </conditionalFormatting>
  <conditionalFormatting sqref="C176">
    <cfRule type="cellIs" dxfId="7489" priority="7643" operator="equal">
      <formula>"D"</formula>
    </cfRule>
  </conditionalFormatting>
  <conditionalFormatting sqref="C176">
    <cfRule type="cellIs" dxfId="7488" priority="7641" operator="equal">
      <formula>"H2"</formula>
    </cfRule>
    <cfRule type="cellIs" dxfId="7487" priority="7642" operator="equal">
      <formula>"H1"</formula>
    </cfRule>
  </conditionalFormatting>
  <conditionalFormatting sqref="C176">
    <cfRule type="cellIs" dxfId="7486" priority="7640" operator="equal">
      <formula>"D"</formula>
    </cfRule>
  </conditionalFormatting>
  <conditionalFormatting sqref="C176">
    <cfRule type="cellIs" dxfId="7485" priority="7638" operator="equal">
      <formula>"H2"</formula>
    </cfRule>
    <cfRule type="cellIs" dxfId="7484" priority="7639" operator="equal">
      <formula>"H1"</formula>
    </cfRule>
  </conditionalFormatting>
  <conditionalFormatting sqref="C176">
    <cfRule type="cellIs" dxfId="7483" priority="7637" operator="equal">
      <formula>"D"</formula>
    </cfRule>
  </conditionalFormatting>
  <conditionalFormatting sqref="C176">
    <cfRule type="cellIs" dxfId="7482" priority="7635" operator="equal">
      <formula>"H2"</formula>
    </cfRule>
    <cfRule type="cellIs" dxfId="7481" priority="7636" operator="equal">
      <formula>"H1"</formula>
    </cfRule>
  </conditionalFormatting>
  <conditionalFormatting sqref="C176">
    <cfRule type="cellIs" dxfId="7480" priority="7634" operator="equal">
      <formula>"D"</formula>
    </cfRule>
  </conditionalFormatting>
  <conditionalFormatting sqref="C176">
    <cfRule type="cellIs" dxfId="7479" priority="7632" operator="equal">
      <formula>"H2"</formula>
    </cfRule>
    <cfRule type="cellIs" dxfId="7478" priority="7633" operator="equal">
      <formula>"H1"</formula>
    </cfRule>
  </conditionalFormatting>
  <conditionalFormatting sqref="C176">
    <cfRule type="cellIs" dxfId="7477" priority="7628" operator="equal">
      <formula>"D"</formula>
    </cfRule>
  </conditionalFormatting>
  <conditionalFormatting sqref="C176">
    <cfRule type="cellIs" dxfId="7476" priority="7626" operator="equal">
      <formula>"H2"</formula>
    </cfRule>
    <cfRule type="cellIs" dxfId="7475" priority="7627" operator="equal">
      <formula>"H1"</formula>
    </cfRule>
  </conditionalFormatting>
  <conditionalFormatting sqref="C176">
    <cfRule type="cellIs" dxfId="7474" priority="7625" operator="equal">
      <formula>"D"</formula>
    </cfRule>
  </conditionalFormatting>
  <conditionalFormatting sqref="C176">
    <cfRule type="cellIs" dxfId="7473" priority="7623" operator="equal">
      <formula>"H2"</formula>
    </cfRule>
    <cfRule type="cellIs" dxfId="7472" priority="7624" operator="equal">
      <formula>"H1"</formula>
    </cfRule>
  </conditionalFormatting>
  <conditionalFormatting sqref="C176">
    <cfRule type="cellIs" dxfId="7471" priority="7622" operator="equal">
      <formula>"D"</formula>
    </cfRule>
  </conditionalFormatting>
  <conditionalFormatting sqref="C176">
    <cfRule type="cellIs" dxfId="7470" priority="7620" operator="equal">
      <formula>"H2"</formula>
    </cfRule>
    <cfRule type="cellIs" dxfId="7469" priority="7621" operator="equal">
      <formula>"H1"</formula>
    </cfRule>
  </conditionalFormatting>
  <conditionalFormatting sqref="C176">
    <cfRule type="cellIs" dxfId="7468" priority="7619" operator="equal">
      <formula>"D"</formula>
    </cfRule>
  </conditionalFormatting>
  <conditionalFormatting sqref="C176">
    <cfRule type="cellIs" dxfId="7467" priority="7617" operator="equal">
      <formula>"H2"</formula>
    </cfRule>
    <cfRule type="cellIs" dxfId="7466" priority="7618" operator="equal">
      <formula>"H1"</formula>
    </cfRule>
  </conditionalFormatting>
  <conditionalFormatting sqref="C176">
    <cfRule type="cellIs" dxfId="7465" priority="7613" operator="equal">
      <formula>"D"</formula>
    </cfRule>
  </conditionalFormatting>
  <conditionalFormatting sqref="C176">
    <cfRule type="cellIs" dxfId="7464" priority="7611" operator="equal">
      <formula>"H2"</formula>
    </cfRule>
    <cfRule type="cellIs" dxfId="7463" priority="7612" operator="equal">
      <formula>"H1"</formula>
    </cfRule>
  </conditionalFormatting>
  <conditionalFormatting sqref="C176">
    <cfRule type="cellIs" dxfId="7462" priority="7610" operator="equal">
      <formula>"D"</formula>
    </cfRule>
  </conditionalFormatting>
  <conditionalFormatting sqref="C176">
    <cfRule type="cellIs" dxfId="7461" priority="7608" operator="equal">
      <formula>"H2"</formula>
    </cfRule>
    <cfRule type="cellIs" dxfId="7460" priority="7609" operator="equal">
      <formula>"H1"</formula>
    </cfRule>
  </conditionalFormatting>
  <conditionalFormatting sqref="C176">
    <cfRule type="cellIs" dxfId="7459" priority="7607" operator="equal">
      <formula>"D"</formula>
    </cfRule>
  </conditionalFormatting>
  <conditionalFormatting sqref="C176">
    <cfRule type="cellIs" dxfId="7458" priority="7605" operator="equal">
      <formula>"H2"</formula>
    </cfRule>
    <cfRule type="cellIs" dxfId="7457" priority="7606" operator="equal">
      <formula>"H1"</formula>
    </cfRule>
  </conditionalFormatting>
  <conditionalFormatting sqref="C176">
    <cfRule type="cellIs" dxfId="7456" priority="7604" operator="equal">
      <formula>"D"</formula>
    </cfRule>
  </conditionalFormatting>
  <conditionalFormatting sqref="C176">
    <cfRule type="cellIs" dxfId="7455" priority="7602" operator="equal">
      <formula>"H2"</formula>
    </cfRule>
    <cfRule type="cellIs" dxfId="7454" priority="7603" operator="equal">
      <formula>"H1"</formula>
    </cfRule>
  </conditionalFormatting>
  <conditionalFormatting sqref="C176">
    <cfRule type="cellIs" dxfId="7453" priority="7598" operator="equal">
      <formula>"D"</formula>
    </cfRule>
  </conditionalFormatting>
  <conditionalFormatting sqref="C176">
    <cfRule type="cellIs" dxfId="7452" priority="7596" operator="equal">
      <formula>"H2"</formula>
    </cfRule>
    <cfRule type="cellIs" dxfId="7451" priority="7597" operator="equal">
      <formula>"H1"</formula>
    </cfRule>
  </conditionalFormatting>
  <conditionalFormatting sqref="C176">
    <cfRule type="cellIs" dxfId="7450" priority="7595" operator="equal">
      <formula>"D"</formula>
    </cfRule>
  </conditionalFormatting>
  <conditionalFormatting sqref="C176">
    <cfRule type="cellIs" dxfId="7449" priority="7593" operator="equal">
      <formula>"H2"</formula>
    </cfRule>
    <cfRule type="cellIs" dxfId="7448" priority="7594" operator="equal">
      <formula>"H1"</formula>
    </cfRule>
  </conditionalFormatting>
  <conditionalFormatting sqref="C176">
    <cfRule type="cellIs" dxfId="7447" priority="7592" operator="equal">
      <formula>"D"</formula>
    </cfRule>
  </conditionalFormatting>
  <conditionalFormatting sqref="C176">
    <cfRule type="cellIs" dxfId="7446" priority="7590" operator="equal">
      <formula>"H2"</formula>
    </cfRule>
    <cfRule type="cellIs" dxfId="7445" priority="7591" operator="equal">
      <formula>"H1"</formula>
    </cfRule>
  </conditionalFormatting>
  <conditionalFormatting sqref="C176">
    <cfRule type="cellIs" dxfId="7444" priority="7589" operator="equal">
      <formula>"D"</formula>
    </cfRule>
  </conditionalFormatting>
  <conditionalFormatting sqref="C176">
    <cfRule type="cellIs" dxfId="7443" priority="7587" operator="equal">
      <formula>"H2"</formula>
    </cfRule>
    <cfRule type="cellIs" dxfId="7442" priority="7588" operator="equal">
      <formula>"H1"</formula>
    </cfRule>
  </conditionalFormatting>
  <conditionalFormatting sqref="D176">
    <cfRule type="expression" dxfId="7441" priority="7586">
      <formula>AND(D$1&gt;=($E176),D$1&lt;=($F176),$E176&lt;&gt;"",$F176&lt;&gt;"")</formula>
    </cfRule>
  </conditionalFormatting>
  <conditionalFormatting sqref="D176">
    <cfRule type="cellIs" dxfId="7440" priority="7582" operator="equal">
      <formula>"D"</formula>
    </cfRule>
  </conditionalFormatting>
  <conditionalFormatting sqref="D176">
    <cfRule type="cellIs" dxfId="7439" priority="7580" operator="equal">
      <formula>"H2"</formula>
    </cfRule>
    <cfRule type="cellIs" dxfId="7438" priority="7581" operator="equal">
      <formula>"H1"</formula>
    </cfRule>
  </conditionalFormatting>
  <conditionalFormatting sqref="D176">
    <cfRule type="cellIs" dxfId="7437" priority="7579" operator="equal">
      <formula>"D"</formula>
    </cfRule>
  </conditionalFormatting>
  <conditionalFormatting sqref="D176">
    <cfRule type="cellIs" dxfId="7436" priority="7577" operator="equal">
      <formula>"H2"</formula>
    </cfRule>
    <cfRule type="cellIs" dxfId="7435" priority="7578" operator="equal">
      <formula>"H1"</formula>
    </cfRule>
  </conditionalFormatting>
  <conditionalFormatting sqref="D176">
    <cfRule type="cellIs" dxfId="7434" priority="7576" operator="equal">
      <formula>"D"</formula>
    </cfRule>
  </conditionalFormatting>
  <conditionalFormatting sqref="D176">
    <cfRule type="cellIs" dxfId="7433" priority="7574" operator="equal">
      <formula>"H2"</formula>
    </cfRule>
    <cfRule type="cellIs" dxfId="7432" priority="7575" operator="equal">
      <formula>"H1"</formula>
    </cfRule>
  </conditionalFormatting>
  <conditionalFormatting sqref="D178">
    <cfRule type="expression" dxfId="7431" priority="7573">
      <formula>AND(D$1&gt;=($E178),D$1&lt;=($F178),$E178&lt;&gt;"",$F178&lt;&gt;"")</formula>
    </cfRule>
  </conditionalFormatting>
  <conditionalFormatting sqref="D178">
    <cfRule type="cellIs" dxfId="7430" priority="7569" operator="equal">
      <formula>"D"</formula>
    </cfRule>
  </conditionalFormatting>
  <conditionalFormatting sqref="D178">
    <cfRule type="cellIs" dxfId="7429" priority="7567" operator="equal">
      <formula>"H2"</formula>
    </cfRule>
    <cfRule type="cellIs" dxfId="7428" priority="7568" operator="equal">
      <formula>"H1"</formula>
    </cfRule>
  </conditionalFormatting>
  <conditionalFormatting sqref="D178">
    <cfRule type="cellIs" dxfId="7427" priority="7566" operator="equal">
      <formula>"D"</formula>
    </cfRule>
  </conditionalFormatting>
  <conditionalFormatting sqref="D178">
    <cfRule type="cellIs" dxfId="7426" priority="7564" operator="equal">
      <formula>"H2"</formula>
    </cfRule>
    <cfRule type="cellIs" dxfId="7425" priority="7565" operator="equal">
      <formula>"H1"</formula>
    </cfRule>
  </conditionalFormatting>
  <conditionalFormatting sqref="D178">
    <cfRule type="cellIs" dxfId="7424" priority="7563" operator="equal">
      <formula>"D"</formula>
    </cfRule>
  </conditionalFormatting>
  <conditionalFormatting sqref="D178">
    <cfRule type="cellIs" dxfId="7423" priority="7561" operator="equal">
      <formula>"H2"</formula>
    </cfRule>
    <cfRule type="cellIs" dxfId="7422" priority="7562" operator="equal">
      <formula>"H1"</formula>
    </cfRule>
  </conditionalFormatting>
  <conditionalFormatting sqref="D180">
    <cfRule type="expression" dxfId="7421" priority="7560">
      <formula>AND(D$1&gt;=($E180),D$1&lt;=($F180),$E180&lt;&gt;"",$F180&lt;&gt;"")</formula>
    </cfRule>
  </conditionalFormatting>
  <conditionalFormatting sqref="D180">
    <cfRule type="cellIs" dxfId="7420" priority="7556" operator="equal">
      <formula>"D"</formula>
    </cfRule>
  </conditionalFormatting>
  <conditionalFormatting sqref="D180">
    <cfRule type="cellIs" dxfId="7419" priority="7554" operator="equal">
      <formula>"H2"</formula>
    </cfRule>
    <cfRule type="cellIs" dxfId="7418" priority="7555" operator="equal">
      <formula>"H1"</formula>
    </cfRule>
  </conditionalFormatting>
  <conditionalFormatting sqref="D180">
    <cfRule type="cellIs" dxfId="7417" priority="7553" operator="equal">
      <formula>"D"</formula>
    </cfRule>
  </conditionalFormatting>
  <conditionalFormatting sqref="D180">
    <cfRule type="cellIs" dxfId="7416" priority="7551" operator="equal">
      <formula>"H2"</formula>
    </cfRule>
    <cfRule type="cellIs" dxfId="7415" priority="7552" operator="equal">
      <formula>"H1"</formula>
    </cfRule>
  </conditionalFormatting>
  <conditionalFormatting sqref="D180">
    <cfRule type="cellIs" dxfId="7414" priority="7550" operator="equal">
      <formula>"D"</formula>
    </cfRule>
  </conditionalFormatting>
  <conditionalFormatting sqref="D180">
    <cfRule type="cellIs" dxfId="7413" priority="7548" operator="equal">
      <formula>"H2"</formula>
    </cfRule>
    <cfRule type="cellIs" dxfId="7412" priority="7549" operator="equal">
      <formula>"H1"</formula>
    </cfRule>
  </conditionalFormatting>
  <conditionalFormatting sqref="D181">
    <cfRule type="expression" dxfId="7411" priority="7547">
      <formula>AND(D$1&gt;=($E181),D$1&lt;=($F181),$E181&lt;&gt;"",$F181&lt;&gt;"")</formula>
    </cfRule>
  </conditionalFormatting>
  <conditionalFormatting sqref="D181">
    <cfRule type="cellIs" dxfId="7410" priority="7543" operator="equal">
      <formula>"D"</formula>
    </cfRule>
  </conditionalFormatting>
  <conditionalFormatting sqref="D181">
    <cfRule type="cellIs" dxfId="7409" priority="7541" operator="equal">
      <formula>"H2"</formula>
    </cfRule>
    <cfRule type="cellIs" dxfId="7408" priority="7542" operator="equal">
      <formula>"H1"</formula>
    </cfRule>
  </conditionalFormatting>
  <conditionalFormatting sqref="D181">
    <cfRule type="cellIs" dxfId="7407" priority="7540" operator="equal">
      <formula>"D"</formula>
    </cfRule>
  </conditionalFormatting>
  <conditionalFormatting sqref="D181">
    <cfRule type="cellIs" dxfId="7406" priority="7538" operator="equal">
      <formula>"H2"</formula>
    </cfRule>
    <cfRule type="cellIs" dxfId="7405" priority="7539" operator="equal">
      <formula>"H1"</formula>
    </cfRule>
  </conditionalFormatting>
  <conditionalFormatting sqref="D181">
    <cfRule type="cellIs" dxfId="7404" priority="7537" operator="equal">
      <formula>"D"</formula>
    </cfRule>
  </conditionalFormatting>
  <conditionalFormatting sqref="D181">
    <cfRule type="cellIs" dxfId="7403" priority="7535" operator="equal">
      <formula>"H2"</formula>
    </cfRule>
    <cfRule type="cellIs" dxfId="7402" priority="7536" operator="equal">
      <formula>"H1"</formula>
    </cfRule>
  </conditionalFormatting>
  <conditionalFormatting sqref="D183">
    <cfRule type="expression" dxfId="7401" priority="7534">
      <formula>AND(D$1&gt;=($E183),D$1&lt;=($F183),$E183&lt;&gt;"",$F183&lt;&gt;"")</formula>
    </cfRule>
  </conditionalFormatting>
  <conditionalFormatting sqref="D183">
    <cfRule type="cellIs" dxfId="7400" priority="7530" operator="equal">
      <formula>"D"</formula>
    </cfRule>
  </conditionalFormatting>
  <conditionalFormatting sqref="D183">
    <cfRule type="cellIs" dxfId="7399" priority="7528" operator="equal">
      <formula>"H2"</formula>
    </cfRule>
    <cfRule type="cellIs" dxfId="7398" priority="7529" operator="equal">
      <formula>"H1"</formula>
    </cfRule>
  </conditionalFormatting>
  <conditionalFormatting sqref="D183">
    <cfRule type="cellIs" dxfId="7397" priority="7527" operator="equal">
      <formula>"D"</formula>
    </cfRule>
  </conditionalFormatting>
  <conditionalFormatting sqref="D183">
    <cfRule type="cellIs" dxfId="7396" priority="7525" operator="equal">
      <formula>"H2"</formula>
    </cfRule>
    <cfRule type="cellIs" dxfId="7395" priority="7526" operator="equal">
      <formula>"H1"</formula>
    </cfRule>
  </conditionalFormatting>
  <conditionalFormatting sqref="D183">
    <cfRule type="cellIs" dxfId="7394" priority="7524" operator="equal">
      <formula>"D"</formula>
    </cfRule>
  </conditionalFormatting>
  <conditionalFormatting sqref="D183">
    <cfRule type="cellIs" dxfId="7393" priority="7522" operator="equal">
      <formula>"H2"</formula>
    </cfRule>
    <cfRule type="cellIs" dxfId="7392" priority="7523" operator="equal">
      <formula>"H1"</formula>
    </cfRule>
  </conditionalFormatting>
  <conditionalFormatting sqref="D184">
    <cfRule type="expression" dxfId="7391" priority="7521">
      <formula>AND(D$1&gt;=($E184),D$1&lt;=($F184),$E184&lt;&gt;"",$F184&lt;&gt;"")</formula>
    </cfRule>
  </conditionalFormatting>
  <conditionalFormatting sqref="D184">
    <cfRule type="cellIs" dxfId="7390" priority="7517" operator="equal">
      <formula>"D"</formula>
    </cfRule>
  </conditionalFormatting>
  <conditionalFormatting sqref="D184">
    <cfRule type="cellIs" dxfId="7389" priority="7515" operator="equal">
      <formula>"H2"</formula>
    </cfRule>
    <cfRule type="cellIs" dxfId="7388" priority="7516" operator="equal">
      <formula>"H1"</formula>
    </cfRule>
  </conditionalFormatting>
  <conditionalFormatting sqref="D184">
    <cfRule type="cellIs" dxfId="7387" priority="7514" operator="equal">
      <formula>"D"</formula>
    </cfRule>
  </conditionalFormatting>
  <conditionalFormatting sqref="D184">
    <cfRule type="cellIs" dxfId="7386" priority="7512" operator="equal">
      <formula>"H2"</formula>
    </cfRule>
    <cfRule type="cellIs" dxfId="7385" priority="7513" operator="equal">
      <formula>"H1"</formula>
    </cfRule>
  </conditionalFormatting>
  <conditionalFormatting sqref="D184">
    <cfRule type="cellIs" dxfId="7384" priority="7511" operator="equal">
      <formula>"D"</formula>
    </cfRule>
  </conditionalFormatting>
  <conditionalFormatting sqref="D184">
    <cfRule type="cellIs" dxfId="7383" priority="7509" operator="equal">
      <formula>"H2"</formula>
    </cfRule>
    <cfRule type="cellIs" dxfId="7382" priority="7510" operator="equal">
      <formula>"H1"</formula>
    </cfRule>
  </conditionalFormatting>
  <conditionalFormatting sqref="D185">
    <cfRule type="expression" dxfId="7381" priority="7508">
      <formula>AND(D$1&gt;=($E185),D$1&lt;=($F185),$E185&lt;&gt;"",$F185&lt;&gt;"")</formula>
    </cfRule>
  </conditionalFormatting>
  <conditionalFormatting sqref="D185">
    <cfRule type="cellIs" dxfId="7380" priority="7504" operator="equal">
      <formula>"D"</formula>
    </cfRule>
  </conditionalFormatting>
  <conditionalFormatting sqref="D185">
    <cfRule type="cellIs" dxfId="7379" priority="7502" operator="equal">
      <formula>"H2"</formula>
    </cfRule>
    <cfRule type="cellIs" dxfId="7378" priority="7503" operator="equal">
      <formula>"H1"</formula>
    </cfRule>
  </conditionalFormatting>
  <conditionalFormatting sqref="D185">
    <cfRule type="cellIs" dxfId="7377" priority="7501" operator="equal">
      <formula>"D"</formula>
    </cfRule>
  </conditionalFormatting>
  <conditionalFormatting sqref="D185">
    <cfRule type="cellIs" dxfId="7376" priority="7499" operator="equal">
      <formula>"H2"</formula>
    </cfRule>
    <cfRule type="cellIs" dxfId="7375" priority="7500" operator="equal">
      <formula>"H1"</formula>
    </cfRule>
  </conditionalFormatting>
  <conditionalFormatting sqref="D185">
    <cfRule type="cellIs" dxfId="7374" priority="7498" operator="equal">
      <formula>"D"</formula>
    </cfRule>
  </conditionalFormatting>
  <conditionalFormatting sqref="D185">
    <cfRule type="cellIs" dxfId="7373" priority="7496" operator="equal">
      <formula>"H2"</formula>
    </cfRule>
    <cfRule type="cellIs" dxfId="7372" priority="7497" operator="equal">
      <formula>"H1"</formula>
    </cfRule>
  </conditionalFormatting>
  <conditionalFormatting sqref="D179">
    <cfRule type="expression" dxfId="7371" priority="7495">
      <formula>AND(D$1&gt;=($E179),D$1&lt;=($F179),$E179&lt;&gt;"",$F179&lt;&gt;"")</formula>
    </cfRule>
  </conditionalFormatting>
  <conditionalFormatting sqref="D179">
    <cfRule type="cellIs" dxfId="7370" priority="7491" operator="equal">
      <formula>"D"</formula>
    </cfRule>
  </conditionalFormatting>
  <conditionalFormatting sqref="D179">
    <cfRule type="cellIs" dxfId="7369" priority="7489" operator="equal">
      <formula>"H2"</formula>
    </cfRule>
    <cfRule type="cellIs" dxfId="7368" priority="7490" operator="equal">
      <formula>"H1"</formula>
    </cfRule>
  </conditionalFormatting>
  <conditionalFormatting sqref="D179">
    <cfRule type="cellIs" dxfId="7367" priority="7488" operator="equal">
      <formula>"D"</formula>
    </cfRule>
  </conditionalFormatting>
  <conditionalFormatting sqref="D179">
    <cfRule type="cellIs" dxfId="7366" priority="7486" operator="equal">
      <formula>"H2"</formula>
    </cfRule>
    <cfRule type="cellIs" dxfId="7365" priority="7487" operator="equal">
      <formula>"H1"</formula>
    </cfRule>
  </conditionalFormatting>
  <conditionalFormatting sqref="D182">
    <cfRule type="expression" dxfId="7364" priority="7485">
      <formula>AND(D$1&gt;=($E182),D$1&lt;=($F182),$E182&lt;&gt;"",$F182&lt;&gt;"")</formula>
    </cfRule>
  </conditionalFormatting>
  <conditionalFormatting sqref="D182">
    <cfRule type="cellIs" dxfId="7363" priority="7481" operator="equal">
      <formula>"D"</formula>
    </cfRule>
  </conditionalFormatting>
  <conditionalFormatting sqref="D182">
    <cfRule type="cellIs" dxfId="7362" priority="7479" operator="equal">
      <formula>"H2"</formula>
    </cfRule>
    <cfRule type="cellIs" dxfId="7361" priority="7480" operator="equal">
      <formula>"H1"</formula>
    </cfRule>
  </conditionalFormatting>
  <conditionalFormatting sqref="D182">
    <cfRule type="cellIs" dxfId="7360" priority="7478" operator="equal">
      <formula>"D"</formula>
    </cfRule>
  </conditionalFormatting>
  <conditionalFormatting sqref="D182">
    <cfRule type="cellIs" dxfId="7359" priority="7476" operator="equal">
      <formula>"H2"</formula>
    </cfRule>
    <cfRule type="cellIs" dxfId="7358" priority="7477" operator="equal">
      <formula>"H1"</formula>
    </cfRule>
  </conditionalFormatting>
  <conditionalFormatting sqref="B186:XFD186 J187:XFD197 A187:G187 A189:G189 A188:C188 E188:G188 A191:C191 E190:G197 A190:B190 A194:C194 A192:B193 A197:C197 A195:B196">
    <cfRule type="expression" dxfId="7357" priority="7475">
      <formula>AND(A$1&gt;=($E186),A$1&lt;=($F186),$E186&lt;&gt;"",$F186&lt;&gt;"")</formula>
    </cfRule>
  </conditionalFormatting>
  <conditionalFormatting sqref="N186:JN197">
    <cfRule type="expression" dxfId="7356" priority="7471">
      <formula>OR(WEEKDAY(N$1)=1,WEEKDAY(N$1)=7)</formula>
    </cfRule>
  </conditionalFormatting>
  <conditionalFormatting sqref="A187:B197 A186 C186:G187 C189:G189 C188 E188:G188 I186:XFD186 J187:XFD197 E190:G197">
    <cfRule type="cellIs" dxfId="7355" priority="7468" operator="equal">
      <formula>"D"</formula>
    </cfRule>
  </conditionalFormatting>
  <conditionalFormatting sqref="A187:B197 A186 C186:G187 C189:G189 C188 E188:G188 I186:XFD186 J187:XFD197 E190:G197">
    <cfRule type="cellIs" dxfId="7354" priority="7466" operator="equal">
      <formula>"H2"</formula>
    </cfRule>
    <cfRule type="cellIs" dxfId="7353" priority="7467" operator="equal">
      <formula>"H1"</formula>
    </cfRule>
  </conditionalFormatting>
  <conditionalFormatting sqref="E186:F197">
    <cfRule type="expression" dxfId="7352" priority="7465">
      <formula>$E186&gt;$F186</formula>
    </cfRule>
  </conditionalFormatting>
  <conditionalFormatting sqref="B186:XFD186 D189:G189 E187:G188">
    <cfRule type="cellIs" dxfId="7351" priority="7464" operator="equal">
      <formula>"D"</formula>
    </cfRule>
  </conditionalFormatting>
  <conditionalFormatting sqref="B186:XFD186 D189:G189 E187:G188">
    <cfRule type="cellIs" dxfId="7350" priority="7462" operator="equal">
      <formula>"H2"</formula>
    </cfRule>
    <cfRule type="cellIs" dxfId="7349" priority="7463" operator="equal">
      <formula>"H1"</formula>
    </cfRule>
  </conditionalFormatting>
  <conditionalFormatting sqref="C189">
    <cfRule type="cellIs" dxfId="7348" priority="7461" operator="equal">
      <formula>"D"</formula>
    </cfRule>
  </conditionalFormatting>
  <conditionalFormatting sqref="C189">
    <cfRule type="cellIs" dxfId="7347" priority="7459" operator="equal">
      <formula>"H2"</formula>
    </cfRule>
    <cfRule type="cellIs" dxfId="7346" priority="7460" operator="equal">
      <formula>"H1"</formula>
    </cfRule>
  </conditionalFormatting>
  <conditionalFormatting sqref="C187">
    <cfRule type="cellIs" dxfId="7345" priority="7458" operator="equal">
      <formula>"D"</formula>
    </cfRule>
  </conditionalFormatting>
  <conditionalFormatting sqref="C187">
    <cfRule type="cellIs" dxfId="7344" priority="7456" operator="equal">
      <formula>"H2"</formula>
    </cfRule>
    <cfRule type="cellIs" dxfId="7343" priority="7457" operator="equal">
      <formula>"H1"</formula>
    </cfRule>
  </conditionalFormatting>
  <conditionalFormatting sqref="C188">
    <cfRule type="cellIs" dxfId="7342" priority="7455" operator="equal">
      <formula>"D"</formula>
    </cfRule>
  </conditionalFormatting>
  <conditionalFormatting sqref="C188">
    <cfRule type="cellIs" dxfId="7341" priority="7453" operator="equal">
      <formula>"H2"</formula>
    </cfRule>
    <cfRule type="cellIs" dxfId="7340" priority="7454" operator="equal">
      <formula>"H1"</formula>
    </cfRule>
  </conditionalFormatting>
  <conditionalFormatting sqref="D187">
    <cfRule type="cellIs" dxfId="7339" priority="7452" operator="equal">
      <formula>"D"</formula>
    </cfRule>
  </conditionalFormatting>
  <conditionalFormatting sqref="D187">
    <cfRule type="cellIs" dxfId="7338" priority="7450" operator="equal">
      <formula>"H2"</formula>
    </cfRule>
    <cfRule type="cellIs" dxfId="7337" priority="7451" operator="equal">
      <formula>"H1"</formula>
    </cfRule>
  </conditionalFormatting>
  <conditionalFormatting sqref="E190">
    <cfRule type="cellIs" dxfId="7336" priority="7449" operator="equal">
      <formula>"D"</formula>
    </cfRule>
  </conditionalFormatting>
  <conditionalFormatting sqref="E190">
    <cfRule type="cellIs" dxfId="7335" priority="7447" operator="equal">
      <formula>"H2"</formula>
    </cfRule>
    <cfRule type="cellIs" dxfId="7334" priority="7448" operator="equal">
      <formula>"H1"</formula>
    </cfRule>
  </conditionalFormatting>
  <conditionalFormatting sqref="C191">
    <cfRule type="cellIs" dxfId="7333" priority="7428" operator="equal">
      <formula>"D"</formula>
    </cfRule>
  </conditionalFormatting>
  <conditionalFormatting sqref="C191">
    <cfRule type="cellIs" dxfId="7332" priority="7426" operator="equal">
      <formula>"H2"</formula>
    </cfRule>
    <cfRule type="cellIs" dxfId="7331" priority="7427" operator="equal">
      <formula>"H1"</formula>
    </cfRule>
  </conditionalFormatting>
  <conditionalFormatting sqref="C191">
    <cfRule type="cellIs" dxfId="7330" priority="7425" operator="equal">
      <formula>"D"</formula>
    </cfRule>
  </conditionalFormatting>
  <conditionalFormatting sqref="C191">
    <cfRule type="cellIs" dxfId="7329" priority="7423" operator="equal">
      <formula>"H2"</formula>
    </cfRule>
    <cfRule type="cellIs" dxfId="7328" priority="7424" operator="equal">
      <formula>"H1"</formula>
    </cfRule>
  </conditionalFormatting>
  <conditionalFormatting sqref="C191">
    <cfRule type="cellIs" dxfId="7327" priority="7422" operator="equal">
      <formula>"D"</formula>
    </cfRule>
  </conditionalFormatting>
  <conditionalFormatting sqref="C191">
    <cfRule type="cellIs" dxfId="7326" priority="7420" operator="equal">
      <formula>"H2"</formula>
    </cfRule>
    <cfRule type="cellIs" dxfId="7325" priority="7421" operator="equal">
      <formula>"H1"</formula>
    </cfRule>
  </conditionalFormatting>
  <conditionalFormatting sqref="C191">
    <cfRule type="cellIs" dxfId="7324" priority="7419" operator="equal">
      <formula>"D"</formula>
    </cfRule>
  </conditionalFormatting>
  <conditionalFormatting sqref="C191">
    <cfRule type="cellIs" dxfId="7323" priority="7417" operator="equal">
      <formula>"H2"</formula>
    </cfRule>
    <cfRule type="cellIs" dxfId="7322" priority="7418" operator="equal">
      <formula>"H1"</formula>
    </cfRule>
  </conditionalFormatting>
  <conditionalFormatting sqref="C205">
    <cfRule type="cellIs" dxfId="7321" priority="6702" operator="equal">
      <formula>"D"</formula>
    </cfRule>
  </conditionalFormatting>
  <conditionalFormatting sqref="C205">
    <cfRule type="cellIs" dxfId="7320" priority="6700" operator="equal">
      <formula>"H2"</formula>
    </cfRule>
    <cfRule type="cellIs" dxfId="7319" priority="6701" operator="equal">
      <formula>"H1"</formula>
    </cfRule>
  </conditionalFormatting>
  <conditionalFormatting sqref="C205">
    <cfRule type="cellIs" dxfId="7318" priority="6699" operator="equal">
      <formula>"D"</formula>
    </cfRule>
  </conditionalFormatting>
  <conditionalFormatting sqref="C205">
    <cfRule type="cellIs" dxfId="7317" priority="6697" operator="equal">
      <formula>"H2"</formula>
    </cfRule>
    <cfRule type="cellIs" dxfId="7316" priority="6698" operator="equal">
      <formula>"H1"</formula>
    </cfRule>
  </conditionalFormatting>
  <conditionalFormatting sqref="C205">
    <cfRule type="cellIs" dxfId="7315" priority="6696" operator="equal">
      <formula>"D"</formula>
    </cfRule>
  </conditionalFormatting>
  <conditionalFormatting sqref="C205">
    <cfRule type="cellIs" dxfId="7314" priority="6694" operator="equal">
      <formula>"H2"</formula>
    </cfRule>
    <cfRule type="cellIs" dxfId="7313" priority="6695" operator="equal">
      <formula>"H1"</formula>
    </cfRule>
  </conditionalFormatting>
  <conditionalFormatting sqref="C194">
    <cfRule type="cellIs" dxfId="7312" priority="7383" operator="equal">
      <formula>"D"</formula>
    </cfRule>
  </conditionalFormatting>
  <conditionalFormatting sqref="C194">
    <cfRule type="cellIs" dxfId="7311" priority="7381" operator="equal">
      <formula>"H2"</formula>
    </cfRule>
    <cfRule type="cellIs" dxfId="7310" priority="7382" operator="equal">
      <formula>"H1"</formula>
    </cfRule>
  </conditionalFormatting>
  <conditionalFormatting sqref="C194">
    <cfRule type="cellIs" dxfId="7309" priority="7380" operator="equal">
      <formula>"D"</formula>
    </cfRule>
  </conditionalFormatting>
  <conditionalFormatting sqref="C194">
    <cfRule type="cellIs" dxfId="7308" priority="7378" operator="equal">
      <formula>"H2"</formula>
    </cfRule>
    <cfRule type="cellIs" dxfId="7307" priority="7379" operator="equal">
      <formula>"H1"</formula>
    </cfRule>
  </conditionalFormatting>
  <conditionalFormatting sqref="C194">
    <cfRule type="cellIs" dxfId="7306" priority="7377" operator="equal">
      <formula>"D"</formula>
    </cfRule>
  </conditionalFormatting>
  <conditionalFormatting sqref="C194">
    <cfRule type="cellIs" dxfId="7305" priority="7375" operator="equal">
      <formula>"H2"</formula>
    </cfRule>
    <cfRule type="cellIs" dxfId="7304" priority="7376" operator="equal">
      <formula>"H1"</formula>
    </cfRule>
  </conditionalFormatting>
  <conditionalFormatting sqref="C194">
    <cfRule type="cellIs" dxfId="7303" priority="7374" operator="equal">
      <formula>"D"</formula>
    </cfRule>
  </conditionalFormatting>
  <conditionalFormatting sqref="C194">
    <cfRule type="cellIs" dxfId="7302" priority="7372" operator="equal">
      <formula>"H2"</formula>
    </cfRule>
    <cfRule type="cellIs" dxfId="7301" priority="7373" operator="equal">
      <formula>"H1"</formula>
    </cfRule>
  </conditionalFormatting>
  <conditionalFormatting sqref="C197">
    <cfRule type="cellIs" dxfId="7300" priority="7338" operator="equal">
      <formula>"D"</formula>
    </cfRule>
  </conditionalFormatting>
  <conditionalFormatting sqref="C197">
    <cfRule type="cellIs" dxfId="7299" priority="7336" operator="equal">
      <formula>"H2"</formula>
    </cfRule>
    <cfRule type="cellIs" dxfId="7298" priority="7337" operator="equal">
      <formula>"H1"</formula>
    </cfRule>
  </conditionalFormatting>
  <conditionalFormatting sqref="C197">
    <cfRule type="cellIs" dxfId="7297" priority="7335" operator="equal">
      <formula>"D"</formula>
    </cfRule>
  </conditionalFormatting>
  <conditionalFormatting sqref="C197">
    <cfRule type="cellIs" dxfId="7296" priority="7333" operator="equal">
      <formula>"H2"</formula>
    </cfRule>
    <cfRule type="cellIs" dxfId="7295" priority="7334" operator="equal">
      <formula>"H1"</formula>
    </cfRule>
  </conditionalFormatting>
  <conditionalFormatting sqref="C197">
    <cfRule type="cellIs" dxfId="7294" priority="7332" operator="equal">
      <formula>"D"</formula>
    </cfRule>
  </conditionalFormatting>
  <conditionalFormatting sqref="C197">
    <cfRule type="cellIs" dxfId="7293" priority="7330" operator="equal">
      <formula>"H2"</formula>
    </cfRule>
    <cfRule type="cellIs" dxfId="7292" priority="7331" operator="equal">
      <formula>"H1"</formula>
    </cfRule>
  </conditionalFormatting>
  <conditionalFormatting sqref="C197">
    <cfRule type="cellIs" dxfId="7291" priority="7329" operator="equal">
      <formula>"D"</formula>
    </cfRule>
  </conditionalFormatting>
  <conditionalFormatting sqref="C197">
    <cfRule type="cellIs" dxfId="7290" priority="7327" operator="equal">
      <formula>"H2"</formula>
    </cfRule>
    <cfRule type="cellIs" dxfId="7289" priority="7328" operator="equal">
      <formula>"H1"</formula>
    </cfRule>
  </conditionalFormatting>
  <conditionalFormatting sqref="C203">
    <cfRule type="cellIs" dxfId="7288" priority="6612" operator="equal">
      <formula>"D"</formula>
    </cfRule>
  </conditionalFormatting>
  <conditionalFormatting sqref="C203">
    <cfRule type="cellIs" dxfId="7287" priority="6610" operator="equal">
      <formula>"H2"</formula>
    </cfRule>
    <cfRule type="cellIs" dxfId="7286" priority="6611" operator="equal">
      <formula>"H1"</formula>
    </cfRule>
  </conditionalFormatting>
  <conditionalFormatting sqref="C203">
    <cfRule type="cellIs" dxfId="7285" priority="6606" operator="equal">
      <formula>"D"</formula>
    </cfRule>
  </conditionalFormatting>
  <conditionalFormatting sqref="C203">
    <cfRule type="cellIs" dxfId="7284" priority="6604" operator="equal">
      <formula>"H2"</formula>
    </cfRule>
    <cfRule type="cellIs" dxfId="7283" priority="6605" operator="equal">
      <formula>"H1"</formula>
    </cfRule>
  </conditionalFormatting>
  <conditionalFormatting sqref="I187:I197">
    <cfRule type="expression" dxfId="7282" priority="7326">
      <formula>AND(I$1&gt;=($E187),I$1&lt;=($F187),$E187&lt;&gt;"",$F187&lt;&gt;"")</formula>
    </cfRule>
  </conditionalFormatting>
  <conditionalFormatting sqref="I187:I197">
    <cfRule type="cellIs" dxfId="7281" priority="7322" operator="equal">
      <formula>"D"</formula>
    </cfRule>
  </conditionalFormatting>
  <conditionalFormatting sqref="I187:I197">
    <cfRule type="cellIs" dxfId="7280" priority="7320" operator="equal">
      <formula>"H2"</formula>
    </cfRule>
    <cfRule type="cellIs" dxfId="7279" priority="7321" operator="equal">
      <formula>"H1"</formula>
    </cfRule>
  </conditionalFormatting>
  <conditionalFormatting sqref="C197">
    <cfRule type="cellIs" dxfId="7278" priority="7316" operator="equal">
      <formula>"D"</formula>
    </cfRule>
  </conditionalFormatting>
  <conditionalFormatting sqref="C197">
    <cfRule type="cellIs" dxfId="7277" priority="7314" operator="equal">
      <formula>"H2"</formula>
    </cfRule>
    <cfRule type="cellIs" dxfId="7276" priority="7315" operator="equal">
      <formula>"H1"</formula>
    </cfRule>
  </conditionalFormatting>
  <conditionalFormatting sqref="C197">
    <cfRule type="cellIs" dxfId="7275" priority="7313" operator="equal">
      <formula>"D"</formula>
    </cfRule>
  </conditionalFormatting>
  <conditionalFormatting sqref="C197">
    <cfRule type="cellIs" dxfId="7274" priority="7311" operator="equal">
      <formula>"H2"</formula>
    </cfRule>
    <cfRule type="cellIs" dxfId="7273" priority="7312" operator="equal">
      <formula>"H1"</formula>
    </cfRule>
  </conditionalFormatting>
  <conditionalFormatting sqref="C197">
    <cfRule type="cellIs" dxfId="7272" priority="7310" operator="equal">
      <formula>"D"</formula>
    </cfRule>
  </conditionalFormatting>
  <conditionalFormatting sqref="C197">
    <cfRule type="cellIs" dxfId="7271" priority="7308" operator="equal">
      <formula>"H2"</formula>
    </cfRule>
    <cfRule type="cellIs" dxfId="7270" priority="7309" operator="equal">
      <formula>"H1"</formula>
    </cfRule>
  </conditionalFormatting>
  <conditionalFormatting sqref="C197">
    <cfRule type="cellIs" dxfId="7269" priority="7307" operator="equal">
      <formula>"D"</formula>
    </cfRule>
  </conditionalFormatting>
  <conditionalFormatting sqref="C197">
    <cfRule type="cellIs" dxfId="7268" priority="7305" operator="equal">
      <formula>"H2"</formula>
    </cfRule>
    <cfRule type="cellIs" dxfId="7267" priority="7306" operator="equal">
      <formula>"H1"</formula>
    </cfRule>
  </conditionalFormatting>
  <conditionalFormatting sqref="C194">
    <cfRule type="cellIs" dxfId="7266" priority="7286" operator="equal">
      <formula>"D"</formula>
    </cfRule>
  </conditionalFormatting>
  <conditionalFormatting sqref="C194">
    <cfRule type="cellIs" dxfId="7265" priority="7284" operator="equal">
      <formula>"H2"</formula>
    </cfRule>
    <cfRule type="cellIs" dxfId="7264" priority="7285" operator="equal">
      <formula>"H1"</formula>
    </cfRule>
  </conditionalFormatting>
  <conditionalFormatting sqref="C194">
    <cfRule type="cellIs" dxfId="7263" priority="7283" operator="equal">
      <formula>"D"</formula>
    </cfRule>
  </conditionalFormatting>
  <conditionalFormatting sqref="C194">
    <cfRule type="cellIs" dxfId="7262" priority="7281" operator="equal">
      <formula>"H2"</formula>
    </cfRule>
    <cfRule type="cellIs" dxfId="7261" priority="7282" operator="equal">
      <formula>"H1"</formula>
    </cfRule>
  </conditionalFormatting>
  <conditionalFormatting sqref="C194">
    <cfRule type="cellIs" dxfId="7260" priority="7280" operator="equal">
      <formula>"D"</formula>
    </cfRule>
  </conditionalFormatting>
  <conditionalFormatting sqref="C194">
    <cfRule type="cellIs" dxfId="7259" priority="7278" operator="equal">
      <formula>"H2"</formula>
    </cfRule>
    <cfRule type="cellIs" dxfId="7258" priority="7279" operator="equal">
      <formula>"H1"</formula>
    </cfRule>
  </conditionalFormatting>
  <conditionalFormatting sqref="C194">
    <cfRule type="cellIs" dxfId="7257" priority="7277" operator="equal">
      <formula>"D"</formula>
    </cfRule>
  </conditionalFormatting>
  <conditionalFormatting sqref="C194">
    <cfRule type="cellIs" dxfId="7256" priority="7275" operator="equal">
      <formula>"H2"</formula>
    </cfRule>
    <cfRule type="cellIs" dxfId="7255" priority="7276" operator="equal">
      <formula>"H1"</formula>
    </cfRule>
  </conditionalFormatting>
  <conditionalFormatting sqref="C203">
    <cfRule type="cellIs" dxfId="7254" priority="6621" operator="equal">
      <formula>"D"</formula>
    </cfRule>
  </conditionalFormatting>
  <conditionalFormatting sqref="C203">
    <cfRule type="cellIs" dxfId="7253" priority="6619" operator="equal">
      <formula>"H2"</formula>
    </cfRule>
    <cfRule type="cellIs" dxfId="7252" priority="6620" operator="equal">
      <formula>"H1"</formula>
    </cfRule>
  </conditionalFormatting>
  <conditionalFormatting sqref="C203">
    <cfRule type="cellIs" dxfId="7251" priority="6615" operator="equal">
      <formula>"D"</formula>
    </cfRule>
  </conditionalFormatting>
  <conditionalFormatting sqref="C203">
    <cfRule type="cellIs" dxfId="7250" priority="6613" operator="equal">
      <formula>"H2"</formula>
    </cfRule>
    <cfRule type="cellIs" dxfId="7249" priority="6614" operator="equal">
      <formula>"H1"</formula>
    </cfRule>
  </conditionalFormatting>
  <conditionalFormatting sqref="C202">
    <cfRule type="cellIs" dxfId="7248" priority="6600" operator="equal">
      <formula>"D"</formula>
    </cfRule>
  </conditionalFormatting>
  <conditionalFormatting sqref="C202">
    <cfRule type="cellIs" dxfId="7247" priority="6598" operator="equal">
      <formula>"H2"</formula>
    </cfRule>
    <cfRule type="cellIs" dxfId="7246" priority="6599" operator="equal">
      <formula>"H1"</formula>
    </cfRule>
  </conditionalFormatting>
  <conditionalFormatting sqref="C202">
    <cfRule type="cellIs" dxfId="7245" priority="6597" operator="equal">
      <formula>"D"</formula>
    </cfRule>
  </conditionalFormatting>
  <conditionalFormatting sqref="C202">
    <cfRule type="cellIs" dxfId="7244" priority="6595" operator="equal">
      <formula>"H2"</formula>
    </cfRule>
    <cfRule type="cellIs" dxfId="7243" priority="6596" operator="equal">
      <formula>"H1"</formula>
    </cfRule>
  </conditionalFormatting>
  <conditionalFormatting sqref="C191">
    <cfRule type="cellIs" dxfId="7242" priority="7196" operator="equal">
      <formula>"D"</formula>
    </cfRule>
  </conditionalFormatting>
  <conditionalFormatting sqref="C191">
    <cfRule type="cellIs" dxfId="7241" priority="7194" operator="equal">
      <formula>"H2"</formula>
    </cfRule>
    <cfRule type="cellIs" dxfId="7240" priority="7195" operator="equal">
      <formula>"H1"</formula>
    </cfRule>
  </conditionalFormatting>
  <conditionalFormatting sqref="C191">
    <cfRule type="cellIs" dxfId="7239" priority="7193" operator="equal">
      <formula>"D"</formula>
    </cfRule>
  </conditionalFormatting>
  <conditionalFormatting sqref="C191">
    <cfRule type="cellIs" dxfId="7238" priority="7191" operator="equal">
      <formula>"H2"</formula>
    </cfRule>
    <cfRule type="cellIs" dxfId="7237" priority="7192" operator="equal">
      <formula>"H1"</formula>
    </cfRule>
  </conditionalFormatting>
  <conditionalFormatting sqref="C191">
    <cfRule type="cellIs" dxfId="7236" priority="7190" operator="equal">
      <formula>"D"</formula>
    </cfRule>
  </conditionalFormatting>
  <conditionalFormatting sqref="C191">
    <cfRule type="cellIs" dxfId="7235" priority="7188" operator="equal">
      <formula>"H2"</formula>
    </cfRule>
    <cfRule type="cellIs" dxfId="7234" priority="7189" operator="equal">
      <formula>"H1"</formula>
    </cfRule>
  </conditionalFormatting>
  <conditionalFormatting sqref="C191">
    <cfRule type="cellIs" dxfId="7233" priority="7187" operator="equal">
      <formula>"D"</formula>
    </cfRule>
  </conditionalFormatting>
  <conditionalFormatting sqref="C191">
    <cfRule type="cellIs" dxfId="7232" priority="7185" operator="equal">
      <formula>"H2"</formula>
    </cfRule>
    <cfRule type="cellIs" dxfId="7231" priority="7186" operator="equal">
      <formula>"H1"</formula>
    </cfRule>
  </conditionalFormatting>
  <conditionalFormatting sqref="C191">
    <cfRule type="cellIs" dxfId="7230" priority="7181" operator="equal">
      <formula>"D"</formula>
    </cfRule>
  </conditionalFormatting>
  <conditionalFormatting sqref="C191">
    <cfRule type="cellIs" dxfId="7229" priority="7179" operator="equal">
      <formula>"H2"</formula>
    </cfRule>
    <cfRule type="cellIs" dxfId="7228" priority="7180" operator="equal">
      <formula>"H1"</formula>
    </cfRule>
  </conditionalFormatting>
  <conditionalFormatting sqref="C191">
    <cfRule type="cellIs" dxfId="7227" priority="7178" operator="equal">
      <formula>"D"</formula>
    </cfRule>
  </conditionalFormatting>
  <conditionalFormatting sqref="C191">
    <cfRule type="cellIs" dxfId="7226" priority="7176" operator="equal">
      <formula>"H2"</formula>
    </cfRule>
    <cfRule type="cellIs" dxfId="7225" priority="7177" operator="equal">
      <formula>"H1"</formula>
    </cfRule>
  </conditionalFormatting>
  <conditionalFormatting sqref="C191">
    <cfRule type="cellIs" dxfId="7224" priority="7175" operator="equal">
      <formula>"D"</formula>
    </cfRule>
  </conditionalFormatting>
  <conditionalFormatting sqref="C191">
    <cfRule type="cellIs" dxfId="7223" priority="7173" operator="equal">
      <formula>"H2"</formula>
    </cfRule>
    <cfRule type="cellIs" dxfId="7222" priority="7174" operator="equal">
      <formula>"H1"</formula>
    </cfRule>
  </conditionalFormatting>
  <conditionalFormatting sqref="C191">
    <cfRule type="cellIs" dxfId="7221" priority="7172" operator="equal">
      <formula>"D"</formula>
    </cfRule>
  </conditionalFormatting>
  <conditionalFormatting sqref="C191">
    <cfRule type="cellIs" dxfId="7220" priority="7170" operator="equal">
      <formula>"H2"</formula>
    </cfRule>
    <cfRule type="cellIs" dxfId="7219" priority="7171" operator="equal">
      <formula>"H1"</formula>
    </cfRule>
  </conditionalFormatting>
  <conditionalFormatting sqref="C191">
    <cfRule type="cellIs" dxfId="7218" priority="7166" operator="equal">
      <formula>"D"</formula>
    </cfRule>
  </conditionalFormatting>
  <conditionalFormatting sqref="C191">
    <cfRule type="cellIs" dxfId="7217" priority="7164" operator="equal">
      <formula>"H2"</formula>
    </cfRule>
    <cfRule type="cellIs" dxfId="7216" priority="7165" operator="equal">
      <formula>"H1"</formula>
    </cfRule>
  </conditionalFormatting>
  <conditionalFormatting sqref="C191">
    <cfRule type="cellIs" dxfId="7215" priority="7163" operator="equal">
      <formula>"D"</formula>
    </cfRule>
  </conditionalFormatting>
  <conditionalFormatting sqref="C191">
    <cfRule type="cellIs" dxfId="7214" priority="7161" operator="equal">
      <formula>"H2"</formula>
    </cfRule>
    <cfRule type="cellIs" dxfId="7213" priority="7162" operator="equal">
      <formula>"H1"</formula>
    </cfRule>
  </conditionalFormatting>
  <conditionalFormatting sqref="C191">
    <cfRule type="cellIs" dxfId="7212" priority="7160" operator="equal">
      <formula>"D"</formula>
    </cfRule>
  </conditionalFormatting>
  <conditionalFormatting sqref="C191">
    <cfRule type="cellIs" dxfId="7211" priority="7158" operator="equal">
      <formula>"H2"</formula>
    </cfRule>
    <cfRule type="cellIs" dxfId="7210" priority="7159" operator="equal">
      <formula>"H1"</formula>
    </cfRule>
  </conditionalFormatting>
  <conditionalFormatting sqref="C191">
    <cfRule type="cellIs" dxfId="7209" priority="7157" operator="equal">
      <formula>"D"</formula>
    </cfRule>
  </conditionalFormatting>
  <conditionalFormatting sqref="C191">
    <cfRule type="cellIs" dxfId="7208" priority="7155" operator="equal">
      <formula>"H2"</formula>
    </cfRule>
    <cfRule type="cellIs" dxfId="7207" priority="7156" operator="equal">
      <formula>"H1"</formula>
    </cfRule>
  </conditionalFormatting>
  <conditionalFormatting sqref="C190">
    <cfRule type="cellIs" dxfId="7206" priority="6376" operator="equal">
      <formula>"D"</formula>
    </cfRule>
  </conditionalFormatting>
  <conditionalFormatting sqref="C190">
    <cfRule type="cellIs" dxfId="7205" priority="6374" operator="equal">
      <formula>"H2"</formula>
    </cfRule>
    <cfRule type="cellIs" dxfId="7204" priority="6375" operator="equal">
      <formula>"H1"</formula>
    </cfRule>
  </conditionalFormatting>
  <conditionalFormatting sqref="C190">
    <cfRule type="cellIs" dxfId="7203" priority="6373" operator="equal">
      <formula>"D"</formula>
    </cfRule>
  </conditionalFormatting>
  <conditionalFormatting sqref="C190">
    <cfRule type="cellIs" dxfId="7202" priority="6371" operator="equal">
      <formula>"H2"</formula>
    </cfRule>
    <cfRule type="cellIs" dxfId="7201" priority="6372" operator="equal">
      <formula>"H1"</formula>
    </cfRule>
  </conditionalFormatting>
  <conditionalFormatting sqref="C190">
    <cfRule type="cellIs" dxfId="7200" priority="6370" operator="equal">
      <formula>"D"</formula>
    </cfRule>
  </conditionalFormatting>
  <conditionalFormatting sqref="C190">
    <cfRule type="cellIs" dxfId="7199" priority="6368" operator="equal">
      <formula>"H2"</formula>
    </cfRule>
    <cfRule type="cellIs" dxfId="7198" priority="6369" operator="equal">
      <formula>"H1"</formula>
    </cfRule>
  </conditionalFormatting>
  <conditionalFormatting sqref="C190">
    <cfRule type="cellIs" dxfId="7197" priority="6361" operator="equal">
      <formula>"D"</formula>
    </cfRule>
  </conditionalFormatting>
  <conditionalFormatting sqref="C190">
    <cfRule type="cellIs" dxfId="7196" priority="6359" operator="equal">
      <formula>"H2"</formula>
    </cfRule>
    <cfRule type="cellIs" dxfId="7195" priority="6360" operator="equal">
      <formula>"H1"</formula>
    </cfRule>
  </conditionalFormatting>
  <conditionalFormatting sqref="C190">
    <cfRule type="cellIs" dxfId="7194" priority="6358" operator="equal">
      <formula>"D"</formula>
    </cfRule>
  </conditionalFormatting>
  <conditionalFormatting sqref="C190">
    <cfRule type="cellIs" dxfId="7193" priority="6356" operator="equal">
      <formula>"H2"</formula>
    </cfRule>
    <cfRule type="cellIs" dxfId="7192" priority="6357" operator="equal">
      <formula>"H1"</formula>
    </cfRule>
  </conditionalFormatting>
  <conditionalFormatting sqref="C190">
    <cfRule type="cellIs" dxfId="7191" priority="6355" operator="equal">
      <formula>"D"</formula>
    </cfRule>
  </conditionalFormatting>
  <conditionalFormatting sqref="C190">
    <cfRule type="cellIs" dxfId="7190" priority="6353" operator="equal">
      <formula>"H2"</formula>
    </cfRule>
    <cfRule type="cellIs" dxfId="7189" priority="6354" operator="equal">
      <formula>"H1"</formula>
    </cfRule>
  </conditionalFormatting>
  <conditionalFormatting sqref="C190">
    <cfRule type="cellIs" dxfId="7188" priority="6346" operator="equal">
      <formula>"D"</formula>
    </cfRule>
  </conditionalFormatting>
  <conditionalFormatting sqref="C190">
    <cfRule type="cellIs" dxfId="7187" priority="6344" operator="equal">
      <formula>"H2"</formula>
    </cfRule>
    <cfRule type="cellIs" dxfId="7186" priority="6345" operator="equal">
      <formula>"H1"</formula>
    </cfRule>
  </conditionalFormatting>
  <conditionalFormatting sqref="C190">
    <cfRule type="cellIs" dxfId="7185" priority="6343" operator="equal">
      <formula>"D"</formula>
    </cfRule>
  </conditionalFormatting>
  <conditionalFormatting sqref="C190">
    <cfRule type="cellIs" dxfId="7184" priority="6341" operator="equal">
      <formula>"H2"</formula>
    </cfRule>
    <cfRule type="cellIs" dxfId="7183" priority="6342" operator="equal">
      <formula>"H1"</formula>
    </cfRule>
  </conditionalFormatting>
  <conditionalFormatting sqref="C190">
    <cfRule type="cellIs" dxfId="7182" priority="6340" operator="equal">
      <formula>"D"</formula>
    </cfRule>
  </conditionalFormatting>
  <conditionalFormatting sqref="C190">
    <cfRule type="cellIs" dxfId="7181" priority="6338" operator="equal">
      <formula>"H2"</formula>
    </cfRule>
    <cfRule type="cellIs" dxfId="7180" priority="6339" operator="equal">
      <formula>"H1"</formula>
    </cfRule>
  </conditionalFormatting>
  <conditionalFormatting sqref="C188">
    <cfRule type="cellIs" dxfId="7179" priority="7106" operator="equal">
      <formula>"D"</formula>
    </cfRule>
  </conditionalFormatting>
  <conditionalFormatting sqref="C188">
    <cfRule type="cellIs" dxfId="7178" priority="7104" operator="equal">
      <formula>"H2"</formula>
    </cfRule>
    <cfRule type="cellIs" dxfId="7177" priority="7105" operator="equal">
      <formula>"H1"</formula>
    </cfRule>
  </conditionalFormatting>
  <conditionalFormatting sqref="C188">
    <cfRule type="cellIs" dxfId="7176" priority="7103" operator="equal">
      <formula>"D"</formula>
    </cfRule>
  </conditionalFormatting>
  <conditionalFormatting sqref="C188">
    <cfRule type="cellIs" dxfId="7175" priority="7101" operator="equal">
      <formula>"H2"</formula>
    </cfRule>
    <cfRule type="cellIs" dxfId="7174" priority="7102" operator="equal">
      <formula>"H1"</formula>
    </cfRule>
  </conditionalFormatting>
  <conditionalFormatting sqref="C188">
    <cfRule type="cellIs" dxfId="7173" priority="7100" operator="equal">
      <formula>"D"</formula>
    </cfRule>
  </conditionalFormatting>
  <conditionalFormatting sqref="C188">
    <cfRule type="cellIs" dxfId="7172" priority="7098" operator="equal">
      <formula>"H2"</formula>
    </cfRule>
    <cfRule type="cellIs" dxfId="7171" priority="7099" operator="equal">
      <formula>"H1"</formula>
    </cfRule>
  </conditionalFormatting>
  <conditionalFormatting sqref="C188">
    <cfRule type="cellIs" dxfId="7170" priority="7097" operator="equal">
      <formula>"D"</formula>
    </cfRule>
  </conditionalFormatting>
  <conditionalFormatting sqref="C188">
    <cfRule type="cellIs" dxfId="7169" priority="7095" operator="equal">
      <formula>"H2"</formula>
    </cfRule>
    <cfRule type="cellIs" dxfId="7168" priority="7096" operator="equal">
      <formula>"H1"</formula>
    </cfRule>
  </conditionalFormatting>
  <conditionalFormatting sqref="C188">
    <cfRule type="cellIs" dxfId="7167" priority="7091" operator="equal">
      <formula>"D"</formula>
    </cfRule>
  </conditionalFormatting>
  <conditionalFormatting sqref="C188">
    <cfRule type="cellIs" dxfId="7166" priority="7089" operator="equal">
      <formula>"H2"</formula>
    </cfRule>
    <cfRule type="cellIs" dxfId="7165" priority="7090" operator="equal">
      <formula>"H1"</formula>
    </cfRule>
  </conditionalFormatting>
  <conditionalFormatting sqref="C188">
    <cfRule type="cellIs" dxfId="7164" priority="7088" operator="equal">
      <formula>"D"</formula>
    </cfRule>
  </conditionalFormatting>
  <conditionalFormatting sqref="C188">
    <cfRule type="cellIs" dxfId="7163" priority="7086" operator="equal">
      <formula>"H2"</formula>
    </cfRule>
    <cfRule type="cellIs" dxfId="7162" priority="7087" operator="equal">
      <formula>"H1"</formula>
    </cfRule>
  </conditionalFormatting>
  <conditionalFormatting sqref="C188">
    <cfRule type="cellIs" dxfId="7161" priority="7085" operator="equal">
      <formula>"D"</formula>
    </cfRule>
  </conditionalFormatting>
  <conditionalFormatting sqref="C188">
    <cfRule type="cellIs" dxfId="7160" priority="7083" operator="equal">
      <formula>"H2"</formula>
    </cfRule>
    <cfRule type="cellIs" dxfId="7159" priority="7084" operator="equal">
      <formula>"H1"</formula>
    </cfRule>
  </conditionalFormatting>
  <conditionalFormatting sqref="C188">
    <cfRule type="cellIs" dxfId="7158" priority="7082" operator="equal">
      <formula>"D"</formula>
    </cfRule>
  </conditionalFormatting>
  <conditionalFormatting sqref="C188">
    <cfRule type="cellIs" dxfId="7157" priority="7080" operator="equal">
      <formula>"H2"</formula>
    </cfRule>
    <cfRule type="cellIs" dxfId="7156" priority="7081" operator="equal">
      <formula>"H1"</formula>
    </cfRule>
  </conditionalFormatting>
  <conditionalFormatting sqref="C188">
    <cfRule type="cellIs" dxfId="7155" priority="7076" operator="equal">
      <formula>"D"</formula>
    </cfRule>
  </conditionalFormatting>
  <conditionalFormatting sqref="C188">
    <cfRule type="cellIs" dxfId="7154" priority="7074" operator="equal">
      <formula>"H2"</formula>
    </cfRule>
    <cfRule type="cellIs" dxfId="7153" priority="7075" operator="equal">
      <formula>"H1"</formula>
    </cfRule>
  </conditionalFormatting>
  <conditionalFormatting sqref="C188">
    <cfRule type="cellIs" dxfId="7152" priority="7073" operator="equal">
      <formula>"D"</formula>
    </cfRule>
  </conditionalFormatting>
  <conditionalFormatting sqref="C188">
    <cfRule type="cellIs" dxfId="7151" priority="7071" operator="equal">
      <formula>"H2"</formula>
    </cfRule>
    <cfRule type="cellIs" dxfId="7150" priority="7072" operator="equal">
      <formula>"H1"</formula>
    </cfRule>
  </conditionalFormatting>
  <conditionalFormatting sqref="C188">
    <cfRule type="cellIs" dxfId="7149" priority="7070" operator="equal">
      <formula>"D"</formula>
    </cfRule>
  </conditionalFormatting>
  <conditionalFormatting sqref="C188">
    <cfRule type="cellIs" dxfId="7148" priority="7068" operator="equal">
      <formula>"H2"</formula>
    </cfRule>
    <cfRule type="cellIs" dxfId="7147" priority="7069" operator="equal">
      <formula>"H1"</formula>
    </cfRule>
  </conditionalFormatting>
  <conditionalFormatting sqref="C188">
    <cfRule type="cellIs" dxfId="7146" priority="7067" operator="equal">
      <formula>"D"</formula>
    </cfRule>
  </conditionalFormatting>
  <conditionalFormatting sqref="C188">
    <cfRule type="cellIs" dxfId="7145" priority="7065" operator="equal">
      <formula>"H2"</formula>
    </cfRule>
    <cfRule type="cellIs" dxfId="7144" priority="7066" operator="equal">
      <formula>"H1"</formula>
    </cfRule>
  </conditionalFormatting>
  <conditionalFormatting sqref="C188">
    <cfRule type="cellIs" dxfId="7143" priority="7061" operator="equal">
      <formula>"D"</formula>
    </cfRule>
  </conditionalFormatting>
  <conditionalFormatting sqref="C188">
    <cfRule type="cellIs" dxfId="7142" priority="7059" operator="equal">
      <formula>"H2"</formula>
    </cfRule>
    <cfRule type="cellIs" dxfId="7141" priority="7060" operator="equal">
      <formula>"H1"</formula>
    </cfRule>
  </conditionalFormatting>
  <conditionalFormatting sqref="C188">
    <cfRule type="cellIs" dxfId="7140" priority="7058" operator="equal">
      <formula>"D"</formula>
    </cfRule>
  </conditionalFormatting>
  <conditionalFormatting sqref="C188">
    <cfRule type="cellIs" dxfId="7139" priority="7056" operator="equal">
      <formula>"H2"</formula>
    </cfRule>
    <cfRule type="cellIs" dxfId="7138" priority="7057" operator="equal">
      <formula>"H1"</formula>
    </cfRule>
  </conditionalFormatting>
  <conditionalFormatting sqref="C188">
    <cfRule type="cellIs" dxfId="7137" priority="7055" operator="equal">
      <formula>"D"</formula>
    </cfRule>
  </conditionalFormatting>
  <conditionalFormatting sqref="C188">
    <cfRule type="cellIs" dxfId="7136" priority="7053" operator="equal">
      <formula>"H2"</formula>
    </cfRule>
    <cfRule type="cellIs" dxfId="7135" priority="7054" operator="equal">
      <formula>"H1"</formula>
    </cfRule>
  </conditionalFormatting>
  <conditionalFormatting sqref="C188">
    <cfRule type="cellIs" dxfId="7134" priority="7052" operator="equal">
      <formula>"D"</formula>
    </cfRule>
  </conditionalFormatting>
  <conditionalFormatting sqref="C188">
    <cfRule type="cellIs" dxfId="7133" priority="7050" operator="equal">
      <formula>"H2"</formula>
    </cfRule>
    <cfRule type="cellIs" dxfId="7132" priority="7051" operator="equal">
      <formula>"H1"</formula>
    </cfRule>
  </conditionalFormatting>
  <conditionalFormatting sqref="D188">
    <cfRule type="expression" dxfId="7131" priority="7049">
      <formula>AND(D$1&gt;=($E188),D$1&lt;=($F188),$E188&lt;&gt;"",$F188&lt;&gt;"")</formula>
    </cfRule>
  </conditionalFormatting>
  <conditionalFormatting sqref="D188">
    <cfRule type="cellIs" dxfId="7130" priority="7045" operator="equal">
      <formula>"D"</formula>
    </cfRule>
  </conditionalFormatting>
  <conditionalFormatting sqref="D188">
    <cfRule type="cellIs" dxfId="7129" priority="7043" operator="equal">
      <formula>"H2"</formula>
    </cfRule>
    <cfRule type="cellIs" dxfId="7128" priority="7044" operator="equal">
      <formula>"H1"</formula>
    </cfRule>
  </conditionalFormatting>
  <conditionalFormatting sqref="D188">
    <cfRule type="cellIs" dxfId="7127" priority="7042" operator="equal">
      <formula>"D"</formula>
    </cfRule>
  </conditionalFormatting>
  <conditionalFormatting sqref="D188">
    <cfRule type="cellIs" dxfId="7126" priority="7040" operator="equal">
      <formula>"H2"</formula>
    </cfRule>
    <cfRule type="cellIs" dxfId="7125" priority="7041" operator="equal">
      <formula>"H1"</formula>
    </cfRule>
  </conditionalFormatting>
  <conditionalFormatting sqref="D188">
    <cfRule type="cellIs" dxfId="7124" priority="7039" operator="equal">
      <formula>"D"</formula>
    </cfRule>
  </conditionalFormatting>
  <conditionalFormatting sqref="D188">
    <cfRule type="cellIs" dxfId="7123" priority="7037" operator="equal">
      <formula>"H2"</formula>
    </cfRule>
    <cfRule type="cellIs" dxfId="7122" priority="7038" operator="equal">
      <formula>"H1"</formula>
    </cfRule>
  </conditionalFormatting>
  <conditionalFormatting sqref="D190">
    <cfRule type="expression" dxfId="7121" priority="7036">
      <formula>AND(D$1&gt;=($E190),D$1&lt;=($F190),$E190&lt;&gt;"",$F190&lt;&gt;"")</formula>
    </cfRule>
  </conditionalFormatting>
  <conditionalFormatting sqref="D190">
    <cfRule type="cellIs" dxfId="7120" priority="7032" operator="equal">
      <formula>"D"</formula>
    </cfRule>
  </conditionalFormatting>
  <conditionalFormatting sqref="D190">
    <cfRule type="cellIs" dxfId="7119" priority="7030" operator="equal">
      <formula>"H2"</formula>
    </cfRule>
    <cfRule type="cellIs" dxfId="7118" priority="7031" operator="equal">
      <formula>"H1"</formula>
    </cfRule>
  </conditionalFormatting>
  <conditionalFormatting sqref="D190">
    <cfRule type="cellIs" dxfId="7117" priority="7029" operator="equal">
      <formula>"D"</formula>
    </cfRule>
  </conditionalFormatting>
  <conditionalFormatting sqref="D190">
    <cfRule type="cellIs" dxfId="7116" priority="7027" operator="equal">
      <formula>"H2"</formula>
    </cfRule>
    <cfRule type="cellIs" dxfId="7115" priority="7028" operator="equal">
      <formula>"H1"</formula>
    </cfRule>
  </conditionalFormatting>
  <conditionalFormatting sqref="D190">
    <cfRule type="cellIs" dxfId="7114" priority="7026" operator="equal">
      <formula>"D"</formula>
    </cfRule>
  </conditionalFormatting>
  <conditionalFormatting sqref="D190">
    <cfRule type="cellIs" dxfId="7113" priority="7024" operator="equal">
      <formula>"H2"</formula>
    </cfRule>
    <cfRule type="cellIs" dxfId="7112" priority="7025" operator="equal">
      <formula>"H1"</formula>
    </cfRule>
  </conditionalFormatting>
  <conditionalFormatting sqref="C200">
    <cfRule type="cellIs" dxfId="7111" priority="6552" operator="equal">
      <formula>"D"</formula>
    </cfRule>
  </conditionalFormatting>
  <conditionalFormatting sqref="C200">
    <cfRule type="cellIs" dxfId="7110" priority="6550" operator="equal">
      <formula>"H2"</formula>
    </cfRule>
    <cfRule type="cellIs" dxfId="7109" priority="6551" operator="equal">
      <formula>"H1"</formula>
    </cfRule>
  </conditionalFormatting>
  <conditionalFormatting sqref="C200">
    <cfRule type="cellIs" dxfId="7108" priority="6549" operator="equal">
      <formula>"D"</formula>
    </cfRule>
  </conditionalFormatting>
  <conditionalFormatting sqref="C200">
    <cfRule type="cellIs" dxfId="7107" priority="6547" operator="equal">
      <formula>"H2"</formula>
    </cfRule>
    <cfRule type="cellIs" dxfId="7106" priority="6548" operator="equal">
      <formula>"H1"</formula>
    </cfRule>
  </conditionalFormatting>
  <conditionalFormatting sqref="C200">
    <cfRule type="cellIs" dxfId="7105" priority="6546" operator="equal">
      <formula>"D"</formula>
    </cfRule>
  </conditionalFormatting>
  <conditionalFormatting sqref="C200">
    <cfRule type="cellIs" dxfId="7104" priority="6544" operator="equal">
      <formula>"H2"</formula>
    </cfRule>
    <cfRule type="cellIs" dxfId="7103" priority="6545" operator="equal">
      <formula>"H1"</formula>
    </cfRule>
  </conditionalFormatting>
  <conditionalFormatting sqref="D197">
    <cfRule type="expression" dxfId="7102" priority="6971">
      <formula>AND(D$1&gt;=($E197),D$1&lt;=($F197),$E197&lt;&gt;"",$F197&lt;&gt;"")</formula>
    </cfRule>
  </conditionalFormatting>
  <conditionalFormatting sqref="D197">
    <cfRule type="cellIs" dxfId="7101" priority="6967" operator="equal">
      <formula>"D"</formula>
    </cfRule>
  </conditionalFormatting>
  <conditionalFormatting sqref="D197">
    <cfRule type="cellIs" dxfId="7100" priority="6965" operator="equal">
      <formula>"H2"</formula>
    </cfRule>
    <cfRule type="cellIs" dxfId="7099" priority="6966" operator="equal">
      <formula>"H1"</formula>
    </cfRule>
  </conditionalFormatting>
  <conditionalFormatting sqref="D197">
    <cfRule type="cellIs" dxfId="7098" priority="6964" operator="equal">
      <formula>"D"</formula>
    </cfRule>
  </conditionalFormatting>
  <conditionalFormatting sqref="D197">
    <cfRule type="cellIs" dxfId="7097" priority="6962" operator="equal">
      <formula>"H2"</formula>
    </cfRule>
    <cfRule type="cellIs" dxfId="7096" priority="6963" operator="equal">
      <formula>"H1"</formula>
    </cfRule>
  </conditionalFormatting>
  <conditionalFormatting sqref="D197">
    <cfRule type="cellIs" dxfId="7095" priority="6961" operator="equal">
      <formula>"D"</formula>
    </cfRule>
  </conditionalFormatting>
  <conditionalFormatting sqref="D197">
    <cfRule type="cellIs" dxfId="7094" priority="6959" operator="equal">
      <formula>"H2"</formula>
    </cfRule>
    <cfRule type="cellIs" dxfId="7093" priority="6960" operator="equal">
      <formula>"H1"</formula>
    </cfRule>
  </conditionalFormatting>
  <conditionalFormatting sqref="D191">
    <cfRule type="expression" dxfId="7092" priority="6958">
      <formula>AND(D$1&gt;=($E191),D$1&lt;=($F191),$E191&lt;&gt;"",$F191&lt;&gt;"")</formula>
    </cfRule>
  </conditionalFormatting>
  <conditionalFormatting sqref="D191">
    <cfRule type="cellIs" dxfId="7091" priority="6954" operator="equal">
      <formula>"D"</formula>
    </cfRule>
  </conditionalFormatting>
  <conditionalFormatting sqref="D191">
    <cfRule type="cellIs" dxfId="7090" priority="6952" operator="equal">
      <formula>"H2"</formula>
    </cfRule>
    <cfRule type="cellIs" dxfId="7089" priority="6953" operator="equal">
      <formula>"H1"</formula>
    </cfRule>
  </conditionalFormatting>
  <conditionalFormatting sqref="D191">
    <cfRule type="cellIs" dxfId="7088" priority="6951" operator="equal">
      <formula>"D"</formula>
    </cfRule>
  </conditionalFormatting>
  <conditionalFormatting sqref="D191">
    <cfRule type="cellIs" dxfId="7087" priority="6949" operator="equal">
      <formula>"H2"</formula>
    </cfRule>
    <cfRule type="cellIs" dxfId="7086" priority="6950" operator="equal">
      <formula>"H1"</formula>
    </cfRule>
  </conditionalFormatting>
  <conditionalFormatting sqref="D194">
    <cfRule type="expression" dxfId="7085" priority="6948">
      <formula>AND(D$1&gt;=($E194),D$1&lt;=($F194),$E194&lt;&gt;"",$F194&lt;&gt;"")</formula>
    </cfRule>
  </conditionalFormatting>
  <conditionalFormatting sqref="D194">
    <cfRule type="cellIs" dxfId="7084" priority="6944" operator="equal">
      <formula>"D"</formula>
    </cfRule>
  </conditionalFormatting>
  <conditionalFormatting sqref="D194">
    <cfRule type="cellIs" dxfId="7083" priority="6942" operator="equal">
      <formula>"H2"</formula>
    </cfRule>
    <cfRule type="cellIs" dxfId="7082" priority="6943" operator="equal">
      <formula>"H1"</formula>
    </cfRule>
  </conditionalFormatting>
  <conditionalFormatting sqref="D194">
    <cfRule type="cellIs" dxfId="7081" priority="6941" operator="equal">
      <formula>"D"</formula>
    </cfRule>
  </conditionalFormatting>
  <conditionalFormatting sqref="D194">
    <cfRule type="cellIs" dxfId="7080" priority="6939" operator="equal">
      <formula>"H2"</formula>
    </cfRule>
    <cfRule type="cellIs" dxfId="7079" priority="6940" operator="equal">
      <formula>"H1"</formula>
    </cfRule>
  </conditionalFormatting>
  <conditionalFormatting sqref="H189">
    <cfRule type="cellIs" dxfId="7078" priority="6934" operator="equal">
      <formula>"D"</formula>
    </cfRule>
  </conditionalFormatting>
  <conditionalFormatting sqref="H189">
    <cfRule type="cellIs" dxfId="7077" priority="6932" operator="equal">
      <formula>"H2"</formula>
    </cfRule>
    <cfRule type="cellIs" dxfId="7076" priority="6933" operator="equal">
      <formula>"H1"</formula>
    </cfRule>
  </conditionalFormatting>
  <conditionalFormatting sqref="H189">
    <cfRule type="expression" dxfId="7075" priority="6935">
      <formula>AND(J$1&gt;=($B190),J$1&lt;=($B191),$B190&lt;&gt;"",$B191&lt;&gt;"")</formula>
    </cfRule>
  </conditionalFormatting>
  <conditionalFormatting sqref="I149:K149 G149">
    <cfRule type="expression" dxfId="7074" priority="6929">
      <formula>AND(G$1&gt;=($E149),G$1&lt;=($F149),$E149&lt;&gt;"",$F149&lt;&gt;"")</formula>
    </cfRule>
  </conditionalFormatting>
  <conditionalFormatting sqref="I149:K149 G149">
    <cfRule type="cellIs" dxfId="7073" priority="6927" operator="equal">
      <formula>"D"</formula>
    </cfRule>
  </conditionalFormatting>
  <conditionalFormatting sqref="I149:K149 G149">
    <cfRule type="cellIs" dxfId="7072" priority="6925" operator="equal">
      <formula>"H2"</formula>
    </cfRule>
    <cfRule type="cellIs" dxfId="7071" priority="6926" operator="equal">
      <formula>"H1"</formula>
    </cfRule>
  </conditionalFormatting>
  <conditionalFormatting sqref="B198:XFD198 J202:XFD202 A201:G201 J199:K201 M199:XFD201 J204:XFD205 J203:K203 M203:XFD203 J207:XFD208 J206:K206 M206:XFD206 J209:K209 M209:XFD209 E199:G200 A199:C200 E202:G209 A202:C209">
    <cfRule type="expression" dxfId="7070" priority="6924">
      <formula>AND(A$1&gt;=($E198),A$1&lt;=($F198),$E198&lt;&gt;"",$F198&lt;&gt;"")</formula>
    </cfRule>
  </conditionalFormatting>
  <conditionalFormatting sqref="N198:JN209">
    <cfRule type="expression" dxfId="7069" priority="6920">
      <formula>OR(WEEKDAY(N$1)=1,WEEKDAY(N$1)=7)</formula>
    </cfRule>
  </conditionalFormatting>
  <conditionalFormatting sqref="A199:B209 A198 C198:G198 C201:G201 I198:XFD198 J202:XFD202 J199:K201 M199:XFD201 J204:XFD205 J203:K203 M203:XFD203 J207:XFD208 J206:K206 M206:XFD206 J209:K209 M209:XFD209 C199:C200 E199:G200 E202:G209">
    <cfRule type="cellIs" dxfId="7068" priority="6917" operator="equal">
      <formula>"D"</formula>
    </cfRule>
  </conditionalFormatting>
  <conditionalFormatting sqref="A199:B209 A198 C198:G198 C201:G201 I198:XFD198 J202:XFD202 J199:K201 M199:XFD201 J204:XFD205 J203:K203 M203:XFD203 J207:XFD208 J206:K206 M206:XFD206 J209:K209 M209:XFD209 C199:C200 E199:G200 E202:G209">
    <cfRule type="cellIs" dxfId="7067" priority="6915" operator="equal">
      <formula>"H2"</formula>
    </cfRule>
    <cfRule type="cellIs" dxfId="7066" priority="6916" operator="equal">
      <formula>"H1"</formula>
    </cfRule>
  </conditionalFormatting>
  <conditionalFormatting sqref="E198:F209">
    <cfRule type="expression" dxfId="7065" priority="6914">
      <formula>$E198&gt;$F198</formula>
    </cfRule>
  </conditionalFormatting>
  <conditionalFormatting sqref="B198:XFD198 D201:G201 E199:G200">
    <cfRule type="cellIs" dxfId="7064" priority="6913" operator="equal">
      <formula>"D"</formula>
    </cfRule>
  </conditionalFormatting>
  <conditionalFormatting sqref="B198:XFD198 D201:G201 E199:G200">
    <cfRule type="cellIs" dxfId="7063" priority="6911" operator="equal">
      <formula>"H2"</formula>
    </cfRule>
    <cfRule type="cellIs" dxfId="7062" priority="6912" operator="equal">
      <formula>"H1"</formula>
    </cfRule>
  </conditionalFormatting>
  <conditionalFormatting sqref="C201">
    <cfRule type="cellIs" dxfId="7061" priority="6910" operator="equal">
      <formula>"D"</formula>
    </cfRule>
  </conditionalFormatting>
  <conditionalFormatting sqref="C201">
    <cfRule type="cellIs" dxfId="7060" priority="6908" operator="equal">
      <formula>"H2"</formula>
    </cfRule>
    <cfRule type="cellIs" dxfId="7059" priority="6909" operator="equal">
      <formula>"H1"</formula>
    </cfRule>
  </conditionalFormatting>
  <conditionalFormatting sqref="C199">
    <cfRule type="cellIs" dxfId="7058" priority="6907" operator="equal">
      <formula>"D"</formula>
    </cfRule>
  </conditionalFormatting>
  <conditionalFormatting sqref="C199">
    <cfRule type="cellIs" dxfId="7057" priority="6905" operator="equal">
      <formula>"H2"</formula>
    </cfRule>
    <cfRule type="cellIs" dxfId="7056" priority="6906" operator="equal">
      <formula>"H1"</formula>
    </cfRule>
  </conditionalFormatting>
  <conditionalFormatting sqref="C200">
    <cfRule type="cellIs" dxfId="7055" priority="6904" operator="equal">
      <formula>"D"</formula>
    </cfRule>
  </conditionalFormatting>
  <conditionalFormatting sqref="C200">
    <cfRule type="cellIs" dxfId="7054" priority="6902" operator="equal">
      <formula>"H2"</formula>
    </cfRule>
    <cfRule type="cellIs" dxfId="7053" priority="6903" operator="equal">
      <formula>"H1"</formula>
    </cfRule>
  </conditionalFormatting>
  <conditionalFormatting sqref="E202">
    <cfRule type="cellIs" dxfId="7052" priority="6898" operator="equal">
      <formula>"D"</formula>
    </cfRule>
  </conditionalFormatting>
  <conditionalFormatting sqref="E202">
    <cfRule type="cellIs" dxfId="7051" priority="6896" operator="equal">
      <formula>"H2"</formula>
    </cfRule>
    <cfRule type="cellIs" dxfId="7050" priority="6897" operator="equal">
      <formula>"H1"</formula>
    </cfRule>
  </conditionalFormatting>
  <conditionalFormatting sqref="C208">
    <cfRule type="cellIs" dxfId="7049" priority="6802" operator="equal">
      <formula>"D"</formula>
    </cfRule>
  </conditionalFormatting>
  <conditionalFormatting sqref="C208">
    <cfRule type="cellIs" dxfId="7048" priority="6800" operator="equal">
      <formula>"H2"</formula>
    </cfRule>
    <cfRule type="cellIs" dxfId="7047" priority="6801" operator="equal">
      <formula>"H1"</formula>
    </cfRule>
  </conditionalFormatting>
  <conditionalFormatting sqref="C208">
    <cfRule type="cellIs" dxfId="7046" priority="6799" operator="equal">
      <formula>"D"</formula>
    </cfRule>
  </conditionalFormatting>
  <conditionalFormatting sqref="C208">
    <cfRule type="cellIs" dxfId="7045" priority="6797" operator="equal">
      <formula>"H2"</formula>
    </cfRule>
    <cfRule type="cellIs" dxfId="7044" priority="6798" operator="equal">
      <formula>"H1"</formula>
    </cfRule>
  </conditionalFormatting>
  <conditionalFormatting sqref="C208">
    <cfRule type="cellIs" dxfId="7043" priority="6796" operator="equal">
      <formula>"D"</formula>
    </cfRule>
  </conditionalFormatting>
  <conditionalFormatting sqref="C208">
    <cfRule type="cellIs" dxfId="7042" priority="6794" operator="equal">
      <formula>"H2"</formula>
    </cfRule>
    <cfRule type="cellIs" dxfId="7041" priority="6795" operator="equal">
      <formula>"H1"</formula>
    </cfRule>
  </conditionalFormatting>
  <conditionalFormatting sqref="C202">
    <cfRule type="cellIs" dxfId="7040" priority="6892" operator="equal">
      <formula>"D"</formula>
    </cfRule>
  </conditionalFormatting>
  <conditionalFormatting sqref="C202">
    <cfRule type="cellIs" dxfId="7039" priority="6890" operator="equal">
      <formula>"H2"</formula>
    </cfRule>
    <cfRule type="cellIs" dxfId="7038" priority="6891" operator="equal">
      <formula>"H1"</formula>
    </cfRule>
  </conditionalFormatting>
  <conditionalFormatting sqref="C202">
    <cfRule type="cellIs" dxfId="7037" priority="6889" operator="equal">
      <formula>"D"</formula>
    </cfRule>
  </conditionalFormatting>
  <conditionalFormatting sqref="C202">
    <cfRule type="cellIs" dxfId="7036" priority="6887" operator="equal">
      <formula>"H2"</formula>
    </cfRule>
    <cfRule type="cellIs" dxfId="7035" priority="6888" operator="equal">
      <formula>"H1"</formula>
    </cfRule>
  </conditionalFormatting>
  <conditionalFormatting sqref="C202">
    <cfRule type="cellIs" dxfId="7034" priority="6886" operator="equal">
      <formula>"D"</formula>
    </cfRule>
  </conditionalFormatting>
  <conditionalFormatting sqref="C202">
    <cfRule type="cellIs" dxfId="7033" priority="6884" operator="equal">
      <formula>"H2"</formula>
    </cfRule>
    <cfRule type="cellIs" dxfId="7032" priority="6885" operator="equal">
      <formula>"H1"</formula>
    </cfRule>
  </conditionalFormatting>
  <conditionalFormatting sqref="C202">
    <cfRule type="cellIs" dxfId="7031" priority="6883" operator="equal">
      <formula>"D"</formula>
    </cfRule>
  </conditionalFormatting>
  <conditionalFormatting sqref="C202">
    <cfRule type="cellIs" dxfId="7030" priority="6881" operator="equal">
      <formula>"H2"</formula>
    </cfRule>
    <cfRule type="cellIs" dxfId="7029" priority="6882" operator="equal">
      <formula>"H1"</formula>
    </cfRule>
  </conditionalFormatting>
  <conditionalFormatting sqref="C203">
    <cfRule type="cellIs" dxfId="7028" priority="6877" operator="equal">
      <formula>"D"</formula>
    </cfRule>
  </conditionalFormatting>
  <conditionalFormatting sqref="C203">
    <cfRule type="cellIs" dxfId="7027" priority="6875" operator="equal">
      <formula>"H2"</formula>
    </cfRule>
    <cfRule type="cellIs" dxfId="7026" priority="6876" operator="equal">
      <formula>"H1"</formula>
    </cfRule>
  </conditionalFormatting>
  <conditionalFormatting sqref="C203">
    <cfRule type="cellIs" dxfId="7025" priority="6874" operator="equal">
      <formula>"D"</formula>
    </cfRule>
  </conditionalFormatting>
  <conditionalFormatting sqref="C203">
    <cfRule type="cellIs" dxfId="7024" priority="6872" operator="equal">
      <formula>"H2"</formula>
    </cfRule>
    <cfRule type="cellIs" dxfId="7023" priority="6873" operator="equal">
      <formula>"H1"</formula>
    </cfRule>
  </conditionalFormatting>
  <conditionalFormatting sqref="C203">
    <cfRule type="cellIs" dxfId="7022" priority="6871" operator="equal">
      <formula>"D"</formula>
    </cfRule>
  </conditionalFormatting>
  <conditionalFormatting sqref="C203">
    <cfRule type="cellIs" dxfId="7021" priority="6869" operator="equal">
      <formula>"H2"</formula>
    </cfRule>
    <cfRule type="cellIs" dxfId="7020" priority="6870" operator="equal">
      <formula>"H1"</formula>
    </cfRule>
  </conditionalFormatting>
  <conditionalFormatting sqref="C203">
    <cfRule type="cellIs" dxfId="7019" priority="6868" operator="equal">
      <formula>"D"</formula>
    </cfRule>
  </conditionalFormatting>
  <conditionalFormatting sqref="C203">
    <cfRule type="cellIs" dxfId="7018" priority="6866" operator="equal">
      <formula>"H2"</formula>
    </cfRule>
    <cfRule type="cellIs" dxfId="7017" priority="6867" operator="equal">
      <formula>"H1"</formula>
    </cfRule>
  </conditionalFormatting>
  <conditionalFormatting sqref="C204">
    <cfRule type="cellIs" dxfId="7016" priority="6862" operator="equal">
      <formula>"D"</formula>
    </cfRule>
  </conditionalFormatting>
  <conditionalFormatting sqref="C204">
    <cfRule type="cellIs" dxfId="7015" priority="6860" operator="equal">
      <formula>"H2"</formula>
    </cfRule>
    <cfRule type="cellIs" dxfId="7014" priority="6861" operator="equal">
      <formula>"H1"</formula>
    </cfRule>
  </conditionalFormatting>
  <conditionalFormatting sqref="C204">
    <cfRule type="cellIs" dxfId="7013" priority="6859" operator="equal">
      <formula>"D"</formula>
    </cfRule>
  </conditionalFormatting>
  <conditionalFormatting sqref="C204">
    <cfRule type="cellIs" dxfId="7012" priority="6857" operator="equal">
      <formula>"H2"</formula>
    </cfRule>
    <cfRule type="cellIs" dxfId="7011" priority="6858" operator="equal">
      <formula>"H1"</formula>
    </cfRule>
  </conditionalFormatting>
  <conditionalFormatting sqref="C204">
    <cfRule type="cellIs" dxfId="7010" priority="6856" operator="equal">
      <formula>"D"</formula>
    </cfRule>
  </conditionalFormatting>
  <conditionalFormatting sqref="C204">
    <cfRule type="cellIs" dxfId="7009" priority="6854" operator="equal">
      <formula>"H2"</formula>
    </cfRule>
    <cfRule type="cellIs" dxfId="7008" priority="6855" operator="equal">
      <formula>"H1"</formula>
    </cfRule>
  </conditionalFormatting>
  <conditionalFormatting sqref="C204">
    <cfRule type="cellIs" dxfId="7007" priority="6853" operator="equal">
      <formula>"D"</formula>
    </cfRule>
  </conditionalFormatting>
  <conditionalFormatting sqref="C204">
    <cfRule type="cellIs" dxfId="7006" priority="6851" operator="equal">
      <formula>"H2"</formula>
    </cfRule>
    <cfRule type="cellIs" dxfId="7005" priority="6852" operator="equal">
      <formula>"H1"</formula>
    </cfRule>
  </conditionalFormatting>
  <conditionalFormatting sqref="C205">
    <cfRule type="cellIs" dxfId="7004" priority="6847" operator="equal">
      <formula>"D"</formula>
    </cfRule>
  </conditionalFormatting>
  <conditionalFormatting sqref="C205">
    <cfRule type="cellIs" dxfId="7003" priority="6845" operator="equal">
      <formula>"H2"</formula>
    </cfRule>
    <cfRule type="cellIs" dxfId="7002" priority="6846" operator="equal">
      <formula>"H1"</formula>
    </cfRule>
  </conditionalFormatting>
  <conditionalFormatting sqref="C205">
    <cfRule type="cellIs" dxfId="7001" priority="6844" operator="equal">
      <formula>"D"</formula>
    </cfRule>
  </conditionalFormatting>
  <conditionalFormatting sqref="C205">
    <cfRule type="cellIs" dxfId="7000" priority="6842" operator="equal">
      <formula>"H2"</formula>
    </cfRule>
    <cfRule type="cellIs" dxfId="6999" priority="6843" operator="equal">
      <formula>"H1"</formula>
    </cfRule>
  </conditionalFormatting>
  <conditionalFormatting sqref="C205">
    <cfRule type="cellIs" dxfId="6998" priority="6841" operator="equal">
      <formula>"D"</formula>
    </cfRule>
  </conditionalFormatting>
  <conditionalFormatting sqref="C205">
    <cfRule type="cellIs" dxfId="6997" priority="6839" operator="equal">
      <formula>"H2"</formula>
    </cfRule>
    <cfRule type="cellIs" dxfId="6996" priority="6840" operator="equal">
      <formula>"H1"</formula>
    </cfRule>
  </conditionalFormatting>
  <conditionalFormatting sqref="C205">
    <cfRule type="cellIs" dxfId="6995" priority="6838" operator="equal">
      <formula>"D"</formula>
    </cfRule>
  </conditionalFormatting>
  <conditionalFormatting sqref="C205">
    <cfRule type="cellIs" dxfId="6994" priority="6836" operator="equal">
      <formula>"H2"</formula>
    </cfRule>
    <cfRule type="cellIs" dxfId="6993" priority="6837" operator="equal">
      <formula>"H1"</formula>
    </cfRule>
  </conditionalFormatting>
  <conditionalFormatting sqref="C206">
    <cfRule type="cellIs" dxfId="6992" priority="6832" operator="equal">
      <formula>"D"</formula>
    </cfRule>
  </conditionalFormatting>
  <conditionalFormatting sqref="C206">
    <cfRule type="cellIs" dxfId="6991" priority="6830" operator="equal">
      <formula>"H2"</formula>
    </cfRule>
    <cfRule type="cellIs" dxfId="6990" priority="6831" operator="equal">
      <formula>"H1"</formula>
    </cfRule>
  </conditionalFormatting>
  <conditionalFormatting sqref="C206">
    <cfRule type="cellIs" dxfId="6989" priority="6829" operator="equal">
      <formula>"D"</formula>
    </cfRule>
  </conditionalFormatting>
  <conditionalFormatting sqref="C206">
    <cfRule type="cellIs" dxfId="6988" priority="6827" operator="equal">
      <formula>"H2"</formula>
    </cfRule>
    <cfRule type="cellIs" dxfId="6987" priority="6828" operator="equal">
      <formula>"H1"</formula>
    </cfRule>
  </conditionalFormatting>
  <conditionalFormatting sqref="C206">
    <cfRule type="cellIs" dxfId="6986" priority="6826" operator="equal">
      <formula>"D"</formula>
    </cfRule>
  </conditionalFormatting>
  <conditionalFormatting sqref="C206">
    <cfRule type="cellIs" dxfId="6985" priority="6824" operator="equal">
      <formula>"H2"</formula>
    </cfRule>
    <cfRule type="cellIs" dxfId="6984" priority="6825" operator="equal">
      <formula>"H1"</formula>
    </cfRule>
  </conditionalFormatting>
  <conditionalFormatting sqref="C206">
    <cfRule type="cellIs" dxfId="6983" priority="6823" operator="equal">
      <formula>"D"</formula>
    </cfRule>
  </conditionalFormatting>
  <conditionalFormatting sqref="C206">
    <cfRule type="cellIs" dxfId="6982" priority="6821" operator="equal">
      <formula>"H2"</formula>
    </cfRule>
    <cfRule type="cellIs" dxfId="6981" priority="6822" operator="equal">
      <formula>"H1"</formula>
    </cfRule>
  </conditionalFormatting>
  <conditionalFormatting sqref="C207">
    <cfRule type="cellIs" dxfId="6980" priority="6817" operator="equal">
      <formula>"D"</formula>
    </cfRule>
  </conditionalFormatting>
  <conditionalFormatting sqref="C207">
    <cfRule type="cellIs" dxfId="6979" priority="6815" operator="equal">
      <formula>"H2"</formula>
    </cfRule>
    <cfRule type="cellIs" dxfId="6978" priority="6816" operator="equal">
      <formula>"H1"</formula>
    </cfRule>
  </conditionalFormatting>
  <conditionalFormatting sqref="C207">
    <cfRule type="cellIs" dxfId="6977" priority="6814" operator="equal">
      <formula>"D"</formula>
    </cfRule>
  </conditionalFormatting>
  <conditionalFormatting sqref="C207">
    <cfRule type="cellIs" dxfId="6976" priority="6812" operator="equal">
      <formula>"H2"</formula>
    </cfRule>
    <cfRule type="cellIs" dxfId="6975" priority="6813" operator="equal">
      <formula>"H1"</formula>
    </cfRule>
  </conditionalFormatting>
  <conditionalFormatting sqref="C207">
    <cfRule type="cellIs" dxfId="6974" priority="6811" operator="equal">
      <formula>"D"</formula>
    </cfRule>
  </conditionalFormatting>
  <conditionalFormatting sqref="C207">
    <cfRule type="cellIs" dxfId="6973" priority="6809" operator="equal">
      <formula>"H2"</formula>
    </cfRule>
    <cfRule type="cellIs" dxfId="6972" priority="6810" operator="equal">
      <formula>"H1"</formula>
    </cfRule>
  </conditionalFormatting>
  <conditionalFormatting sqref="C207">
    <cfRule type="cellIs" dxfId="6971" priority="6808" operator="equal">
      <formula>"D"</formula>
    </cfRule>
  </conditionalFormatting>
  <conditionalFormatting sqref="C207">
    <cfRule type="cellIs" dxfId="6970" priority="6806" operator="equal">
      <formula>"H2"</formula>
    </cfRule>
    <cfRule type="cellIs" dxfId="6969" priority="6807" operator="equal">
      <formula>"H1"</formula>
    </cfRule>
  </conditionalFormatting>
  <conditionalFormatting sqref="C208">
    <cfRule type="cellIs" dxfId="6968" priority="6793" operator="equal">
      <formula>"D"</formula>
    </cfRule>
  </conditionalFormatting>
  <conditionalFormatting sqref="C208">
    <cfRule type="cellIs" dxfId="6967" priority="6791" operator="equal">
      <formula>"H2"</formula>
    </cfRule>
    <cfRule type="cellIs" dxfId="6966" priority="6792" operator="equal">
      <formula>"H1"</formula>
    </cfRule>
  </conditionalFormatting>
  <conditionalFormatting sqref="C209">
    <cfRule type="cellIs" dxfId="6965" priority="6787" operator="equal">
      <formula>"D"</formula>
    </cfRule>
  </conditionalFormatting>
  <conditionalFormatting sqref="C209">
    <cfRule type="cellIs" dxfId="6964" priority="6785" operator="equal">
      <formula>"H2"</formula>
    </cfRule>
    <cfRule type="cellIs" dxfId="6963" priority="6786" operator="equal">
      <formula>"H1"</formula>
    </cfRule>
  </conditionalFormatting>
  <conditionalFormatting sqref="C209">
    <cfRule type="cellIs" dxfId="6962" priority="6784" operator="equal">
      <formula>"D"</formula>
    </cfRule>
  </conditionalFormatting>
  <conditionalFormatting sqref="C209">
    <cfRule type="cellIs" dxfId="6961" priority="6782" operator="equal">
      <formula>"H2"</formula>
    </cfRule>
    <cfRule type="cellIs" dxfId="6960" priority="6783" operator="equal">
      <formula>"H1"</formula>
    </cfRule>
  </conditionalFormatting>
  <conditionalFormatting sqref="C209">
    <cfRule type="cellIs" dxfId="6959" priority="6781" operator="equal">
      <formula>"D"</formula>
    </cfRule>
  </conditionalFormatting>
  <conditionalFormatting sqref="C209">
    <cfRule type="cellIs" dxfId="6958" priority="6779" operator="equal">
      <formula>"H2"</formula>
    </cfRule>
    <cfRule type="cellIs" dxfId="6957" priority="6780" operator="equal">
      <formula>"H1"</formula>
    </cfRule>
  </conditionalFormatting>
  <conditionalFormatting sqref="C209">
    <cfRule type="cellIs" dxfId="6956" priority="6778" operator="equal">
      <formula>"D"</formula>
    </cfRule>
  </conditionalFormatting>
  <conditionalFormatting sqref="C209">
    <cfRule type="cellIs" dxfId="6955" priority="6776" operator="equal">
      <formula>"H2"</formula>
    </cfRule>
    <cfRule type="cellIs" dxfId="6954" priority="6777" operator="equal">
      <formula>"H1"</formula>
    </cfRule>
  </conditionalFormatting>
  <conditionalFormatting sqref="C205">
    <cfRule type="cellIs" dxfId="6953" priority="6711" operator="equal">
      <formula>"D"</formula>
    </cfRule>
  </conditionalFormatting>
  <conditionalFormatting sqref="C205">
    <cfRule type="cellIs" dxfId="6952" priority="6709" operator="equal">
      <formula>"H2"</formula>
    </cfRule>
    <cfRule type="cellIs" dxfId="6951" priority="6710" operator="equal">
      <formula>"H1"</formula>
    </cfRule>
  </conditionalFormatting>
  <conditionalFormatting sqref="C205">
    <cfRule type="cellIs" dxfId="6950" priority="6705" operator="equal">
      <formula>"D"</formula>
    </cfRule>
  </conditionalFormatting>
  <conditionalFormatting sqref="C205">
    <cfRule type="cellIs" dxfId="6949" priority="6703" operator="equal">
      <formula>"H2"</formula>
    </cfRule>
    <cfRule type="cellIs" dxfId="6948" priority="6704" operator="equal">
      <formula>"H1"</formula>
    </cfRule>
  </conditionalFormatting>
  <conditionalFormatting sqref="I199:I209">
    <cfRule type="expression" dxfId="6947" priority="6775">
      <formula>AND(I$1&gt;=($E199),I$1&lt;=($F199),$E199&lt;&gt;"",$F199&lt;&gt;"")</formula>
    </cfRule>
  </conditionalFormatting>
  <conditionalFormatting sqref="I199:I209">
    <cfRule type="cellIs" dxfId="6946" priority="6771" operator="equal">
      <formula>"D"</formula>
    </cfRule>
  </conditionalFormatting>
  <conditionalFormatting sqref="I199:I209">
    <cfRule type="cellIs" dxfId="6945" priority="6769" operator="equal">
      <formula>"H2"</formula>
    </cfRule>
    <cfRule type="cellIs" dxfId="6944" priority="6770" operator="equal">
      <formula>"H1"</formula>
    </cfRule>
  </conditionalFormatting>
  <conditionalFormatting sqref="C209">
    <cfRule type="cellIs" dxfId="6943" priority="6765" operator="equal">
      <formula>"D"</formula>
    </cfRule>
  </conditionalFormatting>
  <conditionalFormatting sqref="C209">
    <cfRule type="cellIs" dxfId="6942" priority="6763" operator="equal">
      <formula>"H2"</formula>
    </cfRule>
    <cfRule type="cellIs" dxfId="6941" priority="6764" operator="equal">
      <formula>"H1"</formula>
    </cfRule>
  </conditionalFormatting>
  <conditionalFormatting sqref="C209">
    <cfRule type="cellIs" dxfId="6940" priority="6762" operator="equal">
      <formula>"D"</formula>
    </cfRule>
  </conditionalFormatting>
  <conditionalFormatting sqref="C209">
    <cfRule type="cellIs" dxfId="6939" priority="6760" operator="equal">
      <formula>"H2"</formula>
    </cfRule>
    <cfRule type="cellIs" dxfId="6938" priority="6761" operator="equal">
      <formula>"H1"</formula>
    </cfRule>
  </conditionalFormatting>
  <conditionalFormatting sqref="C209">
    <cfRule type="cellIs" dxfId="6937" priority="6759" operator="equal">
      <formula>"D"</formula>
    </cfRule>
  </conditionalFormatting>
  <conditionalFormatting sqref="C209">
    <cfRule type="cellIs" dxfId="6936" priority="6757" operator="equal">
      <formula>"H2"</formula>
    </cfRule>
    <cfRule type="cellIs" dxfId="6935" priority="6758" operator="equal">
      <formula>"H1"</formula>
    </cfRule>
  </conditionalFormatting>
  <conditionalFormatting sqref="C209">
    <cfRule type="cellIs" dxfId="6934" priority="6756" operator="equal">
      <formula>"D"</formula>
    </cfRule>
  </conditionalFormatting>
  <conditionalFormatting sqref="C209">
    <cfRule type="cellIs" dxfId="6933" priority="6754" operator="equal">
      <formula>"H2"</formula>
    </cfRule>
    <cfRule type="cellIs" dxfId="6932" priority="6755" operator="equal">
      <formula>"H1"</formula>
    </cfRule>
  </conditionalFormatting>
  <conditionalFormatting sqref="C207">
    <cfRule type="cellIs" dxfId="6931" priority="6750" operator="equal">
      <formula>"D"</formula>
    </cfRule>
  </conditionalFormatting>
  <conditionalFormatting sqref="C207">
    <cfRule type="cellIs" dxfId="6930" priority="6748" operator="equal">
      <formula>"H2"</formula>
    </cfRule>
    <cfRule type="cellIs" dxfId="6929" priority="6749" operator="equal">
      <formula>"H1"</formula>
    </cfRule>
  </conditionalFormatting>
  <conditionalFormatting sqref="C207">
    <cfRule type="cellIs" dxfId="6928" priority="6747" operator="equal">
      <formula>"D"</formula>
    </cfRule>
  </conditionalFormatting>
  <conditionalFormatting sqref="C207">
    <cfRule type="cellIs" dxfId="6927" priority="6745" operator="equal">
      <formula>"H2"</formula>
    </cfRule>
    <cfRule type="cellIs" dxfId="6926" priority="6746" operator="equal">
      <formula>"H1"</formula>
    </cfRule>
  </conditionalFormatting>
  <conditionalFormatting sqref="C207">
    <cfRule type="cellIs" dxfId="6925" priority="6744" operator="equal">
      <formula>"D"</formula>
    </cfRule>
  </conditionalFormatting>
  <conditionalFormatting sqref="C207">
    <cfRule type="cellIs" dxfId="6924" priority="6742" operator="equal">
      <formula>"H2"</formula>
    </cfRule>
    <cfRule type="cellIs" dxfId="6923" priority="6743" operator="equal">
      <formula>"H1"</formula>
    </cfRule>
  </conditionalFormatting>
  <conditionalFormatting sqref="C207">
    <cfRule type="cellIs" dxfId="6922" priority="6741" operator="equal">
      <formula>"D"</formula>
    </cfRule>
  </conditionalFormatting>
  <conditionalFormatting sqref="C207">
    <cfRule type="cellIs" dxfId="6921" priority="6739" operator="equal">
      <formula>"H2"</formula>
    </cfRule>
    <cfRule type="cellIs" dxfId="6920" priority="6740" operator="equal">
      <formula>"H1"</formula>
    </cfRule>
  </conditionalFormatting>
  <conditionalFormatting sqref="C206">
    <cfRule type="cellIs" dxfId="6919" priority="6735" operator="equal">
      <formula>"D"</formula>
    </cfRule>
  </conditionalFormatting>
  <conditionalFormatting sqref="C206">
    <cfRule type="cellIs" dxfId="6918" priority="6733" operator="equal">
      <formula>"H2"</formula>
    </cfRule>
    <cfRule type="cellIs" dxfId="6917" priority="6734" operator="equal">
      <formula>"H1"</formula>
    </cfRule>
  </conditionalFormatting>
  <conditionalFormatting sqref="C206">
    <cfRule type="cellIs" dxfId="6916" priority="6732" operator="equal">
      <formula>"D"</formula>
    </cfRule>
  </conditionalFormatting>
  <conditionalFormatting sqref="C206">
    <cfRule type="cellIs" dxfId="6915" priority="6730" operator="equal">
      <formula>"H2"</formula>
    </cfRule>
    <cfRule type="cellIs" dxfId="6914" priority="6731" operator="equal">
      <formula>"H1"</formula>
    </cfRule>
  </conditionalFormatting>
  <conditionalFormatting sqref="C206">
    <cfRule type="cellIs" dxfId="6913" priority="6729" operator="equal">
      <formula>"D"</formula>
    </cfRule>
  </conditionalFormatting>
  <conditionalFormatting sqref="C206">
    <cfRule type="cellIs" dxfId="6912" priority="6727" operator="equal">
      <formula>"H2"</formula>
    </cfRule>
    <cfRule type="cellIs" dxfId="6911" priority="6728" operator="equal">
      <formula>"H1"</formula>
    </cfRule>
  </conditionalFormatting>
  <conditionalFormatting sqref="C206">
    <cfRule type="cellIs" dxfId="6910" priority="6726" operator="equal">
      <formula>"D"</formula>
    </cfRule>
  </conditionalFormatting>
  <conditionalFormatting sqref="C206">
    <cfRule type="cellIs" dxfId="6909" priority="6724" operator="equal">
      <formula>"H2"</formula>
    </cfRule>
    <cfRule type="cellIs" dxfId="6908" priority="6725" operator="equal">
      <formula>"H1"</formula>
    </cfRule>
  </conditionalFormatting>
  <conditionalFormatting sqref="C205">
    <cfRule type="cellIs" dxfId="6907" priority="6720" operator="equal">
      <formula>"D"</formula>
    </cfRule>
  </conditionalFormatting>
  <conditionalFormatting sqref="C205">
    <cfRule type="cellIs" dxfId="6906" priority="6718" operator="equal">
      <formula>"H2"</formula>
    </cfRule>
    <cfRule type="cellIs" dxfId="6905" priority="6719" operator="equal">
      <formula>"H1"</formula>
    </cfRule>
  </conditionalFormatting>
  <conditionalFormatting sqref="C205">
    <cfRule type="cellIs" dxfId="6904" priority="6717" operator="equal">
      <formula>"D"</formula>
    </cfRule>
  </conditionalFormatting>
  <conditionalFormatting sqref="C205">
    <cfRule type="cellIs" dxfId="6903" priority="6715" operator="equal">
      <formula>"H2"</formula>
    </cfRule>
    <cfRule type="cellIs" dxfId="6902" priority="6716" operator="equal">
      <formula>"H1"</formula>
    </cfRule>
  </conditionalFormatting>
  <conditionalFormatting sqref="C205">
    <cfRule type="cellIs" dxfId="6901" priority="6714" operator="equal">
      <formula>"D"</formula>
    </cfRule>
  </conditionalFormatting>
  <conditionalFormatting sqref="C205">
    <cfRule type="cellIs" dxfId="6900" priority="6712" operator="equal">
      <formula>"H2"</formula>
    </cfRule>
    <cfRule type="cellIs" dxfId="6899" priority="6713" operator="equal">
      <formula>"H1"</formula>
    </cfRule>
  </conditionalFormatting>
  <conditionalFormatting sqref="C204">
    <cfRule type="cellIs" dxfId="6898" priority="6690" operator="equal">
      <formula>"D"</formula>
    </cfRule>
  </conditionalFormatting>
  <conditionalFormatting sqref="C204">
    <cfRule type="cellIs" dxfId="6897" priority="6688" operator="equal">
      <formula>"H2"</formula>
    </cfRule>
    <cfRule type="cellIs" dxfId="6896" priority="6689" operator="equal">
      <formula>"H1"</formula>
    </cfRule>
  </conditionalFormatting>
  <conditionalFormatting sqref="C204">
    <cfRule type="cellIs" dxfId="6895" priority="6687" operator="equal">
      <formula>"D"</formula>
    </cfRule>
  </conditionalFormatting>
  <conditionalFormatting sqref="C204">
    <cfRule type="cellIs" dxfId="6894" priority="6685" operator="equal">
      <formula>"H2"</formula>
    </cfRule>
    <cfRule type="cellIs" dxfId="6893" priority="6686" operator="equal">
      <formula>"H1"</formula>
    </cfRule>
  </conditionalFormatting>
  <conditionalFormatting sqref="C204">
    <cfRule type="cellIs" dxfId="6892" priority="6684" operator="equal">
      <formula>"D"</formula>
    </cfRule>
  </conditionalFormatting>
  <conditionalFormatting sqref="C204">
    <cfRule type="cellIs" dxfId="6891" priority="6682" operator="equal">
      <formula>"H2"</formula>
    </cfRule>
    <cfRule type="cellIs" dxfId="6890" priority="6683" operator="equal">
      <formula>"H1"</formula>
    </cfRule>
  </conditionalFormatting>
  <conditionalFormatting sqref="C204">
    <cfRule type="cellIs" dxfId="6889" priority="6681" operator="equal">
      <formula>"D"</formula>
    </cfRule>
  </conditionalFormatting>
  <conditionalFormatting sqref="C204">
    <cfRule type="cellIs" dxfId="6888" priority="6679" operator="equal">
      <formula>"H2"</formula>
    </cfRule>
    <cfRule type="cellIs" dxfId="6887" priority="6680" operator="equal">
      <formula>"H1"</formula>
    </cfRule>
  </conditionalFormatting>
  <conditionalFormatting sqref="C204">
    <cfRule type="cellIs" dxfId="6886" priority="6675" operator="equal">
      <formula>"D"</formula>
    </cfRule>
  </conditionalFormatting>
  <conditionalFormatting sqref="C204">
    <cfRule type="cellIs" dxfId="6885" priority="6673" operator="equal">
      <formula>"H2"</formula>
    </cfRule>
    <cfRule type="cellIs" dxfId="6884" priority="6674" operator="equal">
      <formula>"H1"</formula>
    </cfRule>
  </conditionalFormatting>
  <conditionalFormatting sqref="C204">
    <cfRule type="cellIs" dxfId="6883" priority="6672" operator="equal">
      <formula>"D"</formula>
    </cfRule>
  </conditionalFormatting>
  <conditionalFormatting sqref="C204">
    <cfRule type="cellIs" dxfId="6882" priority="6670" operator="equal">
      <formula>"H2"</formula>
    </cfRule>
    <cfRule type="cellIs" dxfId="6881" priority="6671" operator="equal">
      <formula>"H1"</formula>
    </cfRule>
  </conditionalFormatting>
  <conditionalFormatting sqref="C204">
    <cfRule type="cellIs" dxfId="6880" priority="6669" operator="equal">
      <formula>"D"</formula>
    </cfRule>
  </conditionalFormatting>
  <conditionalFormatting sqref="C204">
    <cfRule type="cellIs" dxfId="6879" priority="6667" operator="equal">
      <formula>"H2"</formula>
    </cfRule>
    <cfRule type="cellIs" dxfId="6878" priority="6668" operator="equal">
      <formula>"H1"</formula>
    </cfRule>
  </conditionalFormatting>
  <conditionalFormatting sqref="C204">
    <cfRule type="cellIs" dxfId="6877" priority="6666" operator="equal">
      <formula>"D"</formula>
    </cfRule>
  </conditionalFormatting>
  <conditionalFormatting sqref="C204">
    <cfRule type="cellIs" dxfId="6876" priority="6664" operator="equal">
      <formula>"H2"</formula>
    </cfRule>
    <cfRule type="cellIs" dxfId="6875" priority="6665" operator="equal">
      <formula>"H1"</formula>
    </cfRule>
  </conditionalFormatting>
  <conditionalFormatting sqref="C204">
    <cfRule type="cellIs" dxfId="6874" priority="6660" operator="equal">
      <formula>"D"</formula>
    </cfRule>
  </conditionalFormatting>
  <conditionalFormatting sqref="C204">
    <cfRule type="cellIs" dxfId="6873" priority="6658" operator="equal">
      <formula>"H2"</formula>
    </cfRule>
    <cfRule type="cellIs" dxfId="6872" priority="6659" operator="equal">
      <formula>"H1"</formula>
    </cfRule>
  </conditionalFormatting>
  <conditionalFormatting sqref="C204">
    <cfRule type="cellIs" dxfId="6871" priority="6657" operator="equal">
      <formula>"D"</formula>
    </cfRule>
  </conditionalFormatting>
  <conditionalFormatting sqref="C204">
    <cfRule type="cellIs" dxfId="6870" priority="6655" operator="equal">
      <formula>"H2"</formula>
    </cfRule>
    <cfRule type="cellIs" dxfId="6869" priority="6656" operator="equal">
      <formula>"H1"</formula>
    </cfRule>
  </conditionalFormatting>
  <conditionalFormatting sqref="C204">
    <cfRule type="cellIs" dxfId="6868" priority="6654" operator="equal">
      <formula>"D"</formula>
    </cfRule>
  </conditionalFormatting>
  <conditionalFormatting sqref="C204">
    <cfRule type="cellIs" dxfId="6867" priority="6652" operator="equal">
      <formula>"H2"</formula>
    </cfRule>
    <cfRule type="cellIs" dxfId="6866" priority="6653" operator="equal">
      <formula>"H1"</formula>
    </cfRule>
  </conditionalFormatting>
  <conditionalFormatting sqref="C204">
    <cfRule type="cellIs" dxfId="6865" priority="6651" operator="equal">
      <formula>"D"</formula>
    </cfRule>
  </conditionalFormatting>
  <conditionalFormatting sqref="C204">
    <cfRule type="cellIs" dxfId="6864" priority="6649" operator="equal">
      <formula>"H2"</formula>
    </cfRule>
    <cfRule type="cellIs" dxfId="6863" priority="6650" operator="equal">
      <formula>"H1"</formula>
    </cfRule>
  </conditionalFormatting>
  <conditionalFormatting sqref="C203">
    <cfRule type="cellIs" dxfId="6862" priority="6645" operator="equal">
      <formula>"D"</formula>
    </cfRule>
  </conditionalFormatting>
  <conditionalFormatting sqref="C203">
    <cfRule type="cellIs" dxfId="6861" priority="6643" operator="equal">
      <formula>"H2"</formula>
    </cfRule>
    <cfRule type="cellIs" dxfId="6860" priority="6644" operator="equal">
      <formula>"H1"</formula>
    </cfRule>
  </conditionalFormatting>
  <conditionalFormatting sqref="C203">
    <cfRule type="cellIs" dxfId="6859" priority="6642" operator="equal">
      <formula>"D"</formula>
    </cfRule>
  </conditionalFormatting>
  <conditionalFormatting sqref="C203">
    <cfRule type="cellIs" dxfId="6858" priority="6640" operator="equal">
      <formula>"H2"</formula>
    </cfRule>
    <cfRule type="cellIs" dxfId="6857" priority="6641" operator="equal">
      <formula>"H1"</formula>
    </cfRule>
  </conditionalFormatting>
  <conditionalFormatting sqref="C203">
    <cfRule type="cellIs" dxfId="6856" priority="6639" operator="equal">
      <formula>"D"</formula>
    </cfRule>
  </conditionalFormatting>
  <conditionalFormatting sqref="C203">
    <cfRule type="cellIs" dxfId="6855" priority="6637" operator="equal">
      <formula>"H2"</formula>
    </cfRule>
    <cfRule type="cellIs" dxfId="6854" priority="6638" operator="equal">
      <formula>"H1"</formula>
    </cfRule>
  </conditionalFormatting>
  <conditionalFormatting sqref="C203">
    <cfRule type="cellIs" dxfId="6853" priority="6636" operator="equal">
      <formula>"D"</formula>
    </cfRule>
  </conditionalFormatting>
  <conditionalFormatting sqref="C203">
    <cfRule type="cellIs" dxfId="6852" priority="6634" operator="equal">
      <formula>"H2"</formula>
    </cfRule>
    <cfRule type="cellIs" dxfId="6851" priority="6635" operator="equal">
      <formula>"H1"</formula>
    </cfRule>
  </conditionalFormatting>
  <conditionalFormatting sqref="C203">
    <cfRule type="cellIs" dxfId="6850" priority="6630" operator="equal">
      <formula>"D"</formula>
    </cfRule>
  </conditionalFormatting>
  <conditionalFormatting sqref="C203">
    <cfRule type="cellIs" dxfId="6849" priority="6628" operator="equal">
      <formula>"H2"</formula>
    </cfRule>
    <cfRule type="cellIs" dxfId="6848" priority="6629" operator="equal">
      <formula>"H1"</formula>
    </cfRule>
  </conditionalFormatting>
  <conditionalFormatting sqref="C203">
    <cfRule type="cellIs" dxfId="6847" priority="6627" operator="equal">
      <formula>"D"</formula>
    </cfRule>
  </conditionalFormatting>
  <conditionalFormatting sqref="C203">
    <cfRule type="cellIs" dxfId="6846" priority="6625" operator="equal">
      <formula>"H2"</formula>
    </cfRule>
    <cfRule type="cellIs" dxfId="6845" priority="6626" operator="equal">
      <formula>"H1"</formula>
    </cfRule>
  </conditionalFormatting>
  <conditionalFormatting sqref="C203">
    <cfRule type="cellIs" dxfId="6844" priority="6624" operator="equal">
      <formula>"D"</formula>
    </cfRule>
  </conditionalFormatting>
  <conditionalFormatting sqref="C203">
    <cfRule type="cellIs" dxfId="6843" priority="6622" operator="equal">
      <formula>"H2"</formula>
    </cfRule>
    <cfRule type="cellIs" dxfId="6842" priority="6623" operator="equal">
      <formula>"H1"</formula>
    </cfRule>
  </conditionalFormatting>
  <conditionalFormatting sqref="C203">
    <cfRule type="cellIs" dxfId="6841" priority="6609" operator="equal">
      <formula>"D"</formula>
    </cfRule>
  </conditionalFormatting>
  <conditionalFormatting sqref="C203">
    <cfRule type="cellIs" dxfId="6840" priority="6607" operator="equal">
      <formula>"H2"</formula>
    </cfRule>
    <cfRule type="cellIs" dxfId="6839" priority="6608" operator="equal">
      <formula>"H1"</formula>
    </cfRule>
  </conditionalFormatting>
  <conditionalFormatting sqref="C202">
    <cfRule type="cellIs" dxfId="6838" priority="6594" operator="equal">
      <formula>"D"</formula>
    </cfRule>
  </conditionalFormatting>
  <conditionalFormatting sqref="C202">
    <cfRule type="cellIs" dxfId="6837" priority="6592" operator="equal">
      <formula>"H2"</formula>
    </cfRule>
    <cfRule type="cellIs" dxfId="6836" priority="6593" operator="equal">
      <formula>"H1"</formula>
    </cfRule>
  </conditionalFormatting>
  <conditionalFormatting sqref="C202">
    <cfRule type="cellIs" dxfId="6835" priority="6591" operator="equal">
      <formula>"D"</formula>
    </cfRule>
  </conditionalFormatting>
  <conditionalFormatting sqref="C202">
    <cfRule type="cellIs" dxfId="6834" priority="6589" operator="equal">
      <formula>"H2"</formula>
    </cfRule>
    <cfRule type="cellIs" dxfId="6833" priority="6590" operator="equal">
      <formula>"H1"</formula>
    </cfRule>
  </conditionalFormatting>
  <conditionalFormatting sqref="C202">
    <cfRule type="cellIs" dxfId="6832" priority="6585" operator="equal">
      <formula>"D"</formula>
    </cfRule>
  </conditionalFormatting>
  <conditionalFormatting sqref="C202">
    <cfRule type="cellIs" dxfId="6831" priority="6583" operator="equal">
      <formula>"H2"</formula>
    </cfRule>
    <cfRule type="cellIs" dxfId="6830" priority="6584" operator="equal">
      <formula>"H1"</formula>
    </cfRule>
  </conditionalFormatting>
  <conditionalFormatting sqref="C202">
    <cfRule type="cellIs" dxfId="6829" priority="6582" operator="equal">
      <formula>"D"</formula>
    </cfRule>
  </conditionalFormatting>
  <conditionalFormatting sqref="C202">
    <cfRule type="cellIs" dxfId="6828" priority="6580" operator="equal">
      <formula>"H2"</formula>
    </cfRule>
    <cfRule type="cellIs" dxfId="6827" priority="6581" operator="equal">
      <formula>"H1"</formula>
    </cfRule>
  </conditionalFormatting>
  <conditionalFormatting sqref="C202">
    <cfRule type="cellIs" dxfId="6826" priority="6579" operator="equal">
      <formula>"D"</formula>
    </cfRule>
  </conditionalFormatting>
  <conditionalFormatting sqref="C202">
    <cfRule type="cellIs" dxfId="6825" priority="6577" operator="equal">
      <formula>"H2"</formula>
    </cfRule>
    <cfRule type="cellIs" dxfId="6824" priority="6578" operator="equal">
      <formula>"H1"</formula>
    </cfRule>
  </conditionalFormatting>
  <conditionalFormatting sqref="C202">
    <cfRule type="cellIs" dxfId="6823" priority="6576" operator="equal">
      <formula>"D"</formula>
    </cfRule>
  </conditionalFormatting>
  <conditionalFormatting sqref="C202">
    <cfRule type="cellIs" dxfId="6822" priority="6574" operator="equal">
      <formula>"H2"</formula>
    </cfRule>
    <cfRule type="cellIs" dxfId="6821" priority="6575" operator="equal">
      <formula>"H1"</formula>
    </cfRule>
  </conditionalFormatting>
  <conditionalFormatting sqref="C202">
    <cfRule type="cellIs" dxfId="6820" priority="6570" operator="equal">
      <formula>"D"</formula>
    </cfRule>
  </conditionalFormatting>
  <conditionalFormatting sqref="C202">
    <cfRule type="cellIs" dxfId="6819" priority="6568" operator="equal">
      <formula>"H2"</formula>
    </cfRule>
    <cfRule type="cellIs" dxfId="6818" priority="6569" operator="equal">
      <formula>"H1"</formula>
    </cfRule>
  </conditionalFormatting>
  <conditionalFormatting sqref="C202">
    <cfRule type="cellIs" dxfId="6817" priority="6567" operator="equal">
      <formula>"D"</formula>
    </cfRule>
  </conditionalFormatting>
  <conditionalFormatting sqref="C202">
    <cfRule type="cellIs" dxfId="6816" priority="6565" operator="equal">
      <formula>"H2"</formula>
    </cfRule>
    <cfRule type="cellIs" dxfId="6815" priority="6566" operator="equal">
      <formula>"H1"</formula>
    </cfRule>
  </conditionalFormatting>
  <conditionalFormatting sqref="C202">
    <cfRule type="cellIs" dxfId="6814" priority="6564" operator="equal">
      <formula>"D"</formula>
    </cfRule>
  </conditionalFormatting>
  <conditionalFormatting sqref="C202">
    <cfRule type="cellIs" dxfId="6813" priority="6562" operator="equal">
      <formula>"H2"</formula>
    </cfRule>
    <cfRule type="cellIs" dxfId="6812" priority="6563" operator="equal">
      <formula>"H1"</formula>
    </cfRule>
  </conditionalFormatting>
  <conditionalFormatting sqref="C202">
    <cfRule type="cellIs" dxfId="6811" priority="6561" operator="equal">
      <formula>"D"</formula>
    </cfRule>
  </conditionalFormatting>
  <conditionalFormatting sqref="C202">
    <cfRule type="cellIs" dxfId="6810" priority="6559" operator="equal">
      <formula>"H2"</formula>
    </cfRule>
    <cfRule type="cellIs" dxfId="6809" priority="6560" operator="equal">
      <formula>"H1"</formula>
    </cfRule>
  </conditionalFormatting>
  <conditionalFormatting sqref="C200">
    <cfRule type="cellIs" dxfId="6808" priority="6555" operator="equal">
      <formula>"D"</formula>
    </cfRule>
  </conditionalFormatting>
  <conditionalFormatting sqref="C200">
    <cfRule type="cellIs" dxfId="6807" priority="6553" operator="equal">
      <formula>"H2"</formula>
    </cfRule>
    <cfRule type="cellIs" dxfId="6806" priority="6554" operator="equal">
      <formula>"H1"</formula>
    </cfRule>
  </conditionalFormatting>
  <conditionalFormatting sqref="C200">
    <cfRule type="cellIs" dxfId="6805" priority="6540" operator="equal">
      <formula>"D"</formula>
    </cfRule>
  </conditionalFormatting>
  <conditionalFormatting sqref="C200">
    <cfRule type="cellIs" dxfId="6804" priority="6538" operator="equal">
      <formula>"H2"</formula>
    </cfRule>
    <cfRule type="cellIs" dxfId="6803" priority="6539" operator="equal">
      <formula>"H1"</formula>
    </cfRule>
  </conditionalFormatting>
  <conditionalFormatting sqref="C200">
    <cfRule type="cellIs" dxfId="6802" priority="6537" operator="equal">
      <formula>"D"</formula>
    </cfRule>
  </conditionalFormatting>
  <conditionalFormatting sqref="C200">
    <cfRule type="cellIs" dxfId="6801" priority="6535" operator="equal">
      <formula>"H2"</formula>
    </cfRule>
    <cfRule type="cellIs" dxfId="6800" priority="6536" operator="equal">
      <formula>"H1"</formula>
    </cfRule>
  </conditionalFormatting>
  <conditionalFormatting sqref="C200">
    <cfRule type="cellIs" dxfId="6799" priority="6534" operator="equal">
      <formula>"D"</formula>
    </cfRule>
  </conditionalFormatting>
  <conditionalFormatting sqref="C200">
    <cfRule type="cellIs" dxfId="6798" priority="6532" operator="equal">
      <formula>"H2"</formula>
    </cfRule>
    <cfRule type="cellIs" dxfId="6797" priority="6533" operator="equal">
      <formula>"H1"</formula>
    </cfRule>
  </conditionalFormatting>
  <conditionalFormatting sqref="C200">
    <cfRule type="cellIs" dxfId="6796" priority="6531" operator="equal">
      <formula>"D"</formula>
    </cfRule>
  </conditionalFormatting>
  <conditionalFormatting sqref="C200">
    <cfRule type="cellIs" dxfId="6795" priority="6529" operator="equal">
      <formula>"H2"</formula>
    </cfRule>
    <cfRule type="cellIs" dxfId="6794" priority="6530" operator="equal">
      <formula>"H1"</formula>
    </cfRule>
  </conditionalFormatting>
  <conditionalFormatting sqref="C200">
    <cfRule type="cellIs" dxfId="6793" priority="6525" operator="equal">
      <formula>"D"</formula>
    </cfRule>
  </conditionalFormatting>
  <conditionalFormatting sqref="C200">
    <cfRule type="cellIs" dxfId="6792" priority="6523" operator="equal">
      <formula>"H2"</formula>
    </cfRule>
    <cfRule type="cellIs" dxfId="6791" priority="6524" operator="equal">
      <formula>"H1"</formula>
    </cfRule>
  </conditionalFormatting>
  <conditionalFormatting sqref="C200">
    <cfRule type="cellIs" dxfId="6790" priority="6522" operator="equal">
      <formula>"D"</formula>
    </cfRule>
  </conditionalFormatting>
  <conditionalFormatting sqref="C200">
    <cfRule type="cellIs" dxfId="6789" priority="6520" operator="equal">
      <formula>"H2"</formula>
    </cfRule>
    <cfRule type="cellIs" dxfId="6788" priority="6521" operator="equal">
      <formula>"H1"</formula>
    </cfRule>
  </conditionalFormatting>
  <conditionalFormatting sqref="C200">
    <cfRule type="cellIs" dxfId="6787" priority="6519" operator="equal">
      <formula>"D"</formula>
    </cfRule>
  </conditionalFormatting>
  <conditionalFormatting sqref="C200">
    <cfRule type="cellIs" dxfId="6786" priority="6517" operator="equal">
      <formula>"H2"</formula>
    </cfRule>
    <cfRule type="cellIs" dxfId="6785" priority="6518" operator="equal">
      <formula>"H1"</formula>
    </cfRule>
  </conditionalFormatting>
  <conditionalFormatting sqref="C200">
    <cfRule type="cellIs" dxfId="6784" priority="6516" operator="equal">
      <formula>"D"</formula>
    </cfRule>
  </conditionalFormatting>
  <conditionalFormatting sqref="C200">
    <cfRule type="cellIs" dxfId="6783" priority="6514" operator="equal">
      <formula>"H2"</formula>
    </cfRule>
    <cfRule type="cellIs" dxfId="6782" priority="6515" operator="equal">
      <formula>"H1"</formula>
    </cfRule>
  </conditionalFormatting>
  <conditionalFormatting sqref="C200">
    <cfRule type="cellIs" dxfId="6781" priority="6510" operator="equal">
      <formula>"D"</formula>
    </cfRule>
  </conditionalFormatting>
  <conditionalFormatting sqref="C200">
    <cfRule type="cellIs" dxfId="6780" priority="6508" operator="equal">
      <formula>"H2"</formula>
    </cfRule>
    <cfRule type="cellIs" dxfId="6779" priority="6509" operator="equal">
      <formula>"H1"</formula>
    </cfRule>
  </conditionalFormatting>
  <conditionalFormatting sqref="C200">
    <cfRule type="cellIs" dxfId="6778" priority="6507" operator="equal">
      <formula>"D"</formula>
    </cfRule>
  </conditionalFormatting>
  <conditionalFormatting sqref="C200">
    <cfRule type="cellIs" dxfId="6777" priority="6505" operator="equal">
      <formula>"H2"</formula>
    </cfRule>
    <cfRule type="cellIs" dxfId="6776" priority="6506" operator="equal">
      <formula>"H1"</formula>
    </cfRule>
  </conditionalFormatting>
  <conditionalFormatting sqref="C200">
    <cfRule type="cellIs" dxfId="6775" priority="6504" operator="equal">
      <formula>"D"</formula>
    </cfRule>
  </conditionalFormatting>
  <conditionalFormatting sqref="C200">
    <cfRule type="cellIs" dxfId="6774" priority="6502" operator="equal">
      <formula>"H2"</formula>
    </cfRule>
    <cfRule type="cellIs" dxfId="6773" priority="6503" operator="equal">
      <formula>"H1"</formula>
    </cfRule>
  </conditionalFormatting>
  <conditionalFormatting sqref="C200">
    <cfRule type="cellIs" dxfId="6772" priority="6501" operator="equal">
      <formula>"D"</formula>
    </cfRule>
  </conditionalFormatting>
  <conditionalFormatting sqref="C200">
    <cfRule type="cellIs" dxfId="6771" priority="6499" operator="equal">
      <formula>"H2"</formula>
    </cfRule>
    <cfRule type="cellIs" dxfId="6770" priority="6500" operator="equal">
      <formula>"H1"</formula>
    </cfRule>
  </conditionalFormatting>
  <conditionalFormatting sqref="D202">
    <cfRule type="expression" dxfId="6769" priority="6485">
      <formula>AND(D$1&gt;=($E202),D$1&lt;=($F202),$E202&lt;&gt;"",$F202&lt;&gt;"")</formula>
    </cfRule>
  </conditionalFormatting>
  <conditionalFormatting sqref="D202">
    <cfRule type="cellIs" dxfId="6768" priority="6481" operator="equal">
      <formula>"D"</formula>
    </cfRule>
  </conditionalFormatting>
  <conditionalFormatting sqref="D202">
    <cfRule type="cellIs" dxfId="6767" priority="6479" operator="equal">
      <formula>"H2"</formula>
    </cfRule>
    <cfRule type="cellIs" dxfId="6766" priority="6480" operator="equal">
      <formula>"H1"</formula>
    </cfRule>
  </conditionalFormatting>
  <conditionalFormatting sqref="D202">
    <cfRule type="cellIs" dxfId="6765" priority="6478" operator="equal">
      <formula>"D"</formula>
    </cfRule>
  </conditionalFormatting>
  <conditionalFormatting sqref="D202">
    <cfRule type="cellIs" dxfId="6764" priority="6476" operator="equal">
      <formula>"H2"</formula>
    </cfRule>
    <cfRule type="cellIs" dxfId="6763" priority="6477" operator="equal">
      <formula>"H1"</formula>
    </cfRule>
  </conditionalFormatting>
  <conditionalFormatting sqref="D202">
    <cfRule type="cellIs" dxfId="6762" priority="6475" operator="equal">
      <formula>"D"</formula>
    </cfRule>
  </conditionalFormatting>
  <conditionalFormatting sqref="D202">
    <cfRule type="cellIs" dxfId="6761" priority="6473" operator="equal">
      <formula>"H2"</formula>
    </cfRule>
    <cfRule type="cellIs" dxfId="6760" priority="6474" operator="equal">
      <formula>"H1"</formula>
    </cfRule>
  </conditionalFormatting>
  <conditionalFormatting sqref="D204">
    <cfRule type="expression" dxfId="6759" priority="6472">
      <formula>AND(D$1&gt;=($E204),D$1&lt;=($F204),$E204&lt;&gt;"",$F204&lt;&gt;"")</formula>
    </cfRule>
  </conditionalFormatting>
  <conditionalFormatting sqref="D204">
    <cfRule type="cellIs" dxfId="6758" priority="6468" operator="equal">
      <formula>"D"</formula>
    </cfRule>
  </conditionalFormatting>
  <conditionalFormatting sqref="D204">
    <cfRule type="cellIs" dxfId="6757" priority="6466" operator="equal">
      <formula>"H2"</formula>
    </cfRule>
    <cfRule type="cellIs" dxfId="6756" priority="6467" operator="equal">
      <formula>"H1"</formula>
    </cfRule>
  </conditionalFormatting>
  <conditionalFormatting sqref="D204">
    <cfRule type="cellIs" dxfId="6755" priority="6465" operator="equal">
      <formula>"D"</formula>
    </cfRule>
  </conditionalFormatting>
  <conditionalFormatting sqref="D204">
    <cfRule type="cellIs" dxfId="6754" priority="6463" operator="equal">
      <formula>"H2"</formula>
    </cfRule>
    <cfRule type="cellIs" dxfId="6753" priority="6464" operator="equal">
      <formula>"H1"</formula>
    </cfRule>
  </conditionalFormatting>
  <conditionalFormatting sqref="D204">
    <cfRule type="cellIs" dxfId="6752" priority="6462" operator="equal">
      <formula>"D"</formula>
    </cfRule>
  </conditionalFormatting>
  <conditionalFormatting sqref="D204">
    <cfRule type="cellIs" dxfId="6751" priority="6460" operator="equal">
      <formula>"H2"</formula>
    </cfRule>
    <cfRule type="cellIs" dxfId="6750" priority="6461" operator="equal">
      <formula>"H1"</formula>
    </cfRule>
  </conditionalFormatting>
  <conditionalFormatting sqref="D206">
    <cfRule type="cellIs" dxfId="6749" priority="6393" operator="equal">
      <formula>"D"</formula>
    </cfRule>
  </conditionalFormatting>
  <conditionalFormatting sqref="D206">
    <cfRule type="cellIs" dxfId="6748" priority="6391" operator="equal">
      <formula>"H2"</formula>
    </cfRule>
    <cfRule type="cellIs" dxfId="6747" priority="6392" operator="equal">
      <formula>"H1"</formula>
    </cfRule>
  </conditionalFormatting>
  <conditionalFormatting sqref="C192">
    <cfRule type="cellIs" dxfId="6746" priority="6270" operator="equal">
      <formula>"D"</formula>
    </cfRule>
  </conditionalFormatting>
  <conditionalFormatting sqref="C192">
    <cfRule type="cellIs" dxfId="6745" priority="6268" operator="equal">
      <formula>"H2"</formula>
    </cfRule>
    <cfRule type="cellIs" dxfId="6744" priority="6269" operator="equal">
      <formula>"H1"</formula>
    </cfRule>
  </conditionalFormatting>
  <conditionalFormatting sqref="C192">
    <cfRule type="cellIs" dxfId="6743" priority="6267" operator="equal">
      <formula>"D"</formula>
    </cfRule>
  </conditionalFormatting>
  <conditionalFormatting sqref="C192">
    <cfRule type="cellIs" dxfId="6742" priority="6265" operator="equal">
      <formula>"H2"</formula>
    </cfRule>
    <cfRule type="cellIs" dxfId="6741" priority="6266" operator="equal">
      <formula>"H1"</formula>
    </cfRule>
  </conditionalFormatting>
  <conditionalFormatting sqref="C192">
    <cfRule type="cellIs" dxfId="6740" priority="6264" operator="equal">
      <formula>"D"</formula>
    </cfRule>
  </conditionalFormatting>
  <conditionalFormatting sqref="C192">
    <cfRule type="cellIs" dxfId="6739" priority="6262" operator="equal">
      <formula>"H2"</formula>
    </cfRule>
    <cfRule type="cellIs" dxfId="6738" priority="6263" operator="equal">
      <formula>"H1"</formula>
    </cfRule>
  </conditionalFormatting>
  <conditionalFormatting sqref="D206">
    <cfRule type="expression" dxfId="6737" priority="6397">
      <formula>AND(D$1&gt;=($E206),D$1&lt;=($F206),$E206&lt;&gt;"",$F206&lt;&gt;"")</formula>
    </cfRule>
  </conditionalFormatting>
  <conditionalFormatting sqref="D206">
    <cfRule type="cellIs" dxfId="6736" priority="6390" operator="equal">
      <formula>"D"</formula>
    </cfRule>
  </conditionalFormatting>
  <conditionalFormatting sqref="D206">
    <cfRule type="cellIs" dxfId="6735" priority="6388" operator="equal">
      <formula>"H2"</formula>
    </cfRule>
    <cfRule type="cellIs" dxfId="6734" priority="6389" operator="equal">
      <formula>"H1"</formula>
    </cfRule>
  </conditionalFormatting>
  <conditionalFormatting sqref="C190">
    <cfRule type="expression" dxfId="6733" priority="6380">
      <formula>AND(C$1&gt;=($E190),C$1&lt;=($F190),$E190&lt;&gt;"",$F190&lt;&gt;"")</formula>
    </cfRule>
  </conditionalFormatting>
  <conditionalFormatting sqref="C190">
    <cfRule type="cellIs" dxfId="6732" priority="6367" operator="equal">
      <formula>"D"</formula>
    </cfRule>
  </conditionalFormatting>
  <conditionalFormatting sqref="C190">
    <cfRule type="cellIs" dxfId="6731" priority="6365" operator="equal">
      <formula>"H2"</formula>
    </cfRule>
    <cfRule type="cellIs" dxfId="6730" priority="6366" operator="equal">
      <formula>"H1"</formula>
    </cfRule>
  </conditionalFormatting>
  <conditionalFormatting sqref="C190">
    <cfRule type="cellIs" dxfId="6729" priority="6352" operator="equal">
      <formula>"D"</formula>
    </cfRule>
  </conditionalFormatting>
  <conditionalFormatting sqref="C190">
    <cfRule type="cellIs" dxfId="6728" priority="6350" operator="equal">
      <formula>"H2"</formula>
    </cfRule>
    <cfRule type="cellIs" dxfId="6727" priority="6351" operator="equal">
      <formula>"H1"</formula>
    </cfRule>
  </conditionalFormatting>
  <conditionalFormatting sqref="C190">
    <cfRule type="cellIs" dxfId="6726" priority="6337" operator="equal">
      <formula>"D"</formula>
    </cfRule>
  </conditionalFormatting>
  <conditionalFormatting sqref="C190">
    <cfRule type="cellIs" dxfId="6725" priority="6335" operator="equal">
      <formula>"H2"</formula>
    </cfRule>
    <cfRule type="cellIs" dxfId="6724" priority="6336" operator="equal">
      <formula>"H1"</formula>
    </cfRule>
  </conditionalFormatting>
  <conditionalFormatting sqref="C190">
    <cfRule type="cellIs" dxfId="6723" priority="6331" operator="equal">
      <formula>"D"</formula>
    </cfRule>
  </conditionalFormatting>
  <conditionalFormatting sqref="C190">
    <cfRule type="cellIs" dxfId="6722" priority="6329" operator="equal">
      <formula>"H2"</formula>
    </cfRule>
    <cfRule type="cellIs" dxfId="6721" priority="6330" operator="equal">
      <formula>"H1"</formula>
    </cfRule>
  </conditionalFormatting>
  <conditionalFormatting sqref="C190">
    <cfRule type="cellIs" dxfId="6720" priority="6328" operator="equal">
      <formula>"D"</formula>
    </cfRule>
  </conditionalFormatting>
  <conditionalFormatting sqref="C190">
    <cfRule type="cellIs" dxfId="6719" priority="6326" operator="equal">
      <formula>"H2"</formula>
    </cfRule>
    <cfRule type="cellIs" dxfId="6718" priority="6327" operator="equal">
      <formula>"H1"</formula>
    </cfRule>
  </conditionalFormatting>
  <conditionalFormatting sqref="C190">
    <cfRule type="cellIs" dxfId="6717" priority="6325" operator="equal">
      <formula>"D"</formula>
    </cfRule>
  </conditionalFormatting>
  <conditionalFormatting sqref="C190">
    <cfRule type="cellIs" dxfId="6716" priority="6323" operator="equal">
      <formula>"H2"</formula>
    </cfRule>
    <cfRule type="cellIs" dxfId="6715" priority="6324" operator="equal">
      <formula>"H1"</formula>
    </cfRule>
  </conditionalFormatting>
  <conditionalFormatting sqref="C190">
    <cfRule type="cellIs" dxfId="6714" priority="6322" operator="equal">
      <formula>"D"</formula>
    </cfRule>
  </conditionalFormatting>
  <conditionalFormatting sqref="C190">
    <cfRule type="cellIs" dxfId="6713" priority="6320" operator="equal">
      <formula>"H2"</formula>
    </cfRule>
    <cfRule type="cellIs" dxfId="6712" priority="6321" operator="equal">
      <formula>"H1"</formula>
    </cfRule>
  </conditionalFormatting>
  <conditionalFormatting sqref="C192">
    <cfRule type="expression" dxfId="6711" priority="6319">
      <formula>AND(C$1&gt;=($E192),C$1&lt;=($F192),$E192&lt;&gt;"",$F192&lt;&gt;"")</formula>
    </cfRule>
  </conditionalFormatting>
  <conditionalFormatting sqref="C192">
    <cfRule type="cellIs" dxfId="6710" priority="6315" operator="equal">
      <formula>"D"</formula>
    </cfRule>
  </conditionalFormatting>
  <conditionalFormatting sqref="C192">
    <cfRule type="cellIs" dxfId="6709" priority="6313" operator="equal">
      <formula>"H2"</formula>
    </cfRule>
    <cfRule type="cellIs" dxfId="6708" priority="6314" operator="equal">
      <formula>"H1"</formula>
    </cfRule>
  </conditionalFormatting>
  <conditionalFormatting sqref="C192">
    <cfRule type="cellIs" dxfId="6707" priority="6312" operator="equal">
      <formula>"D"</formula>
    </cfRule>
  </conditionalFormatting>
  <conditionalFormatting sqref="C192">
    <cfRule type="cellIs" dxfId="6706" priority="6310" operator="equal">
      <formula>"H2"</formula>
    </cfRule>
    <cfRule type="cellIs" dxfId="6705" priority="6311" operator="equal">
      <formula>"H1"</formula>
    </cfRule>
  </conditionalFormatting>
  <conditionalFormatting sqref="C192">
    <cfRule type="cellIs" dxfId="6704" priority="6309" operator="equal">
      <formula>"D"</formula>
    </cfRule>
  </conditionalFormatting>
  <conditionalFormatting sqref="C192">
    <cfRule type="cellIs" dxfId="6703" priority="6307" operator="equal">
      <formula>"H2"</formula>
    </cfRule>
    <cfRule type="cellIs" dxfId="6702" priority="6308" operator="equal">
      <formula>"H1"</formula>
    </cfRule>
  </conditionalFormatting>
  <conditionalFormatting sqref="C192">
    <cfRule type="cellIs" dxfId="6701" priority="6306" operator="equal">
      <formula>"D"</formula>
    </cfRule>
  </conditionalFormatting>
  <conditionalFormatting sqref="C192">
    <cfRule type="cellIs" dxfId="6700" priority="6304" operator="equal">
      <formula>"H2"</formula>
    </cfRule>
    <cfRule type="cellIs" dxfId="6699" priority="6305" operator="equal">
      <formula>"H1"</formula>
    </cfRule>
  </conditionalFormatting>
  <conditionalFormatting sqref="C192">
    <cfRule type="cellIs" dxfId="6698" priority="6300" operator="equal">
      <formula>"D"</formula>
    </cfRule>
  </conditionalFormatting>
  <conditionalFormatting sqref="C192">
    <cfRule type="cellIs" dxfId="6697" priority="6298" operator="equal">
      <formula>"H2"</formula>
    </cfRule>
    <cfRule type="cellIs" dxfId="6696" priority="6299" operator="equal">
      <formula>"H1"</formula>
    </cfRule>
  </conditionalFormatting>
  <conditionalFormatting sqref="C192">
    <cfRule type="cellIs" dxfId="6695" priority="6297" operator="equal">
      <formula>"D"</formula>
    </cfRule>
  </conditionalFormatting>
  <conditionalFormatting sqref="C192">
    <cfRule type="cellIs" dxfId="6694" priority="6295" operator="equal">
      <formula>"H2"</formula>
    </cfRule>
    <cfRule type="cellIs" dxfId="6693" priority="6296" operator="equal">
      <formula>"H1"</formula>
    </cfRule>
  </conditionalFormatting>
  <conditionalFormatting sqref="C192">
    <cfRule type="cellIs" dxfId="6692" priority="6294" operator="equal">
      <formula>"D"</formula>
    </cfRule>
  </conditionalFormatting>
  <conditionalFormatting sqref="C192">
    <cfRule type="cellIs" dxfId="6691" priority="6292" operator="equal">
      <formula>"H2"</formula>
    </cfRule>
    <cfRule type="cellIs" dxfId="6690" priority="6293" operator="equal">
      <formula>"H1"</formula>
    </cfRule>
  </conditionalFormatting>
  <conditionalFormatting sqref="C192">
    <cfRule type="cellIs" dxfId="6689" priority="6291" operator="equal">
      <formula>"D"</formula>
    </cfRule>
  </conditionalFormatting>
  <conditionalFormatting sqref="C192">
    <cfRule type="cellIs" dxfId="6688" priority="6289" operator="equal">
      <formula>"H2"</formula>
    </cfRule>
    <cfRule type="cellIs" dxfId="6687" priority="6290" operator="equal">
      <formula>"H1"</formula>
    </cfRule>
  </conditionalFormatting>
  <conditionalFormatting sqref="C192">
    <cfRule type="cellIs" dxfId="6686" priority="6285" operator="equal">
      <formula>"D"</formula>
    </cfRule>
  </conditionalFormatting>
  <conditionalFormatting sqref="C192">
    <cfRule type="cellIs" dxfId="6685" priority="6283" operator="equal">
      <formula>"H2"</formula>
    </cfRule>
    <cfRule type="cellIs" dxfId="6684" priority="6284" operator="equal">
      <formula>"H1"</formula>
    </cfRule>
  </conditionalFormatting>
  <conditionalFormatting sqref="C192">
    <cfRule type="cellIs" dxfId="6683" priority="6282" operator="equal">
      <formula>"D"</formula>
    </cfRule>
  </conditionalFormatting>
  <conditionalFormatting sqref="C192">
    <cfRule type="cellIs" dxfId="6682" priority="6280" operator="equal">
      <formula>"H2"</formula>
    </cfRule>
    <cfRule type="cellIs" dxfId="6681" priority="6281" operator="equal">
      <formula>"H1"</formula>
    </cfRule>
  </conditionalFormatting>
  <conditionalFormatting sqref="C192">
    <cfRule type="cellIs" dxfId="6680" priority="6279" operator="equal">
      <formula>"D"</formula>
    </cfRule>
  </conditionalFormatting>
  <conditionalFormatting sqref="C192">
    <cfRule type="cellIs" dxfId="6679" priority="6277" operator="equal">
      <formula>"H2"</formula>
    </cfRule>
    <cfRule type="cellIs" dxfId="6678" priority="6278" operator="equal">
      <formula>"H1"</formula>
    </cfRule>
  </conditionalFormatting>
  <conditionalFormatting sqref="C192">
    <cfRule type="cellIs" dxfId="6677" priority="6276" operator="equal">
      <formula>"D"</formula>
    </cfRule>
  </conditionalFormatting>
  <conditionalFormatting sqref="C192">
    <cfRule type="cellIs" dxfId="6676" priority="6274" operator="equal">
      <formula>"H2"</formula>
    </cfRule>
    <cfRule type="cellIs" dxfId="6675" priority="6275" operator="equal">
      <formula>"H1"</formula>
    </cfRule>
  </conditionalFormatting>
  <conditionalFormatting sqref="C192">
    <cfRule type="cellIs" dxfId="6674" priority="6261" operator="equal">
      <formula>"D"</formula>
    </cfRule>
  </conditionalFormatting>
  <conditionalFormatting sqref="C192">
    <cfRule type="cellIs" dxfId="6673" priority="6259" operator="equal">
      <formula>"H2"</formula>
    </cfRule>
    <cfRule type="cellIs" dxfId="6672" priority="6260" operator="equal">
      <formula>"H1"</formula>
    </cfRule>
  </conditionalFormatting>
  <conditionalFormatting sqref="C193">
    <cfRule type="expression" dxfId="6671" priority="6258">
      <formula>AND(C$1&gt;=($E193),C$1&lt;=($F193),$E193&lt;&gt;"",$F193&lt;&gt;"")</formula>
    </cfRule>
  </conditionalFormatting>
  <conditionalFormatting sqref="C193">
    <cfRule type="cellIs" dxfId="6670" priority="6254" operator="equal">
      <formula>"D"</formula>
    </cfRule>
  </conditionalFormatting>
  <conditionalFormatting sqref="C193">
    <cfRule type="cellIs" dxfId="6669" priority="6252" operator="equal">
      <formula>"H2"</formula>
    </cfRule>
    <cfRule type="cellIs" dxfId="6668" priority="6253" operator="equal">
      <formula>"H1"</formula>
    </cfRule>
  </conditionalFormatting>
  <conditionalFormatting sqref="C193">
    <cfRule type="cellIs" dxfId="6667" priority="6251" operator="equal">
      <formula>"D"</formula>
    </cfRule>
  </conditionalFormatting>
  <conditionalFormatting sqref="C193">
    <cfRule type="cellIs" dxfId="6666" priority="6249" operator="equal">
      <formula>"H2"</formula>
    </cfRule>
    <cfRule type="cellIs" dxfId="6665" priority="6250" operator="equal">
      <formula>"H1"</formula>
    </cfRule>
  </conditionalFormatting>
  <conditionalFormatting sqref="C193">
    <cfRule type="cellIs" dxfId="6664" priority="6248" operator="equal">
      <formula>"D"</formula>
    </cfRule>
  </conditionalFormatting>
  <conditionalFormatting sqref="C193">
    <cfRule type="cellIs" dxfId="6663" priority="6246" operator="equal">
      <formula>"H2"</formula>
    </cfRule>
    <cfRule type="cellIs" dxfId="6662" priority="6247" operator="equal">
      <formula>"H1"</formula>
    </cfRule>
  </conditionalFormatting>
  <conditionalFormatting sqref="C193">
    <cfRule type="cellIs" dxfId="6661" priority="6245" operator="equal">
      <formula>"D"</formula>
    </cfRule>
  </conditionalFormatting>
  <conditionalFormatting sqref="C193">
    <cfRule type="cellIs" dxfId="6660" priority="6243" operator="equal">
      <formula>"H2"</formula>
    </cfRule>
    <cfRule type="cellIs" dxfId="6659" priority="6244" operator="equal">
      <formula>"H1"</formula>
    </cfRule>
  </conditionalFormatting>
  <conditionalFormatting sqref="C193">
    <cfRule type="cellIs" dxfId="6658" priority="6239" operator="equal">
      <formula>"D"</formula>
    </cfRule>
  </conditionalFormatting>
  <conditionalFormatting sqref="C193">
    <cfRule type="cellIs" dxfId="6657" priority="6237" operator="equal">
      <formula>"H2"</formula>
    </cfRule>
    <cfRule type="cellIs" dxfId="6656" priority="6238" operator="equal">
      <formula>"H1"</formula>
    </cfRule>
  </conditionalFormatting>
  <conditionalFormatting sqref="C193">
    <cfRule type="cellIs" dxfId="6655" priority="6236" operator="equal">
      <formula>"D"</formula>
    </cfRule>
  </conditionalFormatting>
  <conditionalFormatting sqref="C193">
    <cfRule type="cellIs" dxfId="6654" priority="6234" operator="equal">
      <formula>"H2"</formula>
    </cfRule>
    <cfRule type="cellIs" dxfId="6653" priority="6235" operator="equal">
      <formula>"H1"</formula>
    </cfRule>
  </conditionalFormatting>
  <conditionalFormatting sqref="C193">
    <cfRule type="cellIs" dxfId="6652" priority="6233" operator="equal">
      <formula>"D"</formula>
    </cfRule>
  </conditionalFormatting>
  <conditionalFormatting sqref="C193">
    <cfRule type="cellIs" dxfId="6651" priority="6231" operator="equal">
      <formula>"H2"</formula>
    </cfRule>
    <cfRule type="cellIs" dxfId="6650" priority="6232" operator="equal">
      <formula>"H1"</formula>
    </cfRule>
  </conditionalFormatting>
  <conditionalFormatting sqref="C193">
    <cfRule type="cellIs" dxfId="6649" priority="6230" operator="equal">
      <formula>"D"</formula>
    </cfRule>
  </conditionalFormatting>
  <conditionalFormatting sqref="C193">
    <cfRule type="cellIs" dxfId="6648" priority="6228" operator="equal">
      <formula>"H2"</formula>
    </cfRule>
    <cfRule type="cellIs" dxfId="6647" priority="6229" operator="equal">
      <formula>"H1"</formula>
    </cfRule>
  </conditionalFormatting>
  <conditionalFormatting sqref="C193">
    <cfRule type="cellIs" dxfId="6646" priority="6224" operator="equal">
      <formula>"D"</formula>
    </cfRule>
  </conditionalFormatting>
  <conditionalFormatting sqref="C193">
    <cfRule type="cellIs" dxfId="6645" priority="6222" operator="equal">
      <formula>"H2"</formula>
    </cfRule>
    <cfRule type="cellIs" dxfId="6644" priority="6223" operator="equal">
      <formula>"H1"</formula>
    </cfRule>
  </conditionalFormatting>
  <conditionalFormatting sqref="C193">
    <cfRule type="cellIs" dxfId="6643" priority="6221" operator="equal">
      <formula>"D"</formula>
    </cfRule>
  </conditionalFormatting>
  <conditionalFormatting sqref="C193">
    <cfRule type="cellIs" dxfId="6642" priority="6219" operator="equal">
      <formula>"H2"</formula>
    </cfRule>
    <cfRule type="cellIs" dxfId="6641" priority="6220" operator="equal">
      <formula>"H1"</formula>
    </cfRule>
  </conditionalFormatting>
  <conditionalFormatting sqref="C193">
    <cfRule type="cellIs" dxfId="6640" priority="6218" operator="equal">
      <formula>"D"</formula>
    </cfRule>
  </conditionalFormatting>
  <conditionalFormatting sqref="C193">
    <cfRule type="cellIs" dxfId="6639" priority="6216" operator="equal">
      <formula>"H2"</formula>
    </cfRule>
    <cfRule type="cellIs" dxfId="6638" priority="6217" operator="equal">
      <formula>"H1"</formula>
    </cfRule>
  </conditionalFormatting>
  <conditionalFormatting sqref="C193">
    <cfRule type="cellIs" dxfId="6637" priority="6215" operator="equal">
      <formula>"D"</formula>
    </cfRule>
  </conditionalFormatting>
  <conditionalFormatting sqref="C193">
    <cfRule type="cellIs" dxfId="6636" priority="6213" operator="equal">
      <formula>"H2"</formula>
    </cfRule>
    <cfRule type="cellIs" dxfId="6635" priority="6214" operator="equal">
      <formula>"H1"</formula>
    </cfRule>
  </conditionalFormatting>
  <conditionalFormatting sqref="C193">
    <cfRule type="cellIs" dxfId="6634" priority="6209" operator="equal">
      <formula>"D"</formula>
    </cfRule>
  </conditionalFormatting>
  <conditionalFormatting sqref="C193">
    <cfRule type="cellIs" dxfId="6633" priority="6207" operator="equal">
      <formula>"H2"</formula>
    </cfRule>
    <cfRule type="cellIs" dxfId="6632" priority="6208" operator="equal">
      <formula>"H1"</formula>
    </cfRule>
  </conditionalFormatting>
  <conditionalFormatting sqref="C193">
    <cfRule type="cellIs" dxfId="6631" priority="6206" operator="equal">
      <formula>"D"</formula>
    </cfRule>
  </conditionalFormatting>
  <conditionalFormatting sqref="C193">
    <cfRule type="cellIs" dxfId="6630" priority="6204" operator="equal">
      <formula>"H2"</formula>
    </cfRule>
    <cfRule type="cellIs" dxfId="6629" priority="6205" operator="equal">
      <formula>"H1"</formula>
    </cfRule>
  </conditionalFormatting>
  <conditionalFormatting sqref="C193">
    <cfRule type="cellIs" dxfId="6628" priority="6203" operator="equal">
      <formula>"D"</formula>
    </cfRule>
  </conditionalFormatting>
  <conditionalFormatting sqref="C193">
    <cfRule type="cellIs" dxfId="6627" priority="6201" operator="equal">
      <formula>"H2"</formula>
    </cfRule>
    <cfRule type="cellIs" dxfId="6626" priority="6202" operator="equal">
      <formula>"H1"</formula>
    </cfRule>
  </conditionalFormatting>
  <conditionalFormatting sqref="C193">
    <cfRule type="cellIs" dxfId="6625" priority="6200" operator="equal">
      <formula>"D"</formula>
    </cfRule>
  </conditionalFormatting>
  <conditionalFormatting sqref="C193">
    <cfRule type="cellIs" dxfId="6624" priority="6198" operator="equal">
      <formula>"H2"</formula>
    </cfRule>
    <cfRule type="cellIs" dxfId="6623" priority="6199" operator="equal">
      <formula>"H1"</formula>
    </cfRule>
  </conditionalFormatting>
  <conditionalFormatting sqref="C195">
    <cfRule type="expression" dxfId="6622" priority="6197">
      <formula>AND(C$1&gt;=($E195),C$1&lt;=($F195),$E195&lt;&gt;"",$F195&lt;&gt;"")</formula>
    </cfRule>
  </conditionalFormatting>
  <conditionalFormatting sqref="C195">
    <cfRule type="cellIs" dxfId="6621" priority="6193" operator="equal">
      <formula>"D"</formula>
    </cfRule>
  </conditionalFormatting>
  <conditionalFormatting sqref="C195">
    <cfRule type="cellIs" dxfId="6620" priority="6191" operator="equal">
      <formula>"H2"</formula>
    </cfRule>
    <cfRule type="cellIs" dxfId="6619" priority="6192" operator="equal">
      <formula>"H1"</formula>
    </cfRule>
  </conditionalFormatting>
  <conditionalFormatting sqref="C195">
    <cfRule type="cellIs" dxfId="6618" priority="6190" operator="equal">
      <formula>"D"</formula>
    </cfRule>
  </conditionalFormatting>
  <conditionalFormatting sqref="C195">
    <cfRule type="cellIs" dxfId="6617" priority="6188" operator="equal">
      <formula>"H2"</formula>
    </cfRule>
    <cfRule type="cellIs" dxfId="6616" priority="6189" operator="equal">
      <formula>"H1"</formula>
    </cfRule>
  </conditionalFormatting>
  <conditionalFormatting sqref="C195">
    <cfRule type="cellIs" dxfId="6615" priority="6187" operator="equal">
      <formula>"D"</formula>
    </cfRule>
  </conditionalFormatting>
  <conditionalFormatting sqref="C195">
    <cfRule type="cellIs" dxfId="6614" priority="6185" operator="equal">
      <formula>"H2"</formula>
    </cfRule>
    <cfRule type="cellIs" dxfId="6613" priority="6186" operator="equal">
      <formula>"H1"</formula>
    </cfRule>
  </conditionalFormatting>
  <conditionalFormatting sqref="C195">
    <cfRule type="cellIs" dxfId="6612" priority="6184" operator="equal">
      <formula>"D"</formula>
    </cfRule>
  </conditionalFormatting>
  <conditionalFormatting sqref="C195">
    <cfRule type="cellIs" dxfId="6611" priority="6182" operator="equal">
      <formula>"H2"</formula>
    </cfRule>
    <cfRule type="cellIs" dxfId="6610" priority="6183" operator="equal">
      <formula>"H1"</formula>
    </cfRule>
  </conditionalFormatting>
  <conditionalFormatting sqref="C195">
    <cfRule type="cellIs" dxfId="6609" priority="6178" operator="equal">
      <formula>"D"</formula>
    </cfRule>
  </conditionalFormatting>
  <conditionalFormatting sqref="C195">
    <cfRule type="cellIs" dxfId="6608" priority="6176" operator="equal">
      <formula>"H2"</formula>
    </cfRule>
    <cfRule type="cellIs" dxfId="6607" priority="6177" operator="equal">
      <formula>"H1"</formula>
    </cfRule>
  </conditionalFormatting>
  <conditionalFormatting sqref="C195">
    <cfRule type="cellIs" dxfId="6606" priority="6175" operator="equal">
      <formula>"D"</formula>
    </cfRule>
  </conditionalFormatting>
  <conditionalFormatting sqref="C195">
    <cfRule type="cellIs" dxfId="6605" priority="6173" operator="equal">
      <formula>"H2"</formula>
    </cfRule>
    <cfRule type="cellIs" dxfId="6604" priority="6174" operator="equal">
      <formula>"H1"</formula>
    </cfRule>
  </conditionalFormatting>
  <conditionalFormatting sqref="C195">
    <cfRule type="cellIs" dxfId="6603" priority="6172" operator="equal">
      <formula>"D"</formula>
    </cfRule>
  </conditionalFormatting>
  <conditionalFormatting sqref="C195">
    <cfRule type="cellIs" dxfId="6602" priority="6170" operator="equal">
      <formula>"H2"</formula>
    </cfRule>
    <cfRule type="cellIs" dxfId="6601" priority="6171" operator="equal">
      <formula>"H1"</formula>
    </cfRule>
  </conditionalFormatting>
  <conditionalFormatting sqref="C195">
    <cfRule type="cellIs" dxfId="6600" priority="6169" operator="equal">
      <formula>"D"</formula>
    </cfRule>
  </conditionalFormatting>
  <conditionalFormatting sqref="C195">
    <cfRule type="cellIs" dxfId="6599" priority="6167" operator="equal">
      <formula>"H2"</formula>
    </cfRule>
    <cfRule type="cellIs" dxfId="6598" priority="6168" operator="equal">
      <formula>"H1"</formula>
    </cfRule>
  </conditionalFormatting>
  <conditionalFormatting sqref="C195">
    <cfRule type="cellIs" dxfId="6597" priority="6163" operator="equal">
      <formula>"D"</formula>
    </cfRule>
  </conditionalFormatting>
  <conditionalFormatting sqref="C195">
    <cfRule type="cellIs" dxfId="6596" priority="6161" operator="equal">
      <formula>"H2"</formula>
    </cfRule>
    <cfRule type="cellIs" dxfId="6595" priority="6162" operator="equal">
      <formula>"H1"</formula>
    </cfRule>
  </conditionalFormatting>
  <conditionalFormatting sqref="C195">
    <cfRule type="cellIs" dxfId="6594" priority="6160" operator="equal">
      <formula>"D"</formula>
    </cfRule>
  </conditionalFormatting>
  <conditionalFormatting sqref="C195">
    <cfRule type="cellIs" dxfId="6593" priority="6158" operator="equal">
      <formula>"H2"</formula>
    </cfRule>
    <cfRule type="cellIs" dxfId="6592" priority="6159" operator="equal">
      <formula>"H1"</formula>
    </cfRule>
  </conditionalFormatting>
  <conditionalFormatting sqref="C195">
    <cfRule type="cellIs" dxfId="6591" priority="6157" operator="equal">
      <formula>"D"</formula>
    </cfRule>
  </conditionalFormatting>
  <conditionalFormatting sqref="C195">
    <cfRule type="cellIs" dxfId="6590" priority="6155" operator="equal">
      <formula>"H2"</formula>
    </cfRule>
    <cfRule type="cellIs" dxfId="6589" priority="6156" operator="equal">
      <formula>"H1"</formula>
    </cfRule>
  </conditionalFormatting>
  <conditionalFormatting sqref="C195">
    <cfRule type="cellIs" dxfId="6588" priority="6154" operator="equal">
      <formula>"D"</formula>
    </cfRule>
  </conditionalFormatting>
  <conditionalFormatting sqref="C195">
    <cfRule type="cellIs" dxfId="6587" priority="6152" operator="equal">
      <formula>"H2"</formula>
    </cfRule>
    <cfRule type="cellIs" dxfId="6586" priority="6153" operator="equal">
      <formula>"H1"</formula>
    </cfRule>
  </conditionalFormatting>
  <conditionalFormatting sqref="C195">
    <cfRule type="cellIs" dxfId="6585" priority="6148" operator="equal">
      <formula>"D"</formula>
    </cfRule>
  </conditionalFormatting>
  <conditionalFormatting sqref="C195">
    <cfRule type="cellIs" dxfId="6584" priority="6146" operator="equal">
      <formula>"H2"</formula>
    </cfRule>
    <cfRule type="cellIs" dxfId="6583" priority="6147" operator="equal">
      <formula>"H1"</formula>
    </cfRule>
  </conditionalFormatting>
  <conditionalFormatting sqref="C195">
    <cfRule type="cellIs" dxfId="6582" priority="6145" operator="equal">
      <formula>"D"</formula>
    </cfRule>
  </conditionalFormatting>
  <conditionalFormatting sqref="C195">
    <cfRule type="cellIs" dxfId="6581" priority="6143" operator="equal">
      <formula>"H2"</formula>
    </cfRule>
    <cfRule type="cellIs" dxfId="6580" priority="6144" operator="equal">
      <formula>"H1"</formula>
    </cfRule>
  </conditionalFormatting>
  <conditionalFormatting sqref="C195">
    <cfRule type="cellIs" dxfId="6579" priority="6142" operator="equal">
      <formula>"D"</formula>
    </cfRule>
  </conditionalFormatting>
  <conditionalFormatting sqref="C195">
    <cfRule type="cellIs" dxfId="6578" priority="6140" operator="equal">
      <formula>"H2"</formula>
    </cfRule>
    <cfRule type="cellIs" dxfId="6577" priority="6141" operator="equal">
      <formula>"H1"</formula>
    </cfRule>
  </conditionalFormatting>
  <conditionalFormatting sqref="C195">
    <cfRule type="cellIs" dxfId="6576" priority="6139" operator="equal">
      <formula>"D"</formula>
    </cfRule>
  </conditionalFormatting>
  <conditionalFormatting sqref="C195">
    <cfRule type="cellIs" dxfId="6575" priority="6137" operator="equal">
      <formula>"H2"</formula>
    </cfRule>
    <cfRule type="cellIs" dxfId="6574" priority="6138" operator="equal">
      <formula>"H1"</formula>
    </cfRule>
  </conditionalFormatting>
  <conditionalFormatting sqref="C196">
    <cfRule type="expression" dxfId="6573" priority="6136">
      <formula>AND(C$1&gt;=($E196),C$1&lt;=($F196),$E196&lt;&gt;"",$F196&lt;&gt;"")</formula>
    </cfRule>
  </conditionalFormatting>
  <conditionalFormatting sqref="C196">
    <cfRule type="cellIs" dxfId="6572" priority="6132" operator="equal">
      <formula>"D"</formula>
    </cfRule>
  </conditionalFormatting>
  <conditionalFormatting sqref="C196">
    <cfRule type="cellIs" dxfId="6571" priority="6130" operator="equal">
      <formula>"H2"</formula>
    </cfRule>
    <cfRule type="cellIs" dxfId="6570" priority="6131" operator="equal">
      <formula>"H1"</formula>
    </cfRule>
  </conditionalFormatting>
  <conditionalFormatting sqref="C196">
    <cfRule type="cellIs" dxfId="6569" priority="6129" operator="equal">
      <formula>"D"</formula>
    </cfRule>
  </conditionalFormatting>
  <conditionalFormatting sqref="C196">
    <cfRule type="cellIs" dxfId="6568" priority="6127" operator="equal">
      <formula>"H2"</formula>
    </cfRule>
    <cfRule type="cellIs" dxfId="6567" priority="6128" operator="equal">
      <formula>"H1"</formula>
    </cfRule>
  </conditionalFormatting>
  <conditionalFormatting sqref="C196">
    <cfRule type="cellIs" dxfId="6566" priority="6126" operator="equal">
      <formula>"D"</formula>
    </cfRule>
  </conditionalFormatting>
  <conditionalFormatting sqref="C196">
    <cfRule type="cellIs" dxfId="6565" priority="6124" operator="equal">
      <formula>"H2"</formula>
    </cfRule>
    <cfRule type="cellIs" dxfId="6564" priority="6125" operator="equal">
      <formula>"H1"</formula>
    </cfRule>
  </conditionalFormatting>
  <conditionalFormatting sqref="C196">
    <cfRule type="cellIs" dxfId="6563" priority="6123" operator="equal">
      <formula>"D"</formula>
    </cfRule>
  </conditionalFormatting>
  <conditionalFormatting sqref="C196">
    <cfRule type="cellIs" dxfId="6562" priority="6121" operator="equal">
      <formula>"H2"</formula>
    </cfRule>
    <cfRule type="cellIs" dxfId="6561" priority="6122" operator="equal">
      <formula>"H1"</formula>
    </cfRule>
  </conditionalFormatting>
  <conditionalFormatting sqref="C196">
    <cfRule type="cellIs" dxfId="6560" priority="6117" operator="equal">
      <formula>"D"</formula>
    </cfRule>
  </conditionalFormatting>
  <conditionalFormatting sqref="C196">
    <cfRule type="cellIs" dxfId="6559" priority="6115" operator="equal">
      <formula>"H2"</formula>
    </cfRule>
    <cfRule type="cellIs" dxfId="6558" priority="6116" operator="equal">
      <formula>"H1"</formula>
    </cfRule>
  </conditionalFormatting>
  <conditionalFormatting sqref="C196">
    <cfRule type="cellIs" dxfId="6557" priority="6114" operator="equal">
      <formula>"D"</formula>
    </cfRule>
  </conditionalFormatting>
  <conditionalFormatting sqref="C196">
    <cfRule type="cellIs" dxfId="6556" priority="6112" operator="equal">
      <formula>"H2"</formula>
    </cfRule>
    <cfRule type="cellIs" dxfId="6555" priority="6113" operator="equal">
      <formula>"H1"</formula>
    </cfRule>
  </conditionalFormatting>
  <conditionalFormatting sqref="C196">
    <cfRule type="cellIs" dxfId="6554" priority="6111" operator="equal">
      <formula>"D"</formula>
    </cfRule>
  </conditionalFormatting>
  <conditionalFormatting sqref="C196">
    <cfRule type="cellIs" dxfId="6553" priority="6109" operator="equal">
      <formula>"H2"</formula>
    </cfRule>
    <cfRule type="cellIs" dxfId="6552" priority="6110" operator="equal">
      <formula>"H1"</formula>
    </cfRule>
  </conditionalFormatting>
  <conditionalFormatting sqref="C196">
    <cfRule type="cellIs" dxfId="6551" priority="6108" operator="equal">
      <formula>"D"</formula>
    </cfRule>
  </conditionalFormatting>
  <conditionalFormatting sqref="C196">
    <cfRule type="cellIs" dxfId="6550" priority="6106" operator="equal">
      <formula>"H2"</formula>
    </cfRule>
    <cfRule type="cellIs" dxfId="6549" priority="6107" operator="equal">
      <formula>"H1"</formula>
    </cfRule>
  </conditionalFormatting>
  <conditionalFormatting sqref="C196">
    <cfRule type="cellIs" dxfId="6548" priority="6102" operator="equal">
      <formula>"D"</formula>
    </cfRule>
  </conditionalFormatting>
  <conditionalFormatting sqref="C196">
    <cfRule type="cellIs" dxfId="6547" priority="6100" operator="equal">
      <formula>"H2"</formula>
    </cfRule>
    <cfRule type="cellIs" dxfId="6546" priority="6101" operator="equal">
      <formula>"H1"</formula>
    </cfRule>
  </conditionalFormatting>
  <conditionalFormatting sqref="C196">
    <cfRule type="cellIs" dxfId="6545" priority="6099" operator="equal">
      <formula>"D"</formula>
    </cfRule>
  </conditionalFormatting>
  <conditionalFormatting sqref="C196">
    <cfRule type="cellIs" dxfId="6544" priority="6097" operator="equal">
      <formula>"H2"</formula>
    </cfRule>
    <cfRule type="cellIs" dxfId="6543" priority="6098" operator="equal">
      <formula>"H1"</formula>
    </cfRule>
  </conditionalFormatting>
  <conditionalFormatting sqref="C196">
    <cfRule type="cellIs" dxfId="6542" priority="6096" operator="equal">
      <formula>"D"</formula>
    </cfRule>
  </conditionalFormatting>
  <conditionalFormatting sqref="C196">
    <cfRule type="cellIs" dxfId="6541" priority="6094" operator="equal">
      <formula>"H2"</formula>
    </cfRule>
    <cfRule type="cellIs" dxfId="6540" priority="6095" operator="equal">
      <formula>"H1"</formula>
    </cfRule>
  </conditionalFormatting>
  <conditionalFormatting sqref="C196">
    <cfRule type="cellIs" dxfId="6539" priority="6093" operator="equal">
      <formula>"D"</formula>
    </cfRule>
  </conditionalFormatting>
  <conditionalFormatting sqref="C196">
    <cfRule type="cellIs" dxfId="6538" priority="6091" operator="equal">
      <formula>"H2"</formula>
    </cfRule>
    <cfRule type="cellIs" dxfId="6537" priority="6092" operator="equal">
      <formula>"H1"</formula>
    </cfRule>
  </conditionalFormatting>
  <conditionalFormatting sqref="C196">
    <cfRule type="cellIs" dxfId="6536" priority="6087" operator="equal">
      <formula>"D"</formula>
    </cfRule>
  </conditionalFormatting>
  <conditionalFormatting sqref="C196">
    <cfRule type="cellIs" dxfId="6535" priority="6085" operator="equal">
      <formula>"H2"</formula>
    </cfRule>
    <cfRule type="cellIs" dxfId="6534" priority="6086" operator="equal">
      <formula>"H1"</formula>
    </cfRule>
  </conditionalFormatting>
  <conditionalFormatting sqref="C196">
    <cfRule type="cellIs" dxfId="6533" priority="6084" operator="equal">
      <formula>"D"</formula>
    </cfRule>
  </conditionalFormatting>
  <conditionalFormatting sqref="C196">
    <cfRule type="cellIs" dxfId="6532" priority="6082" operator="equal">
      <formula>"H2"</formula>
    </cfRule>
    <cfRule type="cellIs" dxfId="6531" priority="6083" operator="equal">
      <formula>"H1"</formula>
    </cfRule>
  </conditionalFormatting>
  <conditionalFormatting sqref="C196">
    <cfRule type="cellIs" dxfId="6530" priority="6081" operator="equal">
      <formula>"D"</formula>
    </cfRule>
  </conditionalFormatting>
  <conditionalFormatting sqref="C196">
    <cfRule type="cellIs" dxfId="6529" priority="6079" operator="equal">
      <formula>"H2"</formula>
    </cfRule>
    <cfRule type="cellIs" dxfId="6528" priority="6080" operator="equal">
      <formula>"H1"</formula>
    </cfRule>
  </conditionalFormatting>
  <conditionalFormatting sqref="C196">
    <cfRule type="cellIs" dxfId="6527" priority="6078" operator="equal">
      <formula>"D"</formula>
    </cfRule>
  </conditionalFormatting>
  <conditionalFormatting sqref="C196">
    <cfRule type="cellIs" dxfId="6526" priority="6076" operator="equal">
      <formula>"H2"</formula>
    </cfRule>
    <cfRule type="cellIs" dxfId="6525" priority="6077" operator="equal">
      <formula>"H1"</formula>
    </cfRule>
  </conditionalFormatting>
  <conditionalFormatting sqref="C207">
    <cfRule type="cellIs" dxfId="6524" priority="5614" operator="equal">
      <formula>"D"</formula>
    </cfRule>
  </conditionalFormatting>
  <conditionalFormatting sqref="C207">
    <cfRule type="cellIs" dxfId="6523" priority="5612" operator="equal">
      <formula>"H2"</formula>
    </cfRule>
    <cfRule type="cellIs" dxfId="6522" priority="5613" operator="equal">
      <formula>"H1"</formula>
    </cfRule>
  </conditionalFormatting>
  <conditionalFormatting sqref="C207">
    <cfRule type="cellIs" dxfId="6521" priority="5611" operator="equal">
      <formula>"D"</formula>
    </cfRule>
  </conditionalFormatting>
  <conditionalFormatting sqref="C207">
    <cfRule type="cellIs" dxfId="6520" priority="5609" operator="equal">
      <formula>"H2"</formula>
    </cfRule>
    <cfRule type="cellIs" dxfId="6519" priority="5610" operator="equal">
      <formula>"H1"</formula>
    </cfRule>
  </conditionalFormatting>
  <conditionalFormatting sqref="D192">
    <cfRule type="expression" dxfId="6518" priority="6065">
      <formula>AND(D$1&gt;=($E192),D$1&lt;=($F192),$E192&lt;&gt;"",$F192&lt;&gt;"")</formula>
    </cfRule>
  </conditionalFormatting>
  <conditionalFormatting sqref="D192">
    <cfRule type="cellIs" dxfId="6517" priority="6061" operator="equal">
      <formula>"D"</formula>
    </cfRule>
  </conditionalFormatting>
  <conditionalFormatting sqref="D192">
    <cfRule type="cellIs" dxfId="6516" priority="6059" operator="equal">
      <formula>"H2"</formula>
    </cfRule>
    <cfRule type="cellIs" dxfId="6515" priority="6060" operator="equal">
      <formula>"H1"</formula>
    </cfRule>
  </conditionalFormatting>
  <conditionalFormatting sqref="D192">
    <cfRule type="cellIs" dxfId="6514" priority="6058" operator="equal">
      <formula>"D"</formula>
    </cfRule>
  </conditionalFormatting>
  <conditionalFormatting sqref="D192">
    <cfRule type="cellIs" dxfId="6513" priority="6056" operator="equal">
      <formula>"H2"</formula>
    </cfRule>
    <cfRule type="cellIs" dxfId="6512" priority="6057" operator="equal">
      <formula>"H1"</formula>
    </cfRule>
  </conditionalFormatting>
  <conditionalFormatting sqref="D192">
    <cfRule type="cellIs" dxfId="6511" priority="6055" operator="equal">
      <formula>"D"</formula>
    </cfRule>
  </conditionalFormatting>
  <conditionalFormatting sqref="D192">
    <cfRule type="cellIs" dxfId="6510" priority="6053" operator="equal">
      <formula>"H2"</formula>
    </cfRule>
    <cfRule type="cellIs" dxfId="6509" priority="6054" operator="equal">
      <formula>"H1"</formula>
    </cfRule>
  </conditionalFormatting>
  <conditionalFormatting sqref="D193">
    <cfRule type="expression" dxfId="6508" priority="6052">
      <formula>AND(D$1&gt;=($E193),D$1&lt;=($F193),$E193&lt;&gt;"",$F193&lt;&gt;"")</formula>
    </cfRule>
  </conditionalFormatting>
  <conditionalFormatting sqref="D193">
    <cfRule type="cellIs" dxfId="6507" priority="6048" operator="equal">
      <formula>"D"</formula>
    </cfRule>
  </conditionalFormatting>
  <conditionalFormatting sqref="D193">
    <cfRule type="cellIs" dxfId="6506" priority="6046" operator="equal">
      <formula>"H2"</formula>
    </cfRule>
    <cfRule type="cellIs" dxfId="6505" priority="6047" operator="equal">
      <formula>"H1"</formula>
    </cfRule>
  </conditionalFormatting>
  <conditionalFormatting sqref="D193">
    <cfRule type="cellIs" dxfId="6504" priority="6045" operator="equal">
      <formula>"D"</formula>
    </cfRule>
  </conditionalFormatting>
  <conditionalFormatting sqref="D193">
    <cfRule type="cellIs" dxfId="6503" priority="6043" operator="equal">
      <formula>"H2"</formula>
    </cfRule>
    <cfRule type="cellIs" dxfId="6502" priority="6044" operator="equal">
      <formula>"H1"</formula>
    </cfRule>
  </conditionalFormatting>
  <conditionalFormatting sqref="D193">
    <cfRule type="cellIs" dxfId="6501" priority="6042" operator="equal">
      <formula>"D"</formula>
    </cfRule>
  </conditionalFormatting>
  <conditionalFormatting sqref="D193">
    <cfRule type="cellIs" dxfId="6500" priority="6040" operator="equal">
      <formula>"H2"</formula>
    </cfRule>
    <cfRule type="cellIs" dxfId="6499" priority="6041" operator="equal">
      <formula>"H1"</formula>
    </cfRule>
  </conditionalFormatting>
  <conditionalFormatting sqref="D195">
    <cfRule type="expression" dxfId="6498" priority="6039">
      <formula>AND(D$1&gt;=($E195),D$1&lt;=($F195),$E195&lt;&gt;"",$F195&lt;&gt;"")</formula>
    </cfRule>
  </conditionalFormatting>
  <conditionalFormatting sqref="D195">
    <cfRule type="cellIs" dxfId="6497" priority="6035" operator="equal">
      <formula>"D"</formula>
    </cfRule>
  </conditionalFormatting>
  <conditionalFormatting sqref="D195">
    <cfRule type="cellIs" dxfId="6496" priority="6033" operator="equal">
      <formula>"H2"</formula>
    </cfRule>
    <cfRule type="cellIs" dxfId="6495" priority="6034" operator="equal">
      <formula>"H1"</formula>
    </cfRule>
  </conditionalFormatting>
  <conditionalFormatting sqref="D195">
    <cfRule type="cellIs" dxfId="6494" priority="6032" operator="equal">
      <formula>"D"</formula>
    </cfRule>
  </conditionalFormatting>
  <conditionalFormatting sqref="D195">
    <cfRule type="cellIs" dxfId="6493" priority="6030" operator="equal">
      <formula>"H2"</formula>
    </cfRule>
    <cfRule type="cellIs" dxfId="6492" priority="6031" operator="equal">
      <formula>"H1"</formula>
    </cfRule>
  </conditionalFormatting>
  <conditionalFormatting sqref="D195">
    <cfRule type="cellIs" dxfId="6491" priority="6029" operator="equal">
      <formula>"D"</formula>
    </cfRule>
  </conditionalFormatting>
  <conditionalFormatting sqref="D195">
    <cfRule type="cellIs" dxfId="6490" priority="6027" operator="equal">
      <formula>"H2"</formula>
    </cfRule>
    <cfRule type="cellIs" dxfId="6489" priority="6028" operator="equal">
      <formula>"H1"</formula>
    </cfRule>
  </conditionalFormatting>
  <conditionalFormatting sqref="D196">
    <cfRule type="expression" dxfId="6488" priority="6026">
      <formula>AND(D$1&gt;=($E196),D$1&lt;=($F196),$E196&lt;&gt;"",$F196&lt;&gt;"")</formula>
    </cfRule>
  </conditionalFormatting>
  <conditionalFormatting sqref="D196">
    <cfRule type="cellIs" dxfId="6487" priority="6022" operator="equal">
      <formula>"D"</formula>
    </cfRule>
  </conditionalFormatting>
  <conditionalFormatting sqref="D196">
    <cfRule type="cellIs" dxfId="6486" priority="6020" operator="equal">
      <formula>"H2"</formula>
    </cfRule>
    <cfRule type="cellIs" dxfId="6485" priority="6021" operator="equal">
      <formula>"H1"</formula>
    </cfRule>
  </conditionalFormatting>
  <conditionalFormatting sqref="D196">
    <cfRule type="cellIs" dxfId="6484" priority="6019" operator="equal">
      <formula>"D"</formula>
    </cfRule>
  </conditionalFormatting>
  <conditionalFormatting sqref="D196">
    <cfRule type="cellIs" dxfId="6483" priority="6017" operator="equal">
      <formula>"H2"</formula>
    </cfRule>
    <cfRule type="cellIs" dxfId="6482" priority="6018" operator="equal">
      <formula>"H1"</formula>
    </cfRule>
  </conditionalFormatting>
  <conditionalFormatting sqref="D196">
    <cfRule type="cellIs" dxfId="6481" priority="6016" operator="equal">
      <formula>"D"</formula>
    </cfRule>
  </conditionalFormatting>
  <conditionalFormatting sqref="D196">
    <cfRule type="cellIs" dxfId="6480" priority="6014" operator="equal">
      <formula>"H2"</formula>
    </cfRule>
    <cfRule type="cellIs" dxfId="6479" priority="6015" operator="equal">
      <formula>"H1"</formula>
    </cfRule>
  </conditionalFormatting>
  <conditionalFormatting sqref="L199:L201">
    <cfRule type="expression" dxfId="6478" priority="6013">
      <formula>AND(L$1&gt;=($E199),L$1&lt;=($F199),$E199&lt;&gt;"",$F199&lt;&gt;"")</formula>
    </cfRule>
  </conditionalFormatting>
  <conditionalFormatting sqref="L199:L201">
    <cfRule type="cellIs" dxfId="6477" priority="6008" operator="equal">
      <formula>"D"</formula>
    </cfRule>
  </conditionalFormatting>
  <conditionalFormatting sqref="L199:L201">
    <cfRule type="cellIs" dxfId="6476" priority="6006" operator="equal">
      <formula>"H2"</formula>
    </cfRule>
    <cfRule type="cellIs" dxfId="6475" priority="6007" operator="equal">
      <formula>"H1"</formula>
    </cfRule>
  </conditionalFormatting>
  <conditionalFormatting sqref="L203">
    <cfRule type="expression" dxfId="6474" priority="6005">
      <formula>AND(L$1&gt;=($E203),L$1&lt;=($F203),$E203&lt;&gt;"",$F203&lt;&gt;"")</formula>
    </cfRule>
  </conditionalFormatting>
  <conditionalFormatting sqref="L203">
    <cfRule type="cellIs" dxfId="6473" priority="6000" operator="equal">
      <formula>"D"</formula>
    </cfRule>
  </conditionalFormatting>
  <conditionalFormatting sqref="L203">
    <cfRule type="cellIs" dxfId="6472" priority="5998" operator="equal">
      <formula>"H2"</formula>
    </cfRule>
    <cfRule type="cellIs" dxfId="6471" priority="5999" operator="equal">
      <formula>"H1"</formula>
    </cfRule>
  </conditionalFormatting>
  <conditionalFormatting sqref="L206">
    <cfRule type="expression" dxfId="6470" priority="5997">
      <formula>AND(L$1&gt;=($E206),L$1&lt;=($F206),$E206&lt;&gt;"",$F206&lt;&gt;"")</formula>
    </cfRule>
  </conditionalFormatting>
  <conditionalFormatting sqref="L206">
    <cfRule type="cellIs" dxfId="6469" priority="5992" operator="equal">
      <formula>"D"</formula>
    </cfRule>
  </conditionalFormatting>
  <conditionalFormatting sqref="L206">
    <cfRule type="cellIs" dxfId="6468" priority="5990" operator="equal">
      <formula>"H2"</formula>
    </cfRule>
    <cfRule type="cellIs" dxfId="6467" priority="5991" operator="equal">
      <formula>"H1"</formula>
    </cfRule>
  </conditionalFormatting>
  <conditionalFormatting sqref="L209">
    <cfRule type="expression" dxfId="6466" priority="5989">
      <formula>AND(L$1&gt;=($E209),L$1&lt;=($F209),$E209&lt;&gt;"",$F209&lt;&gt;"")</formula>
    </cfRule>
  </conditionalFormatting>
  <conditionalFormatting sqref="L209">
    <cfRule type="cellIs" dxfId="6465" priority="5984" operator="equal">
      <formula>"D"</formula>
    </cfRule>
  </conditionalFormatting>
  <conditionalFormatting sqref="L209">
    <cfRule type="cellIs" dxfId="6464" priority="5982" operator="equal">
      <formula>"H2"</formula>
    </cfRule>
    <cfRule type="cellIs" dxfId="6463" priority="5983" operator="equal">
      <formula>"H1"</formula>
    </cfRule>
  </conditionalFormatting>
  <conditionalFormatting sqref="D203">
    <cfRule type="expression" dxfId="6462" priority="5981">
      <formula>AND(D$1&gt;=($E203),D$1&lt;=($F203),$E203&lt;&gt;"",$F203&lt;&gt;"")</formula>
    </cfRule>
  </conditionalFormatting>
  <conditionalFormatting sqref="D203">
    <cfRule type="cellIs" dxfId="6461" priority="5977" operator="equal">
      <formula>"D"</formula>
    </cfRule>
  </conditionalFormatting>
  <conditionalFormatting sqref="D203">
    <cfRule type="cellIs" dxfId="6460" priority="5975" operator="equal">
      <formula>"H2"</formula>
    </cfRule>
    <cfRule type="cellIs" dxfId="6459" priority="5976" operator="equal">
      <formula>"H1"</formula>
    </cfRule>
  </conditionalFormatting>
  <conditionalFormatting sqref="D203">
    <cfRule type="cellIs" dxfId="6458" priority="5974" operator="equal">
      <formula>"D"</formula>
    </cfRule>
  </conditionalFormatting>
  <conditionalFormatting sqref="D203">
    <cfRule type="cellIs" dxfId="6457" priority="5972" operator="equal">
      <formula>"H2"</formula>
    </cfRule>
    <cfRule type="cellIs" dxfId="6456" priority="5973" operator="equal">
      <formula>"H1"</formula>
    </cfRule>
  </conditionalFormatting>
  <conditionalFormatting sqref="D200">
    <cfRule type="expression" dxfId="6455" priority="5971">
      <formula>AND(D$1&gt;=($E200),D$1&lt;=($F200),$E200&lt;&gt;"",$F200&lt;&gt;"")</formula>
    </cfRule>
  </conditionalFormatting>
  <conditionalFormatting sqref="D200">
    <cfRule type="cellIs" dxfId="6454" priority="5967" operator="equal">
      <formula>"D"</formula>
    </cfRule>
  </conditionalFormatting>
  <conditionalFormatting sqref="D200">
    <cfRule type="cellIs" dxfId="6453" priority="5965" operator="equal">
      <formula>"H2"</formula>
    </cfRule>
    <cfRule type="cellIs" dxfId="6452" priority="5966" operator="equal">
      <formula>"H1"</formula>
    </cfRule>
  </conditionalFormatting>
  <conditionalFormatting sqref="D200">
    <cfRule type="cellIs" dxfId="6451" priority="5964" operator="equal">
      <formula>"D"</formula>
    </cfRule>
  </conditionalFormatting>
  <conditionalFormatting sqref="D200">
    <cfRule type="cellIs" dxfId="6450" priority="5962" operator="equal">
      <formula>"H2"</formula>
    </cfRule>
    <cfRule type="cellIs" dxfId="6449" priority="5963" operator="equal">
      <formula>"H1"</formula>
    </cfRule>
  </conditionalFormatting>
  <conditionalFormatting sqref="D200">
    <cfRule type="cellIs" dxfId="6448" priority="5961" operator="equal">
      <formula>"D"</formula>
    </cfRule>
  </conditionalFormatting>
  <conditionalFormatting sqref="D200">
    <cfRule type="cellIs" dxfId="6447" priority="5959" operator="equal">
      <formula>"H2"</formula>
    </cfRule>
    <cfRule type="cellIs" dxfId="6446" priority="5960" operator="equal">
      <formula>"H1"</formula>
    </cfRule>
  </conditionalFormatting>
  <conditionalFormatting sqref="D199">
    <cfRule type="expression" dxfId="6445" priority="5958">
      <formula>AND(D$1&gt;=($E199),D$1&lt;=($F199),$E199&lt;&gt;"",$F199&lt;&gt;"")</formula>
    </cfRule>
  </conditionalFormatting>
  <conditionalFormatting sqref="D199">
    <cfRule type="cellIs" dxfId="6444" priority="5954" operator="equal">
      <formula>"D"</formula>
    </cfRule>
  </conditionalFormatting>
  <conditionalFormatting sqref="D199">
    <cfRule type="cellIs" dxfId="6443" priority="5952" operator="equal">
      <formula>"H2"</formula>
    </cfRule>
    <cfRule type="cellIs" dxfId="6442" priority="5953" operator="equal">
      <formula>"H1"</formula>
    </cfRule>
  </conditionalFormatting>
  <conditionalFormatting sqref="D199">
    <cfRule type="cellIs" dxfId="6441" priority="5951" operator="equal">
      <formula>"D"</formula>
    </cfRule>
  </conditionalFormatting>
  <conditionalFormatting sqref="D199">
    <cfRule type="cellIs" dxfId="6440" priority="5949" operator="equal">
      <formula>"H2"</formula>
    </cfRule>
    <cfRule type="cellIs" dxfId="6439" priority="5950" operator="equal">
      <formula>"H1"</formula>
    </cfRule>
  </conditionalFormatting>
  <conditionalFormatting sqref="D199">
    <cfRule type="cellIs" dxfId="6438" priority="5948" operator="equal">
      <formula>"D"</formula>
    </cfRule>
  </conditionalFormatting>
  <conditionalFormatting sqref="D199">
    <cfRule type="cellIs" dxfId="6437" priority="5946" operator="equal">
      <formula>"H2"</formula>
    </cfRule>
    <cfRule type="cellIs" dxfId="6436" priority="5947" operator="equal">
      <formula>"H1"</formula>
    </cfRule>
  </conditionalFormatting>
  <conditionalFormatting sqref="D205">
    <cfRule type="expression" dxfId="6435" priority="5945">
      <formula>AND(D$1&gt;=($E205),D$1&lt;=($F205),$E205&lt;&gt;"",$F205&lt;&gt;"")</formula>
    </cfRule>
  </conditionalFormatting>
  <conditionalFormatting sqref="D205">
    <cfRule type="cellIs" dxfId="6434" priority="5941" operator="equal">
      <formula>"D"</formula>
    </cfRule>
  </conditionalFormatting>
  <conditionalFormatting sqref="D205">
    <cfRule type="cellIs" dxfId="6433" priority="5939" operator="equal">
      <formula>"H2"</formula>
    </cfRule>
    <cfRule type="cellIs" dxfId="6432" priority="5940" operator="equal">
      <formula>"H1"</formula>
    </cfRule>
  </conditionalFormatting>
  <conditionalFormatting sqref="D205">
    <cfRule type="cellIs" dxfId="6431" priority="5938" operator="equal">
      <formula>"D"</formula>
    </cfRule>
  </conditionalFormatting>
  <conditionalFormatting sqref="D205">
    <cfRule type="cellIs" dxfId="6430" priority="5936" operator="equal">
      <formula>"H2"</formula>
    </cfRule>
    <cfRule type="cellIs" dxfId="6429" priority="5937" operator="equal">
      <formula>"H1"</formula>
    </cfRule>
  </conditionalFormatting>
  <conditionalFormatting sqref="D205">
    <cfRule type="cellIs" dxfId="6428" priority="5935" operator="equal">
      <formula>"D"</formula>
    </cfRule>
  </conditionalFormatting>
  <conditionalFormatting sqref="D205">
    <cfRule type="cellIs" dxfId="6427" priority="5933" operator="equal">
      <formula>"H2"</formula>
    </cfRule>
    <cfRule type="cellIs" dxfId="6426" priority="5934" operator="equal">
      <formula>"H1"</formula>
    </cfRule>
  </conditionalFormatting>
  <conditionalFormatting sqref="C203">
    <cfRule type="cellIs" dxfId="6425" priority="5929" operator="equal">
      <formula>"D"</formula>
    </cfRule>
  </conditionalFormatting>
  <conditionalFormatting sqref="C203">
    <cfRule type="cellIs" dxfId="6424" priority="5927" operator="equal">
      <formula>"H2"</formula>
    </cfRule>
    <cfRule type="cellIs" dxfId="6423" priority="5928" operator="equal">
      <formula>"H1"</formula>
    </cfRule>
  </conditionalFormatting>
  <conditionalFormatting sqref="C203">
    <cfRule type="cellIs" dxfId="6422" priority="5926" operator="equal">
      <formula>"D"</formula>
    </cfRule>
  </conditionalFormatting>
  <conditionalFormatting sqref="C203">
    <cfRule type="cellIs" dxfId="6421" priority="5924" operator="equal">
      <formula>"H2"</formula>
    </cfRule>
    <cfRule type="cellIs" dxfId="6420" priority="5925" operator="equal">
      <formula>"H1"</formula>
    </cfRule>
  </conditionalFormatting>
  <conditionalFormatting sqref="C203">
    <cfRule type="cellIs" dxfId="6419" priority="5923" operator="equal">
      <formula>"D"</formula>
    </cfRule>
  </conditionalFormatting>
  <conditionalFormatting sqref="C203">
    <cfRule type="cellIs" dxfId="6418" priority="5921" operator="equal">
      <formula>"H2"</formula>
    </cfRule>
    <cfRule type="cellIs" dxfId="6417" priority="5922" operator="equal">
      <formula>"H1"</formula>
    </cfRule>
  </conditionalFormatting>
  <conditionalFormatting sqref="C203">
    <cfRule type="cellIs" dxfId="6416" priority="5920" operator="equal">
      <formula>"D"</formula>
    </cfRule>
  </conditionalFormatting>
  <conditionalFormatting sqref="C203">
    <cfRule type="cellIs" dxfId="6415" priority="5918" operator="equal">
      <formula>"H2"</formula>
    </cfRule>
    <cfRule type="cellIs" dxfId="6414" priority="5919" operator="equal">
      <formula>"H1"</formula>
    </cfRule>
  </conditionalFormatting>
  <conditionalFormatting sqref="C203">
    <cfRule type="cellIs" dxfId="6413" priority="5914" operator="equal">
      <formula>"D"</formula>
    </cfRule>
  </conditionalFormatting>
  <conditionalFormatting sqref="C203">
    <cfRule type="cellIs" dxfId="6412" priority="5912" operator="equal">
      <formula>"H2"</formula>
    </cfRule>
    <cfRule type="cellIs" dxfId="6411" priority="5913" operator="equal">
      <formula>"H1"</formula>
    </cfRule>
  </conditionalFormatting>
  <conditionalFormatting sqref="C203">
    <cfRule type="cellIs" dxfId="6410" priority="5911" operator="equal">
      <formula>"D"</formula>
    </cfRule>
  </conditionalFormatting>
  <conditionalFormatting sqref="C203">
    <cfRule type="cellIs" dxfId="6409" priority="5909" operator="equal">
      <formula>"H2"</formula>
    </cfRule>
    <cfRule type="cellIs" dxfId="6408" priority="5910" operator="equal">
      <formula>"H1"</formula>
    </cfRule>
  </conditionalFormatting>
  <conditionalFormatting sqref="C203">
    <cfRule type="cellIs" dxfId="6407" priority="5908" operator="equal">
      <formula>"D"</formula>
    </cfRule>
  </conditionalFormatting>
  <conditionalFormatting sqref="C203">
    <cfRule type="cellIs" dxfId="6406" priority="5906" operator="equal">
      <formula>"H2"</formula>
    </cfRule>
    <cfRule type="cellIs" dxfId="6405" priority="5907" operator="equal">
      <formula>"H1"</formula>
    </cfRule>
  </conditionalFormatting>
  <conditionalFormatting sqref="C203">
    <cfRule type="cellIs" dxfId="6404" priority="5905" operator="equal">
      <formula>"D"</formula>
    </cfRule>
  </conditionalFormatting>
  <conditionalFormatting sqref="C203">
    <cfRule type="cellIs" dxfId="6403" priority="5903" operator="equal">
      <formula>"H2"</formula>
    </cfRule>
    <cfRule type="cellIs" dxfId="6402" priority="5904" operator="equal">
      <formula>"H1"</formula>
    </cfRule>
  </conditionalFormatting>
  <conditionalFormatting sqref="C202">
    <cfRule type="cellIs" dxfId="6401" priority="5899" operator="equal">
      <formula>"D"</formula>
    </cfRule>
  </conditionalFormatting>
  <conditionalFormatting sqref="C202">
    <cfRule type="cellIs" dxfId="6400" priority="5897" operator="equal">
      <formula>"H2"</formula>
    </cfRule>
    <cfRule type="cellIs" dxfId="6399" priority="5898" operator="equal">
      <formula>"H1"</formula>
    </cfRule>
  </conditionalFormatting>
  <conditionalFormatting sqref="C202">
    <cfRule type="cellIs" dxfId="6398" priority="5896" operator="equal">
      <formula>"D"</formula>
    </cfRule>
  </conditionalFormatting>
  <conditionalFormatting sqref="C202">
    <cfRule type="cellIs" dxfId="6397" priority="5894" operator="equal">
      <formula>"H2"</formula>
    </cfRule>
    <cfRule type="cellIs" dxfId="6396" priority="5895" operator="equal">
      <formula>"H1"</formula>
    </cfRule>
  </conditionalFormatting>
  <conditionalFormatting sqref="C202">
    <cfRule type="cellIs" dxfId="6395" priority="5893" operator="equal">
      <formula>"D"</formula>
    </cfRule>
  </conditionalFormatting>
  <conditionalFormatting sqref="C202">
    <cfRule type="cellIs" dxfId="6394" priority="5891" operator="equal">
      <formula>"H2"</formula>
    </cfRule>
    <cfRule type="cellIs" dxfId="6393" priority="5892" operator="equal">
      <formula>"H1"</formula>
    </cfRule>
  </conditionalFormatting>
  <conditionalFormatting sqref="C202">
    <cfRule type="cellIs" dxfId="6392" priority="5890" operator="equal">
      <formula>"D"</formula>
    </cfRule>
  </conditionalFormatting>
  <conditionalFormatting sqref="C202">
    <cfRule type="cellIs" dxfId="6391" priority="5888" operator="equal">
      <formula>"H2"</formula>
    </cfRule>
    <cfRule type="cellIs" dxfId="6390" priority="5889" operator="equal">
      <formula>"H1"</formula>
    </cfRule>
  </conditionalFormatting>
  <conditionalFormatting sqref="C202">
    <cfRule type="cellIs" dxfId="6389" priority="5875" operator="equal">
      <formula>"D"</formula>
    </cfRule>
  </conditionalFormatting>
  <conditionalFormatting sqref="C202">
    <cfRule type="cellIs" dxfId="6388" priority="5873" operator="equal">
      <formula>"H2"</formula>
    </cfRule>
    <cfRule type="cellIs" dxfId="6387" priority="5874" operator="equal">
      <formula>"H1"</formula>
    </cfRule>
  </conditionalFormatting>
  <conditionalFormatting sqref="C202">
    <cfRule type="cellIs" dxfId="6386" priority="5869" operator="equal">
      <formula>"D"</formula>
    </cfRule>
  </conditionalFormatting>
  <conditionalFormatting sqref="C202">
    <cfRule type="cellIs" dxfId="6385" priority="5867" operator="equal">
      <formula>"H2"</formula>
    </cfRule>
    <cfRule type="cellIs" dxfId="6384" priority="5868" operator="equal">
      <formula>"H1"</formula>
    </cfRule>
  </conditionalFormatting>
  <conditionalFormatting sqref="C202">
    <cfRule type="cellIs" dxfId="6383" priority="5884" operator="equal">
      <formula>"D"</formula>
    </cfRule>
  </conditionalFormatting>
  <conditionalFormatting sqref="C202">
    <cfRule type="cellIs" dxfId="6382" priority="5882" operator="equal">
      <formula>"H2"</formula>
    </cfRule>
    <cfRule type="cellIs" dxfId="6381" priority="5883" operator="equal">
      <formula>"H1"</formula>
    </cfRule>
  </conditionalFormatting>
  <conditionalFormatting sqref="C202">
    <cfRule type="cellIs" dxfId="6380" priority="5881" operator="equal">
      <formula>"D"</formula>
    </cfRule>
  </conditionalFormatting>
  <conditionalFormatting sqref="C202">
    <cfRule type="cellIs" dxfId="6379" priority="5879" operator="equal">
      <formula>"H2"</formula>
    </cfRule>
    <cfRule type="cellIs" dxfId="6378" priority="5880" operator="equal">
      <formula>"H1"</formula>
    </cfRule>
  </conditionalFormatting>
  <conditionalFormatting sqref="C202">
    <cfRule type="cellIs" dxfId="6377" priority="5878" operator="equal">
      <formula>"D"</formula>
    </cfRule>
  </conditionalFormatting>
  <conditionalFormatting sqref="C202">
    <cfRule type="cellIs" dxfId="6376" priority="5876" operator="equal">
      <formula>"H2"</formula>
    </cfRule>
    <cfRule type="cellIs" dxfId="6375" priority="5877" operator="equal">
      <formula>"H1"</formula>
    </cfRule>
  </conditionalFormatting>
  <conditionalFormatting sqref="C202">
    <cfRule type="cellIs" dxfId="6374" priority="5866" operator="equal">
      <formula>"D"</formula>
    </cfRule>
  </conditionalFormatting>
  <conditionalFormatting sqref="C202">
    <cfRule type="cellIs" dxfId="6373" priority="5864" operator="equal">
      <formula>"H2"</formula>
    </cfRule>
    <cfRule type="cellIs" dxfId="6372" priority="5865" operator="equal">
      <formula>"H1"</formula>
    </cfRule>
  </conditionalFormatting>
  <conditionalFormatting sqref="C202">
    <cfRule type="cellIs" dxfId="6371" priority="5863" operator="equal">
      <formula>"D"</formula>
    </cfRule>
  </conditionalFormatting>
  <conditionalFormatting sqref="C202">
    <cfRule type="cellIs" dxfId="6370" priority="5861" operator="equal">
      <formula>"H2"</formula>
    </cfRule>
    <cfRule type="cellIs" dxfId="6369" priority="5862" operator="equal">
      <formula>"H1"</formula>
    </cfRule>
  </conditionalFormatting>
  <conditionalFormatting sqref="C202">
    <cfRule type="cellIs" dxfId="6368" priority="5860" operator="equal">
      <formula>"D"</formula>
    </cfRule>
  </conditionalFormatting>
  <conditionalFormatting sqref="C202">
    <cfRule type="cellIs" dxfId="6367" priority="5858" operator="equal">
      <formula>"H2"</formula>
    </cfRule>
    <cfRule type="cellIs" dxfId="6366" priority="5859" operator="equal">
      <formula>"H1"</formula>
    </cfRule>
  </conditionalFormatting>
  <conditionalFormatting sqref="C200">
    <cfRule type="cellIs" dxfId="6365" priority="5854" operator="equal">
      <formula>"D"</formula>
    </cfRule>
  </conditionalFormatting>
  <conditionalFormatting sqref="C200">
    <cfRule type="cellIs" dxfId="6364" priority="5852" operator="equal">
      <formula>"H2"</formula>
    </cfRule>
    <cfRule type="cellIs" dxfId="6363" priority="5853" operator="equal">
      <formula>"H1"</formula>
    </cfRule>
  </conditionalFormatting>
  <conditionalFormatting sqref="C200">
    <cfRule type="cellIs" dxfId="6362" priority="5851" operator="equal">
      <formula>"D"</formula>
    </cfRule>
  </conditionalFormatting>
  <conditionalFormatting sqref="C200">
    <cfRule type="cellIs" dxfId="6361" priority="5849" operator="equal">
      <formula>"H2"</formula>
    </cfRule>
    <cfRule type="cellIs" dxfId="6360" priority="5850" operator="equal">
      <formula>"H1"</formula>
    </cfRule>
  </conditionalFormatting>
  <conditionalFormatting sqref="C200">
    <cfRule type="cellIs" dxfId="6359" priority="5848" operator="equal">
      <formula>"D"</formula>
    </cfRule>
  </conditionalFormatting>
  <conditionalFormatting sqref="C200">
    <cfRule type="cellIs" dxfId="6358" priority="5846" operator="equal">
      <formula>"H2"</formula>
    </cfRule>
    <cfRule type="cellIs" dxfId="6357" priority="5847" operator="equal">
      <formula>"H1"</formula>
    </cfRule>
  </conditionalFormatting>
  <conditionalFormatting sqref="C200">
    <cfRule type="cellIs" dxfId="6356" priority="5845" operator="equal">
      <formula>"D"</formula>
    </cfRule>
  </conditionalFormatting>
  <conditionalFormatting sqref="C200">
    <cfRule type="cellIs" dxfId="6355" priority="5843" operator="equal">
      <formula>"H2"</formula>
    </cfRule>
    <cfRule type="cellIs" dxfId="6354" priority="5844" operator="equal">
      <formula>"H1"</formula>
    </cfRule>
  </conditionalFormatting>
  <conditionalFormatting sqref="C200">
    <cfRule type="cellIs" dxfId="6353" priority="5830" operator="equal">
      <formula>"D"</formula>
    </cfRule>
  </conditionalFormatting>
  <conditionalFormatting sqref="C200">
    <cfRule type="cellIs" dxfId="6352" priority="5828" operator="equal">
      <formula>"H2"</formula>
    </cfRule>
    <cfRule type="cellIs" dxfId="6351" priority="5829" operator="equal">
      <formula>"H1"</formula>
    </cfRule>
  </conditionalFormatting>
  <conditionalFormatting sqref="C200">
    <cfRule type="cellIs" dxfId="6350" priority="5824" operator="equal">
      <formula>"D"</formula>
    </cfRule>
  </conditionalFormatting>
  <conditionalFormatting sqref="C200">
    <cfRule type="cellIs" dxfId="6349" priority="5822" operator="equal">
      <formula>"H2"</formula>
    </cfRule>
    <cfRule type="cellIs" dxfId="6348" priority="5823" operator="equal">
      <formula>"H1"</formula>
    </cfRule>
  </conditionalFormatting>
  <conditionalFormatting sqref="C200">
    <cfRule type="cellIs" dxfId="6347" priority="5839" operator="equal">
      <formula>"D"</formula>
    </cfRule>
  </conditionalFormatting>
  <conditionalFormatting sqref="C200">
    <cfRule type="cellIs" dxfId="6346" priority="5837" operator="equal">
      <formula>"H2"</formula>
    </cfRule>
    <cfRule type="cellIs" dxfId="6345" priority="5838" operator="equal">
      <formula>"H1"</formula>
    </cfRule>
  </conditionalFormatting>
  <conditionalFormatting sqref="C200">
    <cfRule type="cellIs" dxfId="6344" priority="5836" operator="equal">
      <formula>"D"</formula>
    </cfRule>
  </conditionalFormatting>
  <conditionalFormatting sqref="C200">
    <cfRule type="cellIs" dxfId="6343" priority="5834" operator="equal">
      <formula>"H2"</formula>
    </cfRule>
    <cfRule type="cellIs" dxfId="6342" priority="5835" operator="equal">
      <formula>"H1"</formula>
    </cfRule>
  </conditionalFormatting>
  <conditionalFormatting sqref="C200">
    <cfRule type="cellIs" dxfId="6341" priority="5833" operator="equal">
      <formula>"D"</formula>
    </cfRule>
  </conditionalFormatting>
  <conditionalFormatting sqref="C200">
    <cfRule type="cellIs" dxfId="6340" priority="5831" operator="equal">
      <formula>"H2"</formula>
    </cfRule>
    <cfRule type="cellIs" dxfId="6339" priority="5832" operator="equal">
      <formula>"H1"</formula>
    </cfRule>
  </conditionalFormatting>
  <conditionalFormatting sqref="C200">
    <cfRule type="cellIs" dxfId="6338" priority="5821" operator="equal">
      <formula>"D"</formula>
    </cfRule>
  </conditionalFormatting>
  <conditionalFormatting sqref="C200">
    <cfRule type="cellIs" dxfId="6337" priority="5819" operator="equal">
      <formula>"H2"</formula>
    </cfRule>
    <cfRule type="cellIs" dxfId="6336" priority="5820" operator="equal">
      <formula>"H1"</formula>
    </cfRule>
  </conditionalFormatting>
  <conditionalFormatting sqref="C200">
    <cfRule type="cellIs" dxfId="6335" priority="5818" operator="equal">
      <formula>"D"</formula>
    </cfRule>
  </conditionalFormatting>
  <conditionalFormatting sqref="C200">
    <cfRule type="cellIs" dxfId="6334" priority="5816" operator="equal">
      <formula>"H2"</formula>
    </cfRule>
    <cfRule type="cellIs" dxfId="6333" priority="5817" operator="equal">
      <formula>"H1"</formula>
    </cfRule>
  </conditionalFormatting>
  <conditionalFormatting sqref="C200">
    <cfRule type="cellIs" dxfId="6332" priority="5815" operator="equal">
      <formula>"D"</formula>
    </cfRule>
  </conditionalFormatting>
  <conditionalFormatting sqref="C200">
    <cfRule type="cellIs" dxfId="6331" priority="5813" operator="equal">
      <formula>"H2"</formula>
    </cfRule>
    <cfRule type="cellIs" dxfId="6330" priority="5814" operator="equal">
      <formula>"H1"</formula>
    </cfRule>
  </conditionalFormatting>
  <conditionalFormatting sqref="C199">
    <cfRule type="cellIs" dxfId="6329" priority="5809" operator="equal">
      <formula>"D"</formula>
    </cfRule>
  </conditionalFormatting>
  <conditionalFormatting sqref="C199">
    <cfRule type="cellIs" dxfId="6328" priority="5807" operator="equal">
      <formula>"H2"</formula>
    </cfRule>
    <cfRule type="cellIs" dxfId="6327" priority="5808" operator="equal">
      <formula>"H1"</formula>
    </cfRule>
  </conditionalFormatting>
  <conditionalFormatting sqref="C199">
    <cfRule type="cellIs" dxfId="6326" priority="5806" operator="equal">
      <formula>"D"</formula>
    </cfRule>
  </conditionalFormatting>
  <conditionalFormatting sqref="C199">
    <cfRule type="cellIs" dxfId="6325" priority="5804" operator="equal">
      <formula>"H2"</formula>
    </cfRule>
    <cfRule type="cellIs" dxfId="6324" priority="5805" operator="equal">
      <formula>"H1"</formula>
    </cfRule>
  </conditionalFormatting>
  <conditionalFormatting sqref="C199">
    <cfRule type="cellIs" dxfId="6323" priority="5803" operator="equal">
      <formula>"D"</formula>
    </cfRule>
  </conditionalFormatting>
  <conditionalFormatting sqref="C199">
    <cfRule type="cellIs" dxfId="6322" priority="5801" operator="equal">
      <formula>"H2"</formula>
    </cfRule>
    <cfRule type="cellIs" dxfId="6321" priority="5802" operator="equal">
      <formula>"H1"</formula>
    </cfRule>
  </conditionalFormatting>
  <conditionalFormatting sqref="C199">
    <cfRule type="cellIs" dxfId="6320" priority="5800" operator="equal">
      <formula>"D"</formula>
    </cfRule>
  </conditionalFormatting>
  <conditionalFormatting sqref="C199">
    <cfRule type="cellIs" dxfId="6319" priority="5798" operator="equal">
      <formula>"H2"</formula>
    </cfRule>
    <cfRule type="cellIs" dxfId="6318" priority="5799" operator="equal">
      <formula>"H1"</formula>
    </cfRule>
  </conditionalFormatting>
  <conditionalFormatting sqref="C199">
    <cfRule type="cellIs" dxfId="6317" priority="5785" operator="equal">
      <formula>"D"</formula>
    </cfRule>
  </conditionalFormatting>
  <conditionalFormatting sqref="C199">
    <cfRule type="cellIs" dxfId="6316" priority="5783" operator="equal">
      <formula>"H2"</formula>
    </cfRule>
    <cfRule type="cellIs" dxfId="6315" priority="5784" operator="equal">
      <formula>"H1"</formula>
    </cfRule>
  </conditionalFormatting>
  <conditionalFormatting sqref="C199">
    <cfRule type="cellIs" dxfId="6314" priority="5779" operator="equal">
      <formula>"D"</formula>
    </cfRule>
  </conditionalFormatting>
  <conditionalFormatting sqref="C199">
    <cfRule type="cellIs" dxfId="6313" priority="5777" operator="equal">
      <formula>"H2"</formula>
    </cfRule>
    <cfRule type="cellIs" dxfId="6312" priority="5778" operator="equal">
      <formula>"H1"</formula>
    </cfRule>
  </conditionalFormatting>
  <conditionalFormatting sqref="C199">
    <cfRule type="cellIs" dxfId="6311" priority="5794" operator="equal">
      <formula>"D"</formula>
    </cfRule>
  </conditionalFormatting>
  <conditionalFormatting sqref="C199">
    <cfRule type="cellIs" dxfId="6310" priority="5792" operator="equal">
      <formula>"H2"</formula>
    </cfRule>
    <cfRule type="cellIs" dxfId="6309" priority="5793" operator="equal">
      <formula>"H1"</formula>
    </cfRule>
  </conditionalFormatting>
  <conditionalFormatting sqref="C199">
    <cfRule type="cellIs" dxfId="6308" priority="5791" operator="equal">
      <formula>"D"</formula>
    </cfRule>
  </conditionalFormatting>
  <conditionalFormatting sqref="C199">
    <cfRule type="cellIs" dxfId="6307" priority="5789" operator="equal">
      <formula>"H2"</formula>
    </cfRule>
    <cfRule type="cellIs" dxfId="6306" priority="5790" operator="equal">
      <formula>"H1"</formula>
    </cfRule>
  </conditionalFormatting>
  <conditionalFormatting sqref="C199">
    <cfRule type="cellIs" dxfId="6305" priority="5788" operator="equal">
      <formula>"D"</formula>
    </cfRule>
  </conditionalFormatting>
  <conditionalFormatting sqref="C199">
    <cfRule type="cellIs" dxfId="6304" priority="5786" operator="equal">
      <formula>"H2"</formula>
    </cfRule>
    <cfRule type="cellIs" dxfId="6303" priority="5787" operator="equal">
      <formula>"H1"</formula>
    </cfRule>
  </conditionalFormatting>
  <conditionalFormatting sqref="C199">
    <cfRule type="cellIs" dxfId="6302" priority="5776" operator="equal">
      <formula>"D"</formula>
    </cfRule>
  </conditionalFormatting>
  <conditionalFormatting sqref="C199">
    <cfRule type="cellIs" dxfId="6301" priority="5774" operator="equal">
      <formula>"H2"</formula>
    </cfRule>
    <cfRule type="cellIs" dxfId="6300" priority="5775" operator="equal">
      <formula>"H1"</formula>
    </cfRule>
  </conditionalFormatting>
  <conditionalFormatting sqref="C199">
    <cfRule type="cellIs" dxfId="6299" priority="5773" operator="equal">
      <formula>"D"</formula>
    </cfRule>
  </conditionalFormatting>
  <conditionalFormatting sqref="C199">
    <cfRule type="cellIs" dxfId="6298" priority="5771" operator="equal">
      <formula>"H2"</formula>
    </cfRule>
    <cfRule type="cellIs" dxfId="6297" priority="5772" operator="equal">
      <formula>"H1"</formula>
    </cfRule>
  </conditionalFormatting>
  <conditionalFormatting sqref="C199">
    <cfRule type="cellIs" dxfId="6296" priority="5770" operator="equal">
      <formula>"D"</formula>
    </cfRule>
  </conditionalFormatting>
  <conditionalFormatting sqref="C199">
    <cfRule type="cellIs" dxfId="6295" priority="5768" operator="equal">
      <formula>"H2"</formula>
    </cfRule>
    <cfRule type="cellIs" dxfId="6294" priority="5769" operator="equal">
      <formula>"H1"</formula>
    </cfRule>
  </conditionalFormatting>
  <conditionalFormatting sqref="D208">
    <cfRule type="expression" dxfId="6293" priority="5767">
      <formula>AND(D$1&gt;=($E208),D$1&lt;=($F208),$E208&lt;&gt;"",$F208&lt;&gt;"")</formula>
    </cfRule>
  </conditionalFormatting>
  <conditionalFormatting sqref="D208">
    <cfRule type="cellIs" dxfId="6292" priority="5763" operator="equal">
      <formula>"D"</formula>
    </cfRule>
  </conditionalFormatting>
  <conditionalFormatting sqref="D208">
    <cfRule type="cellIs" dxfId="6291" priority="5761" operator="equal">
      <formula>"H2"</formula>
    </cfRule>
    <cfRule type="cellIs" dxfId="6290" priority="5762" operator="equal">
      <formula>"H1"</formula>
    </cfRule>
  </conditionalFormatting>
  <conditionalFormatting sqref="D208">
    <cfRule type="cellIs" dxfId="6289" priority="5760" operator="equal">
      <formula>"D"</formula>
    </cfRule>
  </conditionalFormatting>
  <conditionalFormatting sqref="D208">
    <cfRule type="cellIs" dxfId="6288" priority="5758" operator="equal">
      <formula>"H2"</formula>
    </cfRule>
    <cfRule type="cellIs" dxfId="6287" priority="5759" operator="equal">
      <formula>"H1"</formula>
    </cfRule>
  </conditionalFormatting>
  <conditionalFormatting sqref="D208">
    <cfRule type="cellIs" dxfId="6286" priority="5757" operator="equal">
      <formula>"D"</formula>
    </cfRule>
  </conditionalFormatting>
  <conditionalFormatting sqref="D208">
    <cfRule type="cellIs" dxfId="6285" priority="5755" operator="equal">
      <formula>"H2"</formula>
    </cfRule>
    <cfRule type="cellIs" dxfId="6284" priority="5756" operator="equal">
      <formula>"H1"</formula>
    </cfRule>
  </conditionalFormatting>
  <conditionalFormatting sqref="D209">
    <cfRule type="expression" dxfId="6283" priority="5754">
      <formula>AND(D$1&gt;=($E209),D$1&lt;=($F209),$E209&lt;&gt;"",$F209&lt;&gt;"")</formula>
    </cfRule>
  </conditionalFormatting>
  <conditionalFormatting sqref="D209">
    <cfRule type="cellIs" dxfId="6282" priority="5750" operator="equal">
      <formula>"D"</formula>
    </cfRule>
  </conditionalFormatting>
  <conditionalFormatting sqref="D209">
    <cfRule type="cellIs" dxfId="6281" priority="5748" operator="equal">
      <formula>"H2"</formula>
    </cfRule>
    <cfRule type="cellIs" dxfId="6280" priority="5749" operator="equal">
      <formula>"H1"</formula>
    </cfRule>
  </conditionalFormatting>
  <conditionalFormatting sqref="D209">
    <cfRule type="cellIs" dxfId="6279" priority="5747" operator="equal">
      <formula>"D"</formula>
    </cfRule>
  </conditionalFormatting>
  <conditionalFormatting sqref="D209">
    <cfRule type="cellIs" dxfId="6278" priority="5745" operator="equal">
      <formula>"H2"</formula>
    </cfRule>
    <cfRule type="cellIs" dxfId="6277" priority="5746" operator="equal">
      <formula>"H1"</formula>
    </cfRule>
  </conditionalFormatting>
  <conditionalFormatting sqref="D209">
    <cfRule type="cellIs" dxfId="6276" priority="5744" operator="equal">
      <formula>"D"</formula>
    </cfRule>
  </conditionalFormatting>
  <conditionalFormatting sqref="D209">
    <cfRule type="cellIs" dxfId="6275" priority="5742" operator="equal">
      <formula>"H2"</formula>
    </cfRule>
    <cfRule type="cellIs" dxfId="6274" priority="5743" operator="equal">
      <formula>"H1"</formula>
    </cfRule>
  </conditionalFormatting>
  <conditionalFormatting sqref="C208">
    <cfRule type="cellIs" dxfId="6273" priority="5738" operator="equal">
      <formula>"D"</formula>
    </cfRule>
  </conditionalFormatting>
  <conditionalFormatting sqref="C208">
    <cfRule type="cellIs" dxfId="6272" priority="5736" operator="equal">
      <formula>"H2"</formula>
    </cfRule>
    <cfRule type="cellIs" dxfId="6271" priority="5737" operator="equal">
      <formula>"H1"</formula>
    </cfRule>
  </conditionalFormatting>
  <conditionalFormatting sqref="C208">
    <cfRule type="cellIs" dxfId="6270" priority="5735" operator="equal">
      <formula>"D"</formula>
    </cfRule>
  </conditionalFormatting>
  <conditionalFormatting sqref="C208">
    <cfRule type="cellIs" dxfId="6269" priority="5733" operator="equal">
      <formula>"H2"</formula>
    </cfRule>
    <cfRule type="cellIs" dxfId="6268" priority="5734" operator="equal">
      <formula>"H1"</formula>
    </cfRule>
  </conditionalFormatting>
  <conditionalFormatting sqref="C208">
    <cfRule type="cellIs" dxfId="6267" priority="5732" operator="equal">
      <formula>"D"</formula>
    </cfRule>
  </conditionalFormatting>
  <conditionalFormatting sqref="C208">
    <cfRule type="cellIs" dxfId="6266" priority="5730" operator="equal">
      <formula>"H2"</formula>
    </cfRule>
    <cfRule type="cellIs" dxfId="6265" priority="5731" operator="equal">
      <formula>"H1"</formula>
    </cfRule>
  </conditionalFormatting>
  <conditionalFormatting sqref="C208">
    <cfRule type="cellIs" dxfId="6264" priority="5729" operator="equal">
      <formula>"D"</formula>
    </cfRule>
  </conditionalFormatting>
  <conditionalFormatting sqref="C208">
    <cfRule type="cellIs" dxfId="6263" priority="5727" operator="equal">
      <formula>"H2"</formula>
    </cfRule>
    <cfRule type="cellIs" dxfId="6262" priority="5728" operator="equal">
      <formula>"H1"</formula>
    </cfRule>
  </conditionalFormatting>
  <conditionalFormatting sqref="C208">
    <cfRule type="cellIs" dxfId="6261" priority="5714" operator="equal">
      <formula>"D"</formula>
    </cfRule>
  </conditionalFormatting>
  <conditionalFormatting sqref="C208">
    <cfRule type="cellIs" dxfId="6260" priority="5712" operator="equal">
      <formula>"H2"</formula>
    </cfRule>
    <cfRule type="cellIs" dxfId="6259" priority="5713" operator="equal">
      <formula>"H1"</formula>
    </cfRule>
  </conditionalFormatting>
  <conditionalFormatting sqref="C208">
    <cfRule type="cellIs" dxfId="6258" priority="5708" operator="equal">
      <formula>"D"</formula>
    </cfRule>
  </conditionalFormatting>
  <conditionalFormatting sqref="C208">
    <cfRule type="cellIs" dxfId="6257" priority="5706" operator="equal">
      <formula>"H2"</formula>
    </cfRule>
    <cfRule type="cellIs" dxfId="6256" priority="5707" operator="equal">
      <formula>"H1"</formula>
    </cfRule>
  </conditionalFormatting>
  <conditionalFormatting sqref="C208">
    <cfRule type="cellIs" dxfId="6255" priority="5723" operator="equal">
      <formula>"D"</formula>
    </cfRule>
  </conditionalFormatting>
  <conditionalFormatting sqref="C208">
    <cfRule type="cellIs" dxfId="6254" priority="5721" operator="equal">
      <formula>"H2"</formula>
    </cfRule>
    <cfRule type="cellIs" dxfId="6253" priority="5722" operator="equal">
      <formula>"H1"</formula>
    </cfRule>
  </conditionalFormatting>
  <conditionalFormatting sqref="C208">
    <cfRule type="cellIs" dxfId="6252" priority="5720" operator="equal">
      <formula>"D"</formula>
    </cfRule>
  </conditionalFormatting>
  <conditionalFormatting sqref="C208">
    <cfRule type="cellIs" dxfId="6251" priority="5718" operator="equal">
      <formula>"H2"</formula>
    </cfRule>
    <cfRule type="cellIs" dxfId="6250" priority="5719" operator="equal">
      <formula>"H1"</formula>
    </cfRule>
  </conditionalFormatting>
  <conditionalFormatting sqref="C208">
    <cfRule type="cellIs" dxfId="6249" priority="5717" operator="equal">
      <formula>"D"</formula>
    </cfRule>
  </conditionalFormatting>
  <conditionalFormatting sqref="C208">
    <cfRule type="cellIs" dxfId="6248" priority="5715" operator="equal">
      <formula>"H2"</formula>
    </cfRule>
    <cfRule type="cellIs" dxfId="6247" priority="5716" operator="equal">
      <formula>"H1"</formula>
    </cfRule>
  </conditionalFormatting>
  <conditionalFormatting sqref="C208">
    <cfRule type="cellIs" dxfId="6246" priority="5705" operator="equal">
      <formula>"D"</formula>
    </cfRule>
  </conditionalFormatting>
  <conditionalFormatting sqref="C208">
    <cfRule type="cellIs" dxfId="6245" priority="5703" operator="equal">
      <formula>"H2"</formula>
    </cfRule>
    <cfRule type="cellIs" dxfId="6244" priority="5704" operator="equal">
      <formula>"H1"</formula>
    </cfRule>
  </conditionalFormatting>
  <conditionalFormatting sqref="C208">
    <cfRule type="cellIs" dxfId="6243" priority="5702" operator="equal">
      <formula>"D"</formula>
    </cfRule>
  </conditionalFormatting>
  <conditionalFormatting sqref="C208">
    <cfRule type="cellIs" dxfId="6242" priority="5700" operator="equal">
      <formula>"H2"</formula>
    </cfRule>
    <cfRule type="cellIs" dxfId="6241" priority="5701" operator="equal">
      <formula>"H1"</formula>
    </cfRule>
  </conditionalFormatting>
  <conditionalFormatting sqref="C208">
    <cfRule type="cellIs" dxfId="6240" priority="5699" operator="equal">
      <formula>"D"</formula>
    </cfRule>
  </conditionalFormatting>
  <conditionalFormatting sqref="C208">
    <cfRule type="cellIs" dxfId="6239" priority="5697" operator="equal">
      <formula>"H2"</formula>
    </cfRule>
    <cfRule type="cellIs" dxfId="6238" priority="5698" operator="equal">
      <formula>"H1"</formula>
    </cfRule>
  </conditionalFormatting>
  <conditionalFormatting sqref="C209">
    <cfRule type="cellIs" dxfId="6237" priority="5693" operator="equal">
      <formula>"D"</formula>
    </cfRule>
  </conditionalFormatting>
  <conditionalFormatting sqref="C209">
    <cfRule type="cellIs" dxfId="6236" priority="5691" operator="equal">
      <formula>"H2"</formula>
    </cfRule>
    <cfRule type="cellIs" dxfId="6235" priority="5692" operator="equal">
      <formula>"H1"</formula>
    </cfRule>
  </conditionalFormatting>
  <conditionalFormatting sqref="C209">
    <cfRule type="cellIs" dxfId="6234" priority="5690" operator="equal">
      <formula>"D"</formula>
    </cfRule>
  </conditionalFormatting>
  <conditionalFormatting sqref="C209">
    <cfRule type="cellIs" dxfId="6233" priority="5688" operator="equal">
      <formula>"H2"</formula>
    </cfRule>
    <cfRule type="cellIs" dxfId="6232" priority="5689" operator="equal">
      <formula>"H1"</formula>
    </cfRule>
  </conditionalFormatting>
  <conditionalFormatting sqref="C209">
    <cfRule type="cellIs" dxfId="6231" priority="5687" operator="equal">
      <formula>"D"</formula>
    </cfRule>
  </conditionalFormatting>
  <conditionalFormatting sqref="C209">
    <cfRule type="cellIs" dxfId="6230" priority="5685" operator="equal">
      <formula>"H2"</formula>
    </cfRule>
    <cfRule type="cellIs" dxfId="6229" priority="5686" operator="equal">
      <formula>"H1"</formula>
    </cfRule>
  </conditionalFormatting>
  <conditionalFormatting sqref="C209">
    <cfRule type="cellIs" dxfId="6228" priority="5684" operator="equal">
      <formula>"D"</formula>
    </cfRule>
  </conditionalFormatting>
  <conditionalFormatting sqref="C209">
    <cfRule type="cellIs" dxfId="6227" priority="5682" operator="equal">
      <formula>"H2"</formula>
    </cfRule>
    <cfRule type="cellIs" dxfId="6226" priority="5683" operator="equal">
      <formula>"H1"</formula>
    </cfRule>
  </conditionalFormatting>
  <conditionalFormatting sqref="C209">
    <cfRule type="cellIs" dxfId="6225" priority="5669" operator="equal">
      <formula>"D"</formula>
    </cfRule>
  </conditionalFormatting>
  <conditionalFormatting sqref="C209">
    <cfRule type="cellIs" dxfId="6224" priority="5667" operator="equal">
      <formula>"H2"</formula>
    </cfRule>
    <cfRule type="cellIs" dxfId="6223" priority="5668" operator="equal">
      <formula>"H1"</formula>
    </cfRule>
  </conditionalFormatting>
  <conditionalFormatting sqref="C209">
    <cfRule type="cellIs" dxfId="6222" priority="5663" operator="equal">
      <formula>"D"</formula>
    </cfRule>
  </conditionalFormatting>
  <conditionalFormatting sqref="C209">
    <cfRule type="cellIs" dxfId="6221" priority="5661" operator="equal">
      <formula>"H2"</formula>
    </cfRule>
    <cfRule type="cellIs" dxfId="6220" priority="5662" operator="equal">
      <formula>"H1"</formula>
    </cfRule>
  </conditionalFormatting>
  <conditionalFormatting sqref="C209">
    <cfRule type="cellIs" dxfId="6219" priority="5678" operator="equal">
      <formula>"D"</formula>
    </cfRule>
  </conditionalFormatting>
  <conditionalFormatting sqref="C209">
    <cfRule type="cellIs" dxfId="6218" priority="5676" operator="equal">
      <formula>"H2"</formula>
    </cfRule>
    <cfRule type="cellIs" dxfId="6217" priority="5677" operator="equal">
      <formula>"H1"</formula>
    </cfRule>
  </conditionalFormatting>
  <conditionalFormatting sqref="C209">
    <cfRule type="cellIs" dxfId="6216" priority="5675" operator="equal">
      <formula>"D"</formula>
    </cfRule>
  </conditionalFormatting>
  <conditionalFormatting sqref="C209">
    <cfRule type="cellIs" dxfId="6215" priority="5673" operator="equal">
      <formula>"H2"</formula>
    </cfRule>
    <cfRule type="cellIs" dxfId="6214" priority="5674" operator="equal">
      <formula>"H1"</formula>
    </cfRule>
  </conditionalFormatting>
  <conditionalFormatting sqref="C209">
    <cfRule type="cellIs" dxfId="6213" priority="5672" operator="equal">
      <formula>"D"</formula>
    </cfRule>
  </conditionalFormatting>
  <conditionalFormatting sqref="C209">
    <cfRule type="cellIs" dxfId="6212" priority="5670" operator="equal">
      <formula>"H2"</formula>
    </cfRule>
    <cfRule type="cellIs" dxfId="6211" priority="5671" operator="equal">
      <formula>"H1"</formula>
    </cfRule>
  </conditionalFormatting>
  <conditionalFormatting sqref="C209">
    <cfRule type="cellIs" dxfId="6210" priority="5660" operator="equal">
      <formula>"D"</formula>
    </cfRule>
  </conditionalFormatting>
  <conditionalFormatting sqref="C209">
    <cfRule type="cellIs" dxfId="6209" priority="5658" operator="equal">
      <formula>"H2"</formula>
    </cfRule>
    <cfRule type="cellIs" dxfId="6208" priority="5659" operator="equal">
      <formula>"H1"</formula>
    </cfRule>
  </conditionalFormatting>
  <conditionalFormatting sqref="C209">
    <cfRule type="cellIs" dxfId="6207" priority="5657" operator="equal">
      <formula>"D"</formula>
    </cfRule>
  </conditionalFormatting>
  <conditionalFormatting sqref="C209">
    <cfRule type="cellIs" dxfId="6206" priority="5655" operator="equal">
      <formula>"H2"</formula>
    </cfRule>
    <cfRule type="cellIs" dxfId="6205" priority="5656" operator="equal">
      <formula>"H1"</formula>
    </cfRule>
  </conditionalFormatting>
  <conditionalFormatting sqref="C209">
    <cfRule type="cellIs" dxfId="6204" priority="5654" operator="equal">
      <formula>"D"</formula>
    </cfRule>
  </conditionalFormatting>
  <conditionalFormatting sqref="C209">
    <cfRule type="cellIs" dxfId="6203" priority="5652" operator="equal">
      <formula>"H2"</formula>
    </cfRule>
    <cfRule type="cellIs" dxfId="6202" priority="5653" operator="equal">
      <formula>"H1"</formula>
    </cfRule>
  </conditionalFormatting>
  <conditionalFormatting sqref="D207">
    <cfRule type="expression" dxfId="6201" priority="5651">
      <formula>AND(D$1&gt;=($E207),D$1&lt;=($F207),$E207&lt;&gt;"",$F207&lt;&gt;"")</formula>
    </cfRule>
  </conditionalFormatting>
  <conditionalFormatting sqref="D207">
    <cfRule type="cellIs" dxfId="6200" priority="5647" operator="equal">
      <formula>"D"</formula>
    </cfRule>
  </conditionalFormatting>
  <conditionalFormatting sqref="D207">
    <cfRule type="cellIs" dxfId="6199" priority="5645" operator="equal">
      <formula>"H2"</formula>
    </cfRule>
    <cfRule type="cellIs" dxfId="6198" priority="5646" operator="equal">
      <formula>"H1"</formula>
    </cfRule>
  </conditionalFormatting>
  <conditionalFormatting sqref="D207">
    <cfRule type="cellIs" dxfId="6197" priority="5644" operator="equal">
      <formula>"D"</formula>
    </cfRule>
  </conditionalFormatting>
  <conditionalFormatting sqref="D207">
    <cfRule type="cellIs" dxfId="6196" priority="5642" operator="equal">
      <formula>"H2"</formula>
    </cfRule>
    <cfRule type="cellIs" dxfId="6195" priority="5643" operator="equal">
      <formula>"H1"</formula>
    </cfRule>
  </conditionalFormatting>
  <conditionalFormatting sqref="D207">
    <cfRule type="cellIs" dxfId="6194" priority="5641" operator="equal">
      <formula>"D"</formula>
    </cfRule>
  </conditionalFormatting>
  <conditionalFormatting sqref="D207">
    <cfRule type="cellIs" dxfId="6193" priority="5639" operator="equal">
      <formula>"H2"</formula>
    </cfRule>
    <cfRule type="cellIs" dxfId="6192" priority="5640" operator="equal">
      <formula>"H1"</formula>
    </cfRule>
  </conditionalFormatting>
  <conditionalFormatting sqref="C207">
    <cfRule type="cellIs" dxfId="6191" priority="5635" operator="equal">
      <formula>"D"</formula>
    </cfRule>
  </conditionalFormatting>
  <conditionalFormatting sqref="C207">
    <cfRule type="cellIs" dxfId="6190" priority="5633" operator="equal">
      <formula>"H2"</formula>
    </cfRule>
    <cfRule type="cellIs" dxfId="6189" priority="5634" operator="equal">
      <formula>"H1"</formula>
    </cfRule>
  </conditionalFormatting>
  <conditionalFormatting sqref="C207">
    <cfRule type="cellIs" dxfId="6188" priority="5632" operator="equal">
      <formula>"D"</formula>
    </cfRule>
  </conditionalFormatting>
  <conditionalFormatting sqref="C207">
    <cfRule type="cellIs" dxfId="6187" priority="5630" operator="equal">
      <formula>"H2"</formula>
    </cfRule>
    <cfRule type="cellIs" dxfId="6186" priority="5631" operator="equal">
      <formula>"H1"</formula>
    </cfRule>
  </conditionalFormatting>
  <conditionalFormatting sqref="C207">
    <cfRule type="cellIs" dxfId="6185" priority="5629" operator="equal">
      <formula>"D"</formula>
    </cfRule>
  </conditionalFormatting>
  <conditionalFormatting sqref="C207">
    <cfRule type="cellIs" dxfId="6184" priority="5627" operator="equal">
      <formula>"H2"</formula>
    </cfRule>
    <cfRule type="cellIs" dxfId="6183" priority="5628" operator="equal">
      <formula>"H1"</formula>
    </cfRule>
  </conditionalFormatting>
  <conditionalFormatting sqref="C207">
    <cfRule type="cellIs" dxfId="6182" priority="5626" operator="equal">
      <formula>"D"</formula>
    </cfRule>
  </conditionalFormatting>
  <conditionalFormatting sqref="C207">
    <cfRule type="cellIs" dxfId="6181" priority="5624" operator="equal">
      <formula>"H2"</formula>
    </cfRule>
    <cfRule type="cellIs" dxfId="6180" priority="5625" operator="equal">
      <formula>"H1"</formula>
    </cfRule>
  </conditionalFormatting>
  <conditionalFormatting sqref="C207">
    <cfRule type="cellIs" dxfId="6179" priority="5620" operator="equal">
      <formula>"D"</formula>
    </cfRule>
  </conditionalFormatting>
  <conditionalFormatting sqref="C207">
    <cfRule type="cellIs" dxfId="6178" priority="5618" operator="equal">
      <formula>"H2"</formula>
    </cfRule>
    <cfRule type="cellIs" dxfId="6177" priority="5619" operator="equal">
      <formula>"H1"</formula>
    </cfRule>
  </conditionalFormatting>
  <conditionalFormatting sqref="C207">
    <cfRule type="cellIs" dxfId="6176" priority="5617" operator="equal">
      <formula>"D"</formula>
    </cfRule>
  </conditionalFormatting>
  <conditionalFormatting sqref="C207">
    <cfRule type="cellIs" dxfId="6175" priority="5615" operator="equal">
      <formula>"H2"</formula>
    </cfRule>
    <cfRule type="cellIs" dxfId="6174" priority="5616" operator="equal">
      <formula>"H1"</formula>
    </cfRule>
  </conditionalFormatting>
  <conditionalFormatting sqref="C164">
    <cfRule type="cellIs" dxfId="6173" priority="5608" operator="equal">
      <formula>"D"</formula>
    </cfRule>
  </conditionalFormatting>
  <conditionalFormatting sqref="C164">
    <cfRule type="cellIs" dxfId="6172" priority="5606" operator="equal">
      <formula>"H2"</formula>
    </cfRule>
    <cfRule type="cellIs" dxfId="6171" priority="5607" operator="equal">
      <formula>"H1"</formula>
    </cfRule>
  </conditionalFormatting>
  <conditionalFormatting sqref="C166">
    <cfRule type="cellIs" dxfId="6170" priority="5602" operator="equal">
      <formula>"D"</formula>
    </cfRule>
  </conditionalFormatting>
  <conditionalFormatting sqref="C166">
    <cfRule type="cellIs" dxfId="6169" priority="5600" operator="equal">
      <formula>"H2"</formula>
    </cfRule>
    <cfRule type="cellIs" dxfId="6168" priority="5601" operator="equal">
      <formula>"H1"</formula>
    </cfRule>
  </conditionalFormatting>
  <conditionalFormatting sqref="C166">
    <cfRule type="cellIs" dxfId="6167" priority="5599" operator="equal">
      <formula>"D"</formula>
    </cfRule>
  </conditionalFormatting>
  <conditionalFormatting sqref="C166">
    <cfRule type="cellIs" dxfId="6166" priority="5597" operator="equal">
      <formula>"H2"</formula>
    </cfRule>
    <cfRule type="cellIs" dxfId="6165" priority="5598" operator="equal">
      <formula>"H1"</formula>
    </cfRule>
  </conditionalFormatting>
  <conditionalFormatting sqref="C169">
    <cfRule type="cellIs" dxfId="6164" priority="5593" operator="equal">
      <formula>"D"</formula>
    </cfRule>
  </conditionalFormatting>
  <conditionalFormatting sqref="C169">
    <cfRule type="cellIs" dxfId="6163" priority="5591" operator="equal">
      <formula>"H2"</formula>
    </cfRule>
    <cfRule type="cellIs" dxfId="6162" priority="5592" operator="equal">
      <formula>"H1"</formula>
    </cfRule>
  </conditionalFormatting>
  <conditionalFormatting sqref="C169">
    <cfRule type="cellIs" dxfId="6161" priority="5590" operator="equal">
      <formula>"D"</formula>
    </cfRule>
  </conditionalFormatting>
  <conditionalFormatting sqref="C169">
    <cfRule type="cellIs" dxfId="6160" priority="5588" operator="equal">
      <formula>"H2"</formula>
    </cfRule>
    <cfRule type="cellIs" dxfId="6159" priority="5589" operator="equal">
      <formula>"H1"</formula>
    </cfRule>
  </conditionalFormatting>
  <conditionalFormatting sqref="C172">
    <cfRule type="cellIs" dxfId="6158" priority="5584" operator="equal">
      <formula>"D"</formula>
    </cfRule>
  </conditionalFormatting>
  <conditionalFormatting sqref="C172">
    <cfRule type="cellIs" dxfId="6157" priority="5582" operator="equal">
      <formula>"H2"</formula>
    </cfRule>
    <cfRule type="cellIs" dxfId="6156" priority="5583" operator="equal">
      <formula>"H1"</formula>
    </cfRule>
  </conditionalFormatting>
  <conditionalFormatting sqref="C172">
    <cfRule type="cellIs" dxfId="6155" priority="5581" operator="equal">
      <formula>"D"</formula>
    </cfRule>
  </conditionalFormatting>
  <conditionalFormatting sqref="C172">
    <cfRule type="cellIs" dxfId="6154" priority="5579" operator="equal">
      <formula>"H2"</formula>
    </cfRule>
    <cfRule type="cellIs" dxfId="6153" priority="5580" operator="equal">
      <formula>"H1"</formula>
    </cfRule>
  </conditionalFormatting>
  <conditionalFormatting sqref="C171">
    <cfRule type="cellIs" dxfId="6152" priority="5575" operator="equal">
      <formula>"D"</formula>
    </cfRule>
  </conditionalFormatting>
  <conditionalFormatting sqref="C171">
    <cfRule type="cellIs" dxfId="6151" priority="5573" operator="equal">
      <formula>"H2"</formula>
    </cfRule>
    <cfRule type="cellIs" dxfId="6150" priority="5574" operator="equal">
      <formula>"H1"</formula>
    </cfRule>
  </conditionalFormatting>
  <conditionalFormatting sqref="C171">
    <cfRule type="cellIs" dxfId="6149" priority="5572" operator="equal">
      <formula>"D"</formula>
    </cfRule>
  </conditionalFormatting>
  <conditionalFormatting sqref="C171">
    <cfRule type="cellIs" dxfId="6148" priority="5570" operator="equal">
      <formula>"H2"</formula>
    </cfRule>
    <cfRule type="cellIs" dxfId="6147" priority="5571" operator="equal">
      <formula>"H1"</formula>
    </cfRule>
  </conditionalFormatting>
  <conditionalFormatting sqref="D164">
    <cfRule type="expression" dxfId="6146" priority="5569">
      <formula>AND(D$1&gt;=($E164),D$1&lt;=($F164),$E164&lt;&gt;"",$F164&lt;&gt;"")</formula>
    </cfRule>
  </conditionalFormatting>
  <conditionalFormatting sqref="D164">
    <cfRule type="cellIs" dxfId="6145" priority="5565" operator="equal">
      <formula>"D"</formula>
    </cfRule>
  </conditionalFormatting>
  <conditionalFormatting sqref="D164">
    <cfRule type="cellIs" dxfId="6144" priority="5563" operator="equal">
      <formula>"H2"</formula>
    </cfRule>
    <cfRule type="cellIs" dxfId="6143" priority="5564" operator="equal">
      <formula>"H1"</formula>
    </cfRule>
  </conditionalFormatting>
  <conditionalFormatting sqref="D164">
    <cfRule type="cellIs" dxfId="6142" priority="5562" operator="equal">
      <formula>"D"</formula>
    </cfRule>
  </conditionalFormatting>
  <conditionalFormatting sqref="D164">
    <cfRule type="cellIs" dxfId="6141" priority="5560" operator="equal">
      <formula>"H2"</formula>
    </cfRule>
    <cfRule type="cellIs" dxfId="6140" priority="5561" operator="equal">
      <formula>"H1"</formula>
    </cfRule>
  </conditionalFormatting>
  <conditionalFormatting sqref="D166">
    <cfRule type="expression" dxfId="6139" priority="5559">
      <formula>AND(D$1&gt;=($E166),D$1&lt;=($F166),$E166&lt;&gt;"",$F166&lt;&gt;"")</formula>
    </cfRule>
  </conditionalFormatting>
  <conditionalFormatting sqref="D166">
    <cfRule type="cellIs" dxfId="6138" priority="5555" operator="equal">
      <formula>"D"</formula>
    </cfRule>
  </conditionalFormatting>
  <conditionalFormatting sqref="D166">
    <cfRule type="cellIs" dxfId="6137" priority="5553" operator="equal">
      <formula>"H2"</formula>
    </cfRule>
    <cfRule type="cellIs" dxfId="6136" priority="5554" operator="equal">
      <formula>"H1"</formula>
    </cfRule>
  </conditionalFormatting>
  <conditionalFormatting sqref="D166">
    <cfRule type="cellIs" dxfId="6135" priority="5552" operator="equal">
      <formula>"D"</formula>
    </cfRule>
  </conditionalFormatting>
  <conditionalFormatting sqref="D166">
    <cfRule type="cellIs" dxfId="6134" priority="5550" operator="equal">
      <formula>"H2"</formula>
    </cfRule>
    <cfRule type="cellIs" dxfId="6133" priority="5551" operator="equal">
      <formula>"H1"</formula>
    </cfRule>
  </conditionalFormatting>
  <conditionalFormatting sqref="D169">
    <cfRule type="expression" dxfId="6132" priority="5549">
      <formula>AND(D$1&gt;=($E169),D$1&lt;=($F169),$E169&lt;&gt;"",$F169&lt;&gt;"")</formula>
    </cfRule>
  </conditionalFormatting>
  <conditionalFormatting sqref="D169">
    <cfRule type="cellIs" dxfId="6131" priority="5545" operator="equal">
      <formula>"D"</formula>
    </cfRule>
  </conditionalFormatting>
  <conditionalFormatting sqref="D169">
    <cfRule type="cellIs" dxfId="6130" priority="5543" operator="equal">
      <formula>"H2"</formula>
    </cfRule>
    <cfRule type="cellIs" dxfId="6129" priority="5544" operator="equal">
      <formula>"H1"</formula>
    </cfRule>
  </conditionalFormatting>
  <conditionalFormatting sqref="D169">
    <cfRule type="cellIs" dxfId="6128" priority="5542" operator="equal">
      <formula>"D"</formula>
    </cfRule>
  </conditionalFormatting>
  <conditionalFormatting sqref="D169">
    <cfRule type="cellIs" dxfId="6127" priority="5540" operator="equal">
      <formula>"H2"</formula>
    </cfRule>
    <cfRule type="cellIs" dxfId="6126" priority="5541" operator="equal">
      <formula>"H1"</formula>
    </cfRule>
  </conditionalFormatting>
  <conditionalFormatting sqref="D171">
    <cfRule type="expression" dxfId="6125" priority="5539">
      <formula>AND(D$1&gt;=($E171),D$1&lt;=($F171),$E171&lt;&gt;"",$F171&lt;&gt;"")</formula>
    </cfRule>
  </conditionalFormatting>
  <conditionalFormatting sqref="D171">
    <cfRule type="cellIs" dxfId="6124" priority="5535" operator="equal">
      <formula>"D"</formula>
    </cfRule>
  </conditionalFormatting>
  <conditionalFormatting sqref="D171">
    <cfRule type="cellIs" dxfId="6123" priority="5533" operator="equal">
      <formula>"H2"</formula>
    </cfRule>
    <cfRule type="cellIs" dxfId="6122" priority="5534" operator="equal">
      <formula>"H1"</formula>
    </cfRule>
  </conditionalFormatting>
  <conditionalFormatting sqref="D171">
    <cfRule type="cellIs" dxfId="6121" priority="5532" operator="equal">
      <formula>"D"</formula>
    </cfRule>
  </conditionalFormatting>
  <conditionalFormatting sqref="D171">
    <cfRule type="cellIs" dxfId="6120" priority="5530" operator="equal">
      <formula>"H2"</formula>
    </cfRule>
    <cfRule type="cellIs" dxfId="6119" priority="5531" operator="equal">
      <formula>"H1"</formula>
    </cfRule>
  </conditionalFormatting>
  <conditionalFormatting sqref="D172">
    <cfRule type="expression" dxfId="6118" priority="5529">
      <formula>AND(D$1&gt;=($E172),D$1&lt;=($F172),$E172&lt;&gt;"",$F172&lt;&gt;"")</formula>
    </cfRule>
  </conditionalFormatting>
  <conditionalFormatting sqref="D172">
    <cfRule type="cellIs" dxfId="6117" priority="5525" operator="equal">
      <formula>"D"</formula>
    </cfRule>
  </conditionalFormatting>
  <conditionalFormatting sqref="D172">
    <cfRule type="cellIs" dxfId="6116" priority="5523" operator="equal">
      <formula>"H2"</formula>
    </cfRule>
    <cfRule type="cellIs" dxfId="6115" priority="5524" operator="equal">
      <formula>"H1"</formula>
    </cfRule>
  </conditionalFormatting>
  <conditionalFormatting sqref="D172">
    <cfRule type="cellIs" dxfId="6114" priority="5522" operator="equal">
      <formula>"D"</formula>
    </cfRule>
  </conditionalFormatting>
  <conditionalFormatting sqref="D172">
    <cfRule type="cellIs" dxfId="6113" priority="5520" operator="equal">
      <formula>"H2"</formula>
    </cfRule>
    <cfRule type="cellIs" dxfId="6112" priority="5521" operator="equal">
      <formula>"H1"</formula>
    </cfRule>
  </conditionalFormatting>
  <conditionalFormatting sqref="B210:XFD210 A213:G213 A211:G211 E212:G212 A212:C212 A215:C216 J211:XFD221 E214:G221 A214:B214 A218:C218 A217:B217 A220:C221 A219:B219">
    <cfRule type="expression" dxfId="6111" priority="5519">
      <formula>AND(A$1&gt;=($E210),A$1&lt;=($F210),$E210&lt;&gt;"",$F210&lt;&gt;"")</formula>
    </cfRule>
  </conditionalFormatting>
  <conditionalFormatting sqref="N210:JN221">
    <cfRule type="expression" dxfId="6110" priority="5515">
      <formula>OR(WEEKDAY(N$1)=1,WEEKDAY(N$1)=7)</formula>
    </cfRule>
  </conditionalFormatting>
  <conditionalFormatting sqref="A211:B221 A210 C213:G213 I210:XFD210 C210:G211 E212:G212 C212 J211:XFD221 E214:G221">
    <cfRule type="cellIs" dxfId="6109" priority="5512" operator="equal">
      <formula>"D"</formula>
    </cfRule>
  </conditionalFormatting>
  <conditionalFormatting sqref="A211:B221 A210 C213:G213 I210:XFD210 C210:G211 E212:G212 C212 J211:XFD221 E214:G221">
    <cfRule type="cellIs" dxfId="6108" priority="5510" operator="equal">
      <formula>"H2"</formula>
    </cfRule>
    <cfRule type="cellIs" dxfId="6107" priority="5511" operator="equal">
      <formula>"H1"</formula>
    </cfRule>
  </conditionalFormatting>
  <conditionalFormatting sqref="E210:F221">
    <cfRule type="expression" dxfId="6106" priority="5509">
      <formula>$E210&gt;$F210</formula>
    </cfRule>
  </conditionalFormatting>
  <conditionalFormatting sqref="B210:XFD210 D213:G213 E211:G212">
    <cfRule type="cellIs" dxfId="6105" priority="5508" operator="equal">
      <formula>"D"</formula>
    </cfRule>
  </conditionalFormatting>
  <conditionalFormatting sqref="B210:XFD210 D213:G213 E211:G212">
    <cfRule type="cellIs" dxfId="6104" priority="5506" operator="equal">
      <formula>"H2"</formula>
    </cfRule>
    <cfRule type="cellIs" dxfId="6103" priority="5507" operator="equal">
      <formula>"H1"</formula>
    </cfRule>
  </conditionalFormatting>
  <conditionalFormatting sqref="C213">
    <cfRule type="cellIs" dxfId="6102" priority="5505" operator="equal">
      <formula>"D"</formula>
    </cfRule>
  </conditionalFormatting>
  <conditionalFormatting sqref="C213">
    <cfRule type="cellIs" dxfId="6101" priority="5503" operator="equal">
      <formula>"H2"</formula>
    </cfRule>
    <cfRule type="cellIs" dxfId="6100" priority="5504" operator="equal">
      <formula>"H1"</formula>
    </cfRule>
  </conditionalFormatting>
  <conditionalFormatting sqref="C211">
    <cfRule type="cellIs" dxfId="6099" priority="5502" operator="equal">
      <formula>"D"</formula>
    </cfRule>
  </conditionalFormatting>
  <conditionalFormatting sqref="C211">
    <cfRule type="cellIs" dxfId="6098" priority="5500" operator="equal">
      <formula>"H2"</formula>
    </cfRule>
    <cfRule type="cellIs" dxfId="6097" priority="5501" operator="equal">
      <formula>"H1"</formula>
    </cfRule>
  </conditionalFormatting>
  <conditionalFormatting sqref="C212">
    <cfRule type="cellIs" dxfId="6096" priority="5499" operator="equal">
      <formula>"D"</formula>
    </cfRule>
  </conditionalFormatting>
  <conditionalFormatting sqref="C212">
    <cfRule type="cellIs" dxfId="6095" priority="5497" operator="equal">
      <formula>"H2"</formula>
    </cfRule>
    <cfRule type="cellIs" dxfId="6094" priority="5498" operator="equal">
      <formula>"H1"</formula>
    </cfRule>
  </conditionalFormatting>
  <conditionalFormatting sqref="D211">
    <cfRule type="cellIs" dxfId="6093" priority="5496" operator="equal">
      <formula>"D"</formula>
    </cfRule>
  </conditionalFormatting>
  <conditionalFormatting sqref="D211">
    <cfRule type="cellIs" dxfId="6092" priority="5494" operator="equal">
      <formula>"H2"</formula>
    </cfRule>
    <cfRule type="cellIs" dxfId="6091" priority="5495" operator="equal">
      <formula>"H1"</formula>
    </cfRule>
  </conditionalFormatting>
  <conditionalFormatting sqref="E214">
    <cfRule type="cellIs" dxfId="6090" priority="5493" operator="equal">
      <formula>"D"</formula>
    </cfRule>
  </conditionalFormatting>
  <conditionalFormatting sqref="E214">
    <cfRule type="cellIs" dxfId="6089" priority="5491" operator="equal">
      <formula>"H2"</formula>
    </cfRule>
    <cfRule type="cellIs" dxfId="6088" priority="5492" operator="equal">
      <formula>"H1"</formula>
    </cfRule>
  </conditionalFormatting>
  <conditionalFormatting sqref="C220">
    <cfRule type="cellIs" dxfId="6087" priority="5397" operator="equal">
      <formula>"D"</formula>
    </cfRule>
  </conditionalFormatting>
  <conditionalFormatting sqref="C220">
    <cfRule type="cellIs" dxfId="6086" priority="5395" operator="equal">
      <formula>"H2"</formula>
    </cfRule>
    <cfRule type="cellIs" dxfId="6085" priority="5396" operator="equal">
      <formula>"H1"</formula>
    </cfRule>
  </conditionalFormatting>
  <conditionalFormatting sqref="C220">
    <cfRule type="cellIs" dxfId="6084" priority="5394" operator="equal">
      <formula>"D"</formula>
    </cfRule>
  </conditionalFormatting>
  <conditionalFormatting sqref="C220">
    <cfRule type="cellIs" dxfId="6083" priority="5392" operator="equal">
      <formula>"H2"</formula>
    </cfRule>
    <cfRule type="cellIs" dxfId="6082" priority="5393" operator="equal">
      <formula>"H1"</formula>
    </cfRule>
  </conditionalFormatting>
  <conditionalFormatting sqref="C220">
    <cfRule type="cellIs" dxfId="6081" priority="5391" operator="equal">
      <formula>"D"</formula>
    </cfRule>
  </conditionalFormatting>
  <conditionalFormatting sqref="C220">
    <cfRule type="cellIs" dxfId="6080" priority="5389" operator="equal">
      <formula>"H2"</formula>
    </cfRule>
    <cfRule type="cellIs" dxfId="6079" priority="5390" operator="equal">
      <formula>"H1"</formula>
    </cfRule>
  </conditionalFormatting>
  <conditionalFormatting sqref="C215">
    <cfRule type="cellIs" dxfId="6078" priority="5472" operator="equal">
      <formula>"D"</formula>
    </cfRule>
  </conditionalFormatting>
  <conditionalFormatting sqref="C215">
    <cfRule type="cellIs" dxfId="6077" priority="5470" operator="equal">
      <formula>"H2"</formula>
    </cfRule>
    <cfRule type="cellIs" dxfId="6076" priority="5471" operator="equal">
      <formula>"H1"</formula>
    </cfRule>
  </conditionalFormatting>
  <conditionalFormatting sqref="C215">
    <cfRule type="cellIs" dxfId="6075" priority="5469" operator="equal">
      <formula>"D"</formula>
    </cfRule>
  </conditionalFormatting>
  <conditionalFormatting sqref="C215">
    <cfRule type="cellIs" dxfId="6074" priority="5467" operator="equal">
      <formula>"H2"</formula>
    </cfRule>
    <cfRule type="cellIs" dxfId="6073" priority="5468" operator="equal">
      <formula>"H1"</formula>
    </cfRule>
  </conditionalFormatting>
  <conditionalFormatting sqref="C215">
    <cfRule type="cellIs" dxfId="6072" priority="5466" operator="equal">
      <formula>"D"</formula>
    </cfRule>
  </conditionalFormatting>
  <conditionalFormatting sqref="C215">
    <cfRule type="cellIs" dxfId="6071" priority="5464" operator="equal">
      <formula>"H2"</formula>
    </cfRule>
    <cfRule type="cellIs" dxfId="6070" priority="5465" operator="equal">
      <formula>"H1"</formula>
    </cfRule>
  </conditionalFormatting>
  <conditionalFormatting sqref="C215">
    <cfRule type="cellIs" dxfId="6069" priority="5463" operator="equal">
      <formula>"D"</formula>
    </cfRule>
  </conditionalFormatting>
  <conditionalFormatting sqref="C215">
    <cfRule type="cellIs" dxfId="6068" priority="5461" operator="equal">
      <formula>"H2"</formula>
    </cfRule>
    <cfRule type="cellIs" dxfId="6067" priority="5462" operator="equal">
      <formula>"H1"</formula>
    </cfRule>
  </conditionalFormatting>
  <conditionalFormatting sqref="C216">
    <cfRule type="cellIs" dxfId="6066" priority="5457" operator="equal">
      <formula>"D"</formula>
    </cfRule>
  </conditionalFormatting>
  <conditionalFormatting sqref="C216">
    <cfRule type="cellIs" dxfId="6065" priority="5455" operator="equal">
      <formula>"H2"</formula>
    </cfRule>
    <cfRule type="cellIs" dxfId="6064" priority="5456" operator="equal">
      <formula>"H1"</formula>
    </cfRule>
  </conditionalFormatting>
  <conditionalFormatting sqref="C216">
    <cfRule type="cellIs" dxfId="6063" priority="5454" operator="equal">
      <formula>"D"</formula>
    </cfRule>
  </conditionalFormatting>
  <conditionalFormatting sqref="C216">
    <cfRule type="cellIs" dxfId="6062" priority="5452" operator="equal">
      <formula>"H2"</formula>
    </cfRule>
    <cfRule type="cellIs" dxfId="6061" priority="5453" operator="equal">
      <formula>"H1"</formula>
    </cfRule>
  </conditionalFormatting>
  <conditionalFormatting sqref="C216">
    <cfRule type="cellIs" dxfId="6060" priority="5451" operator="equal">
      <formula>"D"</formula>
    </cfRule>
  </conditionalFormatting>
  <conditionalFormatting sqref="C216">
    <cfRule type="cellIs" dxfId="6059" priority="5449" operator="equal">
      <formula>"H2"</formula>
    </cfRule>
    <cfRule type="cellIs" dxfId="6058" priority="5450" operator="equal">
      <formula>"H1"</formula>
    </cfRule>
  </conditionalFormatting>
  <conditionalFormatting sqref="C216">
    <cfRule type="cellIs" dxfId="6057" priority="5448" operator="equal">
      <formula>"D"</formula>
    </cfRule>
  </conditionalFormatting>
  <conditionalFormatting sqref="C216">
    <cfRule type="cellIs" dxfId="6056" priority="5446" operator="equal">
      <formula>"H2"</formula>
    </cfRule>
    <cfRule type="cellIs" dxfId="6055" priority="5447" operator="equal">
      <formula>"H1"</formula>
    </cfRule>
  </conditionalFormatting>
  <conditionalFormatting sqref="C218">
    <cfRule type="cellIs" dxfId="6054" priority="5427" operator="equal">
      <formula>"D"</formula>
    </cfRule>
  </conditionalFormatting>
  <conditionalFormatting sqref="C218">
    <cfRule type="cellIs" dxfId="6053" priority="5425" operator="equal">
      <formula>"H2"</formula>
    </cfRule>
    <cfRule type="cellIs" dxfId="6052" priority="5426" operator="equal">
      <formula>"H1"</formula>
    </cfRule>
  </conditionalFormatting>
  <conditionalFormatting sqref="C218">
    <cfRule type="cellIs" dxfId="6051" priority="5424" operator="equal">
      <formula>"D"</formula>
    </cfRule>
  </conditionalFormatting>
  <conditionalFormatting sqref="C218">
    <cfRule type="cellIs" dxfId="6050" priority="5422" operator="equal">
      <formula>"H2"</formula>
    </cfRule>
    <cfRule type="cellIs" dxfId="6049" priority="5423" operator="equal">
      <formula>"H1"</formula>
    </cfRule>
  </conditionalFormatting>
  <conditionalFormatting sqref="C218">
    <cfRule type="cellIs" dxfId="6048" priority="5421" operator="equal">
      <formula>"D"</formula>
    </cfRule>
  </conditionalFormatting>
  <conditionalFormatting sqref="C218">
    <cfRule type="cellIs" dxfId="6047" priority="5419" operator="equal">
      <formula>"H2"</formula>
    </cfRule>
    <cfRule type="cellIs" dxfId="6046" priority="5420" operator="equal">
      <formula>"H1"</formula>
    </cfRule>
  </conditionalFormatting>
  <conditionalFormatting sqref="C218">
    <cfRule type="cellIs" dxfId="6045" priority="5418" operator="equal">
      <formula>"D"</formula>
    </cfRule>
  </conditionalFormatting>
  <conditionalFormatting sqref="C218">
    <cfRule type="cellIs" dxfId="6044" priority="5416" operator="equal">
      <formula>"H2"</formula>
    </cfRule>
    <cfRule type="cellIs" dxfId="6043" priority="5417" operator="equal">
      <formula>"H1"</formula>
    </cfRule>
  </conditionalFormatting>
  <conditionalFormatting sqref="C221">
    <cfRule type="cellIs" dxfId="6042" priority="5351" operator="equal">
      <formula>"D"</formula>
    </cfRule>
  </conditionalFormatting>
  <conditionalFormatting sqref="C221">
    <cfRule type="cellIs" dxfId="6041" priority="5349" operator="equal">
      <formula>"H2"</formula>
    </cfRule>
    <cfRule type="cellIs" dxfId="6040" priority="5350" operator="equal">
      <formula>"H1"</formula>
    </cfRule>
  </conditionalFormatting>
  <conditionalFormatting sqref="C220">
    <cfRule type="cellIs" dxfId="6039" priority="5388" operator="equal">
      <formula>"D"</formula>
    </cfRule>
  </conditionalFormatting>
  <conditionalFormatting sqref="C220">
    <cfRule type="cellIs" dxfId="6038" priority="5386" operator="equal">
      <formula>"H2"</formula>
    </cfRule>
    <cfRule type="cellIs" dxfId="6037" priority="5387" operator="equal">
      <formula>"H1"</formula>
    </cfRule>
  </conditionalFormatting>
  <conditionalFormatting sqref="C221">
    <cfRule type="cellIs" dxfId="6036" priority="5382" operator="equal">
      <formula>"D"</formula>
    </cfRule>
  </conditionalFormatting>
  <conditionalFormatting sqref="C221">
    <cfRule type="cellIs" dxfId="6035" priority="5380" operator="equal">
      <formula>"H2"</formula>
    </cfRule>
    <cfRule type="cellIs" dxfId="6034" priority="5381" operator="equal">
      <formula>"H1"</formula>
    </cfRule>
  </conditionalFormatting>
  <conditionalFormatting sqref="C221">
    <cfRule type="cellIs" dxfId="6033" priority="5379" operator="equal">
      <formula>"D"</formula>
    </cfRule>
  </conditionalFormatting>
  <conditionalFormatting sqref="C221">
    <cfRule type="cellIs" dxfId="6032" priority="5377" operator="equal">
      <formula>"H2"</formula>
    </cfRule>
    <cfRule type="cellIs" dxfId="6031" priority="5378" operator="equal">
      <formula>"H1"</formula>
    </cfRule>
  </conditionalFormatting>
  <conditionalFormatting sqref="C221">
    <cfRule type="cellIs" dxfId="6030" priority="5376" operator="equal">
      <formula>"D"</formula>
    </cfRule>
  </conditionalFormatting>
  <conditionalFormatting sqref="C221">
    <cfRule type="cellIs" dxfId="6029" priority="5374" operator="equal">
      <formula>"H2"</formula>
    </cfRule>
    <cfRule type="cellIs" dxfId="6028" priority="5375" operator="equal">
      <formula>"H1"</formula>
    </cfRule>
  </conditionalFormatting>
  <conditionalFormatting sqref="C221">
    <cfRule type="cellIs" dxfId="6027" priority="5373" operator="equal">
      <formula>"D"</formula>
    </cfRule>
  </conditionalFormatting>
  <conditionalFormatting sqref="C221">
    <cfRule type="cellIs" dxfId="6026" priority="5371" operator="equal">
      <formula>"H2"</formula>
    </cfRule>
    <cfRule type="cellIs" dxfId="6025" priority="5372" operator="equal">
      <formula>"H1"</formula>
    </cfRule>
  </conditionalFormatting>
  <conditionalFormatting sqref="I211:I221">
    <cfRule type="expression" dxfId="6024" priority="5370">
      <formula>AND(I$1&gt;=($E211),I$1&lt;=($F211),$E211&lt;&gt;"",$F211&lt;&gt;"")</formula>
    </cfRule>
  </conditionalFormatting>
  <conditionalFormatting sqref="I211:I221">
    <cfRule type="cellIs" dxfId="6023" priority="5366" operator="equal">
      <formula>"D"</formula>
    </cfRule>
  </conditionalFormatting>
  <conditionalFormatting sqref="I211:I221">
    <cfRule type="cellIs" dxfId="6022" priority="5364" operator="equal">
      <formula>"H2"</formula>
    </cfRule>
    <cfRule type="cellIs" dxfId="6021" priority="5365" operator="equal">
      <formula>"H1"</formula>
    </cfRule>
  </conditionalFormatting>
  <conditionalFormatting sqref="C221">
    <cfRule type="cellIs" dxfId="6020" priority="5360" operator="equal">
      <formula>"D"</formula>
    </cfRule>
  </conditionalFormatting>
  <conditionalFormatting sqref="C221">
    <cfRule type="cellIs" dxfId="6019" priority="5358" operator="equal">
      <formula>"H2"</formula>
    </cfRule>
    <cfRule type="cellIs" dxfId="6018" priority="5359" operator="equal">
      <formula>"H1"</formula>
    </cfRule>
  </conditionalFormatting>
  <conditionalFormatting sqref="C221">
    <cfRule type="cellIs" dxfId="6017" priority="5357" operator="equal">
      <formula>"D"</formula>
    </cfRule>
  </conditionalFormatting>
  <conditionalFormatting sqref="C221">
    <cfRule type="cellIs" dxfId="6016" priority="5355" operator="equal">
      <formula>"H2"</formula>
    </cfRule>
    <cfRule type="cellIs" dxfId="6015" priority="5356" operator="equal">
      <formula>"H1"</formula>
    </cfRule>
  </conditionalFormatting>
  <conditionalFormatting sqref="C221">
    <cfRule type="cellIs" dxfId="6014" priority="5354" operator="equal">
      <formula>"D"</formula>
    </cfRule>
  </conditionalFormatting>
  <conditionalFormatting sqref="C221">
    <cfRule type="cellIs" dxfId="6013" priority="5352" operator="equal">
      <formula>"H2"</formula>
    </cfRule>
    <cfRule type="cellIs" dxfId="6012" priority="5353" operator="equal">
      <formula>"H1"</formula>
    </cfRule>
  </conditionalFormatting>
  <conditionalFormatting sqref="C218">
    <cfRule type="cellIs" dxfId="6011" priority="5330" operator="equal">
      <formula>"D"</formula>
    </cfRule>
  </conditionalFormatting>
  <conditionalFormatting sqref="C218">
    <cfRule type="cellIs" dxfId="6010" priority="5328" operator="equal">
      <formula>"H2"</formula>
    </cfRule>
    <cfRule type="cellIs" dxfId="6009" priority="5329" operator="equal">
      <formula>"H1"</formula>
    </cfRule>
  </conditionalFormatting>
  <conditionalFormatting sqref="C218">
    <cfRule type="cellIs" dxfId="6008" priority="5327" operator="equal">
      <formula>"D"</formula>
    </cfRule>
  </conditionalFormatting>
  <conditionalFormatting sqref="C218">
    <cfRule type="cellIs" dxfId="6007" priority="5325" operator="equal">
      <formula>"H2"</formula>
    </cfRule>
    <cfRule type="cellIs" dxfId="6006" priority="5326" operator="equal">
      <formula>"H1"</formula>
    </cfRule>
  </conditionalFormatting>
  <conditionalFormatting sqref="C218">
    <cfRule type="cellIs" dxfId="6005" priority="5324" operator="equal">
      <formula>"D"</formula>
    </cfRule>
  </conditionalFormatting>
  <conditionalFormatting sqref="C218">
    <cfRule type="cellIs" dxfId="6004" priority="5322" operator="equal">
      <formula>"H2"</formula>
    </cfRule>
    <cfRule type="cellIs" dxfId="6003" priority="5323" operator="equal">
      <formula>"H1"</formula>
    </cfRule>
  </conditionalFormatting>
  <conditionalFormatting sqref="C218">
    <cfRule type="cellIs" dxfId="6002" priority="5321" operator="equal">
      <formula>"D"</formula>
    </cfRule>
  </conditionalFormatting>
  <conditionalFormatting sqref="C218">
    <cfRule type="cellIs" dxfId="6001" priority="5319" operator="equal">
      <formula>"H2"</formula>
    </cfRule>
    <cfRule type="cellIs" dxfId="6000" priority="5320" operator="equal">
      <formula>"H1"</formula>
    </cfRule>
  </conditionalFormatting>
  <conditionalFormatting sqref="C216">
    <cfRule type="cellIs" dxfId="5999" priority="5285" operator="equal">
      <formula>"D"</formula>
    </cfRule>
  </conditionalFormatting>
  <conditionalFormatting sqref="C216">
    <cfRule type="cellIs" dxfId="5998" priority="5283" operator="equal">
      <formula>"H2"</formula>
    </cfRule>
    <cfRule type="cellIs" dxfId="5997" priority="5284" operator="equal">
      <formula>"H1"</formula>
    </cfRule>
  </conditionalFormatting>
  <conditionalFormatting sqref="C216">
    <cfRule type="cellIs" dxfId="5996" priority="5282" operator="equal">
      <formula>"D"</formula>
    </cfRule>
  </conditionalFormatting>
  <conditionalFormatting sqref="C216">
    <cfRule type="cellIs" dxfId="5995" priority="5280" operator="equal">
      <formula>"H2"</formula>
    </cfRule>
    <cfRule type="cellIs" dxfId="5994" priority="5281" operator="equal">
      <formula>"H1"</formula>
    </cfRule>
  </conditionalFormatting>
  <conditionalFormatting sqref="C216">
    <cfRule type="cellIs" dxfId="5993" priority="5279" operator="equal">
      <formula>"D"</formula>
    </cfRule>
  </conditionalFormatting>
  <conditionalFormatting sqref="C216">
    <cfRule type="cellIs" dxfId="5992" priority="5277" operator="equal">
      <formula>"H2"</formula>
    </cfRule>
    <cfRule type="cellIs" dxfId="5991" priority="5278" operator="equal">
      <formula>"H1"</formula>
    </cfRule>
  </conditionalFormatting>
  <conditionalFormatting sqref="C216">
    <cfRule type="cellIs" dxfId="5990" priority="5276" operator="equal">
      <formula>"D"</formula>
    </cfRule>
  </conditionalFormatting>
  <conditionalFormatting sqref="C216">
    <cfRule type="cellIs" dxfId="5989" priority="5274" operator="equal">
      <formula>"H2"</formula>
    </cfRule>
    <cfRule type="cellIs" dxfId="5988" priority="5275" operator="equal">
      <formula>"H1"</formula>
    </cfRule>
  </conditionalFormatting>
  <conditionalFormatting sqref="C216">
    <cfRule type="cellIs" dxfId="5987" priority="5270" operator="equal">
      <formula>"D"</formula>
    </cfRule>
  </conditionalFormatting>
  <conditionalFormatting sqref="C216">
    <cfRule type="cellIs" dxfId="5986" priority="5268" operator="equal">
      <formula>"H2"</formula>
    </cfRule>
    <cfRule type="cellIs" dxfId="5985" priority="5269" operator="equal">
      <formula>"H1"</formula>
    </cfRule>
  </conditionalFormatting>
  <conditionalFormatting sqref="C216">
    <cfRule type="cellIs" dxfId="5984" priority="5267" operator="equal">
      <formula>"D"</formula>
    </cfRule>
  </conditionalFormatting>
  <conditionalFormatting sqref="C216">
    <cfRule type="cellIs" dxfId="5983" priority="5265" operator="equal">
      <formula>"H2"</formula>
    </cfRule>
    <cfRule type="cellIs" dxfId="5982" priority="5266" operator="equal">
      <formula>"H1"</formula>
    </cfRule>
  </conditionalFormatting>
  <conditionalFormatting sqref="C216">
    <cfRule type="cellIs" dxfId="5981" priority="5264" operator="equal">
      <formula>"D"</formula>
    </cfRule>
  </conditionalFormatting>
  <conditionalFormatting sqref="C216">
    <cfRule type="cellIs" dxfId="5980" priority="5262" operator="equal">
      <formula>"H2"</formula>
    </cfRule>
    <cfRule type="cellIs" dxfId="5979" priority="5263" operator="equal">
      <formula>"H1"</formula>
    </cfRule>
  </conditionalFormatting>
  <conditionalFormatting sqref="C216">
    <cfRule type="cellIs" dxfId="5978" priority="5261" operator="equal">
      <formula>"D"</formula>
    </cfRule>
  </conditionalFormatting>
  <conditionalFormatting sqref="C216">
    <cfRule type="cellIs" dxfId="5977" priority="5259" operator="equal">
      <formula>"H2"</formula>
    </cfRule>
    <cfRule type="cellIs" dxfId="5976" priority="5260" operator="equal">
      <formula>"H1"</formula>
    </cfRule>
  </conditionalFormatting>
  <conditionalFormatting sqref="C216">
    <cfRule type="cellIs" dxfId="5975" priority="5255" operator="equal">
      <formula>"D"</formula>
    </cfRule>
  </conditionalFormatting>
  <conditionalFormatting sqref="C216">
    <cfRule type="cellIs" dxfId="5974" priority="5253" operator="equal">
      <formula>"H2"</formula>
    </cfRule>
    <cfRule type="cellIs" dxfId="5973" priority="5254" operator="equal">
      <formula>"H1"</formula>
    </cfRule>
  </conditionalFormatting>
  <conditionalFormatting sqref="C216">
    <cfRule type="cellIs" dxfId="5972" priority="5252" operator="equal">
      <formula>"D"</formula>
    </cfRule>
  </conditionalFormatting>
  <conditionalFormatting sqref="C216">
    <cfRule type="cellIs" dxfId="5971" priority="5250" operator="equal">
      <formula>"H2"</formula>
    </cfRule>
    <cfRule type="cellIs" dxfId="5970" priority="5251" operator="equal">
      <formula>"H1"</formula>
    </cfRule>
  </conditionalFormatting>
  <conditionalFormatting sqref="C216">
    <cfRule type="cellIs" dxfId="5969" priority="5249" operator="equal">
      <formula>"D"</formula>
    </cfRule>
  </conditionalFormatting>
  <conditionalFormatting sqref="C216">
    <cfRule type="cellIs" dxfId="5968" priority="5247" operator="equal">
      <formula>"H2"</formula>
    </cfRule>
    <cfRule type="cellIs" dxfId="5967" priority="5248" operator="equal">
      <formula>"H1"</formula>
    </cfRule>
  </conditionalFormatting>
  <conditionalFormatting sqref="C216">
    <cfRule type="cellIs" dxfId="5966" priority="5246" operator="equal">
      <formula>"D"</formula>
    </cfRule>
  </conditionalFormatting>
  <conditionalFormatting sqref="C216">
    <cfRule type="cellIs" dxfId="5965" priority="5244" operator="equal">
      <formula>"H2"</formula>
    </cfRule>
    <cfRule type="cellIs" dxfId="5964" priority="5245" operator="equal">
      <formula>"H1"</formula>
    </cfRule>
  </conditionalFormatting>
  <conditionalFormatting sqref="C215">
    <cfRule type="cellIs" dxfId="5963" priority="5240" operator="equal">
      <formula>"D"</formula>
    </cfRule>
  </conditionalFormatting>
  <conditionalFormatting sqref="C215">
    <cfRule type="cellIs" dxfId="5962" priority="5238" operator="equal">
      <formula>"H2"</formula>
    </cfRule>
    <cfRule type="cellIs" dxfId="5961" priority="5239" operator="equal">
      <formula>"H1"</formula>
    </cfRule>
  </conditionalFormatting>
  <conditionalFormatting sqref="C215">
    <cfRule type="cellIs" dxfId="5960" priority="5237" operator="equal">
      <formula>"D"</formula>
    </cfRule>
  </conditionalFormatting>
  <conditionalFormatting sqref="C215">
    <cfRule type="cellIs" dxfId="5959" priority="5235" operator="equal">
      <formula>"H2"</formula>
    </cfRule>
    <cfRule type="cellIs" dxfId="5958" priority="5236" operator="equal">
      <formula>"H1"</formula>
    </cfRule>
  </conditionalFormatting>
  <conditionalFormatting sqref="C215">
    <cfRule type="cellIs" dxfId="5957" priority="5234" operator="equal">
      <formula>"D"</formula>
    </cfRule>
  </conditionalFormatting>
  <conditionalFormatting sqref="C215">
    <cfRule type="cellIs" dxfId="5956" priority="5232" operator="equal">
      <formula>"H2"</formula>
    </cfRule>
    <cfRule type="cellIs" dxfId="5955" priority="5233" operator="equal">
      <formula>"H1"</formula>
    </cfRule>
  </conditionalFormatting>
  <conditionalFormatting sqref="C215">
    <cfRule type="cellIs" dxfId="5954" priority="5231" operator="equal">
      <formula>"D"</formula>
    </cfRule>
  </conditionalFormatting>
  <conditionalFormatting sqref="C215">
    <cfRule type="cellIs" dxfId="5953" priority="5229" operator="equal">
      <formula>"H2"</formula>
    </cfRule>
    <cfRule type="cellIs" dxfId="5952" priority="5230" operator="equal">
      <formula>"H1"</formula>
    </cfRule>
  </conditionalFormatting>
  <conditionalFormatting sqref="C215">
    <cfRule type="cellIs" dxfId="5951" priority="5225" operator="equal">
      <formula>"D"</formula>
    </cfRule>
  </conditionalFormatting>
  <conditionalFormatting sqref="C215">
    <cfRule type="cellIs" dxfId="5950" priority="5223" operator="equal">
      <formula>"H2"</formula>
    </cfRule>
    <cfRule type="cellIs" dxfId="5949" priority="5224" operator="equal">
      <formula>"H1"</formula>
    </cfRule>
  </conditionalFormatting>
  <conditionalFormatting sqref="C215">
    <cfRule type="cellIs" dxfId="5948" priority="5222" operator="equal">
      <formula>"D"</formula>
    </cfRule>
  </conditionalFormatting>
  <conditionalFormatting sqref="C215">
    <cfRule type="cellIs" dxfId="5947" priority="5220" operator="equal">
      <formula>"H2"</formula>
    </cfRule>
    <cfRule type="cellIs" dxfId="5946" priority="5221" operator="equal">
      <formula>"H1"</formula>
    </cfRule>
  </conditionalFormatting>
  <conditionalFormatting sqref="C215">
    <cfRule type="cellIs" dxfId="5945" priority="5219" operator="equal">
      <formula>"D"</formula>
    </cfRule>
  </conditionalFormatting>
  <conditionalFormatting sqref="C215">
    <cfRule type="cellIs" dxfId="5944" priority="5217" operator="equal">
      <formula>"H2"</formula>
    </cfRule>
    <cfRule type="cellIs" dxfId="5943" priority="5218" operator="equal">
      <formula>"H1"</formula>
    </cfRule>
  </conditionalFormatting>
  <conditionalFormatting sqref="C215">
    <cfRule type="cellIs" dxfId="5942" priority="5216" operator="equal">
      <formula>"D"</formula>
    </cfRule>
  </conditionalFormatting>
  <conditionalFormatting sqref="C215">
    <cfRule type="cellIs" dxfId="5941" priority="5214" operator="equal">
      <formula>"H2"</formula>
    </cfRule>
    <cfRule type="cellIs" dxfId="5940" priority="5215" operator="equal">
      <formula>"H1"</formula>
    </cfRule>
  </conditionalFormatting>
  <conditionalFormatting sqref="C215">
    <cfRule type="cellIs" dxfId="5939" priority="5210" operator="equal">
      <formula>"D"</formula>
    </cfRule>
  </conditionalFormatting>
  <conditionalFormatting sqref="C215">
    <cfRule type="cellIs" dxfId="5938" priority="5208" operator="equal">
      <formula>"H2"</formula>
    </cfRule>
    <cfRule type="cellIs" dxfId="5937" priority="5209" operator="equal">
      <formula>"H1"</formula>
    </cfRule>
  </conditionalFormatting>
  <conditionalFormatting sqref="C215">
    <cfRule type="cellIs" dxfId="5936" priority="5207" operator="equal">
      <formula>"D"</formula>
    </cfRule>
  </conditionalFormatting>
  <conditionalFormatting sqref="C215">
    <cfRule type="cellIs" dxfId="5935" priority="5205" operator="equal">
      <formula>"H2"</formula>
    </cfRule>
    <cfRule type="cellIs" dxfId="5934" priority="5206" operator="equal">
      <formula>"H1"</formula>
    </cfRule>
  </conditionalFormatting>
  <conditionalFormatting sqref="C215">
    <cfRule type="cellIs" dxfId="5933" priority="5204" operator="equal">
      <formula>"D"</formula>
    </cfRule>
  </conditionalFormatting>
  <conditionalFormatting sqref="C215">
    <cfRule type="cellIs" dxfId="5932" priority="5202" operator="equal">
      <formula>"H2"</formula>
    </cfRule>
    <cfRule type="cellIs" dxfId="5931" priority="5203" operator="equal">
      <formula>"H1"</formula>
    </cfRule>
  </conditionalFormatting>
  <conditionalFormatting sqref="C215">
    <cfRule type="cellIs" dxfId="5930" priority="5201" operator="equal">
      <formula>"D"</formula>
    </cfRule>
  </conditionalFormatting>
  <conditionalFormatting sqref="C215">
    <cfRule type="cellIs" dxfId="5929" priority="5199" operator="equal">
      <formula>"H2"</formula>
    </cfRule>
    <cfRule type="cellIs" dxfId="5928" priority="5200" operator="equal">
      <formula>"H1"</formula>
    </cfRule>
  </conditionalFormatting>
  <conditionalFormatting sqref="C212">
    <cfRule type="cellIs" dxfId="5927" priority="5150" operator="equal">
      <formula>"D"</formula>
    </cfRule>
  </conditionalFormatting>
  <conditionalFormatting sqref="C212">
    <cfRule type="cellIs" dxfId="5926" priority="5148" operator="equal">
      <formula>"H2"</formula>
    </cfRule>
    <cfRule type="cellIs" dxfId="5925" priority="5149" operator="equal">
      <formula>"H1"</formula>
    </cfRule>
  </conditionalFormatting>
  <conditionalFormatting sqref="C212">
    <cfRule type="cellIs" dxfId="5924" priority="5147" operator="equal">
      <formula>"D"</formula>
    </cfRule>
  </conditionalFormatting>
  <conditionalFormatting sqref="C212">
    <cfRule type="cellIs" dxfId="5923" priority="5145" operator="equal">
      <formula>"H2"</formula>
    </cfRule>
    <cfRule type="cellIs" dxfId="5922" priority="5146" operator="equal">
      <formula>"H1"</formula>
    </cfRule>
  </conditionalFormatting>
  <conditionalFormatting sqref="C212">
    <cfRule type="cellIs" dxfId="5921" priority="5144" operator="equal">
      <formula>"D"</formula>
    </cfRule>
  </conditionalFormatting>
  <conditionalFormatting sqref="C212">
    <cfRule type="cellIs" dxfId="5920" priority="5142" operator="equal">
      <formula>"H2"</formula>
    </cfRule>
    <cfRule type="cellIs" dxfId="5919" priority="5143" operator="equal">
      <formula>"H1"</formula>
    </cfRule>
  </conditionalFormatting>
  <conditionalFormatting sqref="C212">
    <cfRule type="cellIs" dxfId="5918" priority="5141" operator="equal">
      <formula>"D"</formula>
    </cfRule>
  </conditionalFormatting>
  <conditionalFormatting sqref="C212">
    <cfRule type="cellIs" dxfId="5917" priority="5139" operator="equal">
      <formula>"H2"</formula>
    </cfRule>
    <cfRule type="cellIs" dxfId="5916" priority="5140" operator="equal">
      <formula>"H1"</formula>
    </cfRule>
  </conditionalFormatting>
  <conditionalFormatting sqref="C212">
    <cfRule type="cellIs" dxfId="5915" priority="5135" operator="equal">
      <formula>"D"</formula>
    </cfRule>
  </conditionalFormatting>
  <conditionalFormatting sqref="C212">
    <cfRule type="cellIs" dxfId="5914" priority="5133" operator="equal">
      <formula>"H2"</formula>
    </cfRule>
    <cfRule type="cellIs" dxfId="5913" priority="5134" operator="equal">
      <formula>"H1"</formula>
    </cfRule>
  </conditionalFormatting>
  <conditionalFormatting sqref="C212">
    <cfRule type="cellIs" dxfId="5912" priority="5132" operator="equal">
      <formula>"D"</formula>
    </cfRule>
  </conditionalFormatting>
  <conditionalFormatting sqref="C212">
    <cfRule type="cellIs" dxfId="5911" priority="5130" operator="equal">
      <formula>"H2"</formula>
    </cfRule>
    <cfRule type="cellIs" dxfId="5910" priority="5131" operator="equal">
      <formula>"H1"</formula>
    </cfRule>
  </conditionalFormatting>
  <conditionalFormatting sqref="C212">
    <cfRule type="cellIs" dxfId="5909" priority="5129" operator="equal">
      <formula>"D"</formula>
    </cfRule>
  </conditionalFormatting>
  <conditionalFormatting sqref="C212">
    <cfRule type="cellIs" dxfId="5908" priority="5127" operator="equal">
      <formula>"H2"</formula>
    </cfRule>
    <cfRule type="cellIs" dxfId="5907" priority="5128" operator="equal">
      <formula>"H1"</formula>
    </cfRule>
  </conditionalFormatting>
  <conditionalFormatting sqref="C212">
    <cfRule type="cellIs" dxfId="5906" priority="5126" operator="equal">
      <formula>"D"</formula>
    </cfRule>
  </conditionalFormatting>
  <conditionalFormatting sqref="C212">
    <cfRule type="cellIs" dxfId="5905" priority="5124" operator="equal">
      <formula>"H2"</formula>
    </cfRule>
    <cfRule type="cellIs" dxfId="5904" priority="5125" operator="equal">
      <formula>"H1"</formula>
    </cfRule>
  </conditionalFormatting>
  <conditionalFormatting sqref="C212">
    <cfRule type="cellIs" dxfId="5903" priority="5120" operator="equal">
      <formula>"D"</formula>
    </cfRule>
  </conditionalFormatting>
  <conditionalFormatting sqref="C212">
    <cfRule type="cellIs" dxfId="5902" priority="5118" operator="equal">
      <formula>"H2"</formula>
    </cfRule>
    <cfRule type="cellIs" dxfId="5901" priority="5119" operator="equal">
      <formula>"H1"</formula>
    </cfRule>
  </conditionalFormatting>
  <conditionalFormatting sqref="C212">
    <cfRule type="cellIs" dxfId="5900" priority="5117" operator="equal">
      <formula>"D"</formula>
    </cfRule>
  </conditionalFormatting>
  <conditionalFormatting sqref="C212">
    <cfRule type="cellIs" dxfId="5899" priority="5115" operator="equal">
      <formula>"H2"</formula>
    </cfRule>
    <cfRule type="cellIs" dxfId="5898" priority="5116" operator="equal">
      <formula>"H1"</formula>
    </cfRule>
  </conditionalFormatting>
  <conditionalFormatting sqref="C212">
    <cfRule type="cellIs" dxfId="5897" priority="5114" operator="equal">
      <formula>"D"</formula>
    </cfRule>
  </conditionalFormatting>
  <conditionalFormatting sqref="C212">
    <cfRule type="cellIs" dxfId="5896" priority="5112" operator="equal">
      <formula>"H2"</formula>
    </cfRule>
    <cfRule type="cellIs" dxfId="5895" priority="5113" operator="equal">
      <formula>"H1"</formula>
    </cfRule>
  </conditionalFormatting>
  <conditionalFormatting sqref="C212">
    <cfRule type="cellIs" dxfId="5894" priority="5111" operator="equal">
      <formula>"D"</formula>
    </cfRule>
  </conditionalFormatting>
  <conditionalFormatting sqref="C212">
    <cfRule type="cellIs" dxfId="5893" priority="5109" operator="equal">
      <formula>"H2"</formula>
    </cfRule>
    <cfRule type="cellIs" dxfId="5892" priority="5110" operator="equal">
      <formula>"H1"</formula>
    </cfRule>
  </conditionalFormatting>
  <conditionalFormatting sqref="C212">
    <cfRule type="cellIs" dxfId="5891" priority="5105" operator="equal">
      <formula>"D"</formula>
    </cfRule>
  </conditionalFormatting>
  <conditionalFormatting sqref="C212">
    <cfRule type="cellIs" dxfId="5890" priority="5103" operator="equal">
      <formula>"H2"</formula>
    </cfRule>
    <cfRule type="cellIs" dxfId="5889" priority="5104" operator="equal">
      <formula>"H1"</formula>
    </cfRule>
  </conditionalFormatting>
  <conditionalFormatting sqref="C212">
    <cfRule type="cellIs" dxfId="5888" priority="5102" operator="equal">
      <formula>"D"</formula>
    </cfRule>
  </conditionalFormatting>
  <conditionalFormatting sqref="C212">
    <cfRule type="cellIs" dxfId="5887" priority="5100" operator="equal">
      <formula>"H2"</formula>
    </cfRule>
    <cfRule type="cellIs" dxfId="5886" priority="5101" operator="equal">
      <formula>"H1"</formula>
    </cfRule>
  </conditionalFormatting>
  <conditionalFormatting sqref="C212">
    <cfRule type="cellIs" dxfId="5885" priority="5099" operator="equal">
      <formula>"D"</formula>
    </cfRule>
  </conditionalFormatting>
  <conditionalFormatting sqref="C212">
    <cfRule type="cellIs" dxfId="5884" priority="5097" operator="equal">
      <formula>"H2"</formula>
    </cfRule>
    <cfRule type="cellIs" dxfId="5883" priority="5098" operator="equal">
      <formula>"H1"</formula>
    </cfRule>
  </conditionalFormatting>
  <conditionalFormatting sqref="C212">
    <cfRule type="cellIs" dxfId="5882" priority="5096" operator="equal">
      <formula>"D"</formula>
    </cfRule>
  </conditionalFormatting>
  <conditionalFormatting sqref="C212">
    <cfRule type="cellIs" dxfId="5881" priority="5094" operator="equal">
      <formula>"H2"</formula>
    </cfRule>
    <cfRule type="cellIs" dxfId="5880" priority="5095" operator="equal">
      <formula>"H1"</formula>
    </cfRule>
  </conditionalFormatting>
  <conditionalFormatting sqref="D216">
    <cfRule type="expression" dxfId="5879" priority="5093">
      <formula>AND(D$1&gt;=($E216),D$1&lt;=($F216),$E216&lt;&gt;"",$F216&lt;&gt;"")</formula>
    </cfRule>
  </conditionalFormatting>
  <conditionalFormatting sqref="D216">
    <cfRule type="cellIs" dxfId="5878" priority="5089" operator="equal">
      <formula>"D"</formula>
    </cfRule>
  </conditionalFormatting>
  <conditionalFormatting sqref="D216">
    <cfRule type="cellIs" dxfId="5877" priority="5087" operator="equal">
      <formula>"H2"</formula>
    </cfRule>
    <cfRule type="cellIs" dxfId="5876" priority="5088" operator="equal">
      <formula>"H1"</formula>
    </cfRule>
  </conditionalFormatting>
  <conditionalFormatting sqref="D216">
    <cfRule type="cellIs" dxfId="5875" priority="5086" operator="equal">
      <formula>"D"</formula>
    </cfRule>
  </conditionalFormatting>
  <conditionalFormatting sqref="D216">
    <cfRule type="cellIs" dxfId="5874" priority="5084" operator="equal">
      <formula>"H2"</formula>
    </cfRule>
    <cfRule type="cellIs" dxfId="5873" priority="5085" operator="equal">
      <formula>"H1"</formula>
    </cfRule>
  </conditionalFormatting>
  <conditionalFormatting sqref="D216">
    <cfRule type="cellIs" dxfId="5872" priority="5083" operator="equal">
      <formula>"D"</formula>
    </cfRule>
  </conditionalFormatting>
  <conditionalFormatting sqref="D216">
    <cfRule type="cellIs" dxfId="5871" priority="5081" operator="equal">
      <formula>"H2"</formula>
    </cfRule>
    <cfRule type="cellIs" dxfId="5870" priority="5082" operator="equal">
      <formula>"H1"</formula>
    </cfRule>
  </conditionalFormatting>
  <conditionalFormatting sqref="D221">
    <cfRule type="cellIs" dxfId="5869" priority="5076" operator="equal">
      <formula>"D"</formula>
    </cfRule>
  </conditionalFormatting>
  <conditionalFormatting sqref="D221">
    <cfRule type="cellIs" dxfId="5868" priority="5074" operator="equal">
      <formula>"H2"</formula>
    </cfRule>
    <cfRule type="cellIs" dxfId="5867" priority="5075" operator="equal">
      <formula>"H1"</formula>
    </cfRule>
  </conditionalFormatting>
  <conditionalFormatting sqref="D221">
    <cfRule type="cellIs" dxfId="5866" priority="5073" operator="equal">
      <formula>"D"</formula>
    </cfRule>
  </conditionalFormatting>
  <conditionalFormatting sqref="D221">
    <cfRule type="cellIs" dxfId="5865" priority="5071" operator="equal">
      <formula>"H2"</formula>
    </cfRule>
    <cfRule type="cellIs" dxfId="5864" priority="5072" operator="equal">
      <formula>"H1"</formula>
    </cfRule>
  </conditionalFormatting>
  <conditionalFormatting sqref="D221">
    <cfRule type="expression" dxfId="5863" priority="5080">
      <formula>AND(D$1&gt;=($E221),D$1&lt;=($F221),$E221&lt;&gt;"",$F221&lt;&gt;"")</formula>
    </cfRule>
  </conditionalFormatting>
  <conditionalFormatting sqref="D221">
    <cfRule type="cellIs" dxfId="5862" priority="5070" operator="equal">
      <formula>"D"</formula>
    </cfRule>
  </conditionalFormatting>
  <conditionalFormatting sqref="D221">
    <cfRule type="cellIs" dxfId="5861" priority="5068" operator="equal">
      <formula>"H2"</formula>
    </cfRule>
    <cfRule type="cellIs" dxfId="5860" priority="5069" operator="equal">
      <formula>"H1"</formula>
    </cfRule>
  </conditionalFormatting>
  <conditionalFormatting sqref="D215">
    <cfRule type="expression" dxfId="5859" priority="5067">
      <formula>AND(D$1&gt;=($E215),D$1&lt;=($F215),$E215&lt;&gt;"",$F215&lt;&gt;"")</formula>
    </cfRule>
  </conditionalFormatting>
  <conditionalFormatting sqref="D215">
    <cfRule type="cellIs" dxfId="5858" priority="5063" operator="equal">
      <formula>"D"</formula>
    </cfRule>
  </conditionalFormatting>
  <conditionalFormatting sqref="D215">
    <cfRule type="cellIs" dxfId="5857" priority="5061" operator="equal">
      <formula>"H2"</formula>
    </cfRule>
    <cfRule type="cellIs" dxfId="5856" priority="5062" operator="equal">
      <formula>"H1"</formula>
    </cfRule>
  </conditionalFormatting>
  <conditionalFormatting sqref="D215">
    <cfRule type="cellIs" dxfId="5855" priority="5060" operator="equal">
      <formula>"D"</formula>
    </cfRule>
  </conditionalFormatting>
  <conditionalFormatting sqref="D215">
    <cfRule type="cellIs" dxfId="5854" priority="5058" operator="equal">
      <formula>"H2"</formula>
    </cfRule>
    <cfRule type="cellIs" dxfId="5853" priority="5059" operator="equal">
      <formula>"H1"</formula>
    </cfRule>
  </conditionalFormatting>
  <conditionalFormatting sqref="D218">
    <cfRule type="expression" dxfId="5852" priority="5057">
      <formula>AND(D$1&gt;=($E218),D$1&lt;=($F218),$E218&lt;&gt;"",$F218&lt;&gt;"")</formula>
    </cfRule>
  </conditionalFormatting>
  <conditionalFormatting sqref="D218">
    <cfRule type="cellIs" dxfId="5851" priority="5053" operator="equal">
      <formula>"D"</formula>
    </cfRule>
  </conditionalFormatting>
  <conditionalFormatting sqref="D218">
    <cfRule type="cellIs" dxfId="5850" priority="5051" operator="equal">
      <formula>"H2"</formula>
    </cfRule>
    <cfRule type="cellIs" dxfId="5849" priority="5052" operator="equal">
      <formula>"H1"</formula>
    </cfRule>
  </conditionalFormatting>
  <conditionalFormatting sqref="D218">
    <cfRule type="cellIs" dxfId="5848" priority="5050" operator="equal">
      <formula>"D"</formula>
    </cfRule>
  </conditionalFormatting>
  <conditionalFormatting sqref="D218">
    <cfRule type="cellIs" dxfId="5847" priority="5048" operator="equal">
      <formula>"H2"</formula>
    </cfRule>
    <cfRule type="cellIs" dxfId="5846" priority="5049" operator="equal">
      <formula>"H1"</formula>
    </cfRule>
  </conditionalFormatting>
  <conditionalFormatting sqref="C212">
    <cfRule type="cellIs" dxfId="5845" priority="5047" operator="equal">
      <formula>"D"</formula>
    </cfRule>
  </conditionalFormatting>
  <conditionalFormatting sqref="C212">
    <cfRule type="cellIs" dxfId="5844" priority="5045" operator="equal">
      <formula>"H2"</formula>
    </cfRule>
    <cfRule type="cellIs" dxfId="5843" priority="5046" operator="equal">
      <formula>"H1"</formula>
    </cfRule>
  </conditionalFormatting>
  <conditionalFormatting sqref="C220">
    <cfRule type="cellIs" dxfId="5842" priority="5023" operator="equal">
      <formula>"D"</formula>
    </cfRule>
  </conditionalFormatting>
  <conditionalFormatting sqref="C220">
    <cfRule type="cellIs" dxfId="5841" priority="5021" operator="equal">
      <formula>"H2"</formula>
    </cfRule>
    <cfRule type="cellIs" dxfId="5840" priority="5022" operator="equal">
      <formula>"H1"</formula>
    </cfRule>
  </conditionalFormatting>
  <conditionalFormatting sqref="C220">
    <cfRule type="cellIs" dxfId="5839" priority="5020" operator="equal">
      <formula>"D"</formula>
    </cfRule>
  </conditionalFormatting>
  <conditionalFormatting sqref="C220">
    <cfRule type="cellIs" dxfId="5838" priority="5018" operator="equal">
      <formula>"H2"</formula>
    </cfRule>
    <cfRule type="cellIs" dxfId="5837" priority="5019" operator="equal">
      <formula>"H1"</formula>
    </cfRule>
  </conditionalFormatting>
  <conditionalFormatting sqref="D212">
    <cfRule type="expression" dxfId="5836" priority="5008">
      <formula>AND(D$1&gt;=($E212),D$1&lt;=($F212),$E212&lt;&gt;"",$F212&lt;&gt;"")</formula>
    </cfRule>
  </conditionalFormatting>
  <conditionalFormatting sqref="D212">
    <cfRule type="cellIs" dxfId="5835" priority="5004" operator="equal">
      <formula>"D"</formula>
    </cfRule>
  </conditionalFormatting>
  <conditionalFormatting sqref="D212">
    <cfRule type="cellIs" dxfId="5834" priority="5002" operator="equal">
      <formula>"H2"</formula>
    </cfRule>
    <cfRule type="cellIs" dxfId="5833" priority="5003" operator="equal">
      <formula>"H1"</formula>
    </cfRule>
  </conditionalFormatting>
  <conditionalFormatting sqref="D212">
    <cfRule type="cellIs" dxfId="5832" priority="5001" operator="equal">
      <formula>"D"</formula>
    </cfRule>
  </conditionalFormatting>
  <conditionalFormatting sqref="D212">
    <cfRule type="cellIs" dxfId="5831" priority="4999" operator="equal">
      <formula>"H2"</formula>
    </cfRule>
    <cfRule type="cellIs" dxfId="5830" priority="5000" operator="equal">
      <formula>"H1"</formula>
    </cfRule>
  </conditionalFormatting>
  <conditionalFormatting sqref="C230">
    <cfRule type="cellIs" dxfId="5829" priority="4769" operator="equal">
      <formula>"D"</formula>
    </cfRule>
  </conditionalFormatting>
  <conditionalFormatting sqref="C230">
    <cfRule type="cellIs" dxfId="5828" priority="4767" operator="equal">
      <formula>"H2"</formula>
    </cfRule>
    <cfRule type="cellIs" dxfId="5827" priority="4768" operator="equal">
      <formula>"H1"</formula>
    </cfRule>
  </conditionalFormatting>
  <conditionalFormatting sqref="C231">
    <cfRule type="cellIs" dxfId="5826" priority="4775" operator="equal">
      <formula>"D"</formula>
    </cfRule>
  </conditionalFormatting>
  <conditionalFormatting sqref="C231">
    <cfRule type="cellIs" dxfId="5825" priority="4773" operator="equal">
      <formula>"H2"</formula>
    </cfRule>
    <cfRule type="cellIs" dxfId="5824" priority="4774" operator="equal">
      <formula>"H1"</formula>
    </cfRule>
  </conditionalFormatting>
  <conditionalFormatting sqref="C231">
    <cfRule type="cellIs" dxfId="5823" priority="4778" operator="equal">
      <formula>"D"</formula>
    </cfRule>
  </conditionalFormatting>
  <conditionalFormatting sqref="C231">
    <cfRule type="cellIs" dxfId="5822" priority="4776" operator="equal">
      <formula>"H2"</formula>
    </cfRule>
    <cfRule type="cellIs" dxfId="5821" priority="4777" operator="equal">
      <formula>"H1"</formula>
    </cfRule>
  </conditionalFormatting>
  <conditionalFormatting sqref="D220">
    <cfRule type="expression" dxfId="5820" priority="4968">
      <formula>AND(D$1&gt;=($E220),D$1&lt;=($F220),$E220&lt;&gt;"",$F220&lt;&gt;"")</formula>
    </cfRule>
  </conditionalFormatting>
  <conditionalFormatting sqref="D220">
    <cfRule type="cellIs" dxfId="5819" priority="4964" operator="equal">
      <formula>"D"</formula>
    </cfRule>
  </conditionalFormatting>
  <conditionalFormatting sqref="D220">
    <cfRule type="cellIs" dxfId="5818" priority="4962" operator="equal">
      <formula>"H2"</formula>
    </cfRule>
    <cfRule type="cellIs" dxfId="5817" priority="4963" operator="equal">
      <formula>"H1"</formula>
    </cfRule>
  </conditionalFormatting>
  <conditionalFormatting sqref="D220">
    <cfRule type="cellIs" dxfId="5816" priority="4961" operator="equal">
      <formula>"D"</formula>
    </cfRule>
  </conditionalFormatting>
  <conditionalFormatting sqref="D220">
    <cfRule type="cellIs" dxfId="5815" priority="4959" operator="equal">
      <formula>"H2"</formula>
    </cfRule>
    <cfRule type="cellIs" dxfId="5814" priority="4960" operator="equal">
      <formula>"H1"</formula>
    </cfRule>
  </conditionalFormatting>
  <conditionalFormatting sqref="N222:JN233">
    <cfRule type="expression" dxfId="5813" priority="4954">
      <formula>OR(WEEKDAY(N$1)=1,WEEKDAY(N$1)=7)</formula>
    </cfRule>
  </conditionalFormatting>
  <conditionalFormatting sqref="A223:B233 A222 C225:G225 I222:XFD222 C223:G223 C224 J223:XFD233 C222:E222 G222 E224:G224 E226:G233">
    <cfRule type="cellIs" dxfId="5812" priority="4951" operator="equal">
      <formula>"D"</formula>
    </cfRule>
  </conditionalFormatting>
  <conditionalFormatting sqref="A223:B233 A222 C225:G225 I222:XFD222 C223:G223 C224 J223:XFD233 C222:E222 G222 E224:G224 E226:G233">
    <cfRule type="cellIs" dxfId="5811" priority="4949" operator="equal">
      <formula>"H2"</formula>
    </cfRule>
    <cfRule type="cellIs" dxfId="5810" priority="4950" operator="equal">
      <formula>"H1"</formula>
    </cfRule>
  </conditionalFormatting>
  <conditionalFormatting sqref="E222 E223:F233">
    <cfRule type="expression" dxfId="5809" priority="4948">
      <formula>$E222&gt;$F222</formula>
    </cfRule>
  </conditionalFormatting>
  <conditionalFormatting sqref="B222:E222 D225:G225 G222:XFD222 E223:G224">
    <cfRule type="cellIs" dxfId="5808" priority="4947" operator="equal">
      <formula>"D"</formula>
    </cfRule>
  </conditionalFormatting>
  <conditionalFormatting sqref="B222:E222 D225:G225 G222:XFD222 E223:G224">
    <cfRule type="cellIs" dxfId="5807" priority="4945" operator="equal">
      <formula>"H2"</formula>
    </cfRule>
    <cfRule type="cellIs" dxfId="5806" priority="4946" operator="equal">
      <formula>"H1"</formula>
    </cfRule>
  </conditionalFormatting>
  <conditionalFormatting sqref="C225">
    <cfRule type="cellIs" dxfId="5805" priority="4944" operator="equal">
      <formula>"D"</formula>
    </cfRule>
  </conditionalFormatting>
  <conditionalFormatting sqref="C225">
    <cfRule type="cellIs" dxfId="5804" priority="4942" operator="equal">
      <formula>"H2"</formula>
    </cfRule>
    <cfRule type="cellIs" dxfId="5803" priority="4943" operator="equal">
      <formula>"H1"</formula>
    </cfRule>
  </conditionalFormatting>
  <conditionalFormatting sqref="C223">
    <cfRule type="cellIs" dxfId="5802" priority="4941" operator="equal">
      <formula>"D"</formula>
    </cfRule>
  </conditionalFormatting>
  <conditionalFormatting sqref="C223">
    <cfRule type="cellIs" dxfId="5801" priority="4939" operator="equal">
      <formula>"H2"</formula>
    </cfRule>
    <cfRule type="cellIs" dxfId="5800" priority="4940" operator="equal">
      <formula>"H1"</formula>
    </cfRule>
  </conditionalFormatting>
  <conditionalFormatting sqref="C224">
    <cfRule type="cellIs" dxfId="5799" priority="4938" operator="equal">
      <formula>"D"</formula>
    </cfRule>
  </conditionalFormatting>
  <conditionalFormatting sqref="C224">
    <cfRule type="cellIs" dxfId="5798" priority="4936" operator="equal">
      <formula>"H2"</formula>
    </cfRule>
    <cfRule type="cellIs" dxfId="5797" priority="4937" operator="equal">
      <formula>"H1"</formula>
    </cfRule>
  </conditionalFormatting>
  <conditionalFormatting sqref="D223">
    <cfRule type="cellIs" dxfId="5796" priority="4935" operator="equal">
      <formula>"D"</formula>
    </cfRule>
  </conditionalFormatting>
  <conditionalFormatting sqref="D223">
    <cfRule type="cellIs" dxfId="5795" priority="4933" operator="equal">
      <formula>"H2"</formula>
    </cfRule>
    <cfRule type="cellIs" dxfId="5794" priority="4934" operator="equal">
      <formula>"H1"</formula>
    </cfRule>
  </conditionalFormatting>
  <conditionalFormatting sqref="E226">
    <cfRule type="cellIs" dxfId="5793" priority="4932" operator="equal">
      <formula>"D"</formula>
    </cfRule>
  </conditionalFormatting>
  <conditionalFormatting sqref="E226">
    <cfRule type="cellIs" dxfId="5792" priority="4930" operator="equal">
      <formula>"H2"</formula>
    </cfRule>
    <cfRule type="cellIs" dxfId="5791" priority="4931" operator="equal">
      <formula>"H1"</formula>
    </cfRule>
  </conditionalFormatting>
  <conditionalFormatting sqref="C232">
    <cfRule type="cellIs" dxfId="5790" priority="4836" operator="equal">
      <formula>"D"</formula>
    </cfRule>
  </conditionalFormatting>
  <conditionalFormatting sqref="C232">
    <cfRule type="cellIs" dxfId="5789" priority="4834" operator="equal">
      <formula>"H2"</formula>
    </cfRule>
    <cfRule type="cellIs" dxfId="5788" priority="4835" operator="equal">
      <formula>"H1"</formula>
    </cfRule>
  </conditionalFormatting>
  <conditionalFormatting sqref="C232">
    <cfRule type="cellIs" dxfId="5787" priority="4833" operator="equal">
      <formula>"D"</formula>
    </cfRule>
  </conditionalFormatting>
  <conditionalFormatting sqref="C232">
    <cfRule type="cellIs" dxfId="5786" priority="4831" operator="equal">
      <formula>"H2"</formula>
    </cfRule>
    <cfRule type="cellIs" dxfId="5785" priority="4832" operator="equal">
      <formula>"H1"</formula>
    </cfRule>
  </conditionalFormatting>
  <conditionalFormatting sqref="C232">
    <cfRule type="cellIs" dxfId="5784" priority="4830" operator="equal">
      <formula>"D"</formula>
    </cfRule>
  </conditionalFormatting>
  <conditionalFormatting sqref="C232">
    <cfRule type="cellIs" dxfId="5783" priority="4828" operator="equal">
      <formula>"H2"</formula>
    </cfRule>
    <cfRule type="cellIs" dxfId="5782" priority="4829" operator="equal">
      <formula>"H1"</formula>
    </cfRule>
  </conditionalFormatting>
  <conditionalFormatting sqref="C226">
    <cfRule type="cellIs" dxfId="5781" priority="4926" operator="equal">
      <formula>"D"</formula>
    </cfRule>
  </conditionalFormatting>
  <conditionalFormatting sqref="C226">
    <cfRule type="cellIs" dxfId="5780" priority="4924" operator="equal">
      <formula>"H2"</formula>
    </cfRule>
    <cfRule type="cellIs" dxfId="5779" priority="4925" operator="equal">
      <formula>"H1"</formula>
    </cfRule>
  </conditionalFormatting>
  <conditionalFormatting sqref="C226">
    <cfRule type="cellIs" dxfId="5778" priority="4923" operator="equal">
      <formula>"D"</formula>
    </cfRule>
  </conditionalFormatting>
  <conditionalFormatting sqref="C226">
    <cfRule type="cellIs" dxfId="5777" priority="4921" operator="equal">
      <formula>"H2"</formula>
    </cfRule>
    <cfRule type="cellIs" dxfId="5776" priority="4922" operator="equal">
      <formula>"H1"</formula>
    </cfRule>
  </conditionalFormatting>
  <conditionalFormatting sqref="C226">
    <cfRule type="cellIs" dxfId="5775" priority="4920" operator="equal">
      <formula>"D"</formula>
    </cfRule>
  </conditionalFormatting>
  <conditionalFormatting sqref="C226">
    <cfRule type="cellIs" dxfId="5774" priority="4918" operator="equal">
      <formula>"H2"</formula>
    </cfRule>
    <cfRule type="cellIs" dxfId="5773" priority="4919" operator="equal">
      <formula>"H1"</formula>
    </cfRule>
  </conditionalFormatting>
  <conditionalFormatting sqref="C226">
    <cfRule type="cellIs" dxfId="5772" priority="4917" operator="equal">
      <formula>"D"</formula>
    </cfRule>
  </conditionalFormatting>
  <conditionalFormatting sqref="C226">
    <cfRule type="cellIs" dxfId="5771" priority="4915" operator="equal">
      <formula>"H2"</formula>
    </cfRule>
    <cfRule type="cellIs" dxfId="5770" priority="4916" operator="equal">
      <formula>"H1"</formula>
    </cfRule>
  </conditionalFormatting>
  <conditionalFormatting sqref="C227">
    <cfRule type="cellIs" dxfId="5769" priority="4911" operator="equal">
      <formula>"D"</formula>
    </cfRule>
  </conditionalFormatting>
  <conditionalFormatting sqref="C227">
    <cfRule type="cellIs" dxfId="5768" priority="4909" operator="equal">
      <formula>"H2"</formula>
    </cfRule>
    <cfRule type="cellIs" dxfId="5767" priority="4910" operator="equal">
      <formula>"H1"</formula>
    </cfRule>
  </conditionalFormatting>
  <conditionalFormatting sqref="C227">
    <cfRule type="cellIs" dxfId="5766" priority="4908" operator="equal">
      <formula>"D"</formula>
    </cfRule>
  </conditionalFormatting>
  <conditionalFormatting sqref="C227">
    <cfRule type="cellIs" dxfId="5765" priority="4906" operator="equal">
      <formula>"H2"</formula>
    </cfRule>
    <cfRule type="cellIs" dxfId="5764" priority="4907" operator="equal">
      <formula>"H1"</formula>
    </cfRule>
  </conditionalFormatting>
  <conditionalFormatting sqref="C227">
    <cfRule type="cellIs" dxfId="5763" priority="4905" operator="equal">
      <formula>"D"</formula>
    </cfRule>
  </conditionalFormatting>
  <conditionalFormatting sqref="C227">
    <cfRule type="cellIs" dxfId="5762" priority="4903" operator="equal">
      <formula>"H2"</formula>
    </cfRule>
    <cfRule type="cellIs" dxfId="5761" priority="4904" operator="equal">
      <formula>"H1"</formula>
    </cfRule>
  </conditionalFormatting>
  <conditionalFormatting sqref="C227">
    <cfRule type="cellIs" dxfId="5760" priority="4902" operator="equal">
      <formula>"D"</formula>
    </cfRule>
  </conditionalFormatting>
  <conditionalFormatting sqref="C227">
    <cfRule type="cellIs" dxfId="5759" priority="4900" operator="equal">
      <formula>"H2"</formula>
    </cfRule>
    <cfRule type="cellIs" dxfId="5758" priority="4901" operator="equal">
      <formula>"H1"</formula>
    </cfRule>
  </conditionalFormatting>
  <conditionalFormatting sqref="C228">
    <cfRule type="cellIs" dxfId="5757" priority="4896" operator="equal">
      <formula>"D"</formula>
    </cfRule>
  </conditionalFormatting>
  <conditionalFormatting sqref="C228">
    <cfRule type="cellIs" dxfId="5756" priority="4894" operator="equal">
      <formula>"H2"</formula>
    </cfRule>
    <cfRule type="cellIs" dxfId="5755" priority="4895" operator="equal">
      <formula>"H1"</formula>
    </cfRule>
  </conditionalFormatting>
  <conditionalFormatting sqref="C228">
    <cfRule type="cellIs" dxfId="5754" priority="4893" operator="equal">
      <formula>"D"</formula>
    </cfRule>
  </conditionalFormatting>
  <conditionalFormatting sqref="C228">
    <cfRule type="cellIs" dxfId="5753" priority="4891" operator="equal">
      <formula>"H2"</formula>
    </cfRule>
    <cfRule type="cellIs" dxfId="5752" priority="4892" operator="equal">
      <formula>"H1"</formula>
    </cfRule>
  </conditionalFormatting>
  <conditionalFormatting sqref="C228">
    <cfRule type="cellIs" dxfId="5751" priority="4890" operator="equal">
      <formula>"D"</formula>
    </cfRule>
  </conditionalFormatting>
  <conditionalFormatting sqref="C228">
    <cfRule type="cellIs" dxfId="5750" priority="4888" operator="equal">
      <formula>"H2"</formula>
    </cfRule>
    <cfRule type="cellIs" dxfId="5749" priority="4889" operator="equal">
      <formula>"H1"</formula>
    </cfRule>
  </conditionalFormatting>
  <conditionalFormatting sqref="C228">
    <cfRule type="cellIs" dxfId="5748" priority="4887" operator="equal">
      <formula>"D"</formula>
    </cfRule>
  </conditionalFormatting>
  <conditionalFormatting sqref="C228">
    <cfRule type="cellIs" dxfId="5747" priority="4885" operator="equal">
      <formula>"H2"</formula>
    </cfRule>
    <cfRule type="cellIs" dxfId="5746" priority="4886" operator="equal">
      <formula>"H1"</formula>
    </cfRule>
  </conditionalFormatting>
  <conditionalFormatting sqref="C229">
    <cfRule type="cellIs" dxfId="5745" priority="4881" operator="equal">
      <formula>"D"</formula>
    </cfRule>
  </conditionalFormatting>
  <conditionalFormatting sqref="C229">
    <cfRule type="cellIs" dxfId="5744" priority="4879" operator="equal">
      <formula>"H2"</formula>
    </cfRule>
    <cfRule type="cellIs" dxfId="5743" priority="4880" operator="equal">
      <formula>"H1"</formula>
    </cfRule>
  </conditionalFormatting>
  <conditionalFormatting sqref="C229">
    <cfRule type="cellIs" dxfId="5742" priority="4878" operator="equal">
      <formula>"D"</formula>
    </cfRule>
  </conditionalFormatting>
  <conditionalFormatting sqref="C229">
    <cfRule type="cellIs" dxfId="5741" priority="4876" operator="equal">
      <formula>"H2"</formula>
    </cfRule>
    <cfRule type="cellIs" dxfId="5740" priority="4877" operator="equal">
      <formula>"H1"</formula>
    </cfRule>
  </conditionalFormatting>
  <conditionalFormatting sqref="C229">
    <cfRule type="cellIs" dxfId="5739" priority="4875" operator="equal">
      <formula>"D"</formula>
    </cfRule>
  </conditionalFormatting>
  <conditionalFormatting sqref="C229">
    <cfRule type="cellIs" dxfId="5738" priority="4873" operator="equal">
      <formula>"H2"</formula>
    </cfRule>
    <cfRule type="cellIs" dxfId="5737" priority="4874" operator="equal">
      <formula>"H1"</formula>
    </cfRule>
  </conditionalFormatting>
  <conditionalFormatting sqref="C229">
    <cfRule type="cellIs" dxfId="5736" priority="4872" operator="equal">
      <formula>"D"</formula>
    </cfRule>
  </conditionalFormatting>
  <conditionalFormatting sqref="C229">
    <cfRule type="cellIs" dxfId="5735" priority="4870" operator="equal">
      <formula>"H2"</formula>
    </cfRule>
    <cfRule type="cellIs" dxfId="5734" priority="4871" operator="equal">
      <formula>"H1"</formula>
    </cfRule>
  </conditionalFormatting>
  <conditionalFormatting sqref="C230">
    <cfRule type="cellIs" dxfId="5733" priority="4866" operator="equal">
      <formula>"D"</formula>
    </cfRule>
  </conditionalFormatting>
  <conditionalFormatting sqref="C230">
    <cfRule type="cellIs" dxfId="5732" priority="4864" operator="equal">
      <formula>"H2"</formula>
    </cfRule>
    <cfRule type="cellIs" dxfId="5731" priority="4865" operator="equal">
      <formula>"H1"</formula>
    </cfRule>
  </conditionalFormatting>
  <conditionalFormatting sqref="C230">
    <cfRule type="cellIs" dxfId="5730" priority="4863" operator="equal">
      <formula>"D"</formula>
    </cfRule>
  </conditionalFormatting>
  <conditionalFormatting sqref="C230">
    <cfRule type="cellIs" dxfId="5729" priority="4861" operator="equal">
      <formula>"H2"</formula>
    </cfRule>
    <cfRule type="cellIs" dxfId="5728" priority="4862" operator="equal">
      <formula>"H1"</formula>
    </cfRule>
  </conditionalFormatting>
  <conditionalFormatting sqref="C230">
    <cfRule type="cellIs" dxfId="5727" priority="4860" operator="equal">
      <formula>"D"</formula>
    </cfRule>
  </conditionalFormatting>
  <conditionalFormatting sqref="C230">
    <cfRule type="cellIs" dxfId="5726" priority="4858" operator="equal">
      <formula>"H2"</formula>
    </cfRule>
    <cfRule type="cellIs" dxfId="5725" priority="4859" operator="equal">
      <formula>"H1"</formula>
    </cfRule>
  </conditionalFormatting>
  <conditionalFormatting sqref="C230">
    <cfRule type="cellIs" dxfId="5724" priority="4857" operator="equal">
      <formula>"D"</formula>
    </cfRule>
  </conditionalFormatting>
  <conditionalFormatting sqref="C230">
    <cfRule type="cellIs" dxfId="5723" priority="4855" operator="equal">
      <formula>"H2"</formula>
    </cfRule>
    <cfRule type="cellIs" dxfId="5722" priority="4856" operator="equal">
      <formula>"H1"</formula>
    </cfRule>
  </conditionalFormatting>
  <conditionalFormatting sqref="C231">
    <cfRule type="cellIs" dxfId="5721" priority="4851" operator="equal">
      <formula>"D"</formula>
    </cfRule>
  </conditionalFormatting>
  <conditionalFormatting sqref="C231">
    <cfRule type="cellIs" dxfId="5720" priority="4849" operator="equal">
      <formula>"H2"</formula>
    </cfRule>
    <cfRule type="cellIs" dxfId="5719" priority="4850" operator="equal">
      <formula>"H1"</formula>
    </cfRule>
  </conditionalFormatting>
  <conditionalFormatting sqref="C231">
    <cfRule type="cellIs" dxfId="5718" priority="4848" operator="equal">
      <formula>"D"</formula>
    </cfRule>
  </conditionalFormatting>
  <conditionalFormatting sqref="C231">
    <cfRule type="cellIs" dxfId="5717" priority="4846" operator="equal">
      <formula>"H2"</formula>
    </cfRule>
    <cfRule type="cellIs" dxfId="5716" priority="4847" operator="equal">
      <formula>"H1"</formula>
    </cfRule>
  </conditionalFormatting>
  <conditionalFormatting sqref="C231">
    <cfRule type="cellIs" dxfId="5715" priority="4845" operator="equal">
      <formula>"D"</formula>
    </cfRule>
  </conditionalFormatting>
  <conditionalFormatting sqref="C231">
    <cfRule type="cellIs" dxfId="5714" priority="4843" operator="equal">
      <formula>"H2"</formula>
    </cfRule>
    <cfRule type="cellIs" dxfId="5713" priority="4844" operator="equal">
      <formula>"H1"</formula>
    </cfRule>
  </conditionalFormatting>
  <conditionalFormatting sqref="C231">
    <cfRule type="cellIs" dxfId="5712" priority="4842" operator="equal">
      <formula>"D"</formula>
    </cfRule>
  </conditionalFormatting>
  <conditionalFormatting sqref="C231">
    <cfRule type="cellIs" dxfId="5711" priority="4840" operator="equal">
      <formula>"H2"</formula>
    </cfRule>
    <cfRule type="cellIs" dxfId="5710" priority="4841" operator="equal">
      <formula>"H1"</formula>
    </cfRule>
  </conditionalFormatting>
  <conditionalFormatting sqref="C232">
    <cfRule type="cellIs" dxfId="5709" priority="4827" operator="equal">
      <formula>"D"</formula>
    </cfRule>
  </conditionalFormatting>
  <conditionalFormatting sqref="C232">
    <cfRule type="cellIs" dxfId="5708" priority="4825" operator="equal">
      <formula>"H2"</formula>
    </cfRule>
    <cfRule type="cellIs" dxfId="5707" priority="4826" operator="equal">
      <formula>"H1"</formula>
    </cfRule>
  </conditionalFormatting>
  <conditionalFormatting sqref="C233">
    <cfRule type="cellIs" dxfId="5706" priority="4821" operator="equal">
      <formula>"D"</formula>
    </cfRule>
  </conditionalFormatting>
  <conditionalFormatting sqref="C233">
    <cfRule type="cellIs" dxfId="5705" priority="4819" operator="equal">
      <formula>"H2"</formula>
    </cfRule>
    <cfRule type="cellIs" dxfId="5704" priority="4820" operator="equal">
      <formula>"H1"</formula>
    </cfRule>
  </conditionalFormatting>
  <conditionalFormatting sqref="C233">
    <cfRule type="cellIs" dxfId="5703" priority="4818" operator="equal">
      <formula>"D"</formula>
    </cfRule>
  </conditionalFormatting>
  <conditionalFormatting sqref="C233">
    <cfRule type="cellIs" dxfId="5702" priority="4816" operator="equal">
      <formula>"H2"</formula>
    </cfRule>
    <cfRule type="cellIs" dxfId="5701" priority="4817" operator="equal">
      <formula>"H1"</formula>
    </cfRule>
  </conditionalFormatting>
  <conditionalFormatting sqref="C233">
    <cfRule type="cellIs" dxfId="5700" priority="4815" operator="equal">
      <formula>"D"</formula>
    </cfRule>
  </conditionalFormatting>
  <conditionalFormatting sqref="C233">
    <cfRule type="cellIs" dxfId="5699" priority="4813" operator="equal">
      <formula>"H2"</formula>
    </cfRule>
    <cfRule type="cellIs" dxfId="5698" priority="4814" operator="equal">
      <formula>"H1"</formula>
    </cfRule>
  </conditionalFormatting>
  <conditionalFormatting sqref="C233">
    <cfRule type="cellIs" dxfId="5697" priority="4812" operator="equal">
      <formula>"D"</formula>
    </cfRule>
  </conditionalFormatting>
  <conditionalFormatting sqref="C233">
    <cfRule type="cellIs" dxfId="5696" priority="4810" operator="equal">
      <formula>"H2"</formula>
    </cfRule>
    <cfRule type="cellIs" dxfId="5695" priority="4811" operator="equal">
      <formula>"H1"</formula>
    </cfRule>
  </conditionalFormatting>
  <conditionalFormatting sqref="C229">
    <cfRule type="cellIs" dxfId="5694" priority="4745" operator="equal">
      <formula>"D"</formula>
    </cfRule>
  </conditionalFormatting>
  <conditionalFormatting sqref="C229">
    <cfRule type="cellIs" dxfId="5693" priority="4743" operator="equal">
      <formula>"H2"</formula>
    </cfRule>
    <cfRule type="cellIs" dxfId="5692" priority="4744" operator="equal">
      <formula>"H1"</formula>
    </cfRule>
  </conditionalFormatting>
  <conditionalFormatting sqref="C229">
    <cfRule type="cellIs" dxfId="5691" priority="4739" operator="equal">
      <formula>"D"</formula>
    </cfRule>
  </conditionalFormatting>
  <conditionalFormatting sqref="C229">
    <cfRule type="cellIs" dxfId="5690" priority="4737" operator="equal">
      <formula>"H2"</formula>
    </cfRule>
    <cfRule type="cellIs" dxfId="5689" priority="4738" operator="equal">
      <formula>"H1"</formula>
    </cfRule>
  </conditionalFormatting>
  <conditionalFormatting sqref="I223:I233">
    <cfRule type="cellIs" dxfId="5688" priority="4805" operator="equal">
      <formula>"D"</formula>
    </cfRule>
  </conditionalFormatting>
  <conditionalFormatting sqref="I223:I233">
    <cfRule type="cellIs" dxfId="5687" priority="4803" operator="equal">
      <formula>"H2"</formula>
    </cfRule>
    <cfRule type="cellIs" dxfId="5686" priority="4804" operator="equal">
      <formula>"H1"</formula>
    </cfRule>
  </conditionalFormatting>
  <conditionalFormatting sqref="C233">
    <cfRule type="cellIs" dxfId="5685" priority="4799" operator="equal">
      <formula>"D"</formula>
    </cfRule>
  </conditionalFormatting>
  <conditionalFormatting sqref="C233">
    <cfRule type="cellIs" dxfId="5684" priority="4797" operator="equal">
      <formula>"H2"</formula>
    </cfRule>
    <cfRule type="cellIs" dxfId="5683" priority="4798" operator="equal">
      <formula>"H1"</formula>
    </cfRule>
  </conditionalFormatting>
  <conditionalFormatting sqref="C233">
    <cfRule type="cellIs" dxfId="5682" priority="4796" operator="equal">
      <formula>"D"</formula>
    </cfRule>
  </conditionalFormatting>
  <conditionalFormatting sqref="C233">
    <cfRule type="cellIs" dxfId="5681" priority="4794" operator="equal">
      <formula>"H2"</formula>
    </cfRule>
    <cfRule type="cellIs" dxfId="5680" priority="4795" operator="equal">
      <formula>"H1"</formula>
    </cfRule>
  </conditionalFormatting>
  <conditionalFormatting sqref="C233">
    <cfRule type="cellIs" dxfId="5679" priority="4793" operator="equal">
      <formula>"D"</formula>
    </cfRule>
  </conditionalFormatting>
  <conditionalFormatting sqref="C233">
    <cfRule type="cellIs" dxfId="5678" priority="4791" operator="equal">
      <formula>"H2"</formula>
    </cfRule>
    <cfRule type="cellIs" dxfId="5677" priority="4792" operator="equal">
      <formula>"H1"</formula>
    </cfRule>
  </conditionalFormatting>
  <conditionalFormatting sqref="C233">
    <cfRule type="cellIs" dxfId="5676" priority="4790" operator="equal">
      <formula>"D"</formula>
    </cfRule>
  </conditionalFormatting>
  <conditionalFormatting sqref="C233">
    <cfRule type="cellIs" dxfId="5675" priority="4788" operator="equal">
      <formula>"H2"</formula>
    </cfRule>
    <cfRule type="cellIs" dxfId="5674" priority="4789" operator="equal">
      <formula>"H1"</formula>
    </cfRule>
  </conditionalFormatting>
  <conditionalFormatting sqref="C231">
    <cfRule type="cellIs" dxfId="5673" priority="4784" operator="equal">
      <formula>"D"</formula>
    </cfRule>
  </conditionalFormatting>
  <conditionalFormatting sqref="C231">
    <cfRule type="cellIs" dxfId="5672" priority="4782" operator="equal">
      <formula>"H2"</formula>
    </cfRule>
    <cfRule type="cellIs" dxfId="5671" priority="4783" operator="equal">
      <formula>"H1"</formula>
    </cfRule>
  </conditionalFormatting>
  <conditionalFormatting sqref="C231">
    <cfRule type="cellIs" dxfId="5670" priority="4781" operator="equal">
      <formula>"D"</formula>
    </cfRule>
  </conditionalFormatting>
  <conditionalFormatting sqref="C231">
    <cfRule type="cellIs" dxfId="5669" priority="4779" operator="equal">
      <formula>"H2"</formula>
    </cfRule>
    <cfRule type="cellIs" dxfId="5668" priority="4780" operator="equal">
      <formula>"H1"</formula>
    </cfRule>
  </conditionalFormatting>
  <conditionalFormatting sqref="C230">
    <cfRule type="cellIs" dxfId="5667" priority="4766" operator="equal">
      <formula>"D"</formula>
    </cfRule>
  </conditionalFormatting>
  <conditionalFormatting sqref="C230">
    <cfRule type="cellIs" dxfId="5666" priority="4764" operator="equal">
      <formula>"H2"</formula>
    </cfRule>
    <cfRule type="cellIs" dxfId="5665" priority="4765" operator="equal">
      <formula>"H1"</formula>
    </cfRule>
  </conditionalFormatting>
  <conditionalFormatting sqref="C230">
    <cfRule type="cellIs" dxfId="5664" priority="4763" operator="equal">
      <formula>"D"</formula>
    </cfRule>
  </conditionalFormatting>
  <conditionalFormatting sqref="C230">
    <cfRule type="cellIs" dxfId="5663" priority="4761" operator="equal">
      <formula>"H2"</formula>
    </cfRule>
    <cfRule type="cellIs" dxfId="5662" priority="4762" operator="equal">
      <formula>"H1"</formula>
    </cfRule>
  </conditionalFormatting>
  <conditionalFormatting sqref="C230">
    <cfRule type="cellIs" dxfId="5661" priority="4760" operator="equal">
      <formula>"D"</formula>
    </cfRule>
  </conditionalFormatting>
  <conditionalFormatting sqref="C230">
    <cfRule type="cellIs" dxfId="5660" priority="4758" operator="equal">
      <formula>"H2"</formula>
    </cfRule>
    <cfRule type="cellIs" dxfId="5659" priority="4759" operator="equal">
      <formula>"H1"</formula>
    </cfRule>
  </conditionalFormatting>
  <conditionalFormatting sqref="C229">
    <cfRule type="cellIs" dxfId="5658" priority="4754" operator="equal">
      <formula>"D"</formula>
    </cfRule>
  </conditionalFormatting>
  <conditionalFormatting sqref="C229">
    <cfRule type="cellIs" dxfId="5657" priority="4752" operator="equal">
      <formula>"H2"</formula>
    </cfRule>
    <cfRule type="cellIs" dxfId="5656" priority="4753" operator="equal">
      <formula>"H1"</formula>
    </cfRule>
  </conditionalFormatting>
  <conditionalFormatting sqref="C229">
    <cfRule type="cellIs" dxfId="5655" priority="4751" operator="equal">
      <formula>"D"</formula>
    </cfRule>
  </conditionalFormatting>
  <conditionalFormatting sqref="C229">
    <cfRule type="cellIs" dxfId="5654" priority="4749" operator="equal">
      <formula>"H2"</formula>
    </cfRule>
    <cfRule type="cellIs" dxfId="5653" priority="4750" operator="equal">
      <formula>"H1"</formula>
    </cfRule>
  </conditionalFormatting>
  <conditionalFormatting sqref="C229">
    <cfRule type="cellIs" dxfId="5652" priority="4748" operator="equal">
      <formula>"D"</formula>
    </cfRule>
  </conditionalFormatting>
  <conditionalFormatting sqref="C229">
    <cfRule type="cellIs" dxfId="5651" priority="4746" operator="equal">
      <formula>"H2"</formula>
    </cfRule>
    <cfRule type="cellIs" dxfId="5650" priority="4747" operator="equal">
      <formula>"H1"</formula>
    </cfRule>
  </conditionalFormatting>
  <conditionalFormatting sqref="C229">
    <cfRule type="cellIs" dxfId="5649" priority="4736" operator="equal">
      <formula>"D"</formula>
    </cfRule>
  </conditionalFormatting>
  <conditionalFormatting sqref="C229">
    <cfRule type="cellIs" dxfId="5648" priority="4734" operator="equal">
      <formula>"H2"</formula>
    </cfRule>
    <cfRule type="cellIs" dxfId="5647" priority="4735" operator="equal">
      <formula>"H1"</formula>
    </cfRule>
  </conditionalFormatting>
  <conditionalFormatting sqref="C229">
    <cfRule type="cellIs" dxfId="5646" priority="4733" operator="equal">
      <formula>"D"</formula>
    </cfRule>
  </conditionalFormatting>
  <conditionalFormatting sqref="C229">
    <cfRule type="cellIs" dxfId="5645" priority="4731" operator="equal">
      <formula>"H2"</formula>
    </cfRule>
    <cfRule type="cellIs" dxfId="5644" priority="4732" operator="equal">
      <formula>"H1"</formula>
    </cfRule>
  </conditionalFormatting>
  <conditionalFormatting sqref="C229">
    <cfRule type="cellIs" dxfId="5643" priority="4730" operator="equal">
      <formula>"D"</formula>
    </cfRule>
  </conditionalFormatting>
  <conditionalFormatting sqref="C229">
    <cfRule type="cellIs" dxfId="5642" priority="4728" operator="equal">
      <formula>"H2"</formula>
    </cfRule>
    <cfRule type="cellIs" dxfId="5641" priority="4729" operator="equal">
      <formula>"H1"</formula>
    </cfRule>
  </conditionalFormatting>
  <conditionalFormatting sqref="C228">
    <cfRule type="cellIs" dxfId="5640" priority="4724" operator="equal">
      <formula>"D"</formula>
    </cfRule>
  </conditionalFormatting>
  <conditionalFormatting sqref="C228">
    <cfRule type="cellIs" dxfId="5639" priority="4722" operator="equal">
      <formula>"H2"</formula>
    </cfRule>
    <cfRule type="cellIs" dxfId="5638" priority="4723" operator="equal">
      <formula>"H1"</formula>
    </cfRule>
  </conditionalFormatting>
  <conditionalFormatting sqref="C228">
    <cfRule type="cellIs" dxfId="5637" priority="4721" operator="equal">
      <formula>"D"</formula>
    </cfRule>
  </conditionalFormatting>
  <conditionalFormatting sqref="C228">
    <cfRule type="cellIs" dxfId="5636" priority="4719" operator="equal">
      <formula>"H2"</formula>
    </cfRule>
    <cfRule type="cellIs" dxfId="5635" priority="4720" operator="equal">
      <formula>"H1"</formula>
    </cfRule>
  </conditionalFormatting>
  <conditionalFormatting sqref="C228">
    <cfRule type="cellIs" dxfId="5634" priority="4718" operator="equal">
      <formula>"D"</formula>
    </cfRule>
  </conditionalFormatting>
  <conditionalFormatting sqref="C228">
    <cfRule type="cellIs" dxfId="5633" priority="4716" operator="equal">
      <formula>"H2"</formula>
    </cfRule>
    <cfRule type="cellIs" dxfId="5632" priority="4717" operator="equal">
      <formula>"H1"</formula>
    </cfRule>
  </conditionalFormatting>
  <conditionalFormatting sqref="C228">
    <cfRule type="cellIs" dxfId="5631" priority="4715" operator="equal">
      <formula>"D"</formula>
    </cfRule>
  </conditionalFormatting>
  <conditionalFormatting sqref="C228">
    <cfRule type="cellIs" dxfId="5630" priority="4713" operator="equal">
      <formula>"H2"</formula>
    </cfRule>
    <cfRule type="cellIs" dxfId="5629" priority="4714" operator="equal">
      <formula>"H1"</formula>
    </cfRule>
  </conditionalFormatting>
  <conditionalFormatting sqref="C228">
    <cfRule type="cellIs" dxfId="5628" priority="4709" operator="equal">
      <formula>"D"</formula>
    </cfRule>
  </conditionalFormatting>
  <conditionalFormatting sqref="C228">
    <cfRule type="cellIs" dxfId="5627" priority="4707" operator="equal">
      <formula>"H2"</formula>
    </cfRule>
    <cfRule type="cellIs" dxfId="5626" priority="4708" operator="equal">
      <formula>"H1"</formula>
    </cfRule>
  </conditionalFormatting>
  <conditionalFormatting sqref="C228">
    <cfRule type="cellIs" dxfId="5625" priority="4706" operator="equal">
      <formula>"D"</formula>
    </cfRule>
  </conditionalFormatting>
  <conditionalFormatting sqref="C228">
    <cfRule type="cellIs" dxfId="5624" priority="4704" operator="equal">
      <formula>"H2"</formula>
    </cfRule>
    <cfRule type="cellIs" dxfId="5623" priority="4705" operator="equal">
      <formula>"H1"</formula>
    </cfRule>
  </conditionalFormatting>
  <conditionalFormatting sqref="C228">
    <cfRule type="cellIs" dxfId="5622" priority="4703" operator="equal">
      <formula>"D"</formula>
    </cfRule>
  </conditionalFormatting>
  <conditionalFormatting sqref="C228">
    <cfRule type="cellIs" dxfId="5621" priority="4701" operator="equal">
      <formula>"H2"</formula>
    </cfRule>
    <cfRule type="cellIs" dxfId="5620" priority="4702" operator="equal">
      <formula>"H1"</formula>
    </cfRule>
  </conditionalFormatting>
  <conditionalFormatting sqref="C228">
    <cfRule type="cellIs" dxfId="5619" priority="4700" operator="equal">
      <formula>"D"</formula>
    </cfRule>
  </conditionalFormatting>
  <conditionalFormatting sqref="C228">
    <cfRule type="cellIs" dxfId="5618" priority="4698" operator="equal">
      <formula>"H2"</formula>
    </cfRule>
    <cfRule type="cellIs" dxfId="5617" priority="4699" operator="equal">
      <formula>"H1"</formula>
    </cfRule>
  </conditionalFormatting>
  <conditionalFormatting sqref="C228">
    <cfRule type="cellIs" dxfId="5616" priority="4694" operator="equal">
      <formula>"D"</formula>
    </cfRule>
  </conditionalFormatting>
  <conditionalFormatting sqref="C228">
    <cfRule type="cellIs" dxfId="5615" priority="4692" operator="equal">
      <formula>"H2"</formula>
    </cfRule>
    <cfRule type="cellIs" dxfId="5614" priority="4693" operator="equal">
      <formula>"H1"</formula>
    </cfRule>
  </conditionalFormatting>
  <conditionalFormatting sqref="C228">
    <cfRule type="cellIs" dxfId="5613" priority="4691" operator="equal">
      <formula>"D"</formula>
    </cfRule>
  </conditionalFormatting>
  <conditionalFormatting sqref="C228">
    <cfRule type="cellIs" dxfId="5612" priority="4689" operator="equal">
      <formula>"H2"</formula>
    </cfRule>
    <cfRule type="cellIs" dxfId="5611" priority="4690" operator="equal">
      <formula>"H1"</formula>
    </cfRule>
  </conditionalFormatting>
  <conditionalFormatting sqref="C228">
    <cfRule type="cellIs" dxfId="5610" priority="4688" operator="equal">
      <formula>"D"</formula>
    </cfRule>
  </conditionalFormatting>
  <conditionalFormatting sqref="C228">
    <cfRule type="cellIs" dxfId="5609" priority="4686" operator="equal">
      <formula>"H2"</formula>
    </cfRule>
    <cfRule type="cellIs" dxfId="5608" priority="4687" operator="equal">
      <formula>"H1"</formula>
    </cfRule>
  </conditionalFormatting>
  <conditionalFormatting sqref="C228">
    <cfRule type="cellIs" dxfId="5607" priority="4685" operator="equal">
      <formula>"D"</formula>
    </cfRule>
  </conditionalFormatting>
  <conditionalFormatting sqref="C228">
    <cfRule type="cellIs" dxfId="5606" priority="4683" operator="equal">
      <formula>"H2"</formula>
    </cfRule>
    <cfRule type="cellIs" dxfId="5605" priority="4684" operator="equal">
      <formula>"H1"</formula>
    </cfRule>
  </conditionalFormatting>
  <conditionalFormatting sqref="C227">
    <cfRule type="cellIs" dxfId="5604" priority="4679" operator="equal">
      <formula>"D"</formula>
    </cfRule>
  </conditionalFormatting>
  <conditionalFormatting sqref="C227">
    <cfRule type="cellIs" dxfId="5603" priority="4677" operator="equal">
      <formula>"H2"</formula>
    </cfRule>
    <cfRule type="cellIs" dxfId="5602" priority="4678" operator="equal">
      <formula>"H1"</formula>
    </cfRule>
  </conditionalFormatting>
  <conditionalFormatting sqref="C227">
    <cfRule type="cellIs" dxfId="5601" priority="4676" operator="equal">
      <formula>"D"</formula>
    </cfRule>
  </conditionalFormatting>
  <conditionalFormatting sqref="C227">
    <cfRule type="cellIs" dxfId="5600" priority="4674" operator="equal">
      <formula>"H2"</formula>
    </cfRule>
    <cfRule type="cellIs" dxfId="5599" priority="4675" operator="equal">
      <formula>"H1"</formula>
    </cfRule>
  </conditionalFormatting>
  <conditionalFormatting sqref="C227">
    <cfRule type="cellIs" dxfId="5598" priority="4673" operator="equal">
      <formula>"D"</formula>
    </cfRule>
  </conditionalFormatting>
  <conditionalFormatting sqref="C227">
    <cfRule type="cellIs" dxfId="5597" priority="4671" operator="equal">
      <formula>"H2"</formula>
    </cfRule>
    <cfRule type="cellIs" dxfId="5596" priority="4672" operator="equal">
      <formula>"H1"</formula>
    </cfRule>
  </conditionalFormatting>
  <conditionalFormatting sqref="C227">
    <cfRule type="cellIs" dxfId="5595" priority="4670" operator="equal">
      <formula>"D"</formula>
    </cfRule>
  </conditionalFormatting>
  <conditionalFormatting sqref="C227">
    <cfRule type="cellIs" dxfId="5594" priority="4668" operator="equal">
      <formula>"H2"</formula>
    </cfRule>
    <cfRule type="cellIs" dxfId="5593" priority="4669" operator="equal">
      <formula>"H1"</formula>
    </cfRule>
  </conditionalFormatting>
  <conditionalFormatting sqref="C227">
    <cfRule type="cellIs" dxfId="5592" priority="4664" operator="equal">
      <formula>"D"</formula>
    </cfRule>
  </conditionalFormatting>
  <conditionalFormatting sqref="C227">
    <cfRule type="cellIs" dxfId="5591" priority="4662" operator="equal">
      <formula>"H2"</formula>
    </cfRule>
    <cfRule type="cellIs" dxfId="5590" priority="4663" operator="equal">
      <formula>"H1"</formula>
    </cfRule>
  </conditionalFormatting>
  <conditionalFormatting sqref="C227">
    <cfRule type="cellIs" dxfId="5589" priority="4661" operator="equal">
      <formula>"D"</formula>
    </cfRule>
  </conditionalFormatting>
  <conditionalFormatting sqref="C227">
    <cfRule type="cellIs" dxfId="5588" priority="4659" operator="equal">
      <formula>"H2"</formula>
    </cfRule>
    <cfRule type="cellIs" dxfId="5587" priority="4660" operator="equal">
      <formula>"H1"</formula>
    </cfRule>
  </conditionalFormatting>
  <conditionalFormatting sqref="C227">
    <cfRule type="cellIs" dxfId="5586" priority="4658" operator="equal">
      <formula>"D"</formula>
    </cfRule>
  </conditionalFormatting>
  <conditionalFormatting sqref="C227">
    <cfRule type="cellIs" dxfId="5585" priority="4656" operator="equal">
      <formula>"H2"</formula>
    </cfRule>
    <cfRule type="cellIs" dxfId="5584" priority="4657" operator="equal">
      <formula>"H1"</formula>
    </cfRule>
  </conditionalFormatting>
  <conditionalFormatting sqref="C227">
    <cfRule type="cellIs" dxfId="5583" priority="4655" operator="equal">
      <formula>"D"</formula>
    </cfRule>
  </conditionalFormatting>
  <conditionalFormatting sqref="C227">
    <cfRule type="cellIs" dxfId="5582" priority="4653" operator="equal">
      <formula>"H2"</formula>
    </cfRule>
    <cfRule type="cellIs" dxfId="5581" priority="4654" operator="equal">
      <formula>"H1"</formula>
    </cfRule>
  </conditionalFormatting>
  <conditionalFormatting sqref="C227">
    <cfRule type="cellIs" dxfId="5580" priority="4649" operator="equal">
      <formula>"D"</formula>
    </cfRule>
  </conditionalFormatting>
  <conditionalFormatting sqref="C227">
    <cfRule type="cellIs" dxfId="5579" priority="4647" operator="equal">
      <formula>"H2"</formula>
    </cfRule>
    <cfRule type="cellIs" dxfId="5578" priority="4648" operator="equal">
      <formula>"H1"</formula>
    </cfRule>
  </conditionalFormatting>
  <conditionalFormatting sqref="C227">
    <cfRule type="cellIs" dxfId="5577" priority="4646" operator="equal">
      <formula>"D"</formula>
    </cfRule>
  </conditionalFormatting>
  <conditionalFormatting sqref="C227">
    <cfRule type="cellIs" dxfId="5576" priority="4644" operator="equal">
      <formula>"H2"</formula>
    </cfRule>
    <cfRule type="cellIs" dxfId="5575" priority="4645" operator="equal">
      <formula>"H1"</formula>
    </cfRule>
  </conditionalFormatting>
  <conditionalFormatting sqref="C227">
    <cfRule type="cellIs" dxfId="5574" priority="4643" operator="equal">
      <formula>"D"</formula>
    </cfRule>
  </conditionalFormatting>
  <conditionalFormatting sqref="C227">
    <cfRule type="cellIs" dxfId="5573" priority="4641" operator="equal">
      <formula>"H2"</formula>
    </cfRule>
    <cfRule type="cellIs" dxfId="5572" priority="4642" operator="equal">
      <formula>"H1"</formula>
    </cfRule>
  </conditionalFormatting>
  <conditionalFormatting sqref="C227">
    <cfRule type="cellIs" dxfId="5571" priority="4640" operator="equal">
      <formula>"D"</formula>
    </cfRule>
  </conditionalFormatting>
  <conditionalFormatting sqref="C227">
    <cfRule type="cellIs" dxfId="5570" priority="4638" operator="equal">
      <formula>"H2"</formula>
    </cfRule>
    <cfRule type="cellIs" dxfId="5569" priority="4639" operator="equal">
      <formula>"H1"</formula>
    </cfRule>
  </conditionalFormatting>
  <conditionalFormatting sqref="C226">
    <cfRule type="cellIs" dxfId="5568" priority="4634" operator="equal">
      <formula>"D"</formula>
    </cfRule>
  </conditionalFormatting>
  <conditionalFormatting sqref="C226">
    <cfRule type="cellIs" dxfId="5567" priority="4632" operator="equal">
      <formula>"H2"</formula>
    </cfRule>
    <cfRule type="cellIs" dxfId="5566" priority="4633" operator="equal">
      <formula>"H1"</formula>
    </cfRule>
  </conditionalFormatting>
  <conditionalFormatting sqref="C226">
    <cfRule type="cellIs" dxfId="5565" priority="4631" operator="equal">
      <formula>"D"</formula>
    </cfRule>
  </conditionalFormatting>
  <conditionalFormatting sqref="C226">
    <cfRule type="cellIs" dxfId="5564" priority="4629" operator="equal">
      <formula>"H2"</formula>
    </cfRule>
    <cfRule type="cellIs" dxfId="5563" priority="4630" operator="equal">
      <formula>"H1"</formula>
    </cfRule>
  </conditionalFormatting>
  <conditionalFormatting sqref="C226">
    <cfRule type="cellIs" dxfId="5562" priority="4628" operator="equal">
      <formula>"D"</formula>
    </cfRule>
  </conditionalFormatting>
  <conditionalFormatting sqref="C226">
    <cfRule type="cellIs" dxfId="5561" priority="4626" operator="equal">
      <formula>"H2"</formula>
    </cfRule>
    <cfRule type="cellIs" dxfId="5560" priority="4627" operator="equal">
      <formula>"H1"</formula>
    </cfRule>
  </conditionalFormatting>
  <conditionalFormatting sqref="C226">
    <cfRule type="cellIs" dxfId="5559" priority="4625" operator="equal">
      <formula>"D"</formula>
    </cfRule>
  </conditionalFormatting>
  <conditionalFormatting sqref="C226">
    <cfRule type="cellIs" dxfId="5558" priority="4623" operator="equal">
      <formula>"H2"</formula>
    </cfRule>
    <cfRule type="cellIs" dxfId="5557" priority="4624" operator="equal">
      <formula>"H1"</formula>
    </cfRule>
  </conditionalFormatting>
  <conditionalFormatting sqref="C226">
    <cfRule type="cellIs" dxfId="5556" priority="4619" operator="equal">
      <formula>"D"</formula>
    </cfRule>
  </conditionalFormatting>
  <conditionalFormatting sqref="C226">
    <cfRule type="cellIs" dxfId="5555" priority="4617" operator="equal">
      <formula>"H2"</formula>
    </cfRule>
    <cfRule type="cellIs" dxfId="5554" priority="4618" operator="equal">
      <formula>"H1"</formula>
    </cfRule>
  </conditionalFormatting>
  <conditionalFormatting sqref="C226">
    <cfRule type="cellIs" dxfId="5553" priority="4616" operator="equal">
      <formula>"D"</formula>
    </cfRule>
  </conditionalFormatting>
  <conditionalFormatting sqref="C226">
    <cfRule type="cellIs" dxfId="5552" priority="4614" operator="equal">
      <formula>"H2"</formula>
    </cfRule>
    <cfRule type="cellIs" dxfId="5551" priority="4615" operator="equal">
      <formula>"H1"</formula>
    </cfRule>
  </conditionalFormatting>
  <conditionalFormatting sqref="C226">
    <cfRule type="cellIs" dxfId="5550" priority="4613" operator="equal">
      <formula>"D"</formula>
    </cfRule>
  </conditionalFormatting>
  <conditionalFormatting sqref="C226">
    <cfRule type="cellIs" dxfId="5549" priority="4611" operator="equal">
      <formula>"H2"</formula>
    </cfRule>
    <cfRule type="cellIs" dxfId="5548" priority="4612" operator="equal">
      <formula>"H1"</formula>
    </cfRule>
  </conditionalFormatting>
  <conditionalFormatting sqref="C226">
    <cfRule type="cellIs" dxfId="5547" priority="4610" operator="equal">
      <formula>"D"</formula>
    </cfRule>
  </conditionalFormatting>
  <conditionalFormatting sqref="C226">
    <cfRule type="cellIs" dxfId="5546" priority="4608" operator="equal">
      <formula>"H2"</formula>
    </cfRule>
    <cfRule type="cellIs" dxfId="5545" priority="4609" operator="equal">
      <formula>"H1"</formula>
    </cfRule>
  </conditionalFormatting>
  <conditionalFormatting sqref="C226">
    <cfRule type="cellIs" dxfId="5544" priority="4604" operator="equal">
      <formula>"D"</formula>
    </cfRule>
  </conditionalFormatting>
  <conditionalFormatting sqref="C226">
    <cfRule type="cellIs" dxfId="5543" priority="4602" operator="equal">
      <formula>"H2"</formula>
    </cfRule>
    <cfRule type="cellIs" dxfId="5542" priority="4603" operator="equal">
      <formula>"H1"</formula>
    </cfRule>
  </conditionalFormatting>
  <conditionalFormatting sqref="C226">
    <cfRule type="cellIs" dxfId="5541" priority="4601" operator="equal">
      <formula>"D"</formula>
    </cfRule>
  </conditionalFormatting>
  <conditionalFormatting sqref="C226">
    <cfRule type="cellIs" dxfId="5540" priority="4599" operator="equal">
      <formula>"H2"</formula>
    </cfRule>
    <cfRule type="cellIs" dxfId="5539" priority="4600" operator="equal">
      <formula>"H1"</formula>
    </cfRule>
  </conditionalFormatting>
  <conditionalFormatting sqref="C226">
    <cfRule type="cellIs" dxfId="5538" priority="4598" operator="equal">
      <formula>"D"</formula>
    </cfRule>
  </conditionalFormatting>
  <conditionalFormatting sqref="C226">
    <cfRule type="cellIs" dxfId="5537" priority="4596" operator="equal">
      <formula>"H2"</formula>
    </cfRule>
    <cfRule type="cellIs" dxfId="5536" priority="4597" operator="equal">
      <formula>"H1"</formula>
    </cfRule>
  </conditionalFormatting>
  <conditionalFormatting sqref="C226">
    <cfRule type="cellIs" dxfId="5535" priority="4595" operator="equal">
      <formula>"D"</formula>
    </cfRule>
  </conditionalFormatting>
  <conditionalFormatting sqref="C226">
    <cfRule type="cellIs" dxfId="5534" priority="4593" operator="equal">
      <formula>"H2"</formula>
    </cfRule>
    <cfRule type="cellIs" dxfId="5533" priority="4594" operator="equal">
      <formula>"H1"</formula>
    </cfRule>
  </conditionalFormatting>
  <conditionalFormatting sqref="C224">
    <cfRule type="cellIs" dxfId="5532" priority="4589" operator="equal">
      <formula>"D"</formula>
    </cfRule>
  </conditionalFormatting>
  <conditionalFormatting sqref="C224">
    <cfRule type="cellIs" dxfId="5531" priority="4587" operator="equal">
      <formula>"H2"</formula>
    </cfRule>
    <cfRule type="cellIs" dxfId="5530" priority="4588" operator="equal">
      <formula>"H1"</formula>
    </cfRule>
  </conditionalFormatting>
  <conditionalFormatting sqref="C224">
    <cfRule type="cellIs" dxfId="5529" priority="4586" operator="equal">
      <formula>"D"</formula>
    </cfRule>
  </conditionalFormatting>
  <conditionalFormatting sqref="C224">
    <cfRule type="cellIs" dxfId="5528" priority="4584" operator="equal">
      <formula>"H2"</formula>
    </cfRule>
    <cfRule type="cellIs" dxfId="5527" priority="4585" operator="equal">
      <formula>"H1"</formula>
    </cfRule>
  </conditionalFormatting>
  <conditionalFormatting sqref="C224">
    <cfRule type="cellIs" dxfId="5526" priority="4583" operator="equal">
      <formula>"D"</formula>
    </cfRule>
  </conditionalFormatting>
  <conditionalFormatting sqref="C224">
    <cfRule type="cellIs" dxfId="5525" priority="4581" operator="equal">
      <formula>"H2"</formula>
    </cfRule>
    <cfRule type="cellIs" dxfId="5524" priority="4582" operator="equal">
      <formula>"H1"</formula>
    </cfRule>
  </conditionalFormatting>
  <conditionalFormatting sqref="C224">
    <cfRule type="cellIs" dxfId="5523" priority="4580" operator="equal">
      <formula>"D"</formula>
    </cfRule>
  </conditionalFormatting>
  <conditionalFormatting sqref="C224">
    <cfRule type="cellIs" dxfId="5522" priority="4578" operator="equal">
      <formula>"H2"</formula>
    </cfRule>
    <cfRule type="cellIs" dxfId="5521" priority="4579" operator="equal">
      <formula>"H1"</formula>
    </cfRule>
  </conditionalFormatting>
  <conditionalFormatting sqref="C224">
    <cfRule type="cellIs" dxfId="5520" priority="4574" operator="equal">
      <formula>"D"</formula>
    </cfRule>
  </conditionalFormatting>
  <conditionalFormatting sqref="C224">
    <cfRule type="cellIs" dxfId="5519" priority="4572" operator="equal">
      <formula>"H2"</formula>
    </cfRule>
    <cfRule type="cellIs" dxfId="5518" priority="4573" operator="equal">
      <formula>"H1"</formula>
    </cfRule>
  </conditionalFormatting>
  <conditionalFormatting sqref="C224">
    <cfRule type="cellIs" dxfId="5517" priority="4571" operator="equal">
      <formula>"D"</formula>
    </cfRule>
  </conditionalFormatting>
  <conditionalFormatting sqref="C224">
    <cfRule type="cellIs" dxfId="5516" priority="4569" operator="equal">
      <formula>"H2"</formula>
    </cfRule>
    <cfRule type="cellIs" dxfId="5515" priority="4570" operator="equal">
      <formula>"H1"</formula>
    </cfRule>
  </conditionalFormatting>
  <conditionalFormatting sqref="C224">
    <cfRule type="cellIs" dxfId="5514" priority="4568" operator="equal">
      <formula>"D"</formula>
    </cfRule>
  </conditionalFormatting>
  <conditionalFormatting sqref="C224">
    <cfRule type="cellIs" dxfId="5513" priority="4566" operator="equal">
      <formula>"H2"</formula>
    </cfRule>
    <cfRule type="cellIs" dxfId="5512" priority="4567" operator="equal">
      <formula>"H1"</formula>
    </cfRule>
  </conditionalFormatting>
  <conditionalFormatting sqref="C224">
    <cfRule type="cellIs" dxfId="5511" priority="4565" operator="equal">
      <formula>"D"</formula>
    </cfRule>
  </conditionalFormatting>
  <conditionalFormatting sqref="C224">
    <cfRule type="cellIs" dxfId="5510" priority="4563" operator="equal">
      <formula>"H2"</formula>
    </cfRule>
    <cfRule type="cellIs" dxfId="5509" priority="4564" operator="equal">
      <formula>"H1"</formula>
    </cfRule>
  </conditionalFormatting>
  <conditionalFormatting sqref="C224">
    <cfRule type="cellIs" dxfId="5508" priority="4559" operator="equal">
      <formula>"D"</formula>
    </cfRule>
  </conditionalFormatting>
  <conditionalFormatting sqref="C224">
    <cfRule type="cellIs" dxfId="5507" priority="4557" operator="equal">
      <formula>"H2"</formula>
    </cfRule>
    <cfRule type="cellIs" dxfId="5506" priority="4558" operator="equal">
      <formula>"H1"</formula>
    </cfRule>
  </conditionalFormatting>
  <conditionalFormatting sqref="C224">
    <cfRule type="cellIs" dxfId="5505" priority="4556" operator="equal">
      <formula>"D"</formula>
    </cfRule>
  </conditionalFormatting>
  <conditionalFormatting sqref="C224">
    <cfRule type="cellIs" dxfId="5504" priority="4554" operator="equal">
      <formula>"H2"</formula>
    </cfRule>
    <cfRule type="cellIs" dxfId="5503" priority="4555" operator="equal">
      <formula>"H1"</formula>
    </cfRule>
  </conditionalFormatting>
  <conditionalFormatting sqref="C224">
    <cfRule type="cellIs" dxfId="5502" priority="4553" operator="equal">
      <formula>"D"</formula>
    </cfRule>
  </conditionalFormatting>
  <conditionalFormatting sqref="C224">
    <cfRule type="cellIs" dxfId="5501" priority="4551" operator="equal">
      <formula>"H2"</formula>
    </cfRule>
    <cfRule type="cellIs" dxfId="5500" priority="4552" operator="equal">
      <formula>"H1"</formula>
    </cfRule>
  </conditionalFormatting>
  <conditionalFormatting sqref="C224">
    <cfRule type="cellIs" dxfId="5499" priority="4550" operator="equal">
      <formula>"D"</formula>
    </cfRule>
  </conditionalFormatting>
  <conditionalFormatting sqref="C224">
    <cfRule type="cellIs" dxfId="5498" priority="4548" operator="equal">
      <formula>"H2"</formula>
    </cfRule>
    <cfRule type="cellIs" dxfId="5497" priority="4549" operator="equal">
      <formula>"H1"</formula>
    </cfRule>
  </conditionalFormatting>
  <conditionalFormatting sqref="C224">
    <cfRule type="cellIs" dxfId="5496" priority="4544" operator="equal">
      <formula>"D"</formula>
    </cfRule>
  </conditionalFormatting>
  <conditionalFormatting sqref="C224">
    <cfRule type="cellIs" dxfId="5495" priority="4542" operator="equal">
      <formula>"H2"</formula>
    </cfRule>
    <cfRule type="cellIs" dxfId="5494" priority="4543" operator="equal">
      <formula>"H1"</formula>
    </cfRule>
  </conditionalFormatting>
  <conditionalFormatting sqref="C224">
    <cfRule type="cellIs" dxfId="5493" priority="4541" operator="equal">
      <formula>"D"</formula>
    </cfRule>
  </conditionalFormatting>
  <conditionalFormatting sqref="C224">
    <cfRule type="cellIs" dxfId="5492" priority="4539" operator="equal">
      <formula>"H2"</formula>
    </cfRule>
    <cfRule type="cellIs" dxfId="5491" priority="4540" operator="equal">
      <formula>"H1"</formula>
    </cfRule>
  </conditionalFormatting>
  <conditionalFormatting sqref="C224">
    <cfRule type="cellIs" dxfId="5490" priority="4538" operator="equal">
      <formula>"D"</formula>
    </cfRule>
  </conditionalFormatting>
  <conditionalFormatting sqref="C224">
    <cfRule type="cellIs" dxfId="5489" priority="4536" operator="equal">
      <formula>"H2"</formula>
    </cfRule>
    <cfRule type="cellIs" dxfId="5488" priority="4537" operator="equal">
      <formula>"H1"</formula>
    </cfRule>
  </conditionalFormatting>
  <conditionalFormatting sqref="C224">
    <cfRule type="cellIs" dxfId="5487" priority="4535" operator="equal">
      <formula>"D"</formula>
    </cfRule>
  </conditionalFormatting>
  <conditionalFormatting sqref="C224">
    <cfRule type="cellIs" dxfId="5486" priority="4533" operator="equal">
      <formula>"H2"</formula>
    </cfRule>
    <cfRule type="cellIs" dxfId="5485" priority="4534" operator="equal">
      <formula>"H1"</formula>
    </cfRule>
  </conditionalFormatting>
  <conditionalFormatting sqref="D228">
    <cfRule type="cellIs" dxfId="5484" priority="4528" operator="equal">
      <formula>"D"</formula>
    </cfRule>
  </conditionalFormatting>
  <conditionalFormatting sqref="D228">
    <cfRule type="cellIs" dxfId="5483" priority="4526" operator="equal">
      <formula>"H2"</formula>
    </cfRule>
    <cfRule type="cellIs" dxfId="5482" priority="4527" operator="equal">
      <formula>"H1"</formula>
    </cfRule>
  </conditionalFormatting>
  <conditionalFormatting sqref="D228">
    <cfRule type="cellIs" dxfId="5481" priority="4525" operator="equal">
      <formula>"D"</formula>
    </cfRule>
  </conditionalFormatting>
  <conditionalFormatting sqref="D228">
    <cfRule type="cellIs" dxfId="5480" priority="4523" operator="equal">
      <formula>"H2"</formula>
    </cfRule>
    <cfRule type="cellIs" dxfId="5479" priority="4524" operator="equal">
      <formula>"H1"</formula>
    </cfRule>
  </conditionalFormatting>
  <conditionalFormatting sqref="D228">
    <cfRule type="cellIs" dxfId="5478" priority="4522" operator="equal">
      <formula>"D"</formula>
    </cfRule>
  </conditionalFormatting>
  <conditionalFormatting sqref="D228">
    <cfRule type="cellIs" dxfId="5477" priority="4520" operator="equal">
      <formula>"H2"</formula>
    </cfRule>
    <cfRule type="cellIs" dxfId="5476" priority="4521" operator="equal">
      <formula>"H1"</formula>
    </cfRule>
  </conditionalFormatting>
  <conditionalFormatting sqref="D233">
    <cfRule type="cellIs" dxfId="5475" priority="4515" operator="equal">
      <formula>"D"</formula>
    </cfRule>
  </conditionalFormatting>
  <conditionalFormatting sqref="D233">
    <cfRule type="cellIs" dxfId="5474" priority="4513" operator="equal">
      <formula>"H2"</formula>
    </cfRule>
    <cfRule type="cellIs" dxfId="5473" priority="4514" operator="equal">
      <formula>"H1"</formula>
    </cfRule>
  </conditionalFormatting>
  <conditionalFormatting sqref="D233">
    <cfRule type="cellIs" dxfId="5472" priority="4512" operator="equal">
      <formula>"D"</formula>
    </cfRule>
  </conditionalFormatting>
  <conditionalFormatting sqref="D233">
    <cfRule type="cellIs" dxfId="5471" priority="4510" operator="equal">
      <formula>"H2"</formula>
    </cfRule>
    <cfRule type="cellIs" dxfId="5470" priority="4511" operator="equal">
      <formula>"H1"</formula>
    </cfRule>
  </conditionalFormatting>
  <conditionalFormatting sqref="D233">
    <cfRule type="cellIs" dxfId="5469" priority="4509" operator="equal">
      <formula>"D"</formula>
    </cfRule>
  </conditionalFormatting>
  <conditionalFormatting sqref="D233">
    <cfRule type="cellIs" dxfId="5468" priority="4507" operator="equal">
      <formula>"H2"</formula>
    </cfRule>
    <cfRule type="cellIs" dxfId="5467" priority="4508" operator="equal">
      <formula>"H1"</formula>
    </cfRule>
  </conditionalFormatting>
  <conditionalFormatting sqref="D227">
    <cfRule type="cellIs" dxfId="5466" priority="4502" operator="equal">
      <formula>"D"</formula>
    </cfRule>
  </conditionalFormatting>
  <conditionalFormatting sqref="D227">
    <cfRule type="cellIs" dxfId="5465" priority="4500" operator="equal">
      <formula>"H2"</formula>
    </cfRule>
    <cfRule type="cellIs" dxfId="5464" priority="4501" operator="equal">
      <formula>"H1"</formula>
    </cfRule>
  </conditionalFormatting>
  <conditionalFormatting sqref="D227">
    <cfRule type="cellIs" dxfId="5463" priority="4499" operator="equal">
      <formula>"D"</formula>
    </cfRule>
  </conditionalFormatting>
  <conditionalFormatting sqref="D227">
    <cfRule type="cellIs" dxfId="5462" priority="4497" operator="equal">
      <formula>"H2"</formula>
    </cfRule>
    <cfRule type="cellIs" dxfId="5461" priority="4498" operator="equal">
      <formula>"H1"</formula>
    </cfRule>
  </conditionalFormatting>
  <conditionalFormatting sqref="D230">
    <cfRule type="cellIs" dxfId="5460" priority="4492" operator="equal">
      <formula>"D"</formula>
    </cfRule>
  </conditionalFormatting>
  <conditionalFormatting sqref="D230">
    <cfRule type="cellIs" dxfId="5459" priority="4490" operator="equal">
      <formula>"H2"</formula>
    </cfRule>
    <cfRule type="cellIs" dxfId="5458" priority="4491" operator="equal">
      <formula>"H1"</formula>
    </cfRule>
  </conditionalFormatting>
  <conditionalFormatting sqref="D230">
    <cfRule type="cellIs" dxfId="5457" priority="4489" operator="equal">
      <formula>"D"</formula>
    </cfRule>
  </conditionalFormatting>
  <conditionalFormatting sqref="D230">
    <cfRule type="cellIs" dxfId="5456" priority="4487" operator="equal">
      <formula>"H2"</formula>
    </cfRule>
    <cfRule type="cellIs" dxfId="5455" priority="4488" operator="equal">
      <formula>"H1"</formula>
    </cfRule>
  </conditionalFormatting>
  <conditionalFormatting sqref="C224">
    <cfRule type="cellIs" dxfId="5454" priority="4486" operator="equal">
      <formula>"D"</formula>
    </cfRule>
  </conditionalFormatting>
  <conditionalFormatting sqref="C224">
    <cfRule type="cellIs" dxfId="5453" priority="4484" operator="equal">
      <formula>"H2"</formula>
    </cfRule>
    <cfRule type="cellIs" dxfId="5452" priority="4485" operator="equal">
      <formula>"H1"</formula>
    </cfRule>
  </conditionalFormatting>
  <conditionalFormatting sqref="C226">
    <cfRule type="cellIs" dxfId="5451" priority="4480" operator="equal">
      <formula>"D"</formula>
    </cfRule>
  </conditionalFormatting>
  <conditionalFormatting sqref="C226">
    <cfRule type="cellIs" dxfId="5450" priority="4478" operator="equal">
      <formula>"H2"</formula>
    </cfRule>
    <cfRule type="cellIs" dxfId="5449" priority="4479" operator="equal">
      <formula>"H1"</formula>
    </cfRule>
  </conditionalFormatting>
  <conditionalFormatting sqref="C226">
    <cfRule type="cellIs" dxfId="5448" priority="4477" operator="equal">
      <formula>"D"</formula>
    </cfRule>
  </conditionalFormatting>
  <conditionalFormatting sqref="C226">
    <cfRule type="cellIs" dxfId="5447" priority="4475" operator="equal">
      <formula>"H2"</formula>
    </cfRule>
    <cfRule type="cellIs" dxfId="5446" priority="4476" operator="equal">
      <formula>"H1"</formula>
    </cfRule>
  </conditionalFormatting>
  <conditionalFormatting sqref="C229">
    <cfRule type="cellIs" dxfId="5445" priority="4471" operator="equal">
      <formula>"D"</formula>
    </cfRule>
  </conditionalFormatting>
  <conditionalFormatting sqref="C229">
    <cfRule type="cellIs" dxfId="5444" priority="4469" operator="equal">
      <formula>"H2"</formula>
    </cfRule>
    <cfRule type="cellIs" dxfId="5443" priority="4470" operator="equal">
      <formula>"H1"</formula>
    </cfRule>
  </conditionalFormatting>
  <conditionalFormatting sqref="C229">
    <cfRule type="cellIs" dxfId="5442" priority="4468" operator="equal">
      <formula>"D"</formula>
    </cfRule>
  </conditionalFormatting>
  <conditionalFormatting sqref="C229">
    <cfRule type="cellIs" dxfId="5441" priority="4466" operator="equal">
      <formula>"H2"</formula>
    </cfRule>
    <cfRule type="cellIs" dxfId="5440" priority="4467" operator="equal">
      <formula>"H1"</formula>
    </cfRule>
  </conditionalFormatting>
  <conditionalFormatting sqref="C232">
    <cfRule type="cellIs" dxfId="5439" priority="4462" operator="equal">
      <formula>"D"</formula>
    </cfRule>
  </conditionalFormatting>
  <conditionalFormatting sqref="C232">
    <cfRule type="cellIs" dxfId="5438" priority="4460" operator="equal">
      <formula>"H2"</formula>
    </cfRule>
    <cfRule type="cellIs" dxfId="5437" priority="4461" operator="equal">
      <formula>"H1"</formula>
    </cfRule>
  </conditionalFormatting>
  <conditionalFormatting sqref="C232">
    <cfRule type="cellIs" dxfId="5436" priority="4459" operator="equal">
      <formula>"D"</formula>
    </cfRule>
  </conditionalFormatting>
  <conditionalFormatting sqref="C232">
    <cfRule type="cellIs" dxfId="5435" priority="4457" operator="equal">
      <formula>"H2"</formula>
    </cfRule>
    <cfRule type="cellIs" dxfId="5434" priority="4458" operator="equal">
      <formula>"H1"</formula>
    </cfRule>
  </conditionalFormatting>
  <conditionalFormatting sqref="C231">
    <cfRule type="cellIs" dxfId="5433" priority="4453" operator="equal">
      <formula>"D"</formula>
    </cfRule>
  </conditionalFormatting>
  <conditionalFormatting sqref="C231">
    <cfRule type="cellIs" dxfId="5432" priority="4451" operator="equal">
      <formula>"H2"</formula>
    </cfRule>
    <cfRule type="cellIs" dxfId="5431" priority="4452" operator="equal">
      <formula>"H1"</formula>
    </cfRule>
  </conditionalFormatting>
  <conditionalFormatting sqref="C231">
    <cfRule type="cellIs" dxfId="5430" priority="4450" operator="equal">
      <formula>"D"</formula>
    </cfRule>
  </conditionalFormatting>
  <conditionalFormatting sqref="C231">
    <cfRule type="cellIs" dxfId="5429" priority="4448" operator="equal">
      <formula>"H2"</formula>
    </cfRule>
    <cfRule type="cellIs" dxfId="5428" priority="4449" operator="equal">
      <formula>"H1"</formula>
    </cfRule>
  </conditionalFormatting>
  <conditionalFormatting sqref="D224">
    <cfRule type="cellIs" dxfId="5427" priority="4443" operator="equal">
      <formula>"D"</formula>
    </cfRule>
  </conditionalFormatting>
  <conditionalFormatting sqref="D224">
    <cfRule type="cellIs" dxfId="5426" priority="4441" operator="equal">
      <formula>"H2"</formula>
    </cfRule>
    <cfRule type="cellIs" dxfId="5425" priority="4442" operator="equal">
      <formula>"H1"</formula>
    </cfRule>
  </conditionalFormatting>
  <conditionalFormatting sqref="D224">
    <cfRule type="cellIs" dxfId="5424" priority="4440" operator="equal">
      <formula>"D"</formula>
    </cfRule>
  </conditionalFormatting>
  <conditionalFormatting sqref="D224">
    <cfRule type="cellIs" dxfId="5423" priority="4438" operator="equal">
      <formula>"H2"</formula>
    </cfRule>
    <cfRule type="cellIs" dxfId="5422" priority="4439" operator="equal">
      <formula>"H1"</formula>
    </cfRule>
  </conditionalFormatting>
  <conditionalFormatting sqref="D226">
    <cfRule type="cellIs" dxfId="5421" priority="4433" operator="equal">
      <formula>"D"</formula>
    </cfRule>
  </conditionalFormatting>
  <conditionalFormatting sqref="D226">
    <cfRule type="cellIs" dxfId="5420" priority="4431" operator="equal">
      <formula>"H2"</formula>
    </cfRule>
    <cfRule type="cellIs" dxfId="5419" priority="4432" operator="equal">
      <formula>"H1"</formula>
    </cfRule>
  </conditionalFormatting>
  <conditionalFormatting sqref="D226">
    <cfRule type="cellIs" dxfId="5418" priority="4430" operator="equal">
      <formula>"D"</formula>
    </cfRule>
  </conditionalFormatting>
  <conditionalFormatting sqref="D226">
    <cfRule type="cellIs" dxfId="5417" priority="4428" operator="equal">
      <formula>"H2"</formula>
    </cfRule>
    <cfRule type="cellIs" dxfId="5416" priority="4429" operator="equal">
      <formula>"H1"</formula>
    </cfRule>
  </conditionalFormatting>
  <conditionalFormatting sqref="D229">
    <cfRule type="cellIs" dxfId="5415" priority="4423" operator="equal">
      <formula>"D"</formula>
    </cfRule>
  </conditionalFormatting>
  <conditionalFormatting sqref="D229">
    <cfRule type="cellIs" dxfId="5414" priority="4421" operator="equal">
      <formula>"H2"</formula>
    </cfRule>
    <cfRule type="cellIs" dxfId="5413" priority="4422" operator="equal">
      <formula>"H1"</formula>
    </cfRule>
  </conditionalFormatting>
  <conditionalFormatting sqref="D229">
    <cfRule type="cellIs" dxfId="5412" priority="4420" operator="equal">
      <formula>"D"</formula>
    </cfRule>
  </conditionalFormatting>
  <conditionalFormatting sqref="D229">
    <cfRule type="cellIs" dxfId="5411" priority="4418" operator="equal">
      <formula>"H2"</formula>
    </cfRule>
    <cfRule type="cellIs" dxfId="5410" priority="4419" operator="equal">
      <formula>"H1"</formula>
    </cfRule>
  </conditionalFormatting>
  <conditionalFormatting sqref="D231">
    <cfRule type="cellIs" dxfId="5409" priority="4413" operator="equal">
      <formula>"D"</formula>
    </cfRule>
  </conditionalFormatting>
  <conditionalFormatting sqref="D231">
    <cfRule type="cellIs" dxfId="5408" priority="4411" operator="equal">
      <formula>"H2"</formula>
    </cfRule>
    <cfRule type="cellIs" dxfId="5407" priority="4412" operator="equal">
      <formula>"H1"</formula>
    </cfRule>
  </conditionalFormatting>
  <conditionalFormatting sqref="D231">
    <cfRule type="cellIs" dxfId="5406" priority="4410" operator="equal">
      <formula>"D"</formula>
    </cfRule>
  </conditionalFormatting>
  <conditionalFormatting sqref="D231">
    <cfRule type="cellIs" dxfId="5405" priority="4408" operator="equal">
      <formula>"H2"</formula>
    </cfRule>
    <cfRule type="cellIs" dxfId="5404" priority="4409" operator="equal">
      <formula>"H1"</formula>
    </cfRule>
  </conditionalFormatting>
  <conditionalFormatting sqref="D232">
    <cfRule type="cellIs" dxfId="5403" priority="4403" operator="equal">
      <formula>"D"</formula>
    </cfRule>
  </conditionalFormatting>
  <conditionalFormatting sqref="D232">
    <cfRule type="cellIs" dxfId="5402" priority="4401" operator="equal">
      <formula>"H2"</formula>
    </cfRule>
    <cfRule type="cellIs" dxfId="5401" priority="4402" operator="equal">
      <formula>"H1"</formula>
    </cfRule>
  </conditionalFormatting>
  <conditionalFormatting sqref="D232">
    <cfRule type="cellIs" dxfId="5400" priority="4400" operator="equal">
      <formula>"D"</formula>
    </cfRule>
  </conditionalFormatting>
  <conditionalFormatting sqref="D232">
    <cfRule type="cellIs" dxfId="5399" priority="4398" operator="equal">
      <formula>"H2"</formula>
    </cfRule>
    <cfRule type="cellIs" dxfId="5398" priority="4399" operator="equal">
      <formula>"H1"</formula>
    </cfRule>
  </conditionalFormatting>
  <conditionalFormatting sqref="D214">
    <cfRule type="expression" dxfId="5397" priority="4397">
      <formula>AND(D$1&gt;=($E214),D$1&lt;=($F214),$E214&lt;&gt;"",$F214&lt;&gt;"")</formula>
    </cfRule>
  </conditionalFormatting>
  <conditionalFormatting sqref="D214">
    <cfRule type="cellIs" dxfId="5396" priority="4393" operator="equal">
      <formula>"D"</formula>
    </cfRule>
  </conditionalFormatting>
  <conditionalFormatting sqref="D214">
    <cfRule type="cellIs" dxfId="5395" priority="4391" operator="equal">
      <formula>"H2"</formula>
    </cfRule>
    <cfRule type="cellIs" dxfId="5394" priority="4392" operator="equal">
      <formula>"H1"</formula>
    </cfRule>
  </conditionalFormatting>
  <conditionalFormatting sqref="D214">
    <cfRule type="cellIs" dxfId="5393" priority="4390" operator="equal">
      <formula>"D"</formula>
    </cfRule>
  </conditionalFormatting>
  <conditionalFormatting sqref="D214">
    <cfRule type="cellIs" dxfId="5392" priority="4388" operator="equal">
      <formula>"H2"</formula>
    </cfRule>
    <cfRule type="cellIs" dxfId="5391" priority="4389" operator="equal">
      <formula>"H1"</formula>
    </cfRule>
  </conditionalFormatting>
  <conditionalFormatting sqref="D214">
    <cfRule type="cellIs" dxfId="5390" priority="4387" operator="equal">
      <formula>"D"</formula>
    </cfRule>
  </conditionalFormatting>
  <conditionalFormatting sqref="D214">
    <cfRule type="cellIs" dxfId="5389" priority="4385" operator="equal">
      <formula>"H2"</formula>
    </cfRule>
    <cfRule type="cellIs" dxfId="5388" priority="4386" operator="equal">
      <formula>"H1"</formula>
    </cfRule>
  </conditionalFormatting>
  <conditionalFormatting sqref="D217">
    <cfRule type="expression" dxfId="5387" priority="4384">
      <formula>AND(D$1&gt;=($E217),D$1&lt;=($F217),$E217&lt;&gt;"",$F217&lt;&gt;"")</formula>
    </cfRule>
  </conditionalFormatting>
  <conditionalFormatting sqref="D217">
    <cfRule type="cellIs" dxfId="5386" priority="4380" operator="equal">
      <formula>"D"</formula>
    </cfRule>
  </conditionalFormatting>
  <conditionalFormatting sqref="D217">
    <cfRule type="cellIs" dxfId="5385" priority="4378" operator="equal">
      <formula>"H2"</formula>
    </cfRule>
    <cfRule type="cellIs" dxfId="5384" priority="4379" operator="equal">
      <formula>"H1"</formula>
    </cfRule>
  </conditionalFormatting>
  <conditionalFormatting sqref="D217">
    <cfRule type="cellIs" dxfId="5383" priority="4377" operator="equal">
      <formula>"D"</formula>
    </cfRule>
  </conditionalFormatting>
  <conditionalFormatting sqref="D217">
    <cfRule type="cellIs" dxfId="5382" priority="4375" operator="equal">
      <formula>"H2"</formula>
    </cfRule>
    <cfRule type="cellIs" dxfId="5381" priority="4376" operator="equal">
      <formula>"H1"</formula>
    </cfRule>
  </conditionalFormatting>
  <conditionalFormatting sqref="D217">
    <cfRule type="cellIs" dxfId="5380" priority="4374" operator="equal">
      <formula>"D"</formula>
    </cfRule>
  </conditionalFormatting>
  <conditionalFormatting sqref="D217">
    <cfRule type="cellIs" dxfId="5379" priority="4372" operator="equal">
      <formula>"H2"</formula>
    </cfRule>
    <cfRule type="cellIs" dxfId="5378" priority="4373" operator="equal">
      <formula>"H1"</formula>
    </cfRule>
  </conditionalFormatting>
  <conditionalFormatting sqref="D219">
    <cfRule type="expression" dxfId="5377" priority="4371">
      <formula>AND(D$1&gt;=($E219),D$1&lt;=($F219),$E219&lt;&gt;"",$F219&lt;&gt;"")</formula>
    </cfRule>
  </conditionalFormatting>
  <conditionalFormatting sqref="D219">
    <cfRule type="cellIs" dxfId="5376" priority="4367" operator="equal">
      <formula>"D"</formula>
    </cfRule>
  </conditionalFormatting>
  <conditionalFormatting sqref="D219">
    <cfRule type="cellIs" dxfId="5375" priority="4365" operator="equal">
      <formula>"H2"</formula>
    </cfRule>
    <cfRule type="cellIs" dxfId="5374" priority="4366" operator="equal">
      <formula>"H1"</formula>
    </cfRule>
  </conditionalFormatting>
  <conditionalFormatting sqref="D219">
    <cfRule type="cellIs" dxfId="5373" priority="4364" operator="equal">
      <formula>"D"</formula>
    </cfRule>
  </conditionalFormatting>
  <conditionalFormatting sqref="D219">
    <cfRule type="cellIs" dxfId="5372" priority="4362" operator="equal">
      <formula>"H2"</formula>
    </cfRule>
    <cfRule type="cellIs" dxfId="5371" priority="4363" operator="equal">
      <formula>"H1"</formula>
    </cfRule>
  </conditionalFormatting>
  <conditionalFormatting sqref="D219">
    <cfRule type="cellIs" dxfId="5370" priority="4361" operator="equal">
      <formula>"D"</formula>
    </cfRule>
  </conditionalFormatting>
  <conditionalFormatting sqref="D219">
    <cfRule type="cellIs" dxfId="5369" priority="4359" operator="equal">
      <formula>"H2"</formula>
    </cfRule>
    <cfRule type="cellIs" dxfId="5368" priority="4360" operator="equal">
      <formula>"H1"</formula>
    </cfRule>
  </conditionalFormatting>
  <conditionalFormatting sqref="C214">
    <cfRule type="expression" dxfId="5367" priority="4358">
      <formula>AND(C$1&gt;=($E214),C$1&lt;=($F214),$E214&lt;&gt;"",$F214&lt;&gt;"")</formula>
    </cfRule>
  </conditionalFormatting>
  <conditionalFormatting sqref="C214">
    <cfRule type="cellIs" dxfId="5366" priority="4354" operator="equal">
      <formula>"D"</formula>
    </cfRule>
  </conditionalFormatting>
  <conditionalFormatting sqref="C214">
    <cfRule type="cellIs" dxfId="5365" priority="4352" operator="equal">
      <formula>"H2"</formula>
    </cfRule>
    <cfRule type="cellIs" dxfId="5364" priority="4353" operator="equal">
      <formula>"H1"</formula>
    </cfRule>
  </conditionalFormatting>
  <conditionalFormatting sqref="C214">
    <cfRule type="cellIs" dxfId="5363" priority="4351" operator="equal">
      <formula>"D"</formula>
    </cfRule>
  </conditionalFormatting>
  <conditionalFormatting sqref="C214">
    <cfRule type="cellIs" dxfId="5362" priority="4349" operator="equal">
      <formula>"H2"</formula>
    </cfRule>
    <cfRule type="cellIs" dxfId="5361" priority="4350" operator="equal">
      <formula>"H1"</formula>
    </cfRule>
  </conditionalFormatting>
  <conditionalFormatting sqref="C214">
    <cfRule type="cellIs" dxfId="5360" priority="4348" operator="equal">
      <formula>"D"</formula>
    </cfRule>
  </conditionalFormatting>
  <conditionalFormatting sqref="C214">
    <cfRule type="cellIs" dxfId="5359" priority="4346" operator="equal">
      <formula>"H2"</formula>
    </cfRule>
    <cfRule type="cellIs" dxfId="5358" priority="4347" operator="equal">
      <formula>"H1"</formula>
    </cfRule>
  </conditionalFormatting>
  <conditionalFormatting sqref="C214">
    <cfRule type="cellIs" dxfId="5357" priority="4345" operator="equal">
      <formula>"D"</formula>
    </cfRule>
  </conditionalFormatting>
  <conditionalFormatting sqref="C214">
    <cfRule type="cellIs" dxfId="5356" priority="4343" operator="equal">
      <formula>"H2"</formula>
    </cfRule>
    <cfRule type="cellIs" dxfId="5355" priority="4344" operator="equal">
      <formula>"H1"</formula>
    </cfRule>
  </conditionalFormatting>
  <conditionalFormatting sqref="C214">
    <cfRule type="cellIs" dxfId="5354" priority="4339" operator="equal">
      <formula>"D"</formula>
    </cfRule>
  </conditionalFormatting>
  <conditionalFormatting sqref="C214">
    <cfRule type="cellIs" dxfId="5353" priority="4337" operator="equal">
      <formula>"H2"</formula>
    </cfRule>
    <cfRule type="cellIs" dxfId="5352" priority="4338" operator="equal">
      <formula>"H1"</formula>
    </cfRule>
  </conditionalFormatting>
  <conditionalFormatting sqref="C214">
    <cfRule type="cellIs" dxfId="5351" priority="4336" operator="equal">
      <formula>"D"</formula>
    </cfRule>
  </conditionalFormatting>
  <conditionalFormatting sqref="C214">
    <cfRule type="cellIs" dxfId="5350" priority="4334" operator="equal">
      <formula>"H2"</formula>
    </cfRule>
    <cfRule type="cellIs" dxfId="5349" priority="4335" operator="equal">
      <formula>"H1"</formula>
    </cfRule>
  </conditionalFormatting>
  <conditionalFormatting sqref="C214">
    <cfRule type="cellIs" dxfId="5348" priority="4333" operator="equal">
      <formula>"D"</formula>
    </cfRule>
  </conditionalFormatting>
  <conditionalFormatting sqref="C214">
    <cfRule type="cellIs" dxfId="5347" priority="4331" operator="equal">
      <formula>"H2"</formula>
    </cfRule>
    <cfRule type="cellIs" dxfId="5346" priority="4332" operator="equal">
      <formula>"H1"</formula>
    </cfRule>
  </conditionalFormatting>
  <conditionalFormatting sqref="C214">
    <cfRule type="cellIs" dxfId="5345" priority="4330" operator="equal">
      <formula>"D"</formula>
    </cfRule>
  </conditionalFormatting>
  <conditionalFormatting sqref="C214">
    <cfRule type="cellIs" dxfId="5344" priority="4328" operator="equal">
      <formula>"H2"</formula>
    </cfRule>
    <cfRule type="cellIs" dxfId="5343" priority="4329" operator="equal">
      <formula>"H1"</formula>
    </cfRule>
  </conditionalFormatting>
  <conditionalFormatting sqref="C214">
    <cfRule type="cellIs" dxfId="5342" priority="4315" operator="equal">
      <formula>"D"</formula>
    </cfRule>
  </conditionalFormatting>
  <conditionalFormatting sqref="C214">
    <cfRule type="cellIs" dxfId="5341" priority="4313" operator="equal">
      <formula>"H2"</formula>
    </cfRule>
    <cfRule type="cellIs" dxfId="5340" priority="4314" operator="equal">
      <formula>"H1"</formula>
    </cfRule>
  </conditionalFormatting>
  <conditionalFormatting sqref="C214">
    <cfRule type="cellIs" dxfId="5339" priority="4309" operator="equal">
      <formula>"D"</formula>
    </cfRule>
  </conditionalFormatting>
  <conditionalFormatting sqref="C214">
    <cfRule type="cellIs" dxfId="5338" priority="4307" operator="equal">
      <formula>"H2"</formula>
    </cfRule>
    <cfRule type="cellIs" dxfId="5337" priority="4308" operator="equal">
      <formula>"H1"</formula>
    </cfRule>
  </conditionalFormatting>
  <conditionalFormatting sqref="C214">
    <cfRule type="cellIs" dxfId="5336" priority="4324" operator="equal">
      <formula>"D"</formula>
    </cfRule>
  </conditionalFormatting>
  <conditionalFormatting sqref="C214">
    <cfRule type="cellIs" dxfId="5335" priority="4322" operator="equal">
      <formula>"H2"</formula>
    </cfRule>
    <cfRule type="cellIs" dxfId="5334" priority="4323" operator="equal">
      <formula>"H1"</formula>
    </cfRule>
  </conditionalFormatting>
  <conditionalFormatting sqref="C214">
    <cfRule type="cellIs" dxfId="5333" priority="4321" operator="equal">
      <formula>"D"</formula>
    </cfRule>
  </conditionalFormatting>
  <conditionalFormatting sqref="C214">
    <cfRule type="cellIs" dxfId="5332" priority="4319" operator="equal">
      <formula>"H2"</formula>
    </cfRule>
    <cfRule type="cellIs" dxfId="5331" priority="4320" operator="equal">
      <formula>"H1"</formula>
    </cfRule>
  </conditionalFormatting>
  <conditionalFormatting sqref="C214">
    <cfRule type="cellIs" dxfId="5330" priority="4318" operator="equal">
      <formula>"D"</formula>
    </cfRule>
  </conditionalFormatting>
  <conditionalFormatting sqref="C214">
    <cfRule type="cellIs" dxfId="5329" priority="4316" operator="equal">
      <formula>"H2"</formula>
    </cfRule>
    <cfRule type="cellIs" dxfId="5328" priority="4317" operator="equal">
      <formula>"H1"</formula>
    </cfRule>
  </conditionalFormatting>
  <conditionalFormatting sqref="C214">
    <cfRule type="cellIs" dxfId="5327" priority="4306" operator="equal">
      <formula>"D"</formula>
    </cfRule>
  </conditionalFormatting>
  <conditionalFormatting sqref="C214">
    <cfRule type="cellIs" dxfId="5326" priority="4304" operator="equal">
      <formula>"H2"</formula>
    </cfRule>
    <cfRule type="cellIs" dxfId="5325" priority="4305" operator="equal">
      <formula>"H1"</formula>
    </cfRule>
  </conditionalFormatting>
  <conditionalFormatting sqref="C214">
    <cfRule type="cellIs" dxfId="5324" priority="4303" operator="equal">
      <formula>"D"</formula>
    </cfRule>
  </conditionalFormatting>
  <conditionalFormatting sqref="C214">
    <cfRule type="cellIs" dxfId="5323" priority="4301" operator="equal">
      <formula>"H2"</formula>
    </cfRule>
    <cfRule type="cellIs" dxfId="5322" priority="4302" operator="equal">
      <formula>"H1"</formula>
    </cfRule>
  </conditionalFormatting>
  <conditionalFormatting sqref="C214">
    <cfRule type="cellIs" dxfId="5321" priority="4300" operator="equal">
      <formula>"D"</formula>
    </cfRule>
  </conditionalFormatting>
  <conditionalFormatting sqref="C214">
    <cfRule type="cellIs" dxfId="5320" priority="4298" operator="equal">
      <formula>"H2"</formula>
    </cfRule>
    <cfRule type="cellIs" dxfId="5319" priority="4299" operator="equal">
      <formula>"H1"</formula>
    </cfRule>
  </conditionalFormatting>
  <conditionalFormatting sqref="C217">
    <cfRule type="expression" dxfId="5318" priority="4297">
      <formula>AND(C$1&gt;=($E217),C$1&lt;=($F217),$E217&lt;&gt;"",$F217&lt;&gt;"")</formula>
    </cfRule>
  </conditionalFormatting>
  <conditionalFormatting sqref="C217">
    <cfRule type="cellIs" dxfId="5317" priority="4293" operator="equal">
      <formula>"D"</formula>
    </cfRule>
  </conditionalFormatting>
  <conditionalFormatting sqref="C217">
    <cfRule type="cellIs" dxfId="5316" priority="4291" operator="equal">
      <formula>"H2"</formula>
    </cfRule>
    <cfRule type="cellIs" dxfId="5315" priority="4292" operator="equal">
      <formula>"H1"</formula>
    </cfRule>
  </conditionalFormatting>
  <conditionalFormatting sqref="C217">
    <cfRule type="cellIs" dxfId="5314" priority="4290" operator="equal">
      <formula>"D"</formula>
    </cfRule>
  </conditionalFormatting>
  <conditionalFormatting sqref="C217">
    <cfRule type="cellIs" dxfId="5313" priority="4288" operator="equal">
      <formula>"H2"</formula>
    </cfRule>
    <cfRule type="cellIs" dxfId="5312" priority="4289" operator="equal">
      <formula>"H1"</formula>
    </cfRule>
  </conditionalFormatting>
  <conditionalFormatting sqref="C217">
    <cfRule type="cellIs" dxfId="5311" priority="4287" operator="equal">
      <formula>"D"</formula>
    </cfRule>
  </conditionalFormatting>
  <conditionalFormatting sqref="C217">
    <cfRule type="cellIs" dxfId="5310" priority="4285" operator="equal">
      <formula>"H2"</formula>
    </cfRule>
    <cfRule type="cellIs" dxfId="5309" priority="4286" operator="equal">
      <formula>"H1"</formula>
    </cfRule>
  </conditionalFormatting>
  <conditionalFormatting sqref="C217">
    <cfRule type="cellIs" dxfId="5308" priority="4284" operator="equal">
      <formula>"D"</formula>
    </cfRule>
  </conditionalFormatting>
  <conditionalFormatting sqref="C217">
    <cfRule type="cellIs" dxfId="5307" priority="4282" operator="equal">
      <formula>"H2"</formula>
    </cfRule>
    <cfRule type="cellIs" dxfId="5306" priority="4283" operator="equal">
      <formula>"H1"</formula>
    </cfRule>
  </conditionalFormatting>
  <conditionalFormatting sqref="C217">
    <cfRule type="cellIs" dxfId="5305" priority="4278" operator="equal">
      <formula>"D"</formula>
    </cfRule>
  </conditionalFormatting>
  <conditionalFormatting sqref="C217">
    <cfRule type="cellIs" dxfId="5304" priority="4276" operator="equal">
      <formula>"H2"</formula>
    </cfRule>
    <cfRule type="cellIs" dxfId="5303" priority="4277" operator="equal">
      <formula>"H1"</formula>
    </cfRule>
  </conditionalFormatting>
  <conditionalFormatting sqref="C217">
    <cfRule type="cellIs" dxfId="5302" priority="4275" operator="equal">
      <formula>"D"</formula>
    </cfRule>
  </conditionalFormatting>
  <conditionalFormatting sqref="C217">
    <cfRule type="cellIs" dxfId="5301" priority="4273" operator="equal">
      <formula>"H2"</formula>
    </cfRule>
    <cfRule type="cellIs" dxfId="5300" priority="4274" operator="equal">
      <formula>"H1"</formula>
    </cfRule>
  </conditionalFormatting>
  <conditionalFormatting sqref="C217">
    <cfRule type="cellIs" dxfId="5299" priority="4272" operator="equal">
      <formula>"D"</formula>
    </cfRule>
  </conditionalFormatting>
  <conditionalFormatting sqref="C217">
    <cfRule type="cellIs" dxfId="5298" priority="4270" operator="equal">
      <formula>"H2"</formula>
    </cfRule>
    <cfRule type="cellIs" dxfId="5297" priority="4271" operator="equal">
      <formula>"H1"</formula>
    </cfRule>
  </conditionalFormatting>
  <conditionalFormatting sqref="C217">
    <cfRule type="cellIs" dxfId="5296" priority="4269" operator="equal">
      <formula>"D"</formula>
    </cfRule>
  </conditionalFormatting>
  <conditionalFormatting sqref="C217">
    <cfRule type="cellIs" dxfId="5295" priority="4267" operator="equal">
      <formula>"H2"</formula>
    </cfRule>
    <cfRule type="cellIs" dxfId="5294" priority="4268" operator="equal">
      <formula>"H1"</formula>
    </cfRule>
  </conditionalFormatting>
  <conditionalFormatting sqref="C217">
    <cfRule type="cellIs" dxfId="5293" priority="4254" operator="equal">
      <formula>"D"</formula>
    </cfRule>
  </conditionalFormatting>
  <conditionalFormatting sqref="C217">
    <cfRule type="cellIs" dxfId="5292" priority="4252" operator="equal">
      <formula>"H2"</formula>
    </cfRule>
    <cfRule type="cellIs" dxfId="5291" priority="4253" operator="equal">
      <formula>"H1"</formula>
    </cfRule>
  </conditionalFormatting>
  <conditionalFormatting sqref="C217">
    <cfRule type="cellIs" dxfId="5290" priority="4248" operator="equal">
      <formula>"D"</formula>
    </cfRule>
  </conditionalFormatting>
  <conditionalFormatting sqref="C217">
    <cfRule type="cellIs" dxfId="5289" priority="4246" operator="equal">
      <formula>"H2"</formula>
    </cfRule>
    <cfRule type="cellIs" dxfId="5288" priority="4247" operator="equal">
      <formula>"H1"</formula>
    </cfRule>
  </conditionalFormatting>
  <conditionalFormatting sqref="C217">
    <cfRule type="cellIs" dxfId="5287" priority="4263" operator="equal">
      <formula>"D"</formula>
    </cfRule>
  </conditionalFormatting>
  <conditionalFormatting sqref="C217">
    <cfRule type="cellIs" dxfId="5286" priority="4261" operator="equal">
      <formula>"H2"</formula>
    </cfRule>
    <cfRule type="cellIs" dxfId="5285" priority="4262" operator="equal">
      <formula>"H1"</formula>
    </cfRule>
  </conditionalFormatting>
  <conditionalFormatting sqref="C217">
    <cfRule type="cellIs" dxfId="5284" priority="4260" operator="equal">
      <formula>"D"</formula>
    </cfRule>
  </conditionalFormatting>
  <conditionalFormatting sqref="C217">
    <cfRule type="cellIs" dxfId="5283" priority="4258" operator="equal">
      <formula>"H2"</formula>
    </cfRule>
    <cfRule type="cellIs" dxfId="5282" priority="4259" operator="equal">
      <formula>"H1"</formula>
    </cfRule>
  </conditionalFormatting>
  <conditionalFormatting sqref="C217">
    <cfRule type="cellIs" dxfId="5281" priority="4257" operator="equal">
      <formula>"D"</formula>
    </cfRule>
  </conditionalFormatting>
  <conditionalFormatting sqref="C217">
    <cfRule type="cellIs" dxfId="5280" priority="4255" operator="equal">
      <formula>"H2"</formula>
    </cfRule>
    <cfRule type="cellIs" dxfId="5279" priority="4256" operator="equal">
      <formula>"H1"</formula>
    </cfRule>
  </conditionalFormatting>
  <conditionalFormatting sqref="C217">
    <cfRule type="cellIs" dxfId="5278" priority="4245" operator="equal">
      <formula>"D"</formula>
    </cfRule>
  </conditionalFormatting>
  <conditionalFormatting sqref="C217">
    <cfRule type="cellIs" dxfId="5277" priority="4243" operator="equal">
      <formula>"H2"</formula>
    </cfRule>
    <cfRule type="cellIs" dxfId="5276" priority="4244" operator="equal">
      <formula>"H1"</formula>
    </cfRule>
  </conditionalFormatting>
  <conditionalFormatting sqref="C217">
    <cfRule type="cellIs" dxfId="5275" priority="4242" operator="equal">
      <formula>"D"</formula>
    </cfRule>
  </conditionalFormatting>
  <conditionalFormatting sqref="C217">
    <cfRule type="cellIs" dxfId="5274" priority="4240" operator="equal">
      <formula>"H2"</formula>
    </cfRule>
    <cfRule type="cellIs" dxfId="5273" priority="4241" operator="equal">
      <formula>"H1"</formula>
    </cfRule>
  </conditionalFormatting>
  <conditionalFormatting sqref="C217">
    <cfRule type="cellIs" dxfId="5272" priority="4239" operator="equal">
      <formula>"D"</formula>
    </cfRule>
  </conditionalFormatting>
  <conditionalFormatting sqref="C217">
    <cfRule type="cellIs" dxfId="5271" priority="4237" operator="equal">
      <formula>"H2"</formula>
    </cfRule>
    <cfRule type="cellIs" dxfId="5270" priority="4238" operator="equal">
      <formula>"H1"</formula>
    </cfRule>
  </conditionalFormatting>
  <conditionalFormatting sqref="C219">
    <cfRule type="expression" dxfId="5269" priority="4236">
      <formula>AND(C$1&gt;=($E219),C$1&lt;=($F219),$E219&lt;&gt;"",$F219&lt;&gt;"")</formula>
    </cfRule>
  </conditionalFormatting>
  <conditionalFormatting sqref="C219">
    <cfRule type="cellIs" dxfId="5268" priority="4232" operator="equal">
      <formula>"D"</formula>
    </cfRule>
  </conditionalFormatting>
  <conditionalFormatting sqref="C219">
    <cfRule type="cellIs" dxfId="5267" priority="4230" operator="equal">
      <formula>"H2"</formula>
    </cfRule>
    <cfRule type="cellIs" dxfId="5266" priority="4231" operator="equal">
      <formula>"H1"</formula>
    </cfRule>
  </conditionalFormatting>
  <conditionalFormatting sqref="C219">
    <cfRule type="cellIs" dxfId="5265" priority="4229" operator="equal">
      <formula>"D"</formula>
    </cfRule>
  </conditionalFormatting>
  <conditionalFormatting sqref="C219">
    <cfRule type="cellIs" dxfId="5264" priority="4227" operator="equal">
      <formula>"H2"</formula>
    </cfRule>
    <cfRule type="cellIs" dxfId="5263" priority="4228" operator="equal">
      <formula>"H1"</formula>
    </cfRule>
  </conditionalFormatting>
  <conditionalFormatting sqref="C219">
    <cfRule type="cellIs" dxfId="5262" priority="4226" operator="equal">
      <formula>"D"</formula>
    </cfRule>
  </conditionalFormatting>
  <conditionalFormatting sqref="C219">
    <cfRule type="cellIs" dxfId="5261" priority="4224" operator="equal">
      <formula>"H2"</formula>
    </cfRule>
    <cfRule type="cellIs" dxfId="5260" priority="4225" operator="equal">
      <formula>"H1"</formula>
    </cfRule>
  </conditionalFormatting>
  <conditionalFormatting sqref="C219">
    <cfRule type="cellIs" dxfId="5259" priority="4223" operator="equal">
      <formula>"D"</formula>
    </cfRule>
  </conditionalFormatting>
  <conditionalFormatting sqref="C219">
    <cfRule type="cellIs" dxfId="5258" priority="4221" operator="equal">
      <formula>"H2"</formula>
    </cfRule>
    <cfRule type="cellIs" dxfId="5257" priority="4222" operator="equal">
      <formula>"H1"</formula>
    </cfRule>
  </conditionalFormatting>
  <conditionalFormatting sqref="C219">
    <cfRule type="cellIs" dxfId="5256" priority="4217" operator="equal">
      <formula>"D"</formula>
    </cfRule>
  </conditionalFormatting>
  <conditionalFormatting sqref="C219">
    <cfRule type="cellIs" dxfId="5255" priority="4215" operator="equal">
      <formula>"H2"</formula>
    </cfRule>
    <cfRule type="cellIs" dxfId="5254" priority="4216" operator="equal">
      <formula>"H1"</formula>
    </cfRule>
  </conditionalFormatting>
  <conditionalFormatting sqref="C219">
    <cfRule type="cellIs" dxfId="5253" priority="4214" operator="equal">
      <formula>"D"</formula>
    </cfRule>
  </conditionalFormatting>
  <conditionalFormatting sqref="C219">
    <cfRule type="cellIs" dxfId="5252" priority="4212" operator="equal">
      <formula>"H2"</formula>
    </cfRule>
    <cfRule type="cellIs" dxfId="5251" priority="4213" operator="equal">
      <formula>"H1"</formula>
    </cfRule>
  </conditionalFormatting>
  <conditionalFormatting sqref="C219">
    <cfRule type="cellIs" dxfId="5250" priority="4211" operator="equal">
      <formula>"D"</formula>
    </cfRule>
  </conditionalFormatting>
  <conditionalFormatting sqref="C219">
    <cfRule type="cellIs" dxfId="5249" priority="4209" operator="equal">
      <formula>"H2"</formula>
    </cfRule>
    <cfRule type="cellIs" dxfId="5248" priority="4210" operator="equal">
      <formula>"H1"</formula>
    </cfRule>
  </conditionalFormatting>
  <conditionalFormatting sqref="C219">
    <cfRule type="cellIs" dxfId="5247" priority="4208" operator="equal">
      <formula>"D"</formula>
    </cfRule>
  </conditionalFormatting>
  <conditionalFormatting sqref="C219">
    <cfRule type="cellIs" dxfId="5246" priority="4206" operator="equal">
      <formula>"H2"</formula>
    </cfRule>
    <cfRule type="cellIs" dxfId="5245" priority="4207" operator="equal">
      <formula>"H1"</formula>
    </cfRule>
  </conditionalFormatting>
  <conditionalFormatting sqref="C219">
    <cfRule type="cellIs" dxfId="5244" priority="4193" operator="equal">
      <formula>"D"</formula>
    </cfRule>
  </conditionalFormatting>
  <conditionalFormatting sqref="C219">
    <cfRule type="cellIs" dxfId="5243" priority="4191" operator="equal">
      <formula>"H2"</formula>
    </cfRule>
    <cfRule type="cellIs" dxfId="5242" priority="4192" operator="equal">
      <formula>"H1"</formula>
    </cfRule>
  </conditionalFormatting>
  <conditionalFormatting sqref="C219">
    <cfRule type="cellIs" dxfId="5241" priority="4187" operator="equal">
      <formula>"D"</formula>
    </cfRule>
  </conditionalFormatting>
  <conditionalFormatting sqref="C219">
    <cfRule type="cellIs" dxfId="5240" priority="4185" operator="equal">
      <formula>"H2"</formula>
    </cfRule>
    <cfRule type="cellIs" dxfId="5239" priority="4186" operator="equal">
      <formula>"H1"</formula>
    </cfRule>
  </conditionalFormatting>
  <conditionalFormatting sqref="C219">
    <cfRule type="cellIs" dxfId="5238" priority="4202" operator="equal">
      <formula>"D"</formula>
    </cfRule>
  </conditionalFormatting>
  <conditionalFormatting sqref="C219">
    <cfRule type="cellIs" dxfId="5237" priority="4200" operator="equal">
      <formula>"H2"</formula>
    </cfRule>
    <cfRule type="cellIs" dxfId="5236" priority="4201" operator="equal">
      <formula>"H1"</formula>
    </cfRule>
  </conditionalFormatting>
  <conditionalFormatting sqref="C219">
    <cfRule type="cellIs" dxfId="5235" priority="4199" operator="equal">
      <formula>"D"</formula>
    </cfRule>
  </conditionalFormatting>
  <conditionalFormatting sqref="C219">
    <cfRule type="cellIs" dxfId="5234" priority="4197" operator="equal">
      <formula>"H2"</formula>
    </cfRule>
    <cfRule type="cellIs" dxfId="5233" priority="4198" operator="equal">
      <formula>"H1"</formula>
    </cfRule>
  </conditionalFormatting>
  <conditionalFormatting sqref="C219">
    <cfRule type="cellIs" dxfId="5232" priority="4196" operator="equal">
      <formula>"D"</formula>
    </cfRule>
  </conditionalFormatting>
  <conditionalFormatting sqref="C219">
    <cfRule type="cellIs" dxfId="5231" priority="4194" operator="equal">
      <formula>"H2"</formula>
    </cfRule>
    <cfRule type="cellIs" dxfId="5230" priority="4195" operator="equal">
      <formula>"H1"</formula>
    </cfRule>
  </conditionalFormatting>
  <conditionalFormatting sqref="C219">
    <cfRule type="cellIs" dxfId="5229" priority="4184" operator="equal">
      <formula>"D"</formula>
    </cfRule>
  </conditionalFormatting>
  <conditionalFormatting sqref="C219">
    <cfRule type="cellIs" dxfId="5228" priority="4182" operator="equal">
      <formula>"H2"</formula>
    </cfRule>
    <cfRule type="cellIs" dxfId="5227" priority="4183" operator="equal">
      <formula>"H1"</formula>
    </cfRule>
  </conditionalFormatting>
  <conditionalFormatting sqref="C219">
    <cfRule type="cellIs" dxfId="5226" priority="4181" operator="equal">
      <formula>"D"</formula>
    </cfRule>
  </conditionalFormatting>
  <conditionalFormatting sqref="C219">
    <cfRule type="cellIs" dxfId="5225" priority="4179" operator="equal">
      <formula>"H2"</formula>
    </cfRule>
    <cfRule type="cellIs" dxfId="5224" priority="4180" operator="equal">
      <formula>"H1"</formula>
    </cfRule>
  </conditionalFormatting>
  <conditionalFormatting sqref="C219">
    <cfRule type="cellIs" dxfId="5223" priority="4178" operator="equal">
      <formula>"D"</formula>
    </cfRule>
  </conditionalFormatting>
  <conditionalFormatting sqref="C219">
    <cfRule type="cellIs" dxfId="5222" priority="4176" operator="equal">
      <formula>"H2"</formula>
    </cfRule>
    <cfRule type="cellIs" dxfId="5221" priority="4177" operator="equal">
      <formula>"H1"</formula>
    </cfRule>
  </conditionalFormatting>
  <conditionalFormatting sqref="G146">
    <cfRule type="cellIs" dxfId="5220" priority="4138" operator="equal">
      <formula>"D"</formula>
    </cfRule>
  </conditionalFormatting>
  <conditionalFormatting sqref="G146">
    <cfRule type="cellIs" dxfId="5219" priority="4136" operator="equal">
      <formula>"H2"</formula>
    </cfRule>
    <cfRule type="cellIs" dxfId="5218" priority="4137" operator="equal">
      <formula>"H1"</formula>
    </cfRule>
  </conditionalFormatting>
  <conditionalFormatting sqref="G146">
    <cfRule type="expression" dxfId="5217" priority="4140">
      <formula>AND(G$1&gt;=($E146),G$1&lt;=($F146),$E146&lt;&gt;"",$F146&lt;&gt;"")</formula>
    </cfRule>
  </conditionalFormatting>
  <conditionalFormatting sqref="G146">
    <cfRule type="cellIs" dxfId="5216" priority="4135" operator="equal">
      <formula>"D"</formula>
    </cfRule>
  </conditionalFormatting>
  <conditionalFormatting sqref="G146">
    <cfRule type="cellIs" dxfId="5215" priority="4133" operator="equal">
      <formula>"H2"</formula>
    </cfRule>
    <cfRule type="cellIs" dxfId="5214" priority="4134" operator="equal">
      <formula>"H1"</formula>
    </cfRule>
  </conditionalFormatting>
  <conditionalFormatting sqref="C242">
    <cfRule type="cellIs" dxfId="5213" priority="3933" operator="equal">
      <formula>"D"</formula>
    </cfRule>
  </conditionalFormatting>
  <conditionalFormatting sqref="C242">
    <cfRule type="cellIs" dxfId="5212" priority="3931" operator="equal">
      <formula>"H2"</formula>
    </cfRule>
    <cfRule type="cellIs" dxfId="5211" priority="3932" operator="equal">
      <formula>"H1"</formula>
    </cfRule>
  </conditionalFormatting>
  <conditionalFormatting sqref="C243">
    <cfRule type="cellIs" dxfId="5210" priority="3939" operator="equal">
      <formula>"D"</formula>
    </cfRule>
  </conditionalFormatting>
  <conditionalFormatting sqref="C243">
    <cfRule type="cellIs" dxfId="5209" priority="3937" operator="equal">
      <formula>"H2"</formula>
    </cfRule>
    <cfRule type="cellIs" dxfId="5208" priority="3938" operator="equal">
      <formula>"H1"</formula>
    </cfRule>
  </conditionalFormatting>
  <conditionalFormatting sqref="C243">
    <cfRule type="cellIs" dxfId="5207" priority="3942" operator="equal">
      <formula>"D"</formula>
    </cfRule>
  </conditionalFormatting>
  <conditionalFormatting sqref="C243">
    <cfRule type="cellIs" dxfId="5206" priority="3940" operator="equal">
      <formula>"H2"</formula>
    </cfRule>
    <cfRule type="cellIs" dxfId="5205" priority="3941" operator="equal">
      <formula>"H1"</formula>
    </cfRule>
  </conditionalFormatting>
  <conditionalFormatting sqref="N234:JN245">
    <cfRule type="expression" dxfId="5204" priority="4118">
      <formula>OR(WEEKDAY(N$1)=1,WEEKDAY(N$1)=7)</formula>
    </cfRule>
  </conditionalFormatting>
  <conditionalFormatting sqref="A235:B245 A234 I234:XFD234 C235:G235 C236 J235:K245 M235:XFD245 E236:G236 C234:E234 G234 C237:G237 E238:G245">
    <cfRule type="cellIs" dxfId="5203" priority="4115" operator="equal">
      <formula>"D"</formula>
    </cfRule>
  </conditionalFormatting>
  <conditionalFormatting sqref="A235:B245 A234 I234:XFD234 C235:G235 C236 J235:K245 M235:XFD245 E236:G236 C234:E234 G234 C237:G237 E238:G245">
    <cfRule type="cellIs" dxfId="5202" priority="4113" operator="equal">
      <formula>"H2"</formula>
    </cfRule>
    <cfRule type="cellIs" dxfId="5201" priority="4114" operator="equal">
      <formula>"H1"</formula>
    </cfRule>
  </conditionalFormatting>
  <conditionalFormatting sqref="E234 E235:F245">
    <cfRule type="expression" dxfId="5200" priority="4112">
      <formula>$E234&gt;$F234</formula>
    </cfRule>
  </conditionalFormatting>
  <conditionalFormatting sqref="B234:E234 D237:G237 E235:G236 G234:XFD234">
    <cfRule type="cellIs" dxfId="5199" priority="4111" operator="equal">
      <formula>"D"</formula>
    </cfRule>
  </conditionalFormatting>
  <conditionalFormatting sqref="B234:E234 D237:G237 E235:G236 G234:XFD234">
    <cfRule type="cellIs" dxfId="5198" priority="4109" operator="equal">
      <formula>"H2"</formula>
    </cfRule>
    <cfRule type="cellIs" dxfId="5197" priority="4110" operator="equal">
      <formula>"H1"</formula>
    </cfRule>
  </conditionalFormatting>
  <conditionalFormatting sqref="C237">
    <cfRule type="cellIs" dxfId="5196" priority="4108" operator="equal">
      <formula>"D"</formula>
    </cfRule>
  </conditionalFormatting>
  <conditionalFormatting sqref="C237">
    <cfRule type="cellIs" dxfId="5195" priority="4106" operator="equal">
      <formula>"H2"</formula>
    </cfRule>
    <cfRule type="cellIs" dxfId="5194" priority="4107" operator="equal">
      <formula>"H1"</formula>
    </cfRule>
  </conditionalFormatting>
  <conditionalFormatting sqref="C235">
    <cfRule type="cellIs" dxfId="5193" priority="4105" operator="equal">
      <formula>"D"</formula>
    </cfRule>
  </conditionalFormatting>
  <conditionalFormatting sqref="C235">
    <cfRule type="cellIs" dxfId="5192" priority="4103" operator="equal">
      <formula>"H2"</formula>
    </cfRule>
    <cfRule type="cellIs" dxfId="5191" priority="4104" operator="equal">
      <formula>"H1"</formula>
    </cfRule>
  </conditionalFormatting>
  <conditionalFormatting sqref="C236">
    <cfRule type="cellIs" dxfId="5190" priority="4102" operator="equal">
      <formula>"D"</formula>
    </cfRule>
  </conditionalFormatting>
  <conditionalFormatting sqref="C236">
    <cfRule type="cellIs" dxfId="5189" priority="4100" operator="equal">
      <formula>"H2"</formula>
    </cfRule>
    <cfRule type="cellIs" dxfId="5188" priority="4101" operator="equal">
      <formula>"H1"</formula>
    </cfRule>
  </conditionalFormatting>
  <conditionalFormatting sqref="D235">
    <cfRule type="cellIs" dxfId="5187" priority="4099" operator="equal">
      <formula>"D"</formula>
    </cfRule>
  </conditionalFormatting>
  <conditionalFormatting sqref="D235">
    <cfRule type="cellIs" dxfId="5186" priority="4097" operator="equal">
      <formula>"H2"</formula>
    </cfRule>
    <cfRule type="cellIs" dxfId="5185" priority="4098" operator="equal">
      <formula>"H1"</formula>
    </cfRule>
  </conditionalFormatting>
  <conditionalFormatting sqref="E238">
    <cfRule type="cellIs" dxfId="5184" priority="4096" operator="equal">
      <formula>"D"</formula>
    </cfRule>
  </conditionalFormatting>
  <conditionalFormatting sqref="E238">
    <cfRule type="cellIs" dxfId="5183" priority="4094" operator="equal">
      <formula>"H2"</formula>
    </cfRule>
    <cfRule type="cellIs" dxfId="5182" priority="4095" operator="equal">
      <formula>"H1"</formula>
    </cfRule>
  </conditionalFormatting>
  <conditionalFormatting sqref="C244">
    <cfRule type="cellIs" dxfId="5181" priority="4000" operator="equal">
      <formula>"D"</formula>
    </cfRule>
  </conditionalFormatting>
  <conditionalFormatting sqref="C244">
    <cfRule type="cellIs" dxfId="5180" priority="3998" operator="equal">
      <formula>"H2"</formula>
    </cfRule>
    <cfRule type="cellIs" dxfId="5179" priority="3999" operator="equal">
      <formula>"H1"</formula>
    </cfRule>
  </conditionalFormatting>
  <conditionalFormatting sqref="C244">
    <cfRule type="cellIs" dxfId="5178" priority="3997" operator="equal">
      <formula>"D"</formula>
    </cfRule>
  </conditionalFormatting>
  <conditionalFormatting sqref="C244">
    <cfRule type="cellIs" dxfId="5177" priority="3995" operator="equal">
      <formula>"H2"</formula>
    </cfRule>
    <cfRule type="cellIs" dxfId="5176" priority="3996" operator="equal">
      <formula>"H1"</formula>
    </cfRule>
  </conditionalFormatting>
  <conditionalFormatting sqref="C244">
    <cfRule type="cellIs" dxfId="5175" priority="3994" operator="equal">
      <formula>"D"</formula>
    </cfRule>
  </conditionalFormatting>
  <conditionalFormatting sqref="C244">
    <cfRule type="cellIs" dxfId="5174" priority="3992" operator="equal">
      <formula>"H2"</formula>
    </cfRule>
    <cfRule type="cellIs" dxfId="5173" priority="3993" operator="equal">
      <formula>"H1"</formula>
    </cfRule>
  </conditionalFormatting>
  <conditionalFormatting sqref="C238">
    <cfRule type="cellIs" dxfId="5172" priority="4090" operator="equal">
      <formula>"D"</formula>
    </cfRule>
  </conditionalFormatting>
  <conditionalFormatting sqref="C238">
    <cfRule type="cellIs" dxfId="5171" priority="4088" operator="equal">
      <formula>"H2"</formula>
    </cfRule>
    <cfRule type="cellIs" dxfId="5170" priority="4089" operator="equal">
      <formula>"H1"</formula>
    </cfRule>
  </conditionalFormatting>
  <conditionalFormatting sqref="C238">
    <cfRule type="cellIs" dxfId="5169" priority="4087" operator="equal">
      <formula>"D"</formula>
    </cfRule>
  </conditionalFormatting>
  <conditionalFormatting sqref="C238">
    <cfRule type="cellIs" dxfId="5168" priority="4085" operator="equal">
      <formula>"H2"</formula>
    </cfRule>
    <cfRule type="cellIs" dxfId="5167" priority="4086" operator="equal">
      <formula>"H1"</formula>
    </cfRule>
  </conditionalFormatting>
  <conditionalFormatting sqref="C238">
    <cfRule type="cellIs" dxfId="5166" priority="4084" operator="equal">
      <formula>"D"</formula>
    </cfRule>
  </conditionalFormatting>
  <conditionalFormatting sqref="C238">
    <cfRule type="cellIs" dxfId="5165" priority="4082" operator="equal">
      <formula>"H2"</formula>
    </cfRule>
    <cfRule type="cellIs" dxfId="5164" priority="4083" operator="equal">
      <formula>"H1"</formula>
    </cfRule>
  </conditionalFormatting>
  <conditionalFormatting sqref="C238">
    <cfRule type="cellIs" dxfId="5163" priority="4081" operator="equal">
      <formula>"D"</formula>
    </cfRule>
  </conditionalFormatting>
  <conditionalFormatting sqref="C238">
    <cfRule type="cellIs" dxfId="5162" priority="4079" operator="equal">
      <formula>"H2"</formula>
    </cfRule>
    <cfRule type="cellIs" dxfId="5161" priority="4080" operator="equal">
      <formula>"H1"</formula>
    </cfRule>
  </conditionalFormatting>
  <conditionalFormatting sqref="C239">
    <cfRule type="cellIs" dxfId="5160" priority="4075" operator="equal">
      <formula>"D"</formula>
    </cfRule>
  </conditionalFormatting>
  <conditionalFormatting sqref="C239">
    <cfRule type="cellIs" dxfId="5159" priority="4073" operator="equal">
      <formula>"H2"</formula>
    </cfRule>
    <cfRule type="cellIs" dxfId="5158" priority="4074" operator="equal">
      <formula>"H1"</formula>
    </cfRule>
  </conditionalFormatting>
  <conditionalFormatting sqref="C239">
    <cfRule type="cellIs" dxfId="5157" priority="4072" operator="equal">
      <formula>"D"</formula>
    </cfRule>
  </conditionalFormatting>
  <conditionalFormatting sqref="C239">
    <cfRule type="cellIs" dxfId="5156" priority="4070" operator="equal">
      <formula>"H2"</formula>
    </cfRule>
    <cfRule type="cellIs" dxfId="5155" priority="4071" operator="equal">
      <formula>"H1"</formula>
    </cfRule>
  </conditionalFormatting>
  <conditionalFormatting sqref="C239">
    <cfRule type="cellIs" dxfId="5154" priority="4069" operator="equal">
      <formula>"D"</formula>
    </cfRule>
  </conditionalFormatting>
  <conditionalFormatting sqref="C239">
    <cfRule type="cellIs" dxfId="5153" priority="4067" operator="equal">
      <formula>"H2"</formula>
    </cfRule>
    <cfRule type="cellIs" dxfId="5152" priority="4068" operator="equal">
      <formula>"H1"</formula>
    </cfRule>
  </conditionalFormatting>
  <conditionalFormatting sqref="C239">
    <cfRule type="cellIs" dxfId="5151" priority="4066" operator="equal">
      <formula>"D"</formula>
    </cfRule>
  </conditionalFormatting>
  <conditionalFormatting sqref="C239">
    <cfRule type="cellIs" dxfId="5150" priority="4064" operator="equal">
      <formula>"H2"</formula>
    </cfRule>
    <cfRule type="cellIs" dxfId="5149" priority="4065" operator="equal">
      <formula>"H1"</formula>
    </cfRule>
  </conditionalFormatting>
  <conditionalFormatting sqref="C240">
    <cfRule type="cellIs" dxfId="5148" priority="4060" operator="equal">
      <formula>"D"</formula>
    </cfRule>
  </conditionalFormatting>
  <conditionalFormatting sqref="C240">
    <cfRule type="cellIs" dxfId="5147" priority="4058" operator="equal">
      <formula>"H2"</formula>
    </cfRule>
    <cfRule type="cellIs" dxfId="5146" priority="4059" operator="equal">
      <formula>"H1"</formula>
    </cfRule>
  </conditionalFormatting>
  <conditionalFormatting sqref="C240">
    <cfRule type="cellIs" dxfId="5145" priority="4057" operator="equal">
      <formula>"D"</formula>
    </cfRule>
  </conditionalFormatting>
  <conditionalFormatting sqref="C240">
    <cfRule type="cellIs" dxfId="5144" priority="4055" operator="equal">
      <formula>"H2"</formula>
    </cfRule>
    <cfRule type="cellIs" dxfId="5143" priority="4056" operator="equal">
      <formula>"H1"</formula>
    </cfRule>
  </conditionalFormatting>
  <conditionalFormatting sqref="C240">
    <cfRule type="cellIs" dxfId="5142" priority="4054" operator="equal">
      <formula>"D"</formula>
    </cfRule>
  </conditionalFormatting>
  <conditionalFormatting sqref="C240">
    <cfRule type="cellIs" dxfId="5141" priority="4052" operator="equal">
      <formula>"H2"</formula>
    </cfRule>
    <cfRule type="cellIs" dxfId="5140" priority="4053" operator="equal">
      <formula>"H1"</formula>
    </cfRule>
  </conditionalFormatting>
  <conditionalFormatting sqref="C240">
    <cfRule type="cellIs" dxfId="5139" priority="4051" operator="equal">
      <formula>"D"</formula>
    </cfRule>
  </conditionalFormatting>
  <conditionalFormatting sqref="C240">
    <cfRule type="cellIs" dxfId="5138" priority="4049" operator="equal">
      <formula>"H2"</formula>
    </cfRule>
    <cfRule type="cellIs" dxfId="5137" priority="4050" operator="equal">
      <formula>"H1"</formula>
    </cfRule>
  </conditionalFormatting>
  <conditionalFormatting sqref="C241">
    <cfRule type="cellIs" dxfId="5136" priority="4045" operator="equal">
      <formula>"D"</formula>
    </cfRule>
  </conditionalFormatting>
  <conditionalFormatting sqref="C241">
    <cfRule type="cellIs" dxfId="5135" priority="4043" operator="equal">
      <formula>"H2"</formula>
    </cfRule>
    <cfRule type="cellIs" dxfId="5134" priority="4044" operator="equal">
      <formula>"H1"</formula>
    </cfRule>
  </conditionalFormatting>
  <conditionalFormatting sqref="C241">
    <cfRule type="cellIs" dxfId="5133" priority="4042" operator="equal">
      <formula>"D"</formula>
    </cfRule>
  </conditionalFormatting>
  <conditionalFormatting sqref="C241">
    <cfRule type="cellIs" dxfId="5132" priority="4040" operator="equal">
      <formula>"H2"</formula>
    </cfRule>
    <cfRule type="cellIs" dxfId="5131" priority="4041" operator="equal">
      <formula>"H1"</formula>
    </cfRule>
  </conditionalFormatting>
  <conditionalFormatting sqref="C241">
    <cfRule type="cellIs" dxfId="5130" priority="4039" operator="equal">
      <formula>"D"</formula>
    </cfRule>
  </conditionalFormatting>
  <conditionalFormatting sqref="C241">
    <cfRule type="cellIs" dxfId="5129" priority="4037" operator="equal">
      <formula>"H2"</formula>
    </cfRule>
    <cfRule type="cellIs" dxfId="5128" priority="4038" operator="equal">
      <formula>"H1"</formula>
    </cfRule>
  </conditionalFormatting>
  <conditionalFormatting sqref="C241">
    <cfRule type="cellIs" dxfId="5127" priority="4036" operator="equal">
      <formula>"D"</formula>
    </cfRule>
  </conditionalFormatting>
  <conditionalFormatting sqref="C241">
    <cfRule type="cellIs" dxfId="5126" priority="4034" operator="equal">
      <formula>"H2"</formula>
    </cfRule>
    <cfRule type="cellIs" dxfId="5125" priority="4035" operator="equal">
      <formula>"H1"</formula>
    </cfRule>
  </conditionalFormatting>
  <conditionalFormatting sqref="C242">
    <cfRule type="cellIs" dxfId="5124" priority="4030" operator="equal">
      <formula>"D"</formula>
    </cfRule>
  </conditionalFormatting>
  <conditionalFormatting sqref="C242">
    <cfRule type="cellIs" dxfId="5123" priority="4028" operator="equal">
      <formula>"H2"</formula>
    </cfRule>
    <cfRule type="cellIs" dxfId="5122" priority="4029" operator="equal">
      <formula>"H1"</formula>
    </cfRule>
  </conditionalFormatting>
  <conditionalFormatting sqref="C242">
    <cfRule type="cellIs" dxfId="5121" priority="4027" operator="equal">
      <formula>"D"</formula>
    </cfRule>
  </conditionalFormatting>
  <conditionalFormatting sqref="C242">
    <cfRule type="cellIs" dxfId="5120" priority="4025" operator="equal">
      <formula>"H2"</formula>
    </cfRule>
    <cfRule type="cellIs" dxfId="5119" priority="4026" operator="equal">
      <formula>"H1"</formula>
    </cfRule>
  </conditionalFormatting>
  <conditionalFormatting sqref="C242">
    <cfRule type="cellIs" dxfId="5118" priority="4024" operator="equal">
      <formula>"D"</formula>
    </cfRule>
  </conditionalFormatting>
  <conditionalFormatting sqref="C242">
    <cfRule type="cellIs" dxfId="5117" priority="4022" operator="equal">
      <formula>"H2"</formula>
    </cfRule>
    <cfRule type="cellIs" dxfId="5116" priority="4023" operator="equal">
      <formula>"H1"</formula>
    </cfRule>
  </conditionalFormatting>
  <conditionalFormatting sqref="C242">
    <cfRule type="cellIs" dxfId="5115" priority="4021" operator="equal">
      <formula>"D"</formula>
    </cfRule>
  </conditionalFormatting>
  <conditionalFormatting sqref="C242">
    <cfRule type="cellIs" dxfId="5114" priority="4019" operator="equal">
      <formula>"H2"</formula>
    </cfRule>
    <cfRule type="cellIs" dxfId="5113" priority="4020" operator="equal">
      <formula>"H1"</formula>
    </cfRule>
  </conditionalFormatting>
  <conditionalFormatting sqref="C243">
    <cfRule type="cellIs" dxfId="5112" priority="4015" operator="equal">
      <formula>"D"</formula>
    </cfRule>
  </conditionalFormatting>
  <conditionalFormatting sqref="C243">
    <cfRule type="cellIs" dxfId="5111" priority="4013" operator="equal">
      <formula>"H2"</formula>
    </cfRule>
    <cfRule type="cellIs" dxfId="5110" priority="4014" operator="equal">
      <formula>"H1"</formula>
    </cfRule>
  </conditionalFormatting>
  <conditionalFormatting sqref="C243">
    <cfRule type="cellIs" dxfId="5109" priority="4012" operator="equal">
      <formula>"D"</formula>
    </cfRule>
  </conditionalFormatting>
  <conditionalFormatting sqref="C243">
    <cfRule type="cellIs" dxfId="5108" priority="4010" operator="equal">
      <formula>"H2"</formula>
    </cfRule>
    <cfRule type="cellIs" dxfId="5107" priority="4011" operator="equal">
      <formula>"H1"</formula>
    </cfRule>
  </conditionalFormatting>
  <conditionalFormatting sqref="C243">
    <cfRule type="cellIs" dxfId="5106" priority="4009" operator="equal">
      <formula>"D"</formula>
    </cfRule>
  </conditionalFormatting>
  <conditionalFormatting sqref="C243">
    <cfRule type="cellIs" dxfId="5105" priority="4007" operator="equal">
      <formula>"H2"</formula>
    </cfRule>
    <cfRule type="cellIs" dxfId="5104" priority="4008" operator="equal">
      <formula>"H1"</formula>
    </cfRule>
  </conditionalFormatting>
  <conditionalFormatting sqref="C243">
    <cfRule type="cellIs" dxfId="5103" priority="4006" operator="equal">
      <formula>"D"</formula>
    </cfRule>
  </conditionalFormatting>
  <conditionalFormatting sqref="C243">
    <cfRule type="cellIs" dxfId="5102" priority="4004" operator="equal">
      <formula>"H2"</formula>
    </cfRule>
    <cfRule type="cellIs" dxfId="5101" priority="4005" operator="equal">
      <formula>"H1"</formula>
    </cfRule>
  </conditionalFormatting>
  <conditionalFormatting sqref="C244">
    <cfRule type="cellIs" dxfId="5100" priority="3991" operator="equal">
      <formula>"D"</formula>
    </cfRule>
  </conditionalFormatting>
  <conditionalFormatting sqref="C244">
    <cfRule type="cellIs" dxfId="5099" priority="3989" operator="equal">
      <formula>"H2"</formula>
    </cfRule>
    <cfRule type="cellIs" dxfId="5098" priority="3990" operator="equal">
      <formula>"H1"</formula>
    </cfRule>
  </conditionalFormatting>
  <conditionalFormatting sqref="C245">
    <cfRule type="cellIs" dxfId="5097" priority="3985" operator="equal">
      <formula>"D"</formula>
    </cfRule>
  </conditionalFormatting>
  <conditionalFormatting sqref="C245">
    <cfRule type="cellIs" dxfId="5096" priority="3983" operator="equal">
      <formula>"H2"</formula>
    </cfRule>
    <cfRule type="cellIs" dxfId="5095" priority="3984" operator="equal">
      <formula>"H1"</formula>
    </cfRule>
  </conditionalFormatting>
  <conditionalFormatting sqref="C245">
    <cfRule type="cellIs" dxfId="5094" priority="3982" operator="equal">
      <formula>"D"</formula>
    </cfRule>
  </conditionalFormatting>
  <conditionalFormatting sqref="C245">
    <cfRule type="cellIs" dxfId="5093" priority="3980" operator="equal">
      <formula>"H2"</formula>
    </cfRule>
    <cfRule type="cellIs" dxfId="5092" priority="3981" operator="equal">
      <formula>"H1"</formula>
    </cfRule>
  </conditionalFormatting>
  <conditionalFormatting sqref="C245">
    <cfRule type="cellIs" dxfId="5091" priority="3979" operator="equal">
      <formula>"D"</formula>
    </cfRule>
  </conditionalFormatting>
  <conditionalFormatting sqref="C245">
    <cfRule type="cellIs" dxfId="5090" priority="3977" operator="equal">
      <formula>"H2"</formula>
    </cfRule>
    <cfRule type="cellIs" dxfId="5089" priority="3978" operator="equal">
      <formula>"H1"</formula>
    </cfRule>
  </conditionalFormatting>
  <conditionalFormatting sqref="C245">
    <cfRule type="cellIs" dxfId="5088" priority="3976" operator="equal">
      <formula>"D"</formula>
    </cfRule>
  </conditionalFormatting>
  <conditionalFormatting sqref="C245">
    <cfRule type="cellIs" dxfId="5087" priority="3974" operator="equal">
      <formula>"H2"</formula>
    </cfRule>
    <cfRule type="cellIs" dxfId="5086" priority="3975" operator="equal">
      <formula>"H1"</formula>
    </cfRule>
  </conditionalFormatting>
  <conditionalFormatting sqref="C241">
    <cfRule type="cellIs" dxfId="5085" priority="3909" operator="equal">
      <formula>"D"</formula>
    </cfRule>
  </conditionalFormatting>
  <conditionalFormatting sqref="C241">
    <cfRule type="cellIs" dxfId="5084" priority="3907" operator="equal">
      <formula>"H2"</formula>
    </cfRule>
    <cfRule type="cellIs" dxfId="5083" priority="3908" operator="equal">
      <formula>"H1"</formula>
    </cfRule>
  </conditionalFormatting>
  <conditionalFormatting sqref="C241">
    <cfRule type="cellIs" dxfId="5082" priority="3903" operator="equal">
      <formula>"D"</formula>
    </cfRule>
  </conditionalFormatting>
  <conditionalFormatting sqref="C241">
    <cfRule type="cellIs" dxfId="5081" priority="3901" operator="equal">
      <formula>"H2"</formula>
    </cfRule>
    <cfRule type="cellIs" dxfId="5080" priority="3902" operator="equal">
      <formula>"H1"</formula>
    </cfRule>
  </conditionalFormatting>
  <conditionalFormatting sqref="I235:I245">
    <cfRule type="cellIs" dxfId="5079" priority="3969" operator="equal">
      <formula>"D"</formula>
    </cfRule>
  </conditionalFormatting>
  <conditionalFormatting sqref="I235:I245">
    <cfRule type="cellIs" dxfId="5078" priority="3967" operator="equal">
      <formula>"H2"</formula>
    </cfRule>
    <cfRule type="cellIs" dxfId="5077" priority="3968" operator="equal">
      <formula>"H1"</formula>
    </cfRule>
  </conditionalFormatting>
  <conditionalFormatting sqref="C245">
    <cfRule type="cellIs" dxfId="5076" priority="3963" operator="equal">
      <formula>"D"</formula>
    </cfRule>
  </conditionalFormatting>
  <conditionalFormatting sqref="C245">
    <cfRule type="cellIs" dxfId="5075" priority="3961" operator="equal">
      <formula>"H2"</formula>
    </cfRule>
    <cfRule type="cellIs" dxfId="5074" priority="3962" operator="equal">
      <formula>"H1"</formula>
    </cfRule>
  </conditionalFormatting>
  <conditionalFormatting sqref="C245">
    <cfRule type="cellIs" dxfId="5073" priority="3960" operator="equal">
      <formula>"D"</formula>
    </cfRule>
  </conditionalFormatting>
  <conditionalFormatting sqref="C245">
    <cfRule type="cellIs" dxfId="5072" priority="3958" operator="equal">
      <formula>"H2"</formula>
    </cfRule>
    <cfRule type="cellIs" dxfId="5071" priority="3959" operator="equal">
      <formula>"H1"</formula>
    </cfRule>
  </conditionalFormatting>
  <conditionalFormatting sqref="C245">
    <cfRule type="cellIs" dxfId="5070" priority="3957" operator="equal">
      <formula>"D"</formula>
    </cfRule>
  </conditionalFormatting>
  <conditionalFormatting sqref="C245">
    <cfRule type="cellIs" dxfId="5069" priority="3955" operator="equal">
      <formula>"H2"</formula>
    </cfRule>
    <cfRule type="cellIs" dxfId="5068" priority="3956" operator="equal">
      <formula>"H1"</formula>
    </cfRule>
  </conditionalFormatting>
  <conditionalFormatting sqref="C245">
    <cfRule type="cellIs" dxfId="5067" priority="3954" operator="equal">
      <formula>"D"</formula>
    </cfRule>
  </conditionalFormatting>
  <conditionalFormatting sqref="C245">
    <cfRule type="cellIs" dxfId="5066" priority="3952" operator="equal">
      <formula>"H2"</formula>
    </cfRule>
    <cfRule type="cellIs" dxfId="5065" priority="3953" operator="equal">
      <formula>"H1"</formula>
    </cfRule>
  </conditionalFormatting>
  <conditionalFormatting sqref="C243">
    <cfRule type="cellIs" dxfId="5064" priority="3948" operator="equal">
      <formula>"D"</formula>
    </cfRule>
  </conditionalFormatting>
  <conditionalFormatting sqref="C243">
    <cfRule type="cellIs" dxfId="5063" priority="3946" operator="equal">
      <formula>"H2"</formula>
    </cfRule>
    <cfRule type="cellIs" dxfId="5062" priority="3947" operator="equal">
      <formula>"H1"</formula>
    </cfRule>
  </conditionalFormatting>
  <conditionalFormatting sqref="C243">
    <cfRule type="cellIs" dxfId="5061" priority="3945" operator="equal">
      <formula>"D"</formula>
    </cfRule>
  </conditionalFormatting>
  <conditionalFormatting sqref="C243">
    <cfRule type="cellIs" dxfId="5060" priority="3943" operator="equal">
      <formula>"H2"</formula>
    </cfRule>
    <cfRule type="cellIs" dxfId="5059" priority="3944" operator="equal">
      <formula>"H1"</formula>
    </cfRule>
  </conditionalFormatting>
  <conditionalFormatting sqref="C242">
    <cfRule type="cellIs" dxfId="5058" priority="3930" operator="equal">
      <formula>"D"</formula>
    </cfRule>
  </conditionalFormatting>
  <conditionalFormatting sqref="C242">
    <cfRule type="cellIs" dxfId="5057" priority="3928" operator="equal">
      <formula>"H2"</formula>
    </cfRule>
    <cfRule type="cellIs" dxfId="5056" priority="3929" operator="equal">
      <formula>"H1"</formula>
    </cfRule>
  </conditionalFormatting>
  <conditionalFormatting sqref="C242">
    <cfRule type="cellIs" dxfId="5055" priority="3927" operator="equal">
      <formula>"D"</formula>
    </cfRule>
  </conditionalFormatting>
  <conditionalFormatting sqref="C242">
    <cfRule type="cellIs" dxfId="5054" priority="3925" operator="equal">
      <formula>"H2"</formula>
    </cfRule>
    <cfRule type="cellIs" dxfId="5053" priority="3926" operator="equal">
      <formula>"H1"</formula>
    </cfRule>
  </conditionalFormatting>
  <conditionalFormatting sqref="C242">
    <cfRule type="cellIs" dxfId="5052" priority="3924" operator="equal">
      <formula>"D"</formula>
    </cfRule>
  </conditionalFormatting>
  <conditionalFormatting sqref="C242">
    <cfRule type="cellIs" dxfId="5051" priority="3922" operator="equal">
      <formula>"H2"</formula>
    </cfRule>
    <cfRule type="cellIs" dxfId="5050" priority="3923" operator="equal">
      <formula>"H1"</formula>
    </cfRule>
  </conditionalFormatting>
  <conditionalFormatting sqref="C241">
    <cfRule type="cellIs" dxfId="5049" priority="3918" operator="equal">
      <formula>"D"</formula>
    </cfRule>
  </conditionalFormatting>
  <conditionalFormatting sqref="C241">
    <cfRule type="cellIs" dxfId="5048" priority="3916" operator="equal">
      <formula>"H2"</formula>
    </cfRule>
    <cfRule type="cellIs" dxfId="5047" priority="3917" operator="equal">
      <formula>"H1"</formula>
    </cfRule>
  </conditionalFormatting>
  <conditionalFormatting sqref="C241">
    <cfRule type="cellIs" dxfId="5046" priority="3915" operator="equal">
      <formula>"D"</formula>
    </cfRule>
  </conditionalFormatting>
  <conditionalFormatting sqref="C241">
    <cfRule type="cellIs" dxfId="5045" priority="3913" operator="equal">
      <formula>"H2"</formula>
    </cfRule>
    <cfRule type="cellIs" dxfId="5044" priority="3914" operator="equal">
      <formula>"H1"</formula>
    </cfRule>
  </conditionalFormatting>
  <conditionalFormatting sqref="C241">
    <cfRule type="cellIs" dxfId="5043" priority="3912" operator="equal">
      <formula>"D"</formula>
    </cfRule>
  </conditionalFormatting>
  <conditionalFormatting sqref="C241">
    <cfRule type="cellIs" dxfId="5042" priority="3910" operator="equal">
      <formula>"H2"</formula>
    </cfRule>
    <cfRule type="cellIs" dxfId="5041" priority="3911" operator="equal">
      <formula>"H1"</formula>
    </cfRule>
  </conditionalFormatting>
  <conditionalFormatting sqref="C241">
    <cfRule type="cellIs" dxfId="5040" priority="3900" operator="equal">
      <formula>"D"</formula>
    </cfRule>
  </conditionalFormatting>
  <conditionalFormatting sqref="C241">
    <cfRule type="cellIs" dxfId="5039" priority="3898" operator="equal">
      <formula>"H2"</formula>
    </cfRule>
    <cfRule type="cellIs" dxfId="5038" priority="3899" operator="equal">
      <formula>"H1"</formula>
    </cfRule>
  </conditionalFormatting>
  <conditionalFormatting sqref="C241">
    <cfRule type="cellIs" dxfId="5037" priority="3897" operator="equal">
      <formula>"D"</formula>
    </cfRule>
  </conditionalFormatting>
  <conditionalFormatting sqref="C241">
    <cfRule type="cellIs" dxfId="5036" priority="3895" operator="equal">
      <formula>"H2"</formula>
    </cfRule>
    <cfRule type="cellIs" dxfId="5035" priority="3896" operator="equal">
      <formula>"H1"</formula>
    </cfRule>
  </conditionalFormatting>
  <conditionalFormatting sqref="C241">
    <cfRule type="cellIs" dxfId="5034" priority="3894" operator="equal">
      <formula>"D"</formula>
    </cfRule>
  </conditionalFormatting>
  <conditionalFormatting sqref="C241">
    <cfRule type="cellIs" dxfId="5033" priority="3892" operator="equal">
      <formula>"H2"</formula>
    </cfRule>
    <cfRule type="cellIs" dxfId="5032" priority="3893" operator="equal">
      <formula>"H1"</formula>
    </cfRule>
  </conditionalFormatting>
  <conditionalFormatting sqref="C240">
    <cfRule type="cellIs" dxfId="5031" priority="3888" operator="equal">
      <formula>"D"</formula>
    </cfRule>
  </conditionalFormatting>
  <conditionalFormatting sqref="C240">
    <cfRule type="cellIs" dxfId="5030" priority="3886" operator="equal">
      <formula>"H2"</formula>
    </cfRule>
    <cfRule type="cellIs" dxfId="5029" priority="3887" operator="equal">
      <formula>"H1"</formula>
    </cfRule>
  </conditionalFormatting>
  <conditionalFormatting sqref="C240">
    <cfRule type="cellIs" dxfId="5028" priority="3885" operator="equal">
      <formula>"D"</formula>
    </cfRule>
  </conditionalFormatting>
  <conditionalFormatting sqref="C240">
    <cfRule type="cellIs" dxfId="5027" priority="3883" operator="equal">
      <formula>"H2"</formula>
    </cfRule>
    <cfRule type="cellIs" dxfId="5026" priority="3884" operator="equal">
      <formula>"H1"</formula>
    </cfRule>
  </conditionalFormatting>
  <conditionalFormatting sqref="C240">
    <cfRule type="cellIs" dxfId="5025" priority="3882" operator="equal">
      <formula>"D"</formula>
    </cfRule>
  </conditionalFormatting>
  <conditionalFormatting sqref="C240">
    <cfRule type="cellIs" dxfId="5024" priority="3880" operator="equal">
      <formula>"H2"</formula>
    </cfRule>
    <cfRule type="cellIs" dxfId="5023" priority="3881" operator="equal">
      <formula>"H1"</formula>
    </cfRule>
  </conditionalFormatting>
  <conditionalFormatting sqref="C240">
    <cfRule type="cellIs" dxfId="5022" priority="3879" operator="equal">
      <formula>"D"</formula>
    </cfRule>
  </conditionalFormatting>
  <conditionalFormatting sqref="C240">
    <cfRule type="cellIs" dxfId="5021" priority="3877" operator="equal">
      <formula>"H2"</formula>
    </cfRule>
    <cfRule type="cellIs" dxfId="5020" priority="3878" operator="equal">
      <formula>"H1"</formula>
    </cfRule>
  </conditionalFormatting>
  <conditionalFormatting sqref="C240">
    <cfRule type="cellIs" dxfId="5019" priority="3873" operator="equal">
      <formula>"D"</formula>
    </cfRule>
  </conditionalFormatting>
  <conditionalFormatting sqref="C240">
    <cfRule type="cellIs" dxfId="5018" priority="3871" operator="equal">
      <formula>"H2"</formula>
    </cfRule>
    <cfRule type="cellIs" dxfId="5017" priority="3872" operator="equal">
      <formula>"H1"</formula>
    </cfRule>
  </conditionalFormatting>
  <conditionalFormatting sqref="C240">
    <cfRule type="cellIs" dxfId="5016" priority="3870" operator="equal">
      <formula>"D"</formula>
    </cfRule>
  </conditionalFormatting>
  <conditionalFormatting sqref="C240">
    <cfRule type="cellIs" dxfId="5015" priority="3868" operator="equal">
      <formula>"H2"</formula>
    </cfRule>
    <cfRule type="cellIs" dxfId="5014" priority="3869" operator="equal">
      <formula>"H1"</formula>
    </cfRule>
  </conditionalFormatting>
  <conditionalFormatting sqref="C240">
    <cfRule type="cellIs" dxfId="5013" priority="3867" operator="equal">
      <formula>"D"</formula>
    </cfRule>
  </conditionalFormatting>
  <conditionalFormatting sqref="C240">
    <cfRule type="cellIs" dxfId="5012" priority="3865" operator="equal">
      <formula>"H2"</formula>
    </cfRule>
    <cfRule type="cellIs" dxfId="5011" priority="3866" operator="equal">
      <formula>"H1"</formula>
    </cfRule>
  </conditionalFormatting>
  <conditionalFormatting sqref="C240">
    <cfRule type="cellIs" dxfId="5010" priority="3864" operator="equal">
      <formula>"D"</formula>
    </cfRule>
  </conditionalFormatting>
  <conditionalFormatting sqref="C240">
    <cfRule type="cellIs" dxfId="5009" priority="3862" operator="equal">
      <formula>"H2"</formula>
    </cfRule>
    <cfRule type="cellIs" dxfId="5008" priority="3863" operator="equal">
      <formula>"H1"</formula>
    </cfRule>
  </conditionalFormatting>
  <conditionalFormatting sqref="C240">
    <cfRule type="cellIs" dxfId="5007" priority="3858" operator="equal">
      <formula>"D"</formula>
    </cfRule>
  </conditionalFormatting>
  <conditionalFormatting sqref="C240">
    <cfRule type="cellIs" dxfId="5006" priority="3856" operator="equal">
      <formula>"H2"</formula>
    </cfRule>
    <cfRule type="cellIs" dxfId="5005" priority="3857" operator="equal">
      <formula>"H1"</formula>
    </cfRule>
  </conditionalFormatting>
  <conditionalFormatting sqref="C240">
    <cfRule type="cellIs" dxfId="5004" priority="3855" operator="equal">
      <formula>"D"</formula>
    </cfRule>
  </conditionalFormatting>
  <conditionalFormatting sqref="C240">
    <cfRule type="cellIs" dxfId="5003" priority="3853" operator="equal">
      <formula>"H2"</formula>
    </cfRule>
    <cfRule type="cellIs" dxfId="5002" priority="3854" operator="equal">
      <formula>"H1"</formula>
    </cfRule>
  </conditionalFormatting>
  <conditionalFormatting sqref="C240">
    <cfRule type="cellIs" dxfId="5001" priority="3852" operator="equal">
      <formula>"D"</formula>
    </cfRule>
  </conditionalFormatting>
  <conditionalFormatting sqref="C240">
    <cfRule type="cellIs" dxfId="5000" priority="3850" operator="equal">
      <formula>"H2"</formula>
    </cfRule>
    <cfRule type="cellIs" dxfId="4999" priority="3851" operator="equal">
      <formula>"H1"</formula>
    </cfRule>
  </conditionalFormatting>
  <conditionalFormatting sqref="C240">
    <cfRule type="cellIs" dxfId="4998" priority="3849" operator="equal">
      <formula>"D"</formula>
    </cfRule>
  </conditionalFormatting>
  <conditionalFormatting sqref="C240">
    <cfRule type="cellIs" dxfId="4997" priority="3847" operator="equal">
      <formula>"H2"</formula>
    </cfRule>
    <cfRule type="cellIs" dxfId="4996" priority="3848" operator="equal">
      <formula>"H1"</formula>
    </cfRule>
  </conditionalFormatting>
  <conditionalFormatting sqref="C239">
    <cfRule type="cellIs" dxfId="4995" priority="3843" operator="equal">
      <formula>"D"</formula>
    </cfRule>
  </conditionalFormatting>
  <conditionalFormatting sqref="C239">
    <cfRule type="cellIs" dxfId="4994" priority="3841" operator="equal">
      <formula>"H2"</formula>
    </cfRule>
    <cfRule type="cellIs" dxfId="4993" priority="3842" operator="equal">
      <formula>"H1"</formula>
    </cfRule>
  </conditionalFormatting>
  <conditionalFormatting sqref="C239">
    <cfRule type="cellIs" dxfId="4992" priority="3840" operator="equal">
      <formula>"D"</formula>
    </cfRule>
  </conditionalFormatting>
  <conditionalFormatting sqref="C239">
    <cfRule type="cellIs" dxfId="4991" priority="3838" operator="equal">
      <formula>"H2"</formula>
    </cfRule>
    <cfRule type="cellIs" dxfId="4990" priority="3839" operator="equal">
      <formula>"H1"</formula>
    </cfRule>
  </conditionalFormatting>
  <conditionalFormatting sqref="C239">
    <cfRule type="cellIs" dxfId="4989" priority="3837" operator="equal">
      <formula>"D"</formula>
    </cfRule>
  </conditionalFormatting>
  <conditionalFormatting sqref="C239">
    <cfRule type="cellIs" dxfId="4988" priority="3835" operator="equal">
      <formula>"H2"</formula>
    </cfRule>
    <cfRule type="cellIs" dxfId="4987" priority="3836" operator="equal">
      <formula>"H1"</formula>
    </cfRule>
  </conditionalFormatting>
  <conditionalFormatting sqref="C239">
    <cfRule type="cellIs" dxfId="4986" priority="3834" operator="equal">
      <formula>"D"</formula>
    </cfRule>
  </conditionalFormatting>
  <conditionalFormatting sqref="C239">
    <cfRule type="cellIs" dxfId="4985" priority="3832" operator="equal">
      <formula>"H2"</formula>
    </cfRule>
    <cfRule type="cellIs" dxfId="4984" priority="3833" operator="equal">
      <formula>"H1"</formula>
    </cfRule>
  </conditionalFormatting>
  <conditionalFormatting sqref="C239">
    <cfRule type="cellIs" dxfId="4983" priority="3828" operator="equal">
      <formula>"D"</formula>
    </cfRule>
  </conditionalFormatting>
  <conditionalFormatting sqref="C239">
    <cfRule type="cellIs" dxfId="4982" priority="3826" operator="equal">
      <formula>"H2"</formula>
    </cfRule>
    <cfRule type="cellIs" dxfId="4981" priority="3827" operator="equal">
      <formula>"H1"</formula>
    </cfRule>
  </conditionalFormatting>
  <conditionalFormatting sqref="C239">
    <cfRule type="cellIs" dxfId="4980" priority="3825" operator="equal">
      <formula>"D"</formula>
    </cfRule>
  </conditionalFormatting>
  <conditionalFormatting sqref="C239">
    <cfRule type="cellIs" dxfId="4979" priority="3823" operator="equal">
      <formula>"H2"</formula>
    </cfRule>
    <cfRule type="cellIs" dxfId="4978" priority="3824" operator="equal">
      <formula>"H1"</formula>
    </cfRule>
  </conditionalFormatting>
  <conditionalFormatting sqref="C239">
    <cfRule type="cellIs" dxfId="4977" priority="3822" operator="equal">
      <formula>"D"</formula>
    </cfRule>
  </conditionalFormatting>
  <conditionalFormatting sqref="C239">
    <cfRule type="cellIs" dxfId="4976" priority="3820" operator="equal">
      <formula>"H2"</formula>
    </cfRule>
    <cfRule type="cellIs" dxfId="4975" priority="3821" operator="equal">
      <formula>"H1"</formula>
    </cfRule>
  </conditionalFormatting>
  <conditionalFormatting sqref="C239">
    <cfRule type="cellIs" dxfId="4974" priority="3819" operator="equal">
      <formula>"D"</formula>
    </cfRule>
  </conditionalFormatting>
  <conditionalFormatting sqref="C239">
    <cfRule type="cellIs" dxfId="4973" priority="3817" operator="equal">
      <formula>"H2"</formula>
    </cfRule>
    <cfRule type="cellIs" dxfId="4972" priority="3818" operator="equal">
      <formula>"H1"</formula>
    </cfRule>
  </conditionalFormatting>
  <conditionalFormatting sqref="C239">
    <cfRule type="cellIs" dxfId="4971" priority="3813" operator="equal">
      <formula>"D"</formula>
    </cfRule>
  </conditionalFormatting>
  <conditionalFormatting sqref="C239">
    <cfRule type="cellIs" dxfId="4970" priority="3811" operator="equal">
      <formula>"H2"</formula>
    </cfRule>
    <cfRule type="cellIs" dxfId="4969" priority="3812" operator="equal">
      <formula>"H1"</formula>
    </cfRule>
  </conditionalFormatting>
  <conditionalFormatting sqref="C239">
    <cfRule type="cellIs" dxfId="4968" priority="3810" operator="equal">
      <formula>"D"</formula>
    </cfRule>
  </conditionalFormatting>
  <conditionalFormatting sqref="C239">
    <cfRule type="cellIs" dxfId="4967" priority="3808" operator="equal">
      <formula>"H2"</formula>
    </cfRule>
    <cfRule type="cellIs" dxfId="4966" priority="3809" operator="equal">
      <formula>"H1"</formula>
    </cfRule>
  </conditionalFormatting>
  <conditionalFormatting sqref="C239">
    <cfRule type="cellIs" dxfId="4965" priority="3807" operator="equal">
      <formula>"D"</formula>
    </cfRule>
  </conditionalFormatting>
  <conditionalFormatting sqref="C239">
    <cfRule type="cellIs" dxfId="4964" priority="3805" operator="equal">
      <formula>"H2"</formula>
    </cfRule>
    <cfRule type="cellIs" dxfId="4963" priority="3806" operator="equal">
      <formula>"H1"</formula>
    </cfRule>
  </conditionalFormatting>
  <conditionalFormatting sqref="C239">
    <cfRule type="cellIs" dxfId="4962" priority="3804" operator="equal">
      <formula>"D"</formula>
    </cfRule>
  </conditionalFormatting>
  <conditionalFormatting sqref="C239">
    <cfRule type="cellIs" dxfId="4961" priority="3802" operator="equal">
      <formula>"H2"</formula>
    </cfRule>
    <cfRule type="cellIs" dxfId="4960" priority="3803" operator="equal">
      <formula>"H1"</formula>
    </cfRule>
  </conditionalFormatting>
  <conditionalFormatting sqref="C238">
    <cfRule type="cellIs" dxfId="4959" priority="3798" operator="equal">
      <formula>"D"</formula>
    </cfRule>
  </conditionalFormatting>
  <conditionalFormatting sqref="C238">
    <cfRule type="cellIs" dxfId="4958" priority="3796" operator="equal">
      <formula>"H2"</formula>
    </cfRule>
    <cfRule type="cellIs" dxfId="4957" priority="3797" operator="equal">
      <formula>"H1"</formula>
    </cfRule>
  </conditionalFormatting>
  <conditionalFormatting sqref="C238">
    <cfRule type="cellIs" dxfId="4956" priority="3795" operator="equal">
      <formula>"D"</formula>
    </cfRule>
  </conditionalFormatting>
  <conditionalFormatting sqref="C238">
    <cfRule type="cellIs" dxfId="4955" priority="3793" operator="equal">
      <formula>"H2"</formula>
    </cfRule>
    <cfRule type="cellIs" dxfId="4954" priority="3794" operator="equal">
      <formula>"H1"</formula>
    </cfRule>
  </conditionalFormatting>
  <conditionalFormatting sqref="C238">
    <cfRule type="cellIs" dxfId="4953" priority="3792" operator="equal">
      <formula>"D"</formula>
    </cfRule>
  </conditionalFormatting>
  <conditionalFormatting sqref="C238">
    <cfRule type="cellIs" dxfId="4952" priority="3790" operator="equal">
      <formula>"H2"</formula>
    </cfRule>
    <cfRule type="cellIs" dxfId="4951" priority="3791" operator="equal">
      <formula>"H1"</formula>
    </cfRule>
  </conditionalFormatting>
  <conditionalFormatting sqref="C238">
    <cfRule type="cellIs" dxfId="4950" priority="3789" operator="equal">
      <formula>"D"</formula>
    </cfRule>
  </conditionalFormatting>
  <conditionalFormatting sqref="C238">
    <cfRule type="cellIs" dxfId="4949" priority="3787" operator="equal">
      <formula>"H2"</formula>
    </cfRule>
    <cfRule type="cellIs" dxfId="4948" priority="3788" operator="equal">
      <formula>"H1"</formula>
    </cfRule>
  </conditionalFormatting>
  <conditionalFormatting sqref="C238">
    <cfRule type="cellIs" dxfId="4947" priority="3783" operator="equal">
      <formula>"D"</formula>
    </cfRule>
  </conditionalFormatting>
  <conditionalFormatting sqref="C238">
    <cfRule type="cellIs" dxfId="4946" priority="3781" operator="equal">
      <formula>"H2"</formula>
    </cfRule>
    <cfRule type="cellIs" dxfId="4945" priority="3782" operator="equal">
      <formula>"H1"</formula>
    </cfRule>
  </conditionalFormatting>
  <conditionalFormatting sqref="C238">
    <cfRule type="cellIs" dxfId="4944" priority="3780" operator="equal">
      <formula>"D"</formula>
    </cfRule>
  </conditionalFormatting>
  <conditionalFormatting sqref="C238">
    <cfRule type="cellIs" dxfId="4943" priority="3778" operator="equal">
      <formula>"H2"</formula>
    </cfRule>
    <cfRule type="cellIs" dxfId="4942" priority="3779" operator="equal">
      <formula>"H1"</formula>
    </cfRule>
  </conditionalFormatting>
  <conditionalFormatting sqref="C238">
    <cfRule type="cellIs" dxfId="4941" priority="3777" operator="equal">
      <formula>"D"</formula>
    </cfRule>
  </conditionalFormatting>
  <conditionalFormatting sqref="C238">
    <cfRule type="cellIs" dxfId="4940" priority="3775" operator="equal">
      <formula>"H2"</formula>
    </cfRule>
    <cfRule type="cellIs" dxfId="4939" priority="3776" operator="equal">
      <formula>"H1"</formula>
    </cfRule>
  </conditionalFormatting>
  <conditionalFormatting sqref="C238">
    <cfRule type="cellIs" dxfId="4938" priority="3774" operator="equal">
      <formula>"D"</formula>
    </cfRule>
  </conditionalFormatting>
  <conditionalFormatting sqref="C238">
    <cfRule type="cellIs" dxfId="4937" priority="3772" operator="equal">
      <formula>"H2"</formula>
    </cfRule>
    <cfRule type="cellIs" dxfId="4936" priority="3773" operator="equal">
      <formula>"H1"</formula>
    </cfRule>
  </conditionalFormatting>
  <conditionalFormatting sqref="C238">
    <cfRule type="cellIs" dxfId="4935" priority="3768" operator="equal">
      <formula>"D"</formula>
    </cfRule>
  </conditionalFormatting>
  <conditionalFormatting sqref="C238">
    <cfRule type="cellIs" dxfId="4934" priority="3766" operator="equal">
      <formula>"H2"</formula>
    </cfRule>
    <cfRule type="cellIs" dxfId="4933" priority="3767" operator="equal">
      <formula>"H1"</formula>
    </cfRule>
  </conditionalFormatting>
  <conditionalFormatting sqref="C238">
    <cfRule type="cellIs" dxfId="4932" priority="3765" operator="equal">
      <formula>"D"</formula>
    </cfRule>
  </conditionalFormatting>
  <conditionalFormatting sqref="C238">
    <cfRule type="cellIs" dxfId="4931" priority="3763" operator="equal">
      <formula>"H2"</formula>
    </cfRule>
    <cfRule type="cellIs" dxfId="4930" priority="3764" operator="equal">
      <formula>"H1"</formula>
    </cfRule>
  </conditionalFormatting>
  <conditionalFormatting sqref="C238">
    <cfRule type="cellIs" dxfId="4929" priority="3762" operator="equal">
      <formula>"D"</formula>
    </cfRule>
  </conditionalFormatting>
  <conditionalFormatting sqref="C238">
    <cfRule type="cellIs" dxfId="4928" priority="3760" operator="equal">
      <formula>"H2"</formula>
    </cfRule>
    <cfRule type="cellIs" dxfId="4927" priority="3761" operator="equal">
      <formula>"H1"</formula>
    </cfRule>
  </conditionalFormatting>
  <conditionalFormatting sqref="C238">
    <cfRule type="cellIs" dxfId="4926" priority="3759" operator="equal">
      <formula>"D"</formula>
    </cfRule>
  </conditionalFormatting>
  <conditionalFormatting sqref="C238">
    <cfRule type="cellIs" dxfId="4925" priority="3757" operator="equal">
      <formula>"H2"</formula>
    </cfRule>
    <cfRule type="cellIs" dxfId="4924" priority="3758" operator="equal">
      <formula>"H1"</formula>
    </cfRule>
  </conditionalFormatting>
  <conditionalFormatting sqref="C236">
    <cfRule type="cellIs" dxfId="4923" priority="3753" operator="equal">
      <formula>"D"</formula>
    </cfRule>
  </conditionalFormatting>
  <conditionalFormatting sqref="C236">
    <cfRule type="cellIs" dxfId="4922" priority="3751" operator="equal">
      <formula>"H2"</formula>
    </cfRule>
    <cfRule type="cellIs" dxfId="4921" priority="3752" operator="equal">
      <formula>"H1"</formula>
    </cfRule>
  </conditionalFormatting>
  <conditionalFormatting sqref="C236">
    <cfRule type="cellIs" dxfId="4920" priority="3750" operator="equal">
      <formula>"D"</formula>
    </cfRule>
  </conditionalFormatting>
  <conditionalFormatting sqref="C236">
    <cfRule type="cellIs" dxfId="4919" priority="3748" operator="equal">
      <formula>"H2"</formula>
    </cfRule>
    <cfRule type="cellIs" dxfId="4918" priority="3749" operator="equal">
      <formula>"H1"</formula>
    </cfRule>
  </conditionalFormatting>
  <conditionalFormatting sqref="C236">
    <cfRule type="cellIs" dxfId="4917" priority="3747" operator="equal">
      <formula>"D"</formula>
    </cfRule>
  </conditionalFormatting>
  <conditionalFormatting sqref="C236">
    <cfRule type="cellIs" dxfId="4916" priority="3745" operator="equal">
      <formula>"H2"</formula>
    </cfRule>
    <cfRule type="cellIs" dxfId="4915" priority="3746" operator="equal">
      <formula>"H1"</formula>
    </cfRule>
  </conditionalFormatting>
  <conditionalFormatting sqref="C236">
    <cfRule type="cellIs" dxfId="4914" priority="3744" operator="equal">
      <formula>"D"</formula>
    </cfRule>
  </conditionalFormatting>
  <conditionalFormatting sqref="C236">
    <cfRule type="cellIs" dxfId="4913" priority="3742" operator="equal">
      <formula>"H2"</formula>
    </cfRule>
    <cfRule type="cellIs" dxfId="4912" priority="3743" operator="equal">
      <formula>"H1"</formula>
    </cfRule>
  </conditionalFormatting>
  <conditionalFormatting sqref="C236">
    <cfRule type="cellIs" dxfId="4911" priority="3738" operator="equal">
      <formula>"D"</formula>
    </cfRule>
  </conditionalFormatting>
  <conditionalFormatting sqref="C236">
    <cfRule type="cellIs" dxfId="4910" priority="3736" operator="equal">
      <formula>"H2"</formula>
    </cfRule>
    <cfRule type="cellIs" dxfId="4909" priority="3737" operator="equal">
      <formula>"H1"</formula>
    </cfRule>
  </conditionalFormatting>
  <conditionalFormatting sqref="C236">
    <cfRule type="cellIs" dxfId="4908" priority="3735" operator="equal">
      <formula>"D"</formula>
    </cfRule>
  </conditionalFormatting>
  <conditionalFormatting sqref="C236">
    <cfRule type="cellIs" dxfId="4907" priority="3733" operator="equal">
      <formula>"H2"</formula>
    </cfRule>
    <cfRule type="cellIs" dxfId="4906" priority="3734" operator="equal">
      <formula>"H1"</formula>
    </cfRule>
  </conditionalFormatting>
  <conditionalFormatting sqref="C236">
    <cfRule type="cellIs" dxfId="4905" priority="3732" operator="equal">
      <formula>"D"</formula>
    </cfRule>
  </conditionalFormatting>
  <conditionalFormatting sqref="C236">
    <cfRule type="cellIs" dxfId="4904" priority="3730" operator="equal">
      <formula>"H2"</formula>
    </cfRule>
    <cfRule type="cellIs" dxfId="4903" priority="3731" operator="equal">
      <formula>"H1"</formula>
    </cfRule>
  </conditionalFormatting>
  <conditionalFormatting sqref="C236">
    <cfRule type="cellIs" dxfId="4902" priority="3729" operator="equal">
      <formula>"D"</formula>
    </cfRule>
  </conditionalFormatting>
  <conditionalFormatting sqref="C236">
    <cfRule type="cellIs" dxfId="4901" priority="3727" operator="equal">
      <formula>"H2"</formula>
    </cfRule>
    <cfRule type="cellIs" dxfId="4900" priority="3728" operator="equal">
      <formula>"H1"</formula>
    </cfRule>
  </conditionalFormatting>
  <conditionalFormatting sqref="C236">
    <cfRule type="cellIs" dxfId="4899" priority="3723" operator="equal">
      <formula>"D"</formula>
    </cfRule>
  </conditionalFormatting>
  <conditionalFormatting sqref="C236">
    <cfRule type="cellIs" dxfId="4898" priority="3721" operator="equal">
      <formula>"H2"</formula>
    </cfRule>
    <cfRule type="cellIs" dxfId="4897" priority="3722" operator="equal">
      <formula>"H1"</formula>
    </cfRule>
  </conditionalFormatting>
  <conditionalFormatting sqref="C236">
    <cfRule type="cellIs" dxfId="4896" priority="3720" operator="equal">
      <formula>"D"</formula>
    </cfRule>
  </conditionalFormatting>
  <conditionalFormatting sqref="C236">
    <cfRule type="cellIs" dxfId="4895" priority="3718" operator="equal">
      <formula>"H2"</formula>
    </cfRule>
    <cfRule type="cellIs" dxfId="4894" priority="3719" operator="equal">
      <formula>"H1"</formula>
    </cfRule>
  </conditionalFormatting>
  <conditionalFormatting sqref="C236">
    <cfRule type="cellIs" dxfId="4893" priority="3717" operator="equal">
      <formula>"D"</formula>
    </cfRule>
  </conditionalFormatting>
  <conditionalFormatting sqref="C236">
    <cfRule type="cellIs" dxfId="4892" priority="3715" operator="equal">
      <formula>"H2"</formula>
    </cfRule>
    <cfRule type="cellIs" dxfId="4891" priority="3716" operator="equal">
      <formula>"H1"</formula>
    </cfRule>
  </conditionalFormatting>
  <conditionalFormatting sqref="C236">
    <cfRule type="cellIs" dxfId="4890" priority="3714" operator="equal">
      <formula>"D"</formula>
    </cfRule>
  </conditionalFormatting>
  <conditionalFormatting sqref="C236">
    <cfRule type="cellIs" dxfId="4889" priority="3712" operator="equal">
      <formula>"H2"</formula>
    </cfRule>
    <cfRule type="cellIs" dxfId="4888" priority="3713" operator="equal">
      <formula>"H1"</formula>
    </cfRule>
  </conditionalFormatting>
  <conditionalFormatting sqref="C236">
    <cfRule type="cellIs" dxfId="4887" priority="3708" operator="equal">
      <formula>"D"</formula>
    </cfRule>
  </conditionalFormatting>
  <conditionalFormatting sqref="C236">
    <cfRule type="cellIs" dxfId="4886" priority="3706" operator="equal">
      <formula>"H2"</formula>
    </cfRule>
    <cfRule type="cellIs" dxfId="4885" priority="3707" operator="equal">
      <formula>"H1"</formula>
    </cfRule>
  </conditionalFormatting>
  <conditionalFormatting sqref="C236">
    <cfRule type="cellIs" dxfId="4884" priority="3705" operator="equal">
      <formula>"D"</formula>
    </cfRule>
  </conditionalFormatting>
  <conditionalFormatting sqref="C236">
    <cfRule type="cellIs" dxfId="4883" priority="3703" operator="equal">
      <formula>"H2"</formula>
    </cfRule>
    <cfRule type="cellIs" dxfId="4882" priority="3704" operator="equal">
      <formula>"H1"</formula>
    </cfRule>
  </conditionalFormatting>
  <conditionalFormatting sqref="C236">
    <cfRule type="cellIs" dxfId="4881" priority="3702" operator="equal">
      <formula>"D"</formula>
    </cfRule>
  </conditionalFormatting>
  <conditionalFormatting sqref="C236">
    <cfRule type="cellIs" dxfId="4880" priority="3700" operator="equal">
      <formula>"H2"</formula>
    </cfRule>
    <cfRule type="cellIs" dxfId="4879" priority="3701" operator="equal">
      <formula>"H1"</formula>
    </cfRule>
  </conditionalFormatting>
  <conditionalFormatting sqref="C236">
    <cfRule type="cellIs" dxfId="4878" priority="3699" operator="equal">
      <formula>"D"</formula>
    </cfRule>
  </conditionalFormatting>
  <conditionalFormatting sqref="C236">
    <cfRule type="cellIs" dxfId="4877" priority="3697" operator="equal">
      <formula>"H2"</formula>
    </cfRule>
    <cfRule type="cellIs" dxfId="4876" priority="3698" operator="equal">
      <formula>"H1"</formula>
    </cfRule>
  </conditionalFormatting>
  <conditionalFormatting sqref="D240">
    <cfRule type="cellIs" dxfId="4875" priority="3692" operator="equal">
      <formula>"D"</formula>
    </cfRule>
  </conditionalFormatting>
  <conditionalFormatting sqref="D240">
    <cfRule type="cellIs" dxfId="4874" priority="3690" operator="equal">
      <formula>"H2"</formula>
    </cfRule>
    <cfRule type="cellIs" dxfId="4873" priority="3691" operator="equal">
      <formula>"H1"</formula>
    </cfRule>
  </conditionalFormatting>
  <conditionalFormatting sqref="D240">
    <cfRule type="cellIs" dxfId="4872" priority="3689" operator="equal">
      <formula>"D"</formula>
    </cfRule>
  </conditionalFormatting>
  <conditionalFormatting sqref="D240">
    <cfRule type="cellIs" dxfId="4871" priority="3687" operator="equal">
      <formula>"H2"</formula>
    </cfRule>
    <cfRule type="cellIs" dxfId="4870" priority="3688" operator="equal">
      <formula>"H1"</formula>
    </cfRule>
  </conditionalFormatting>
  <conditionalFormatting sqref="D240">
    <cfRule type="cellIs" dxfId="4869" priority="3686" operator="equal">
      <formula>"D"</formula>
    </cfRule>
  </conditionalFormatting>
  <conditionalFormatting sqref="D240">
    <cfRule type="cellIs" dxfId="4868" priority="3684" operator="equal">
      <formula>"H2"</formula>
    </cfRule>
    <cfRule type="cellIs" dxfId="4867" priority="3685" operator="equal">
      <formula>"H1"</formula>
    </cfRule>
  </conditionalFormatting>
  <conditionalFormatting sqref="D245">
    <cfRule type="cellIs" dxfId="4866" priority="3679" operator="equal">
      <formula>"D"</formula>
    </cfRule>
  </conditionalFormatting>
  <conditionalFormatting sqref="D245">
    <cfRule type="cellIs" dxfId="4865" priority="3677" operator="equal">
      <formula>"H2"</formula>
    </cfRule>
    <cfRule type="cellIs" dxfId="4864" priority="3678" operator="equal">
      <formula>"H1"</formula>
    </cfRule>
  </conditionalFormatting>
  <conditionalFormatting sqref="D245">
    <cfRule type="cellIs" dxfId="4863" priority="3676" operator="equal">
      <formula>"D"</formula>
    </cfRule>
  </conditionalFormatting>
  <conditionalFormatting sqref="D245">
    <cfRule type="cellIs" dxfId="4862" priority="3674" operator="equal">
      <formula>"H2"</formula>
    </cfRule>
    <cfRule type="cellIs" dxfId="4861" priority="3675" operator="equal">
      <formula>"H1"</formula>
    </cfRule>
  </conditionalFormatting>
  <conditionalFormatting sqref="D245">
    <cfRule type="cellIs" dxfId="4860" priority="3673" operator="equal">
      <formula>"D"</formula>
    </cfRule>
  </conditionalFormatting>
  <conditionalFormatting sqref="D245">
    <cfRule type="cellIs" dxfId="4859" priority="3671" operator="equal">
      <formula>"H2"</formula>
    </cfRule>
    <cfRule type="cellIs" dxfId="4858" priority="3672" operator="equal">
      <formula>"H1"</formula>
    </cfRule>
  </conditionalFormatting>
  <conditionalFormatting sqref="D239">
    <cfRule type="cellIs" dxfId="4857" priority="3666" operator="equal">
      <formula>"D"</formula>
    </cfRule>
  </conditionalFormatting>
  <conditionalFormatting sqref="D239">
    <cfRule type="cellIs" dxfId="4856" priority="3664" operator="equal">
      <formula>"H2"</formula>
    </cfRule>
    <cfRule type="cellIs" dxfId="4855" priority="3665" operator="equal">
      <formula>"H1"</formula>
    </cfRule>
  </conditionalFormatting>
  <conditionalFormatting sqref="D239">
    <cfRule type="cellIs" dxfId="4854" priority="3663" operator="equal">
      <formula>"D"</formula>
    </cfRule>
  </conditionalFormatting>
  <conditionalFormatting sqref="D239">
    <cfRule type="cellIs" dxfId="4853" priority="3661" operator="equal">
      <formula>"H2"</formula>
    </cfRule>
    <cfRule type="cellIs" dxfId="4852" priority="3662" operator="equal">
      <formula>"H1"</formula>
    </cfRule>
  </conditionalFormatting>
  <conditionalFormatting sqref="D242">
    <cfRule type="cellIs" dxfId="4851" priority="3656" operator="equal">
      <formula>"D"</formula>
    </cfRule>
  </conditionalFormatting>
  <conditionalFormatting sqref="D242">
    <cfRule type="cellIs" dxfId="4850" priority="3654" operator="equal">
      <formula>"H2"</formula>
    </cfRule>
    <cfRule type="cellIs" dxfId="4849" priority="3655" operator="equal">
      <formula>"H1"</formula>
    </cfRule>
  </conditionalFormatting>
  <conditionalFormatting sqref="D242">
    <cfRule type="cellIs" dxfId="4848" priority="3653" operator="equal">
      <formula>"D"</formula>
    </cfRule>
  </conditionalFormatting>
  <conditionalFormatting sqref="D242">
    <cfRule type="cellIs" dxfId="4847" priority="3651" operator="equal">
      <formula>"H2"</formula>
    </cfRule>
    <cfRule type="cellIs" dxfId="4846" priority="3652" operator="equal">
      <formula>"H1"</formula>
    </cfRule>
  </conditionalFormatting>
  <conditionalFormatting sqref="C236">
    <cfRule type="cellIs" dxfId="4845" priority="3650" operator="equal">
      <formula>"D"</formula>
    </cfRule>
  </conditionalFormatting>
  <conditionalFormatting sqref="C236">
    <cfRule type="cellIs" dxfId="4844" priority="3648" operator="equal">
      <formula>"H2"</formula>
    </cfRule>
    <cfRule type="cellIs" dxfId="4843" priority="3649" operator="equal">
      <formula>"H1"</formula>
    </cfRule>
  </conditionalFormatting>
  <conditionalFormatting sqref="C238">
    <cfRule type="cellIs" dxfId="4842" priority="3644" operator="equal">
      <formula>"D"</formula>
    </cfRule>
  </conditionalFormatting>
  <conditionalFormatting sqref="C238">
    <cfRule type="cellIs" dxfId="4841" priority="3642" operator="equal">
      <formula>"H2"</formula>
    </cfRule>
    <cfRule type="cellIs" dxfId="4840" priority="3643" operator="equal">
      <formula>"H1"</formula>
    </cfRule>
  </conditionalFormatting>
  <conditionalFormatting sqref="C238">
    <cfRule type="cellIs" dxfId="4839" priority="3641" operator="equal">
      <formula>"D"</formula>
    </cfRule>
  </conditionalFormatting>
  <conditionalFormatting sqref="C238">
    <cfRule type="cellIs" dxfId="4838" priority="3639" operator="equal">
      <formula>"H2"</formula>
    </cfRule>
    <cfRule type="cellIs" dxfId="4837" priority="3640" operator="equal">
      <formula>"H1"</formula>
    </cfRule>
  </conditionalFormatting>
  <conditionalFormatting sqref="C241">
    <cfRule type="cellIs" dxfId="4836" priority="3635" operator="equal">
      <formula>"D"</formula>
    </cfRule>
  </conditionalFormatting>
  <conditionalFormatting sqref="C241">
    <cfRule type="cellIs" dxfId="4835" priority="3633" operator="equal">
      <formula>"H2"</formula>
    </cfRule>
    <cfRule type="cellIs" dxfId="4834" priority="3634" operator="equal">
      <formula>"H1"</formula>
    </cfRule>
  </conditionalFormatting>
  <conditionalFormatting sqref="C241">
    <cfRule type="cellIs" dxfId="4833" priority="3632" operator="equal">
      <formula>"D"</formula>
    </cfRule>
  </conditionalFormatting>
  <conditionalFormatting sqref="C241">
    <cfRule type="cellIs" dxfId="4832" priority="3630" operator="equal">
      <formula>"H2"</formula>
    </cfRule>
    <cfRule type="cellIs" dxfId="4831" priority="3631" operator="equal">
      <formula>"H1"</formula>
    </cfRule>
  </conditionalFormatting>
  <conditionalFormatting sqref="C244">
    <cfRule type="cellIs" dxfId="4830" priority="3626" operator="equal">
      <formula>"D"</formula>
    </cfRule>
  </conditionalFormatting>
  <conditionalFormatting sqref="C244">
    <cfRule type="cellIs" dxfId="4829" priority="3624" operator="equal">
      <formula>"H2"</formula>
    </cfRule>
    <cfRule type="cellIs" dxfId="4828" priority="3625" operator="equal">
      <formula>"H1"</formula>
    </cfRule>
  </conditionalFormatting>
  <conditionalFormatting sqref="C244">
    <cfRule type="cellIs" dxfId="4827" priority="3623" operator="equal">
      <formula>"D"</formula>
    </cfRule>
  </conditionalFormatting>
  <conditionalFormatting sqref="C244">
    <cfRule type="cellIs" dxfId="4826" priority="3621" operator="equal">
      <formula>"H2"</formula>
    </cfRule>
    <cfRule type="cellIs" dxfId="4825" priority="3622" operator="equal">
      <formula>"H1"</formula>
    </cfRule>
  </conditionalFormatting>
  <conditionalFormatting sqref="C243">
    <cfRule type="cellIs" dxfId="4824" priority="3617" operator="equal">
      <formula>"D"</formula>
    </cfRule>
  </conditionalFormatting>
  <conditionalFormatting sqref="C243">
    <cfRule type="cellIs" dxfId="4823" priority="3615" operator="equal">
      <formula>"H2"</formula>
    </cfRule>
    <cfRule type="cellIs" dxfId="4822" priority="3616" operator="equal">
      <formula>"H1"</formula>
    </cfRule>
  </conditionalFormatting>
  <conditionalFormatting sqref="C243">
    <cfRule type="cellIs" dxfId="4821" priority="3614" operator="equal">
      <formula>"D"</formula>
    </cfRule>
  </conditionalFormatting>
  <conditionalFormatting sqref="C243">
    <cfRule type="cellIs" dxfId="4820" priority="3612" operator="equal">
      <formula>"H2"</formula>
    </cfRule>
    <cfRule type="cellIs" dxfId="4819" priority="3613" operator="equal">
      <formula>"H1"</formula>
    </cfRule>
  </conditionalFormatting>
  <conditionalFormatting sqref="D236">
    <cfRule type="cellIs" dxfId="4818" priority="3607" operator="equal">
      <formula>"D"</formula>
    </cfRule>
  </conditionalFormatting>
  <conditionalFormatting sqref="D236">
    <cfRule type="cellIs" dxfId="4817" priority="3605" operator="equal">
      <formula>"H2"</formula>
    </cfRule>
    <cfRule type="cellIs" dxfId="4816" priority="3606" operator="equal">
      <formula>"H1"</formula>
    </cfRule>
  </conditionalFormatting>
  <conditionalFormatting sqref="D236">
    <cfRule type="cellIs" dxfId="4815" priority="3604" operator="equal">
      <formula>"D"</formula>
    </cfRule>
  </conditionalFormatting>
  <conditionalFormatting sqref="D236">
    <cfRule type="cellIs" dxfId="4814" priority="3602" operator="equal">
      <formula>"H2"</formula>
    </cfRule>
    <cfRule type="cellIs" dxfId="4813" priority="3603" operator="equal">
      <formula>"H1"</formula>
    </cfRule>
  </conditionalFormatting>
  <conditionalFormatting sqref="D238">
    <cfRule type="cellIs" dxfId="4812" priority="3597" operator="equal">
      <formula>"D"</formula>
    </cfRule>
  </conditionalFormatting>
  <conditionalFormatting sqref="D238">
    <cfRule type="cellIs" dxfId="4811" priority="3595" operator="equal">
      <formula>"H2"</formula>
    </cfRule>
    <cfRule type="cellIs" dxfId="4810" priority="3596" operator="equal">
      <formula>"H1"</formula>
    </cfRule>
  </conditionalFormatting>
  <conditionalFormatting sqref="D238">
    <cfRule type="cellIs" dxfId="4809" priority="3594" operator="equal">
      <formula>"D"</formula>
    </cfRule>
  </conditionalFormatting>
  <conditionalFormatting sqref="D238">
    <cfRule type="cellIs" dxfId="4808" priority="3592" operator="equal">
      <formula>"H2"</formula>
    </cfRule>
    <cfRule type="cellIs" dxfId="4807" priority="3593" operator="equal">
      <formula>"H1"</formula>
    </cfRule>
  </conditionalFormatting>
  <conditionalFormatting sqref="D241">
    <cfRule type="cellIs" dxfId="4806" priority="3587" operator="equal">
      <formula>"D"</formula>
    </cfRule>
  </conditionalFormatting>
  <conditionalFormatting sqref="D241">
    <cfRule type="cellIs" dxfId="4805" priority="3585" operator="equal">
      <formula>"H2"</formula>
    </cfRule>
    <cfRule type="cellIs" dxfId="4804" priority="3586" operator="equal">
      <formula>"H1"</formula>
    </cfRule>
  </conditionalFormatting>
  <conditionalFormatting sqref="D241">
    <cfRule type="cellIs" dxfId="4803" priority="3584" operator="equal">
      <formula>"D"</formula>
    </cfRule>
  </conditionalFormatting>
  <conditionalFormatting sqref="D241">
    <cfRule type="cellIs" dxfId="4802" priority="3582" operator="equal">
      <formula>"H2"</formula>
    </cfRule>
    <cfRule type="cellIs" dxfId="4801" priority="3583" operator="equal">
      <formula>"H1"</formula>
    </cfRule>
  </conditionalFormatting>
  <conditionalFormatting sqref="D243">
    <cfRule type="cellIs" dxfId="4800" priority="3577" operator="equal">
      <formula>"D"</formula>
    </cfRule>
  </conditionalFormatting>
  <conditionalFormatting sqref="D243">
    <cfRule type="cellIs" dxfId="4799" priority="3575" operator="equal">
      <formula>"H2"</formula>
    </cfRule>
    <cfRule type="cellIs" dxfId="4798" priority="3576" operator="equal">
      <formula>"H1"</formula>
    </cfRule>
  </conditionalFormatting>
  <conditionalFormatting sqref="D243">
    <cfRule type="cellIs" dxfId="4797" priority="3574" operator="equal">
      <formula>"D"</formula>
    </cfRule>
  </conditionalFormatting>
  <conditionalFormatting sqref="D243">
    <cfRule type="cellIs" dxfId="4796" priority="3572" operator="equal">
      <formula>"H2"</formula>
    </cfRule>
    <cfRule type="cellIs" dxfId="4795" priority="3573" operator="equal">
      <formula>"H1"</formula>
    </cfRule>
  </conditionalFormatting>
  <conditionalFormatting sqref="D244">
    <cfRule type="cellIs" dxfId="4794" priority="3567" operator="equal">
      <formula>"D"</formula>
    </cfRule>
  </conditionalFormatting>
  <conditionalFormatting sqref="D244">
    <cfRule type="cellIs" dxfId="4793" priority="3565" operator="equal">
      <formula>"H2"</formula>
    </cfRule>
    <cfRule type="cellIs" dxfId="4792" priority="3566" operator="equal">
      <formula>"H1"</formula>
    </cfRule>
  </conditionalFormatting>
  <conditionalFormatting sqref="D244">
    <cfRule type="cellIs" dxfId="4791" priority="3564" operator="equal">
      <formula>"D"</formula>
    </cfRule>
  </conditionalFormatting>
  <conditionalFormatting sqref="D244">
    <cfRule type="cellIs" dxfId="4790" priority="3562" operator="equal">
      <formula>"H2"</formula>
    </cfRule>
    <cfRule type="cellIs" dxfId="4789" priority="3563" operator="equal">
      <formula>"H1"</formula>
    </cfRule>
  </conditionalFormatting>
  <conditionalFormatting sqref="L235:L245">
    <cfRule type="cellIs" dxfId="4788" priority="3556" operator="equal">
      <formula>"D"</formula>
    </cfRule>
  </conditionalFormatting>
  <conditionalFormatting sqref="L235:L245">
    <cfRule type="cellIs" dxfId="4787" priority="3554" operator="equal">
      <formula>"H2"</formula>
    </cfRule>
    <cfRule type="cellIs" dxfId="4786" priority="3555" operator="equal">
      <formula>"H1"</formula>
    </cfRule>
  </conditionalFormatting>
  <conditionalFormatting sqref="C254">
    <cfRule type="cellIs" dxfId="4785" priority="3364" operator="equal">
      <formula>"D"</formula>
    </cfRule>
  </conditionalFormatting>
  <conditionalFormatting sqref="C254">
    <cfRule type="cellIs" dxfId="4784" priority="3362" operator="equal">
      <formula>"H2"</formula>
    </cfRule>
    <cfRule type="cellIs" dxfId="4783" priority="3363" operator="equal">
      <formula>"H1"</formula>
    </cfRule>
  </conditionalFormatting>
  <conditionalFormatting sqref="C255">
    <cfRule type="cellIs" dxfId="4782" priority="3370" operator="equal">
      <formula>"D"</formula>
    </cfRule>
  </conditionalFormatting>
  <conditionalFormatting sqref="C255">
    <cfRule type="cellIs" dxfId="4781" priority="3368" operator="equal">
      <formula>"H2"</formula>
    </cfRule>
    <cfRule type="cellIs" dxfId="4780" priority="3369" operator="equal">
      <formula>"H1"</formula>
    </cfRule>
  </conditionalFormatting>
  <conditionalFormatting sqref="C255">
    <cfRule type="cellIs" dxfId="4779" priority="3373" operator="equal">
      <formula>"D"</formula>
    </cfRule>
  </conditionalFormatting>
  <conditionalFormatting sqref="C255">
    <cfRule type="cellIs" dxfId="4778" priority="3371" operator="equal">
      <formula>"H2"</formula>
    </cfRule>
    <cfRule type="cellIs" dxfId="4777" priority="3372" operator="equal">
      <formula>"H1"</formula>
    </cfRule>
  </conditionalFormatting>
  <conditionalFormatting sqref="N246:JN257">
    <cfRule type="expression" dxfId="4776" priority="3549">
      <formula>OR(WEEKDAY(N$1)=1,WEEKDAY(N$1)=7)</formula>
    </cfRule>
  </conditionalFormatting>
  <conditionalFormatting sqref="A247:B257 A246 C249:G249 C247:G247 J247:K257 M247:XFD257 E248:G248 C248 C246:E246 G246:XFD246 E250:G257">
    <cfRule type="cellIs" dxfId="4775" priority="3546" operator="equal">
      <formula>"D"</formula>
    </cfRule>
  </conditionalFormatting>
  <conditionalFormatting sqref="A247:B257 A246 C249:G249 C247:G247 J247:K257 M247:XFD257 E248:G248 C248 C246:E246 G246:XFD246 E250:G257">
    <cfRule type="cellIs" dxfId="4774" priority="3544" operator="equal">
      <formula>"H2"</formula>
    </cfRule>
    <cfRule type="cellIs" dxfId="4773" priority="3545" operator="equal">
      <formula>"H1"</formula>
    </cfRule>
  </conditionalFormatting>
  <conditionalFormatting sqref="E246 E247:F257">
    <cfRule type="expression" dxfId="4772" priority="3543">
      <formula>$E246&gt;$F246</formula>
    </cfRule>
  </conditionalFormatting>
  <conditionalFormatting sqref="D249:G249 B246:E246 E247:G248 G246:XFD246">
    <cfRule type="cellIs" dxfId="4771" priority="3542" operator="equal">
      <formula>"D"</formula>
    </cfRule>
  </conditionalFormatting>
  <conditionalFormatting sqref="D249:G249 B246:E246 E247:G248 G246:XFD246">
    <cfRule type="cellIs" dxfId="4770" priority="3540" operator="equal">
      <formula>"H2"</formula>
    </cfRule>
    <cfRule type="cellIs" dxfId="4769" priority="3541" operator="equal">
      <formula>"H1"</formula>
    </cfRule>
  </conditionalFormatting>
  <conditionalFormatting sqref="C249">
    <cfRule type="cellIs" dxfId="4768" priority="3539" operator="equal">
      <formula>"D"</formula>
    </cfRule>
  </conditionalFormatting>
  <conditionalFormatting sqref="C249">
    <cfRule type="cellIs" dxfId="4767" priority="3537" operator="equal">
      <formula>"H2"</formula>
    </cfRule>
    <cfRule type="cellIs" dxfId="4766" priority="3538" operator="equal">
      <formula>"H1"</formula>
    </cfRule>
  </conditionalFormatting>
  <conditionalFormatting sqref="C247">
    <cfRule type="cellIs" dxfId="4765" priority="3536" operator="equal">
      <formula>"D"</formula>
    </cfRule>
  </conditionalFormatting>
  <conditionalFormatting sqref="C247">
    <cfRule type="cellIs" dxfId="4764" priority="3534" operator="equal">
      <formula>"H2"</formula>
    </cfRule>
    <cfRule type="cellIs" dxfId="4763" priority="3535" operator="equal">
      <formula>"H1"</formula>
    </cfRule>
  </conditionalFormatting>
  <conditionalFormatting sqref="C248">
    <cfRule type="cellIs" dxfId="4762" priority="3533" operator="equal">
      <formula>"D"</formula>
    </cfRule>
  </conditionalFormatting>
  <conditionalFormatting sqref="C248">
    <cfRule type="cellIs" dxfId="4761" priority="3531" operator="equal">
      <formula>"H2"</formula>
    </cfRule>
    <cfRule type="cellIs" dxfId="4760" priority="3532" operator="equal">
      <formula>"H1"</formula>
    </cfRule>
  </conditionalFormatting>
  <conditionalFormatting sqref="D247">
    <cfRule type="cellIs" dxfId="4759" priority="3530" operator="equal">
      <formula>"D"</formula>
    </cfRule>
  </conditionalFormatting>
  <conditionalFormatting sqref="D247">
    <cfRule type="cellIs" dxfId="4758" priority="3528" operator="equal">
      <formula>"H2"</formula>
    </cfRule>
    <cfRule type="cellIs" dxfId="4757" priority="3529" operator="equal">
      <formula>"H1"</formula>
    </cfRule>
  </conditionalFormatting>
  <conditionalFormatting sqref="E250">
    <cfRule type="cellIs" dxfId="4756" priority="3527" operator="equal">
      <formula>"D"</formula>
    </cfRule>
  </conditionalFormatting>
  <conditionalFormatting sqref="E250">
    <cfRule type="cellIs" dxfId="4755" priority="3525" operator="equal">
      <formula>"H2"</formula>
    </cfRule>
    <cfRule type="cellIs" dxfId="4754" priority="3526" operator="equal">
      <formula>"H1"</formula>
    </cfRule>
  </conditionalFormatting>
  <conditionalFormatting sqref="C256">
    <cfRule type="cellIs" dxfId="4753" priority="3431" operator="equal">
      <formula>"D"</formula>
    </cfRule>
  </conditionalFormatting>
  <conditionalFormatting sqref="C256">
    <cfRule type="cellIs" dxfId="4752" priority="3429" operator="equal">
      <formula>"H2"</formula>
    </cfRule>
    <cfRule type="cellIs" dxfId="4751" priority="3430" operator="equal">
      <formula>"H1"</formula>
    </cfRule>
  </conditionalFormatting>
  <conditionalFormatting sqref="C256">
    <cfRule type="cellIs" dxfId="4750" priority="3428" operator="equal">
      <formula>"D"</formula>
    </cfRule>
  </conditionalFormatting>
  <conditionalFormatting sqref="C256">
    <cfRule type="cellIs" dxfId="4749" priority="3426" operator="equal">
      <formula>"H2"</formula>
    </cfRule>
    <cfRule type="cellIs" dxfId="4748" priority="3427" operator="equal">
      <formula>"H1"</formula>
    </cfRule>
  </conditionalFormatting>
  <conditionalFormatting sqref="C256">
    <cfRule type="cellIs" dxfId="4747" priority="3425" operator="equal">
      <formula>"D"</formula>
    </cfRule>
  </conditionalFormatting>
  <conditionalFormatting sqref="C256">
    <cfRule type="cellIs" dxfId="4746" priority="3423" operator="equal">
      <formula>"H2"</formula>
    </cfRule>
    <cfRule type="cellIs" dxfId="4745" priority="3424" operator="equal">
      <formula>"H1"</formula>
    </cfRule>
  </conditionalFormatting>
  <conditionalFormatting sqref="C250">
    <cfRule type="cellIs" dxfId="4744" priority="3521" operator="equal">
      <formula>"D"</formula>
    </cfRule>
  </conditionalFormatting>
  <conditionalFormatting sqref="C250">
    <cfRule type="cellIs" dxfId="4743" priority="3519" operator="equal">
      <formula>"H2"</formula>
    </cfRule>
    <cfRule type="cellIs" dxfId="4742" priority="3520" operator="equal">
      <formula>"H1"</formula>
    </cfRule>
  </conditionalFormatting>
  <conditionalFormatting sqref="C250">
    <cfRule type="cellIs" dxfId="4741" priority="3518" operator="equal">
      <formula>"D"</formula>
    </cfRule>
  </conditionalFormatting>
  <conditionalFormatting sqref="C250">
    <cfRule type="cellIs" dxfId="4740" priority="3516" operator="equal">
      <formula>"H2"</formula>
    </cfRule>
    <cfRule type="cellIs" dxfId="4739" priority="3517" operator="equal">
      <formula>"H1"</formula>
    </cfRule>
  </conditionalFormatting>
  <conditionalFormatting sqref="C250">
    <cfRule type="cellIs" dxfId="4738" priority="3515" operator="equal">
      <formula>"D"</formula>
    </cfRule>
  </conditionalFormatting>
  <conditionalFormatting sqref="C250">
    <cfRule type="cellIs" dxfId="4737" priority="3513" operator="equal">
      <formula>"H2"</formula>
    </cfRule>
    <cfRule type="cellIs" dxfId="4736" priority="3514" operator="equal">
      <formula>"H1"</formula>
    </cfRule>
  </conditionalFormatting>
  <conditionalFormatting sqref="C250">
    <cfRule type="cellIs" dxfId="4735" priority="3512" operator="equal">
      <formula>"D"</formula>
    </cfRule>
  </conditionalFormatting>
  <conditionalFormatting sqref="C250">
    <cfRule type="cellIs" dxfId="4734" priority="3510" operator="equal">
      <formula>"H2"</formula>
    </cfRule>
    <cfRule type="cellIs" dxfId="4733" priority="3511" operator="equal">
      <formula>"H1"</formula>
    </cfRule>
  </conditionalFormatting>
  <conditionalFormatting sqref="C251">
    <cfRule type="cellIs" dxfId="4732" priority="3506" operator="equal">
      <formula>"D"</formula>
    </cfRule>
  </conditionalFormatting>
  <conditionalFormatting sqref="C251">
    <cfRule type="cellIs" dxfId="4731" priority="3504" operator="equal">
      <formula>"H2"</formula>
    </cfRule>
    <cfRule type="cellIs" dxfId="4730" priority="3505" operator="equal">
      <formula>"H1"</formula>
    </cfRule>
  </conditionalFormatting>
  <conditionalFormatting sqref="C251">
    <cfRule type="cellIs" dxfId="4729" priority="3503" operator="equal">
      <formula>"D"</formula>
    </cfRule>
  </conditionalFormatting>
  <conditionalFormatting sqref="C251">
    <cfRule type="cellIs" dxfId="4728" priority="3501" operator="equal">
      <formula>"H2"</formula>
    </cfRule>
    <cfRule type="cellIs" dxfId="4727" priority="3502" operator="equal">
      <formula>"H1"</formula>
    </cfRule>
  </conditionalFormatting>
  <conditionalFormatting sqref="C251">
    <cfRule type="cellIs" dxfId="4726" priority="3500" operator="equal">
      <formula>"D"</formula>
    </cfRule>
  </conditionalFormatting>
  <conditionalFormatting sqref="C251">
    <cfRule type="cellIs" dxfId="4725" priority="3498" operator="equal">
      <formula>"H2"</formula>
    </cfRule>
    <cfRule type="cellIs" dxfId="4724" priority="3499" operator="equal">
      <formula>"H1"</formula>
    </cfRule>
  </conditionalFormatting>
  <conditionalFormatting sqref="C251">
    <cfRule type="cellIs" dxfId="4723" priority="3497" operator="equal">
      <formula>"D"</formula>
    </cfRule>
  </conditionalFormatting>
  <conditionalFormatting sqref="C251">
    <cfRule type="cellIs" dxfId="4722" priority="3495" operator="equal">
      <formula>"H2"</formula>
    </cfRule>
    <cfRule type="cellIs" dxfId="4721" priority="3496" operator="equal">
      <formula>"H1"</formula>
    </cfRule>
  </conditionalFormatting>
  <conditionalFormatting sqref="C252">
    <cfRule type="cellIs" dxfId="4720" priority="3491" operator="equal">
      <formula>"D"</formula>
    </cfRule>
  </conditionalFormatting>
  <conditionalFormatting sqref="C252">
    <cfRule type="cellIs" dxfId="4719" priority="3489" operator="equal">
      <formula>"H2"</formula>
    </cfRule>
    <cfRule type="cellIs" dxfId="4718" priority="3490" operator="equal">
      <formula>"H1"</formula>
    </cfRule>
  </conditionalFormatting>
  <conditionalFormatting sqref="C252">
    <cfRule type="cellIs" dxfId="4717" priority="3488" operator="equal">
      <formula>"D"</formula>
    </cfRule>
  </conditionalFormatting>
  <conditionalFormatting sqref="C252">
    <cfRule type="cellIs" dxfId="4716" priority="3486" operator="equal">
      <formula>"H2"</formula>
    </cfRule>
    <cfRule type="cellIs" dxfId="4715" priority="3487" operator="equal">
      <formula>"H1"</formula>
    </cfRule>
  </conditionalFormatting>
  <conditionalFormatting sqref="C252">
    <cfRule type="cellIs" dxfId="4714" priority="3485" operator="equal">
      <formula>"D"</formula>
    </cfRule>
  </conditionalFormatting>
  <conditionalFormatting sqref="C252">
    <cfRule type="cellIs" dxfId="4713" priority="3483" operator="equal">
      <formula>"H2"</formula>
    </cfRule>
    <cfRule type="cellIs" dxfId="4712" priority="3484" operator="equal">
      <formula>"H1"</formula>
    </cfRule>
  </conditionalFormatting>
  <conditionalFormatting sqref="C252">
    <cfRule type="cellIs" dxfId="4711" priority="3482" operator="equal">
      <formula>"D"</formula>
    </cfRule>
  </conditionalFormatting>
  <conditionalFormatting sqref="C252">
    <cfRule type="cellIs" dxfId="4710" priority="3480" operator="equal">
      <formula>"H2"</formula>
    </cfRule>
    <cfRule type="cellIs" dxfId="4709" priority="3481" operator="equal">
      <formula>"H1"</formula>
    </cfRule>
  </conditionalFormatting>
  <conditionalFormatting sqref="C253">
    <cfRule type="cellIs" dxfId="4708" priority="3476" operator="equal">
      <formula>"D"</formula>
    </cfRule>
  </conditionalFormatting>
  <conditionalFormatting sqref="C253">
    <cfRule type="cellIs" dxfId="4707" priority="3474" operator="equal">
      <formula>"H2"</formula>
    </cfRule>
    <cfRule type="cellIs" dxfId="4706" priority="3475" operator="equal">
      <formula>"H1"</formula>
    </cfRule>
  </conditionalFormatting>
  <conditionalFormatting sqref="C253">
    <cfRule type="cellIs" dxfId="4705" priority="3473" operator="equal">
      <formula>"D"</formula>
    </cfRule>
  </conditionalFormatting>
  <conditionalFormatting sqref="C253">
    <cfRule type="cellIs" dxfId="4704" priority="3471" operator="equal">
      <formula>"H2"</formula>
    </cfRule>
    <cfRule type="cellIs" dxfId="4703" priority="3472" operator="equal">
      <formula>"H1"</formula>
    </cfRule>
  </conditionalFormatting>
  <conditionalFormatting sqref="C253">
    <cfRule type="cellIs" dxfId="4702" priority="3470" operator="equal">
      <formula>"D"</formula>
    </cfRule>
  </conditionalFormatting>
  <conditionalFormatting sqref="C253">
    <cfRule type="cellIs" dxfId="4701" priority="3468" operator="equal">
      <formula>"H2"</formula>
    </cfRule>
    <cfRule type="cellIs" dxfId="4700" priority="3469" operator="equal">
      <formula>"H1"</formula>
    </cfRule>
  </conditionalFormatting>
  <conditionalFormatting sqref="C253">
    <cfRule type="cellIs" dxfId="4699" priority="3467" operator="equal">
      <formula>"D"</formula>
    </cfRule>
  </conditionalFormatting>
  <conditionalFormatting sqref="C253">
    <cfRule type="cellIs" dxfId="4698" priority="3465" operator="equal">
      <formula>"H2"</formula>
    </cfRule>
    <cfRule type="cellIs" dxfId="4697" priority="3466" operator="equal">
      <formula>"H1"</formula>
    </cfRule>
  </conditionalFormatting>
  <conditionalFormatting sqref="C254">
    <cfRule type="cellIs" dxfId="4696" priority="3461" operator="equal">
      <formula>"D"</formula>
    </cfRule>
  </conditionalFormatting>
  <conditionalFormatting sqref="C254">
    <cfRule type="cellIs" dxfId="4695" priority="3459" operator="equal">
      <formula>"H2"</formula>
    </cfRule>
    <cfRule type="cellIs" dxfId="4694" priority="3460" operator="equal">
      <formula>"H1"</formula>
    </cfRule>
  </conditionalFormatting>
  <conditionalFormatting sqref="C254">
    <cfRule type="cellIs" dxfId="4693" priority="3458" operator="equal">
      <formula>"D"</formula>
    </cfRule>
  </conditionalFormatting>
  <conditionalFormatting sqref="C254">
    <cfRule type="cellIs" dxfId="4692" priority="3456" operator="equal">
      <formula>"H2"</formula>
    </cfRule>
    <cfRule type="cellIs" dxfId="4691" priority="3457" operator="equal">
      <formula>"H1"</formula>
    </cfRule>
  </conditionalFormatting>
  <conditionalFormatting sqref="C254">
    <cfRule type="cellIs" dxfId="4690" priority="3455" operator="equal">
      <formula>"D"</formula>
    </cfRule>
  </conditionalFormatting>
  <conditionalFormatting sqref="C254">
    <cfRule type="cellIs" dxfId="4689" priority="3453" operator="equal">
      <formula>"H2"</formula>
    </cfRule>
    <cfRule type="cellIs" dxfId="4688" priority="3454" operator="equal">
      <formula>"H1"</formula>
    </cfRule>
  </conditionalFormatting>
  <conditionalFormatting sqref="C254">
    <cfRule type="cellIs" dxfId="4687" priority="3452" operator="equal">
      <formula>"D"</formula>
    </cfRule>
  </conditionalFormatting>
  <conditionalFormatting sqref="C254">
    <cfRule type="cellIs" dxfId="4686" priority="3450" operator="equal">
      <formula>"H2"</formula>
    </cfRule>
    <cfRule type="cellIs" dxfId="4685" priority="3451" operator="equal">
      <formula>"H1"</formula>
    </cfRule>
  </conditionalFormatting>
  <conditionalFormatting sqref="C255">
    <cfRule type="cellIs" dxfId="4684" priority="3446" operator="equal">
      <formula>"D"</formula>
    </cfRule>
  </conditionalFormatting>
  <conditionalFormatting sqref="C255">
    <cfRule type="cellIs" dxfId="4683" priority="3444" operator="equal">
      <formula>"H2"</formula>
    </cfRule>
    <cfRule type="cellIs" dxfId="4682" priority="3445" operator="equal">
      <formula>"H1"</formula>
    </cfRule>
  </conditionalFormatting>
  <conditionalFormatting sqref="C255">
    <cfRule type="cellIs" dxfId="4681" priority="3443" operator="equal">
      <formula>"D"</formula>
    </cfRule>
  </conditionalFormatting>
  <conditionalFormatting sqref="C255">
    <cfRule type="cellIs" dxfId="4680" priority="3441" operator="equal">
      <formula>"H2"</formula>
    </cfRule>
    <cfRule type="cellIs" dxfId="4679" priority="3442" operator="equal">
      <formula>"H1"</formula>
    </cfRule>
  </conditionalFormatting>
  <conditionalFormatting sqref="C255">
    <cfRule type="cellIs" dxfId="4678" priority="3440" operator="equal">
      <formula>"D"</formula>
    </cfRule>
  </conditionalFormatting>
  <conditionalFormatting sqref="C255">
    <cfRule type="cellIs" dxfId="4677" priority="3438" operator="equal">
      <formula>"H2"</formula>
    </cfRule>
    <cfRule type="cellIs" dxfId="4676" priority="3439" operator="equal">
      <formula>"H1"</formula>
    </cfRule>
  </conditionalFormatting>
  <conditionalFormatting sqref="C255">
    <cfRule type="cellIs" dxfId="4675" priority="3437" operator="equal">
      <formula>"D"</formula>
    </cfRule>
  </conditionalFormatting>
  <conditionalFormatting sqref="C255">
    <cfRule type="cellIs" dxfId="4674" priority="3435" operator="equal">
      <formula>"H2"</formula>
    </cfRule>
    <cfRule type="cellIs" dxfId="4673" priority="3436" operator="equal">
      <formula>"H1"</formula>
    </cfRule>
  </conditionalFormatting>
  <conditionalFormatting sqref="C256">
    <cfRule type="cellIs" dxfId="4672" priority="3422" operator="equal">
      <formula>"D"</formula>
    </cfRule>
  </conditionalFormatting>
  <conditionalFormatting sqref="C256">
    <cfRule type="cellIs" dxfId="4671" priority="3420" operator="equal">
      <formula>"H2"</formula>
    </cfRule>
    <cfRule type="cellIs" dxfId="4670" priority="3421" operator="equal">
      <formula>"H1"</formula>
    </cfRule>
  </conditionalFormatting>
  <conditionalFormatting sqref="C257">
    <cfRule type="cellIs" dxfId="4669" priority="3416" operator="equal">
      <formula>"D"</formula>
    </cfRule>
  </conditionalFormatting>
  <conditionalFormatting sqref="C257">
    <cfRule type="cellIs" dxfId="4668" priority="3414" operator="equal">
      <formula>"H2"</formula>
    </cfRule>
    <cfRule type="cellIs" dxfId="4667" priority="3415" operator="equal">
      <formula>"H1"</formula>
    </cfRule>
  </conditionalFormatting>
  <conditionalFormatting sqref="C257">
    <cfRule type="cellIs" dxfId="4666" priority="3413" operator="equal">
      <formula>"D"</formula>
    </cfRule>
  </conditionalFormatting>
  <conditionalFormatting sqref="C257">
    <cfRule type="cellIs" dxfId="4665" priority="3411" operator="equal">
      <formula>"H2"</formula>
    </cfRule>
    <cfRule type="cellIs" dxfId="4664" priority="3412" operator="equal">
      <formula>"H1"</formula>
    </cfRule>
  </conditionalFormatting>
  <conditionalFormatting sqref="C257">
    <cfRule type="cellIs" dxfId="4663" priority="3410" operator="equal">
      <formula>"D"</formula>
    </cfRule>
  </conditionalFormatting>
  <conditionalFormatting sqref="C257">
    <cfRule type="cellIs" dxfId="4662" priority="3408" operator="equal">
      <formula>"H2"</formula>
    </cfRule>
    <cfRule type="cellIs" dxfId="4661" priority="3409" operator="equal">
      <formula>"H1"</formula>
    </cfRule>
  </conditionalFormatting>
  <conditionalFormatting sqref="C257">
    <cfRule type="cellIs" dxfId="4660" priority="3407" operator="equal">
      <formula>"D"</formula>
    </cfRule>
  </conditionalFormatting>
  <conditionalFormatting sqref="C257">
    <cfRule type="cellIs" dxfId="4659" priority="3405" operator="equal">
      <formula>"H2"</formula>
    </cfRule>
    <cfRule type="cellIs" dxfId="4658" priority="3406" operator="equal">
      <formula>"H1"</formula>
    </cfRule>
  </conditionalFormatting>
  <conditionalFormatting sqref="C253">
    <cfRule type="cellIs" dxfId="4657" priority="3340" operator="equal">
      <formula>"D"</formula>
    </cfRule>
  </conditionalFormatting>
  <conditionalFormatting sqref="C253">
    <cfRule type="cellIs" dxfId="4656" priority="3338" operator="equal">
      <formula>"H2"</formula>
    </cfRule>
    <cfRule type="cellIs" dxfId="4655" priority="3339" operator="equal">
      <formula>"H1"</formula>
    </cfRule>
  </conditionalFormatting>
  <conditionalFormatting sqref="C253">
    <cfRule type="cellIs" dxfId="4654" priority="3334" operator="equal">
      <formula>"D"</formula>
    </cfRule>
  </conditionalFormatting>
  <conditionalFormatting sqref="C253">
    <cfRule type="cellIs" dxfId="4653" priority="3332" operator="equal">
      <formula>"H2"</formula>
    </cfRule>
    <cfRule type="cellIs" dxfId="4652" priority="3333" operator="equal">
      <formula>"H1"</formula>
    </cfRule>
  </conditionalFormatting>
  <conditionalFormatting sqref="I247:I257">
    <cfRule type="cellIs" dxfId="4651" priority="3400" operator="equal">
      <formula>"D"</formula>
    </cfRule>
  </conditionalFormatting>
  <conditionalFormatting sqref="I247:I257">
    <cfRule type="cellIs" dxfId="4650" priority="3398" operator="equal">
      <formula>"H2"</formula>
    </cfRule>
    <cfRule type="cellIs" dxfId="4649" priority="3399" operator="equal">
      <formula>"H1"</formula>
    </cfRule>
  </conditionalFormatting>
  <conditionalFormatting sqref="C257">
    <cfRule type="cellIs" dxfId="4648" priority="3394" operator="equal">
      <formula>"D"</formula>
    </cfRule>
  </conditionalFormatting>
  <conditionalFormatting sqref="C257">
    <cfRule type="cellIs" dxfId="4647" priority="3392" operator="equal">
      <formula>"H2"</formula>
    </cfRule>
    <cfRule type="cellIs" dxfId="4646" priority="3393" operator="equal">
      <formula>"H1"</formula>
    </cfRule>
  </conditionalFormatting>
  <conditionalFormatting sqref="C257">
    <cfRule type="cellIs" dxfId="4645" priority="3391" operator="equal">
      <formula>"D"</formula>
    </cfRule>
  </conditionalFormatting>
  <conditionalFormatting sqref="C257">
    <cfRule type="cellIs" dxfId="4644" priority="3389" operator="equal">
      <formula>"H2"</formula>
    </cfRule>
    <cfRule type="cellIs" dxfId="4643" priority="3390" operator="equal">
      <formula>"H1"</formula>
    </cfRule>
  </conditionalFormatting>
  <conditionalFormatting sqref="C257">
    <cfRule type="cellIs" dxfId="4642" priority="3388" operator="equal">
      <formula>"D"</formula>
    </cfRule>
  </conditionalFormatting>
  <conditionalFormatting sqref="C257">
    <cfRule type="cellIs" dxfId="4641" priority="3386" operator="equal">
      <formula>"H2"</formula>
    </cfRule>
    <cfRule type="cellIs" dxfId="4640" priority="3387" operator="equal">
      <formula>"H1"</formula>
    </cfRule>
  </conditionalFormatting>
  <conditionalFormatting sqref="C257">
    <cfRule type="cellIs" dxfId="4639" priority="3385" operator="equal">
      <formula>"D"</formula>
    </cfRule>
  </conditionalFormatting>
  <conditionalFormatting sqref="C257">
    <cfRule type="cellIs" dxfId="4638" priority="3383" operator="equal">
      <formula>"H2"</formula>
    </cfRule>
    <cfRule type="cellIs" dxfId="4637" priority="3384" operator="equal">
      <formula>"H1"</formula>
    </cfRule>
  </conditionalFormatting>
  <conditionalFormatting sqref="C255">
    <cfRule type="cellIs" dxfId="4636" priority="3379" operator="equal">
      <formula>"D"</formula>
    </cfRule>
  </conditionalFormatting>
  <conditionalFormatting sqref="C255">
    <cfRule type="cellIs" dxfId="4635" priority="3377" operator="equal">
      <formula>"H2"</formula>
    </cfRule>
    <cfRule type="cellIs" dxfId="4634" priority="3378" operator="equal">
      <formula>"H1"</formula>
    </cfRule>
  </conditionalFormatting>
  <conditionalFormatting sqref="C255">
    <cfRule type="cellIs" dxfId="4633" priority="3376" operator="equal">
      <formula>"D"</formula>
    </cfRule>
  </conditionalFormatting>
  <conditionalFormatting sqref="C255">
    <cfRule type="cellIs" dxfId="4632" priority="3374" operator="equal">
      <formula>"H2"</formula>
    </cfRule>
    <cfRule type="cellIs" dxfId="4631" priority="3375" operator="equal">
      <formula>"H1"</formula>
    </cfRule>
  </conditionalFormatting>
  <conditionalFormatting sqref="C254">
    <cfRule type="cellIs" dxfId="4630" priority="3361" operator="equal">
      <formula>"D"</formula>
    </cfRule>
  </conditionalFormatting>
  <conditionalFormatting sqref="C254">
    <cfRule type="cellIs" dxfId="4629" priority="3359" operator="equal">
      <formula>"H2"</formula>
    </cfRule>
    <cfRule type="cellIs" dxfId="4628" priority="3360" operator="equal">
      <formula>"H1"</formula>
    </cfRule>
  </conditionalFormatting>
  <conditionalFormatting sqref="C254">
    <cfRule type="cellIs" dxfId="4627" priority="3358" operator="equal">
      <formula>"D"</formula>
    </cfRule>
  </conditionalFormatting>
  <conditionalFormatting sqref="C254">
    <cfRule type="cellIs" dxfId="4626" priority="3356" operator="equal">
      <formula>"H2"</formula>
    </cfRule>
    <cfRule type="cellIs" dxfId="4625" priority="3357" operator="equal">
      <formula>"H1"</formula>
    </cfRule>
  </conditionalFormatting>
  <conditionalFormatting sqref="C254">
    <cfRule type="cellIs" dxfId="4624" priority="3355" operator="equal">
      <formula>"D"</formula>
    </cfRule>
  </conditionalFormatting>
  <conditionalFormatting sqref="C254">
    <cfRule type="cellIs" dxfId="4623" priority="3353" operator="equal">
      <formula>"H2"</formula>
    </cfRule>
    <cfRule type="cellIs" dxfId="4622" priority="3354" operator="equal">
      <formula>"H1"</formula>
    </cfRule>
  </conditionalFormatting>
  <conditionalFormatting sqref="C253">
    <cfRule type="cellIs" dxfId="4621" priority="3349" operator="equal">
      <formula>"D"</formula>
    </cfRule>
  </conditionalFormatting>
  <conditionalFormatting sqref="C253">
    <cfRule type="cellIs" dxfId="4620" priority="3347" operator="equal">
      <formula>"H2"</formula>
    </cfRule>
    <cfRule type="cellIs" dxfId="4619" priority="3348" operator="equal">
      <formula>"H1"</formula>
    </cfRule>
  </conditionalFormatting>
  <conditionalFormatting sqref="C253">
    <cfRule type="cellIs" dxfId="4618" priority="3346" operator="equal">
      <formula>"D"</formula>
    </cfRule>
  </conditionalFormatting>
  <conditionalFormatting sqref="C253">
    <cfRule type="cellIs" dxfId="4617" priority="3344" operator="equal">
      <formula>"H2"</formula>
    </cfRule>
    <cfRule type="cellIs" dxfId="4616" priority="3345" operator="equal">
      <formula>"H1"</formula>
    </cfRule>
  </conditionalFormatting>
  <conditionalFormatting sqref="C253">
    <cfRule type="cellIs" dxfId="4615" priority="3343" operator="equal">
      <formula>"D"</formula>
    </cfRule>
  </conditionalFormatting>
  <conditionalFormatting sqref="C253">
    <cfRule type="cellIs" dxfId="4614" priority="3341" operator="equal">
      <formula>"H2"</formula>
    </cfRule>
    <cfRule type="cellIs" dxfId="4613" priority="3342" operator="equal">
      <formula>"H1"</formula>
    </cfRule>
  </conditionalFormatting>
  <conditionalFormatting sqref="C253">
    <cfRule type="cellIs" dxfId="4612" priority="3331" operator="equal">
      <formula>"D"</formula>
    </cfRule>
  </conditionalFormatting>
  <conditionalFormatting sqref="C253">
    <cfRule type="cellIs" dxfId="4611" priority="3329" operator="equal">
      <formula>"H2"</formula>
    </cfRule>
    <cfRule type="cellIs" dxfId="4610" priority="3330" operator="equal">
      <formula>"H1"</formula>
    </cfRule>
  </conditionalFormatting>
  <conditionalFormatting sqref="C253">
    <cfRule type="cellIs" dxfId="4609" priority="3328" operator="equal">
      <formula>"D"</formula>
    </cfRule>
  </conditionalFormatting>
  <conditionalFormatting sqref="C253">
    <cfRule type="cellIs" dxfId="4608" priority="3326" operator="equal">
      <formula>"H2"</formula>
    </cfRule>
    <cfRule type="cellIs" dxfId="4607" priority="3327" operator="equal">
      <formula>"H1"</formula>
    </cfRule>
  </conditionalFormatting>
  <conditionalFormatting sqref="C253">
    <cfRule type="cellIs" dxfId="4606" priority="3325" operator="equal">
      <formula>"D"</formula>
    </cfRule>
  </conditionalFormatting>
  <conditionalFormatting sqref="C253">
    <cfRule type="cellIs" dxfId="4605" priority="3323" operator="equal">
      <formula>"H2"</formula>
    </cfRule>
    <cfRule type="cellIs" dxfId="4604" priority="3324" operator="equal">
      <formula>"H1"</formula>
    </cfRule>
  </conditionalFormatting>
  <conditionalFormatting sqref="C252">
    <cfRule type="cellIs" dxfId="4603" priority="3319" operator="equal">
      <formula>"D"</formula>
    </cfRule>
  </conditionalFormatting>
  <conditionalFormatting sqref="C252">
    <cfRule type="cellIs" dxfId="4602" priority="3317" operator="equal">
      <formula>"H2"</formula>
    </cfRule>
    <cfRule type="cellIs" dxfId="4601" priority="3318" operator="equal">
      <formula>"H1"</formula>
    </cfRule>
  </conditionalFormatting>
  <conditionalFormatting sqref="C252">
    <cfRule type="cellIs" dxfId="4600" priority="3316" operator="equal">
      <formula>"D"</formula>
    </cfRule>
  </conditionalFormatting>
  <conditionalFormatting sqref="C252">
    <cfRule type="cellIs" dxfId="4599" priority="3314" operator="equal">
      <formula>"H2"</formula>
    </cfRule>
    <cfRule type="cellIs" dxfId="4598" priority="3315" operator="equal">
      <formula>"H1"</formula>
    </cfRule>
  </conditionalFormatting>
  <conditionalFormatting sqref="C252">
    <cfRule type="cellIs" dxfId="4597" priority="3313" operator="equal">
      <formula>"D"</formula>
    </cfRule>
  </conditionalFormatting>
  <conditionalFormatting sqref="C252">
    <cfRule type="cellIs" dxfId="4596" priority="3311" operator="equal">
      <formula>"H2"</formula>
    </cfRule>
    <cfRule type="cellIs" dxfId="4595" priority="3312" operator="equal">
      <formula>"H1"</formula>
    </cfRule>
  </conditionalFormatting>
  <conditionalFormatting sqref="C252">
    <cfRule type="cellIs" dxfId="4594" priority="3310" operator="equal">
      <formula>"D"</formula>
    </cfRule>
  </conditionalFormatting>
  <conditionalFormatting sqref="C252">
    <cfRule type="cellIs" dxfId="4593" priority="3308" operator="equal">
      <formula>"H2"</formula>
    </cfRule>
    <cfRule type="cellIs" dxfId="4592" priority="3309" operator="equal">
      <formula>"H1"</formula>
    </cfRule>
  </conditionalFormatting>
  <conditionalFormatting sqref="C252">
    <cfRule type="cellIs" dxfId="4591" priority="3304" operator="equal">
      <formula>"D"</formula>
    </cfRule>
  </conditionalFormatting>
  <conditionalFormatting sqref="C252">
    <cfRule type="cellIs" dxfId="4590" priority="3302" operator="equal">
      <formula>"H2"</formula>
    </cfRule>
    <cfRule type="cellIs" dxfId="4589" priority="3303" operator="equal">
      <formula>"H1"</formula>
    </cfRule>
  </conditionalFormatting>
  <conditionalFormatting sqref="C252">
    <cfRule type="cellIs" dxfId="4588" priority="3301" operator="equal">
      <formula>"D"</formula>
    </cfRule>
  </conditionalFormatting>
  <conditionalFormatting sqref="C252">
    <cfRule type="cellIs" dxfId="4587" priority="3299" operator="equal">
      <formula>"H2"</formula>
    </cfRule>
    <cfRule type="cellIs" dxfId="4586" priority="3300" operator="equal">
      <formula>"H1"</formula>
    </cfRule>
  </conditionalFormatting>
  <conditionalFormatting sqref="C252">
    <cfRule type="cellIs" dxfId="4585" priority="3298" operator="equal">
      <formula>"D"</formula>
    </cfRule>
  </conditionalFormatting>
  <conditionalFormatting sqref="C252">
    <cfRule type="cellIs" dxfId="4584" priority="3296" operator="equal">
      <formula>"H2"</formula>
    </cfRule>
    <cfRule type="cellIs" dxfId="4583" priority="3297" operator="equal">
      <formula>"H1"</formula>
    </cfRule>
  </conditionalFormatting>
  <conditionalFormatting sqref="C252">
    <cfRule type="cellIs" dxfId="4582" priority="3295" operator="equal">
      <formula>"D"</formula>
    </cfRule>
  </conditionalFormatting>
  <conditionalFormatting sqref="C252">
    <cfRule type="cellIs" dxfId="4581" priority="3293" operator="equal">
      <formula>"H2"</formula>
    </cfRule>
    <cfRule type="cellIs" dxfId="4580" priority="3294" operator="equal">
      <formula>"H1"</formula>
    </cfRule>
  </conditionalFormatting>
  <conditionalFormatting sqref="C252">
    <cfRule type="cellIs" dxfId="4579" priority="3289" operator="equal">
      <formula>"D"</formula>
    </cfRule>
  </conditionalFormatting>
  <conditionalFormatting sqref="C252">
    <cfRule type="cellIs" dxfId="4578" priority="3287" operator="equal">
      <formula>"H2"</formula>
    </cfRule>
    <cfRule type="cellIs" dxfId="4577" priority="3288" operator="equal">
      <formula>"H1"</formula>
    </cfRule>
  </conditionalFormatting>
  <conditionalFormatting sqref="C252">
    <cfRule type="cellIs" dxfId="4576" priority="3286" operator="equal">
      <formula>"D"</formula>
    </cfRule>
  </conditionalFormatting>
  <conditionalFormatting sqref="C252">
    <cfRule type="cellIs" dxfId="4575" priority="3284" operator="equal">
      <formula>"H2"</formula>
    </cfRule>
    <cfRule type="cellIs" dxfId="4574" priority="3285" operator="equal">
      <formula>"H1"</formula>
    </cfRule>
  </conditionalFormatting>
  <conditionalFormatting sqref="C252">
    <cfRule type="cellIs" dxfId="4573" priority="3283" operator="equal">
      <formula>"D"</formula>
    </cfRule>
  </conditionalFormatting>
  <conditionalFormatting sqref="C252">
    <cfRule type="cellIs" dxfId="4572" priority="3281" operator="equal">
      <formula>"H2"</formula>
    </cfRule>
    <cfRule type="cellIs" dxfId="4571" priority="3282" operator="equal">
      <formula>"H1"</formula>
    </cfRule>
  </conditionalFormatting>
  <conditionalFormatting sqref="C252">
    <cfRule type="cellIs" dxfId="4570" priority="3280" operator="equal">
      <formula>"D"</formula>
    </cfRule>
  </conditionalFormatting>
  <conditionalFormatting sqref="C252">
    <cfRule type="cellIs" dxfId="4569" priority="3278" operator="equal">
      <formula>"H2"</formula>
    </cfRule>
    <cfRule type="cellIs" dxfId="4568" priority="3279" operator="equal">
      <formula>"H1"</formula>
    </cfRule>
  </conditionalFormatting>
  <conditionalFormatting sqref="C251">
    <cfRule type="cellIs" dxfId="4567" priority="3274" operator="equal">
      <formula>"D"</formula>
    </cfRule>
  </conditionalFormatting>
  <conditionalFormatting sqref="C251">
    <cfRule type="cellIs" dxfId="4566" priority="3272" operator="equal">
      <formula>"H2"</formula>
    </cfRule>
    <cfRule type="cellIs" dxfId="4565" priority="3273" operator="equal">
      <formula>"H1"</formula>
    </cfRule>
  </conditionalFormatting>
  <conditionalFormatting sqref="C251">
    <cfRule type="cellIs" dxfId="4564" priority="3271" operator="equal">
      <formula>"D"</formula>
    </cfRule>
  </conditionalFormatting>
  <conditionalFormatting sqref="C251">
    <cfRule type="cellIs" dxfId="4563" priority="3269" operator="equal">
      <formula>"H2"</formula>
    </cfRule>
    <cfRule type="cellIs" dxfId="4562" priority="3270" operator="equal">
      <formula>"H1"</formula>
    </cfRule>
  </conditionalFormatting>
  <conditionalFormatting sqref="C251">
    <cfRule type="cellIs" dxfId="4561" priority="3268" operator="equal">
      <formula>"D"</formula>
    </cfRule>
  </conditionalFormatting>
  <conditionalFormatting sqref="C251">
    <cfRule type="cellIs" dxfId="4560" priority="3266" operator="equal">
      <formula>"H2"</formula>
    </cfRule>
    <cfRule type="cellIs" dxfId="4559" priority="3267" operator="equal">
      <formula>"H1"</formula>
    </cfRule>
  </conditionalFormatting>
  <conditionalFormatting sqref="C251">
    <cfRule type="cellIs" dxfId="4558" priority="3265" operator="equal">
      <formula>"D"</formula>
    </cfRule>
  </conditionalFormatting>
  <conditionalFormatting sqref="C251">
    <cfRule type="cellIs" dxfId="4557" priority="3263" operator="equal">
      <formula>"H2"</formula>
    </cfRule>
    <cfRule type="cellIs" dxfId="4556" priority="3264" operator="equal">
      <formula>"H1"</formula>
    </cfRule>
  </conditionalFormatting>
  <conditionalFormatting sqref="C251">
    <cfRule type="cellIs" dxfId="4555" priority="3259" operator="equal">
      <formula>"D"</formula>
    </cfRule>
  </conditionalFormatting>
  <conditionalFormatting sqref="C251">
    <cfRule type="cellIs" dxfId="4554" priority="3257" operator="equal">
      <formula>"H2"</formula>
    </cfRule>
    <cfRule type="cellIs" dxfId="4553" priority="3258" operator="equal">
      <formula>"H1"</formula>
    </cfRule>
  </conditionalFormatting>
  <conditionalFormatting sqref="C251">
    <cfRule type="cellIs" dxfId="4552" priority="3256" operator="equal">
      <formula>"D"</formula>
    </cfRule>
  </conditionalFormatting>
  <conditionalFormatting sqref="C251">
    <cfRule type="cellIs" dxfId="4551" priority="3254" operator="equal">
      <formula>"H2"</formula>
    </cfRule>
    <cfRule type="cellIs" dxfId="4550" priority="3255" operator="equal">
      <formula>"H1"</formula>
    </cfRule>
  </conditionalFormatting>
  <conditionalFormatting sqref="C251">
    <cfRule type="cellIs" dxfId="4549" priority="3253" operator="equal">
      <formula>"D"</formula>
    </cfRule>
  </conditionalFormatting>
  <conditionalFormatting sqref="C251">
    <cfRule type="cellIs" dxfId="4548" priority="3251" operator="equal">
      <formula>"H2"</formula>
    </cfRule>
    <cfRule type="cellIs" dxfId="4547" priority="3252" operator="equal">
      <formula>"H1"</formula>
    </cfRule>
  </conditionalFormatting>
  <conditionalFormatting sqref="C251">
    <cfRule type="cellIs" dxfId="4546" priority="3250" operator="equal">
      <formula>"D"</formula>
    </cfRule>
  </conditionalFormatting>
  <conditionalFormatting sqref="C251">
    <cfRule type="cellIs" dxfId="4545" priority="3248" operator="equal">
      <formula>"H2"</formula>
    </cfRule>
    <cfRule type="cellIs" dxfId="4544" priority="3249" operator="equal">
      <formula>"H1"</formula>
    </cfRule>
  </conditionalFormatting>
  <conditionalFormatting sqref="C251">
    <cfRule type="cellIs" dxfId="4543" priority="3244" operator="equal">
      <formula>"D"</formula>
    </cfRule>
  </conditionalFormatting>
  <conditionalFormatting sqref="C251">
    <cfRule type="cellIs" dxfId="4542" priority="3242" operator="equal">
      <formula>"H2"</formula>
    </cfRule>
    <cfRule type="cellIs" dxfId="4541" priority="3243" operator="equal">
      <formula>"H1"</formula>
    </cfRule>
  </conditionalFormatting>
  <conditionalFormatting sqref="C251">
    <cfRule type="cellIs" dxfId="4540" priority="3241" operator="equal">
      <formula>"D"</formula>
    </cfRule>
  </conditionalFormatting>
  <conditionalFormatting sqref="C251">
    <cfRule type="cellIs" dxfId="4539" priority="3239" operator="equal">
      <formula>"H2"</formula>
    </cfRule>
    <cfRule type="cellIs" dxfId="4538" priority="3240" operator="equal">
      <formula>"H1"</formula>
    </cfRule>
  </conditionalFormatting>
  <conditionalFormatting sqref="C251">
    <cfRule type="cellIs" dxfId="4537" priority="3238" operator="equal">
      <formula>"D"</formula>
    </cfRule>
  </conditionalFormatting>
  <conditionalFormatting sqref="C251">
    <cfRule type="cellIs" dxfId="4536" priority="3236" operator="equal">
      <formula>"H2"</formula>
    </cfRule>
    <cfRule type="cellIs" dxfId="4535" priority="3237" operator="equal">
      <formula>"H1"</formula>
    </cfRule>
  </conditionalFormatting>
  <conditionalFormatting sqref="C251">
    <cfRule type="cellIs" dxfId="4534" priority="3235" operator="equal">
      <formula>"D"</formula>
    </cfRule>
  </conditionalFormatting>
  <conditionalFormatting sqref="C251">
    <cfRule type="cellIs" dxfId="4533" priority="3233" operator="equal">
      <formula>"H2"</formula>
    </cfRule>
    <cfRule type="cellIs" dxfId="4532" priority="3234" operator="equal">
      <formula>"H1"</formula>
    </cfRule>
  </conditionalFormatting>
  <conditionalFormatting sqref="C250">
    <cfRule type="cellIs" dxfId="4531" priority="3229" operator="equal">
      <formula>"D"</formula>
    </cfRule>
  </conditionalFormatting>
  <conditionalFormatting sqref="C250">
    <cfRule type="cellIs" dxfId="4530" priority="3227" operator="equal">
      <formula>"H2"</formula>
    </cfRule>
    <cfRule type="cellIs" dxfId="4529" priority="3228" operator="equal">
      <formula>"H1"</formula>
    </cfRule>
  </conditionalFormatting>
  <conditionalFormatting sqref="C250">
    <cfRule type="cellIs" dxfId="4528" priority="3226" operator="equal">
      <formula>"D"</formula>
    </cfRule>
  </conditionalFormatting>
  <conditionalFormatting sqref="C250">
    <cfRule type="cellIs" dxfId="4527" priority="3224" operator="equal">
      <formula>"H2"</formula>
    </cfRule>
    <cfRule type="cellIs" dxfId="4526" priority="3225" operator="equal">
      <formula>"H1"</formula>
    </cfRule>
  </conditionalFormatting>
  <conditionalFormatting sqref="C250">
    <cfRule type="cellIs" dxfId="4525" priority="3223" operator="equal">
      <formula>"D"</formula>
    </cfRule>
  </conditionalFormatting>
  <conditionalFormatting sqref="C250">
    <cfRule type="cellIs" dxfId="4524" priority="3221" operator="equal">
      <formula>"H2"</formula>
    </cfRule>
    <cfRule type="cellIs" dxfId="4523" priority="3222" operator="equal">
      <formula>"H1"</formula>
    </cfRule>
  </conditionalFormatting>
  <conditionalFormatting sqref="C250">
    <cfRule type="cellIs" dxfId="4522" priority="3220" operator="equal">
      <formula>"D"</formula>
    </cfRule>
  </conditionalFormatting>
  <conditionalFormatting sqref="C250">
    <cfRule type="cellIs" dxfId="4521" priority="3218" operator="equal">
      <formula>"H2"</formula>
    </cfRule>
    <cfRule type="cellIs" dxfId="4520" priority="3219" operator="equal">
      <formula>"H1"</formula>
    </cfRule>
  </conditionalFormatting>
  <conditionalFormatting sqref="C250">
    <cfRule type="cellIs" dxfId="4519" priority="3214" operator="equal">
      <formula>"D"</formula>
    </cfRule>
  </conditionalFormatting>
  <conditionalFormatting sqref="C250">
    <cfRule type="cellIs" dxfId="4518" priority="3212" operator="equal">
      <formula>"H2"</formula>
    </cfRule>
    <cfRule type="cellIs" dxfId="4517" priority="3213" operator="equal">
      <formula>"H1"</formula>
    </cfRule>
  </conditionalFormatting>
  <conditionalFormatting sqref="C250">
    <cfRule type="cellIs" dxfId="4516" priority="3211" operator="equal">
      <formula>"D"</formula>
    </cfRule>
  </conditionalFormatting>
  <conditionalFormatting sqref="C250">
    <cfRule type="cellIs" dxfId="4515" priority="3209" operator="equal">
      <formula>"H2"</formula>
    </cfRule>
    <cfRule type="cellIs" dxfId="4514" priority="3210" operator="equal">
      <formula>"H1"</formula>
    </cfRule>
  </conditionalFormatting>
  <conditionalFormatting sqref="C250">
    <cfRule type="cellIs" dxfId="4513" priority="3208" operator="equal">
      <formula>"D"</formula>
    </cfRule>
  </conditionalFormatting>
  <conditionalFormatting sqref="C250">
    <cfRule type="cellIs" dxfId="4512" priority="3206" operator="equal">
      <formula>"H2"</formula>
    </cfRule>
    <cfRule type="cellIs" dxfId="4511" priority="3207" operator="equal">
      <formula>"H1"</formula>
    </cfRule>
  </conditionalFormatting>
  <conditionalFormatting sqref="C250">
    <cfRule type="cellIs" dxfId="4510" priority="3205" operator="equal">
      <formula>"D"</formula>
    </cfRule>
  </conditionalFormatting>
  <conditionalFormatting sqref="C250">
    <cfRule type="cellIs" dxfId="4509" priority="3203" operator="equal">
      <formula>"H2"</formula>
    </cfRule>
    <cfRule type="cellIs" dxfId="4508" priority="3204" operator="equal">
      <formula>"H1"</formula>
    </cfRule>
  </conditionalFormatting>
  <conditionalFormatting sqref="C250">
    <cfRule type="cellIs" dxfId="4507" priority="3199" operator="equal">
      <formula>"D"</formula>
    </cfRule>
  </conditionalFormatting>
  <conditionalFormatting sqref="C250">
    <cfRule type="cellIs" dxfId="4506" priority="3197" operator="equal">
      <formula>"H2"</formula>
    </cfRule>
    <cfRule type="cellIs" dxfId="4505" priority="3198" operator="equal">
      <formula>"H1"</formula>
    </cfRule>
  </conditionalFormatting>
  <conditionalFormatting sqref="C250">
    <cfRule type="cellIs" dxfId="4504" priority="3196" operator="equal">
      <formula>"D"</formula>
    </cfRule>
  </conditionalFormatting>
  <conditionalFormatting sqref="C250">
    <cfRule type="cellIs" dxfId="4503" priority="3194" operator="equal">
      <formula>"H2"</formula>
    </cfRule>
    <cfRule type="cellIs" dxfId="4502" priority="3195" operator="equal">
      <formula>"H1"</formula>
    </cfRule>
  </conditionalFormatting>
  <conditionalFormatting sqref="C250">
    <cfRule type="cellIs" dxfId="4501" priority="3193" operator="equal">
      <formula>"D"</formula>
    </cfRule>
  </conditionalFormatting>
  <conditionalFormatting sqref="C250">
    <cfRule type="cellIs" dxfId="4500" priority="3191" operator="equal">
      <formula>"H2"</formula>
    </cfRule>
    <cfRule type="cellIs" dxfId="4499" priority="3192" operator="equal">
      <formula>"H1"</formula>
    </cfRule>
  </conditionalFormatting>
  <conditionalFormatting sqref="C250">
    <cfRule type="cellIs" dxfId="4498" priority="3190" operator="equal">
      <formula>"D"</formula>
    </cfRule>
  </conditionalFormatting>
  <conditionalFormatting sqref="C250">
    <cfRule type="cellIs" dxfId="4497" priority="3188" operator="equal">
      <formula>"H2"</formula>
    </cfRule>
    <cfRule type="cellIs" dxfId="4496" priority="3189" operator="equal">
      <formula>"H1"</formula>
    </cfRule>
  </conditionalFormatting>
  <conditionalFormatting sqref="C248">
    <cfRule type="cellIs" dxfId="4495" priority="3184" operator="equal">
      <formula>"D"</formula>
    </cfRule>
  </conditionalFormatting>
  <conditionalFormatting sqref="C248">
    <cfRule type="cellIs" dxfId="4494" priority="3182" operator="equal">
      <formula>"H2"</formula>
    </cfRule>
    <cfRule type="cellIs" dxfId="4493" priority="3183" operator="equal">
      <formula>"H1"</formula>
    </cfRule>
  </conditionalFormatting>
  <conditionalFormatting sqref="C248">
    <cfRule type="cellIs" dxfId="4492" priority="3181" operator="equal">
      <formula>"D"</formula>
    </cfRule>
  </conditionalFormatting>
  <conditionalFormatting sqref="C248">
    <cfRule type="cellIs" dxfId="4491" priority="3179" operator="equal">
      <formula>"H2"</formula>
    </cfRule>
    <cfRule type="cellIs" dxfId="4490" priority="3180" operator="equal">
      <formula>"H1"</formula>
    </cfRule>
  </conditionalFormatting>
  <conditionalFormatting sqref="C248">
    <cfRule type="cellIs" dxfId="4489" priority="3178" operator="equal">
      <formula>"D"</formula>
    </cfRule>
  </conditionalFormatting>
  <conditionalFormatting sqref="C248">
    <cfRule type="cellIs" dxfId="4488" priority="3176" operator="equal">
      <formula>"H2"</formula>
    </cfRule>
    <cfRule type="cellIs" dxfId="4487" priority="3177" operator="equal">
      <formula>"H1"</formula>
    </cfRule>
  </conditionalFormatting>
  <conditionalFormatting sqref="C248">
    <cfRule type="cellIs" dxfId="4486" priority="3175" operator="equal">
      <formula>"D"</formula>
    </cfRule>
  </conditionalFormatting>
  <conditionalFormatting sqref="C248">
    <cfRule type="cellIs" dxfId="4485" priority="3173" operator="equal">
      <formula>"H2"</formula>
    </cfRule>
    <cfRule type="cellIs" dxfId="4484" priority="3174" operator="equal">
      <formula>"H1"</formula>
    </cfRule>
  </conditionalFormatting>
  <conditionalFormatting sqref="C248">
    <cfRule type="cellIs" dxfId="4483" priority="3169" operator="equal">
      <formula>"D"</formula>
    </cfRule>
  </conditionalFormatting>
  <conditionalFormatting sqref="C248">
    <cfRule type="cellIs" dxfId="4482" priority="3167" operator="equal">
      <formula>"H2"</formula>
    </cfRule>
    <cfRule type="cellIs" dxfId="4481" priority="3168" operator="equal">
      <formula>"H1"</formula>
    </cfRule>
  </conditionalFormatting>
  <conditionalFormatting sqref="C248">
    <cfRule type="cellIs" dxfId="4480" priority="3166" operator="equal">
      <formula>"D"</formula>
    </cfRule>
  </conditionalFormatting>
  <conditionalFormatting sqref="C248">
    <cfRule type="cellIs" dxfId="4479" priority="3164" operator="equal">
      <formula>"H2"</formula>
    </cfRule>
    <cfRule type="cellIs" dxfId="4478" priority="3165" operator="equal">
      <formula>"H1"</formula>
    </cfRule>
  </conditionalFormatting>
  <conditionalFormatting sqref="C248">
    <cfRule type="cellIs" dxfId="4477" priority="3163" operator="equal">
      <formula>"D"</formula>
    </cfRule>
  </conditionalFormatting>
  <conditionalFormatting sqref="C248">
    <cfRule type="cellIs" dxfId="4476" priority="3161" operator="equal">
      <formula>"H2"</formula>
    </cfRule>
    <cfRule type="cellIs" dxfId="4475" priority="3162" operator="equal">
      <formula>"H1"</formula>
    </cfRule>
  </conditionalFormatting>
  <conditionalFormatting sqref="C248">
    <cfRule type="cellIs" dxfId="4474" priority="3160" operator="equal">
      <formula>"D"</formula>
    </cfRule>
  </conditionalFormatting>
  <conditionalFormatting sqref="C248">
    <cfRule type="cellIs" dxfId="4473" priority="3158" operator="equal">
      <formula>"H2"</formula>
    </cfRule>
    <cfRule type="cellIs" dxfId="4472" priority="3159" operator="equal">
      <formula>"H1"</formula>
    </cfRule>
  </conditionalFormatting>
  <conditionalFormatting sqref="C248">
    <cfRule type="cellIs" dxfId="4471" priority="3154" operator="equal">
      <formula>"D"</formula>
    </cfRule>
  </conditionalFormatting>
  <conditionalFormatting sqref="C248">
    <cfRule type="cellIs" dxfId="4470" priority="3152" operator="equal">
      <formula>"H2"</formula>
    </cfRule>
    <cfRule type="cellIs" dxfId="4469" priority="3153" operator="equal">
      <formula>"H1"</formula>
    </cfRule>
  </conditionalFormatting>
  <conditionalFormatting sqref="C248">
    <cfRule type="cellIs" dxfId="4468" priority="3151" operator="equal">
      <formula>"D"</formula>
    </cfRule>
  </conditionalFormatting>
  <conditionalFormatting sqref="C248">
    <cfRule type="cellIs" dxfId="4467" priority="3149" operator="equal">
      <formula>"H2"</formula>
    </cfRule>
    <cfRule type="cellIs" dxfId="4466" priority="3150" operator="equal">
      <formula>"H1"</formula>
    </cfRule>
  </conditionalFormatting>
  <conditionalFormatting sqref="C248">
    <cfRule type="cellIs" dxfId="4465" priority="3148" operator="equal">
      <formula>"D"</formula>
    </cfRule>
  </conditionalFormatting>
  <conditionalFormatting sqref="C248">
    <cfRule type="cellIs" dxfId="4464" priority="3146" operator="equal">
      <formula>"H2"</formula>
    </cfRule>
    <cfRule type="cellIs" dxfId="4463" priority="3147" operator="equal">
      <formula>"H1"</formula>
    </cfRule>
  </conditionalFormatting>
  <conditionalFormatting sqref="C248">
    <cfRule type="cellIs" dxfId="4462" priority="3145" operator="equal">
      <formula>"D"</formula>
    </cfRule>
  </conditionalFormatting>
  <conditionalFormatting sqref="C248">
    <cfRule type="cellIs" dxfId="4461" priority="3143" operator="equal">
      <formula>"H2"</formula>
    </cfRule>
    <cfRule type="cellIs" dxfId="4460" priority="3144" operator="equal">
      <formula>"H1"</formula>
    </cfRule>
  </conditionalFormatting>
  <conditionalFormatting sqref="C248">
    <cfRule type="cellIs" dxfId="4459" priority="3139" operator="equal">
      <formula>"D"</formula>
    </cfRule>
  </conditionalFormatting>
  <conditionalFormatting sqref="C248">
    <cfRule type="cellIs" dxfId="4458" priority="3137" operator="equal">
      <formula>"H2"</formula>
    </cfRule>
    <cfRule type="cellIs" dxfId="4457" priority="3138" operator="equal">
      <formula>"H1"</formula>
    </cfRule>
  </conditionalFormatting>
  <conditionalFormatting sqref="C248">
    <cfRule type="cellIs" dxfId="4456" priority="3136" operator="equal">
      <formula>"D"</formula>
    </cfRule>
  </conditionalFormatting>
  <conditionalFormatting sqref="C248">
    <cfRule type="cellIs" dxfId="4455" priority="3134" operator="equal">
      <formula>"H2"</formula>
    </cfRule>
    <cfRule type="cellIs" dxfId="4454" priority="3135" operator="equal">
      <formula>"H1"</formula>
    </cfRule>
  </conditionalFormatting>
  <conditionalFormatting sqref="C248">
    <cfRule type="cellIs" dxfId="4453" priority="3133" operator="equal">
      <formula>"D"</formula>
    </cfRule>
  </conditionalFormatting>
  <conditionalFormatting sqref="C248">
    <cfRule type="cellIs" dxfId="4452" priority="3131" operator="equal">
      <formula>"H2"</formula>
    </cfRule>
    <cfRule type="cellIs" dxfId="4451" priority="3132" operator="equal">
      <formula>"H1"</formula>
    </cfRule>
  </conditionalFormatting>
  <conditionalFormatting sqref="C248">
    <cfRule type="cellIs" dxfId="4450" priority="3130" operator="equal">
      <formula>"D"</formula>
    </cfRule>
  </conditionalFormatting>
  <conditionalFormatting sqref="C248">
    <cfRule type="cellIs" dxfId="4449" priority="3128" operator="equal">
      <formula>"H2"</formula>
    </cfRule>
    <cfRule type="cellIs" dxfId="4448" priority="3129" operator="equal">
      <formula>"H1"</formula>
    </cfRule>
  </conditionalFormatting>
  <conditionalFormatting sqref="D252">
    <cfRule type="cellIs" dxfId="4447" priority="3123" operator="equal">
      <formula>"D"</formula>
    </cfRule>
  </conditionalFormatting>
  <conditionalFormatting sqref="D252">
    <cfRule type="cellIs" dxfId="4446" priority="3121" operator="equal">
      <formula>"H2"</formula>
    </cfRule>
    <cfRule type="cellIs" dxfId="4445" priority="3122" operator="equal">
      <formula>"H1"</formula>
    </cfRule>
  </conditionalFormatting>
  <conditionalFormatting sqref="D252">
    <cfRule type="cellIs" dxfId="4444" priority="3120" operator="equal">
      <formula>"D"</formula>
    </cfRule>
  </conditionalFormatting>
  <conditionalFormatting sqref="D252">
    <cfRule type="cellIs" dxfId="4443" priority="3118" operator="equal">
      <formula>"H2"</formula>
    </cfRule>
    <cfRule type="cellIs" dxfId="4442" priority="3119" operator="equal">
      <formula>"H1"</formula>
    </cfRule>
  </conditionalFormatting>
  <conditionalFormatting sqref="D252">
    <cfRule type="cellIs" dxfId="4441" priority="3117" operator="equal">
      <formula>"D"</formula>
    </cfRule>
  </conditionalFormatting>
  <conditionalFormatting sqref="D252">
    <cfRule type="cellIs" dxfId="4440" priority="3115" operator="equal">
      <formula>"H2"</formula>
    </cfRule>
    <cfRule type="cellIs" dxfId="4439" priority="3116" operator="equal">
      <formula>"H1"</formula>
    </cfRule>
  </conditionalFormatting>
  <conditionalFormatting sqref="D257">
    <cfRule type="cellIs" dxfId="4438" priority="3110" operator="equal">
      <formula>"D"</formula>
    </cfRule>
  </conditionalFormatting>
  <conditionalFormatting sqref="D257">
    <cfRule type="cellIs" dxfId="4437" priority="3108" operator="equal">
      <formula>"H2"</formula>
    </cfRule>
    <cfRule type="cellIs" dxfId="4436" priority="3109" operator="equal">
      <formula>"H1"</formula>
    </cfRule>
  </conditionalFormatting>
  <conditionalFormatting sqref="D257">
    <cfRule type="cellIs" dxfId="4435" priority="3107" operator="equal">
      <formula>"D"</formula>
    </cfRule>
  </conditionalFormatting>
  <conditionalFormatting sqref="D257">
    <cfRule type="cellIs" dxfId="4434" priority="3105" operator="equal">
      <formula>"H2"</formula>
    </cfRule>
    <cfRule type="cellIs" dxfId="4433" priority="3106" operator="equal">
      <formula>"H1"</formula>
    </cfRule>
  </conditionalFormatting>
  <conditionalFormatting sqref="D257">
    <cfRule type="cellIs" dxfId="4432" priority="3104" operator="equal">
      <formula>"D"</formula>
    </cfRule>
  </conditionalFormatting>
  <conditionalFormatting sqref="D257">
    <cfRule type="cellIs" dxfId="4431" priority="3102" operator="equal">
      <formula>"H2"</formula>
    </cfRule>
    <cfRule type="cellIs" dxfId="4430" priority="3103" operator="equal">
      <formula>"H1"</formula>
    </cfRule>
  </conditionalFormatting>
  <conditionalFormatting sqref="D251">
    <cfRule type="cellIs" dxfId="4429" priority="3097" operator="equal">
      <formula>"D"</formula>
    </cfRule>
  </conditionalFormatting>
  <conditionalFormatting sqref="D251">
    <cfRule type="cellIs" dxfId="4428" priority="3095" operator="equal">
      <formula>"H2"</formula>
    </cfRule>
    <cfRule type="cellIs" dxfId="4427" priority="3096" operator="equal">
      <formula>"H1"</formula>
    </cfRule>
  </conditionalFormatting>
  <conditionalFormatting sqref="D251">
    <cfRule type="cellIs" dxfId="4426" priority="3094" operator="equal">
      <formula>"D"</formula>
    </cfRule>
  </conditionalFormatting>
  <conditionalFormatting sqref="D251">
    <cfRule type="cellIs" dxfId="4425" priority="3092" operator="equal">
      <formula>"H2"</formula>
    </cfRule>
    <cfRule type="cellIs" dxfId="4424" priority="3093" operator="equal">
      <formula>"H1"</formula>
    </cfRule>
  </conditionalFormatting>
  <conditionalFormatting sqref="D254">
    <cfRule type="cellIs" dxfId="4423" priority="3087" operator="equal">
      <formula>"D"</formula>
    </cfRule>
  </conditionalFormatting>
  <conditionalFormatting sqref="D254">
    <cfRule type="cellIs" dxfId="4422" priority="3085" operator="equal">
      <formula>"H2"</formula>
    </cfRule>
    <cfRule type="cellIs" dxfId="4421" priority="3086" operator="equal">
      <formula>"H1"</formula>
    </cfRule>
  </conditionalFormatting>
  <conditionalFormatting sqref="D254">
    <cfRule type="cellIs" dxfId="4420" priority="3084" operator="equal">
      <formula>"D"</formula>
    </cfRule>
  </conditionalFormatting>
  <conditionalFormatting sqref="D254">
    <cfRule type="cellIs" dxfId="4419" priority="3082" operator="equal">
      <formula>"H2"</formula>
    </cfRule>
    <cfRule type="cellIs" dxfId="4418" priority="3083" operator="equal">
      <formula>"H1"</formula>
    </cfRule>
  </conditionalFormatting>
  <conditionalFormatting sqref="C248">
    <cfRule type="cellIs" dxfId="4417" priority="3081" operator="equal">
      <formula>"D"</formula>
    </cfRule>
  </conditionalFormatting>
  <conditionalFormatting sqref="C248">
    <cfRule type="cellIs" dxfId="4416" priority="3079" operator="equal">
      <formula>"H2"</formula>
    </cfRule>
    <cfRule type="cellIs" dxfId="4415" priority="3080" operator="equal">
      <formula>"H1"</formula>
    </cfRule>
  </conditionalFormatting>
  <conditionalFormatting sqref="C250">
    <cfRule type="cellIs" dxfId="4414" priority="3075" operator="equal">
      <formula>"D"</formula>
    </cfRule>
  </conditionalFormatting>
  <conditionalFormatting sqref="C250">
    <cfRule type="cellIs" dxfId="4413" priority="3073" operator="equal">
      <formula>"H2"</formula>
    </cfRule>
    <cfRule type="cellIs" dxfId="4412" priority="3074" operator="equal">
      <formula>"H1"</formula>
    </cfRule>
  </conditionalFormatting>
  <conditionalFormatting sqref="C250">
    <cfRule type="cellIs" dxfId="4411" priority="3072" operator="equal">
      <formula>"D"</formula>
    </cfRule>
  </conditionalFormatting>
  <conditionalFormatting sqref="C250">
    <cfRule type="cellIs" dxfId="4410" priority="3070" operator="equal">
      <formula>"H2"</formula>
    </cfRule>
    <cfRule type="cellIs" dxfId="4409" priority="3071" operator="equal">
      <formula>"H1"</formula>
    </cfRule>
  </conditionalFormatting>
  <conditionalFormatting sqref="C253">
    <cfRule type="cellIs" dxfId="4408" priority="3066" operator="equal">
      <formula>"D"</formula>
    </cfRule>
  </conditionalFormatting>
  <conditionalFormatting sqref="C253">
    <cfRule type="cellIs" dxfId="4407" priority="3064" operator="equal">
      <formula>"H2"</formula>
    </cfRule>
    <cfRule type="cellIs" dxfId="4406" priority="3065" operator="equal">
      <formula>"H1"</formula>
    </cfRule>
  </conditionalFormatting>
  <conditionalFormatting sqref="C253">
    <cfRule type="cellIs" dxfId="4405" priority="3063" operator="equal">
      <formula>"D"</formula>
    </cfRule>
  </conditionalFormatting>
  <conditionalFormatting sqref="C253">
    <cfRule type="cellIs" dxfId="4404" priority="3061" operator="equal">
      <formula>"H2"</formula>
    </cfRule>
    <cfRule type="cellIs" dxfId="4403" priority="3062" operator="equal">
      <formula>"H1"</formula>
    </cfRule>
  </conditionalFormatting>
  <conditionalFormatting sqref="C256">
    <cfRule type="cellIs" dxfId="4402" priority="3057" operator="equal">
      <formula>"D"</formula>
    </cfRule>
  </conditionalFormatting>
  <conditionalFormatting sqref="C256">
    <cfRule type="cellIs" dxfId="4401" priority="3055" operator="equal">
      <formula>"H2"</formula>
    </cfRule>
    <cfRule type="cellIs" dxfId="4400" priority="3056" operator="equal">
      <formula>"H1"</formula>
    </cfRule>
  </conditionalFormatting>
  <conditionalFormatting sqref="C256">
    <cfRule type="cellIs" dxfId="4399" priority="3054" operator="equal">
      <formula>"D"</formula>
    </cfRule>
  </conditionalFormatting>
  <conditionalFormatting sqref="C256">
    <cfRule type="cellIs" dxfId="4398" priority="3052" operator="equal">
      <formula>"H2"</formula>
    </cfRule>
    <cfRule type="cellIs" dxfId="4397" priority="3053" operator="equal">
      <formula>"H1"</formula>
    </cfRule>
  </conditionalFormatting>
  <conditionalFormatting sqref="C255">
    <cfRule type="cellIs" dxfId="4396" priority="3048" operator="equal">
      <formula>"D"</formula>
    </cfRule>
  </conditionalFormatting>
  <conditionalFormatting sqref="C255">
    <cfRule type="cellIs" dxfId="4395" priority="3046" operator="equal">
      <formula>"H2"</formula>
    </cfRule>
    <cfRule type="cellIs" dxfId="4394" priority="3047" operator="equal">
      <formula>"H1"</formula>
    </cfRule>
  </conditionalFormatting>
  <conditionalFormatting sqref="C255">
    <cfRule type="cellIs" dxfId="4393" priority="3045" operator="equal">
      <formula>"D"</formula>
    </cfRule>
  </conditionalFormatting>
  <conditionalFormatting sqref="C255">
    <cfRule type="cellIs" dxfId="4392" priority="3043" operator="equal">
      <formula>"H2"</formula>
    </cfRule>
    <cfRule type="cellIs" dxfId="4391" priority="3044" operator="equal">
      <formula>"H1"</formula>
    </cfRule>
  </conditionalFormatting>
  <conditionalFormatting sqref="D248">
    <cfRule type="cellIs" dxfId="4390" priority="3038" operator="equal">
      <formula>"D"</formula>
    </cfRule>
  </conditionalFormatting>
  <conditionalFormatting sqref="D248">
    <cfRule type="cellIs" dxfId="4389" priority="3036" operator="equal">
      <formula>"H2"</formula>
    </cfRule>
    <cfRule type="cellIs" dxfId="4388" priority="3037" operator="equal">
      <formula>"H1"</formula>
    </cfRule>
  </conditionalFormatting>
  <conditionalFormatting sqref="D248">
    <cfRule type="cellIs" dxfId="4387" priority="3035" operator="equal">
      <formula>"D"</formula>
    </cfRule>
  </conditionalFormatting>
  <conditionalFormatting sqref="D248">
    <cfRule type="cellIs" dxfId="4386" priority="3033" operator="equal">
      <formula>"H2"</formula>
    </cfRule>
    <cfRule type="cellIs" dxfId="4385" priority="3034" operator="equal">
      <formula>"H1"</formula>
    </cfRule>
  </conditionalFormatting>
  <conditionalFormatting sqref="D250">
    <cfRule type="cellIs" dxfId="4384" priority="3028" operator="equal">
      <formula>"D"</formula>
    </cfRule>
  </conditionalFormatting>
  <conditionalFormatting sqref="D250">
    <cfRule type="cellIs" dxfId="4383" priority="3026" operator="equal">
      <formula>"H2"</formula>
    </cfRule>
    <cfRule type="cellIs" dxfId="4382" priority="3027" operator="equal">
      <formula>"H1"</formula>
    </cfRule>
  </conditionalFormatting>
  <conditionalFormatting sqref="D250">
    <cfRule type="cellIs" dxfId="4381" priority="3025" operator="equal">
      <formula>"D"</formula>
    </cfRule>
  </conditionalFormatting>
  <conditionalFormatting sqref="D250">
    <cfRule type="cellIs" dxfId="4380" priority="3023" operator="equal">
      <formula>"H2"</formula>
    </cfRule>
    <cfRule type="cellIs" dxfId="4379" priority="3024" operator="equal">
      <formula>"H1"</formula>
    </cfRule>
  </conditionalFormatting>
  <conditionalFormatting sqref="D253">
    <cfRule type="cellIs" dxfId="4378" priority="3018" operator="equal">
      <formula>"D"</formula>
    </cfRule>
  </conditionalFormatting>
  <conditionalFormatting sqref="D253">
    <cfRule type="cellIs" dxfId="4377" priority="3016" operator="equal">
      <formula>"H2"</formula>
    </cfRule>
    <cfRule type="cellIs" dxfId="4376" priority="3017" operator="equal">
      <formula>"H1"</formula>
    </cfRule>
  </conditionalFormatting>
  <conditionalFormatting sqref="D253">
    <cfRule type="cellIs" dxfId="4375" priority="3015" operator="equal">
      <formula>"D"</formula>
    </cfRule>
  </conditionalFormatting>
  <conditionalFormatting sqref="D253">
    <cfRule type="cellIs" dxfId="4374" priority="3013" operator="equal">
      <formula>"H2"</formula>
    </cfRule>
    <cfRule type="cellIs" dxfId="4373" priority="3014" operator="equal">
      <formula>"H1"</formula>
    </cfRule>
  </conditionalFormatting>
  <conditionalFormatting sqref="D255">
    <cfRule type="cellIs" dxfId="4372" priority="3008" operator="equal">
      <formula>"D"</formula>
    </cfRule>
  </conditionalFormatting>
  <conditionalFormatting sqref="D255">
    <cfRule type="cellIs" dxfId="4371" priority="3006" operator="equal">
      <formula>"H2"</formula>
    </cfRule>
    <cfRule type="cellIs" dxfId="4370" priority="3007" operator="equal">
      <formula>"H1"</formula>
    </cfRule>
  </conditionalFormatting>
  <conditionalFormatting sqref="D255">
    <cfRule type="cellIs" dxfId="4369" priority="3005" operator="equal">
      <formula>"D"</formula>
    </cfRule>
  </conditionalFormatting>
  <conditionalFormatting sqref="D255">
    <cfRule type="cellIs" dxfId="4368" priority="3003" operator="equal">
      <formula>"H2"</formula>
    </cfRule>
    <cfRule type="cellIs" dxfId="4367" priority="3004" operator="equal">
      <formula>"H1"</formula>
    </cfRule>
  </conditionalFormatting>
  <conditionalFormatting sqref="D256">
    <cfRule type="cellIs" dxfId="4366" priority="2998" operator="equal">
      <formula>"D"</formula>
    </cfRule>
  </conditionalFormatting>
  <conditionalFormatting sqref="D256">
    <cfRule type="cellIs" dxfId="4365" priority="2996" operator="equal">
      <formula>"H2"</formula>
    </cfRule>
    <cfRule type="cellIs" dxfId="4364" priority="2997" operator="equal">
      <formula>"H1"</formula>
    </cfRule>
  </conditionalFormatting>
  <conditionalFormatting sqref="D256">
    <cfRule type="cellIs" dxfId="4363" priority="2995" operator="equal">
      <formula>"D"</formula>
    </cfRule>
  </conditionalFormatting>
  <conditionalFormatting sqref="D256">
    <cfRule type="cellIs" dxfId="4362" priority="2993" operator="equal">
      <formula>"H2"</formula>
    </cfRule>
    <cfRule type="cellIs" dxfId="4361" priority="2994" operator="equal">
      <formula>"H1"</formula>
    </cfRule>
  </conditionalFormatting>
  <conditionalFormatting sqref="L247:L257">
    <cfRule type="cellIs" dxfId="4360" priority="2987" operator="equal">
      <formula>"D"</formula>
    </cfRule>
  </conditionalFormatting>
  <conditionalFormatting sqref="L247:L257">
    <cfRule type="cellIs" dxfId="4359" priority="2985" operator="equal">
      <formula>"H2"</formula>
    </cfRule>
    <cfRule type="cellIs" dxfId="4358" priority="2986" operator="equal">
      <formula>"H1"</formula>
    </cfRule>
  </conditionalFormatting>
  <conditionalFormatting sqref="C266">
    <cfRule type="cellIs" dxfId="4357" priority="2795" operator="equal">
      <formula>"D"</formula>
    </cfRule>
  </conditionalFormatting>
  <conditionalFormatting sqref="C266">
    <cfRule type="cellIs" dxfId="4356" priority="2793" operator="equal">
      <formula>"H2"</formula>
    </cfRule>
    <cfRule type="cellIs" dxfId="4355" priority="2794" operator="equal">
      <formula>"H1"</formula>
    </cfRule>
  </conditionalFormatting>
  <conditionalFormatting sqref="C267">
    <cfRule type="cellIs" dxfId="4354" priority="2801" operator="equal">
      <formula>"D"</formula>
    </cfRule>
  </conditionalFormatting>
  <conditionalFormatting sqref="C267">
    <cfRule type="cellIs" dxfId="4353" priority="2799" operator="equal">
      <formula>"H2"</formula>
    </cfRule>
    <cfRule type="cellIs" dxfId="4352" priority="2800" operator="equal">
      <formula>"H1"</formula>
    </cfRule>
  </conditionalFormatting>
  <conditionalFormatting sqref="C267">
    <cfRule type="cellIs" dxfId="4351" priority="2804" operator="equal">
      <formula>"D"</formula>
    </cfRule>
  </conditionalFormatting>
  <conditionalFormatting sqref="C267">
    <cfRule type="cellIs" dxfId="4350" priority="2802" operator="equal">
      <formula>"H2"</formula>
    </cfRule>
    <cfRule type="cellIs" dxfId="4349" priority="2803" operator="equal">
      <formula>"H1"</formula>
    </cfRule>
  </conditionalFormatting>
  <conditionalFormatting sqref="N258:JN269">
    <cfRule type="expression" dxfId="4348" priority="2980">
      <formula>OR(WEEKDAY(N$1)=1,WEEKDAY(N$1)=7)</formula>
    </cfRule>
  </conditionalFormatting>
  <conditionalFormatting sqref="A259:B269 A258 C261:G261 I258:XFD258 C259:G259 E260:G260 C260 J259:K269 M259:XFD269 C258:E258 G258 E262:G269">
    <cfRule type="cellIs" dxfId="4347" priority="2977" operator="equal">
      <formula>"D"</formula>
    </cfRule>
  </conditionalFormatting>
  <conditionalFormatting sqref="A259:B269 A258 C261:G261 I258:XFD258 C259:G259 E260:G260 C260 J259:K269 M259:XFD269 C258:E258 G258 E262:G269">
    <cfRule type="cellIs" dxfId="4346" priority="2975" operator="equal">
      <formula>"H2"</formula>
    </cfRule>
    <cfRule type="cellIs" dxfId="4345" priority="2976" operator="equal">
      <formula>"H1"</formula>
    </cfRule>
  </conditionalFormatting>
  <conditionalFormatting sqref="E258 E259:F269">
    <cfRule type="expression" dxfId="4344" priority="2974">
      <formula>$E258&gt;$F258</formula>
    </cfRule>
  </conditionalFormatting>
  <conditionalFormatting sqref="B258:E258 D261:G261 E259:G260 G258:XFD258">
    <cfRule type="cellIs" dxfId="4343" priority="2973" operator="equal">
      <formula>"D"</formula>
    </cfRule>
  </conditionalFormatting>
  <conditionalFormatting sqref="B258:E258 D261:G261 E259:G260 G258:XFD258">
    <cfRule type="cellIs" dxfId="4342" priority="2971" operator="equal">
      <formula>"H2"</formula>
    </cfRule>
    <cfRule type="cellIs" dxfId="4341" priority="2972" operator="equal">
      <formula>"H1"</formula>
    </cfRule>
  </conditionalFormatting>
  <conditionalFormatting sqref="C261">
    <cfRule type="cellIs" dxfId="4340" priority="2970" operator="equal">
      <formula>"D"</formula>
    </cfRule>
  </conditionalFormatting>
  <conditionalFormatting sqref="C261">
    <cfRule type="cellIs" dxfId="4339" priority="2968" operator="equal">
      <formula>"H2"</formula>
    </cfRule>
    <cfRule type="cellIs" dxfId="4338" priority="2969" operator="equal">
      <formula>"H1"</formula>
    </cfRule>
  </conditionalFormatting>
  <conditionalFormatting sqref="C259">
    <cfRule type="cellIs" dxfId="4337" priority="2967" operator="equal">
      <formula>"D"</formula>
    </cfRule>
  </conditionalFormatting>
  <conditionalFormatting sqref="C259">
    <cfRule type="cellIs" dxfId="4336" priority="2965" operator="equal">
      <formula>"H2"</formula>
    </cfRule>
    <cfRule type="cellIs" dxfId="4335" priority="2966" operator="equal">
      <formula>"H1"</formula>
    </cfRule>
  </conditionalFormatting>
  <conditionalFormatting sqref="C260">
    <cfRule type="cellIs" dxfId="4334" priority="2964" operator="equal">
      <formula>"D"</formula>
    </cfRule>
  </conditionalFormatting>
  <conditionalFormatting sqref="C260">
    <cfRule type="cellIs" dxfId="4333" priority="2962" operator="equal">
      <formula>"H2"</formula>
    </cfRule>
    <cfRule type="cellIs" dxfId="4332" priority="2963" operator="equal">
      <formula>"H1"</formula>
    </cfRule>
  </conditionalFormatting>
  <conditionalFormatting sqref="D259">
    <cfRule type="cellIs" dxfId="4331" priority="2961" operator="equal">
      <formula>"D"</formula>
    </cfRule>
  </conditionalFormatting>
  <conditionalFormatting sqref="D259">
    <cfRule type="cellIs" dxfId="4330" priority="2959" operator="equal">
      <formula>"H2"</formula>
    </cfRule>
    <cfRule type="cellIs" dxfId="4329" priority="2960" operator="equal">
      <formula>"H1"</formula>
    </cfRule>
  </conditionalFormatting>
  <conditionalFormatting sqref="E262">
    <cfRule type="cellIs" dxfId="4328" priority="2958" operator="equal">
      <formula>"D"</formula>
    </cfRule>
  </conditionalFormatting>
  <conditionalFormatting sqref="E262">
    <cfRule type="cellIs" dxfId="4327" priority="2956" operator="equal">
      <formula>"H2"</formula>
    </cfRule>
    <cfRule type="cellIs" dxfId="4326" priority="2957" operator="equal">
      <formula>"H1"</formula>
    </cfRule>
  </conditionalFormatting>
  <conditionalFormatting sqref="C268">
    <cfRule type="cellIs" dxfId="4325" priority="2862" operator="equal">
      <formula>"D"</formula>
    </cfRule>
  </conditionalFormatting>
  <conditionalFormatting sqref="C268">
    <cfRule type="cellIs" dxfId="4324" priority="2860" operator="equal">
      <formula>"H2"</formula>
    </cfRule>
    <cfRule type="cellIs" dxfId="4323" priority="2861" operator="equal">
      <formula>"H1"</formula>
    </cfRule>
  </conditionalFormatting>
  <conditionalFormatting sqref="C268">
    <cfRule type="cellIs" dxfId="4322" priority="2859" operator="equal">
      <formula>"D"</formula>
    </cfRule>
  </conditionalFormatting>
  <conditionalFormatting sqref="C268">
    <cfRule type="cellIs" dxfId="4321" priority="2857" operator="equal">
      <formula>"H2"</formula>
    </cfRule>
    <cfRule type="cellIs" dxfId="4320" priority="2858" operator="equal">
      <formula>"H1"</formula>
    </cfRule>
  </conditionalFormatting>
  <conditionalFormatting sqref="C268">
    <cfRule type="cellIs" dxfId="4319" priority="2856" operator="equal">
      <formula>"D"</formula>
    </cfRule>
  </conditionalFormatting>
  <conditionalFormatting sqref="C268">
    <cfRule type="cellIs" dxfId="4318" priority="2854" operator="equal">
      <formula>"H2"</formula>
    </cfRule>
    <cfRule type="cellIs" dxfId="4317" priority="2855" operator="equal">
      <formula>"H1"</formula>
    </cfRule>
  </conditionalFormatting>
  <conditionalFormatting sqref="C262">
    <cfRule type="cellIs" dxfId="4316" priority="2952" operator="equal">
      <formula>"D"</formula>
    </cfRule>
  </conditionalFormatting>
  <conditionalFormatting sqref="C262">
    <cfRule type="cellIs" dxfId="4315" priority="2950" operator="equal">
      <formula>"H2"</formula>
    </cfRule>
    <cfRule type="cellIs" dxfId="4314" priority="2951" operator="equal">
      <formula>"H1"</formula>
    </cfRule>
  </conditionalFormatting>
  <conditionalFormatting sqref="C262">
    <cfRule type="cellIs" dxfId="4313" priority="2949" operator="equal">
      <formula>"D"</formula>
    </cfRule>
  </conditionalFormatting>
  <conditionalFormatting sqref="C262">
    <cfRule type="cellIs" dxfId="4312" priority="2947" operator="equal">
      <formula>"H2"</formula>
    </cfRule>
    <cfRule type="cellIs" dxfId="4311" priority="2948" operator="equal">
      <formula>"H1"</formula>
    </cfRule>
  </conditionalFormatting>
  <conditionalFormatting sqref="C262">
    <cfRule type="cellIs" dxfId="4310" priority="2946" operator="equal">
      <formula>"D"</formula>
    </cfRule>
  </conditionalFormatting>
  <conditionalFormatting sqref="C262">
    <cfRule type="cellIs" dxfId="4309" priority="2944" operator="equal">
      <formula>"H2"</formula>
    </cfRule>
    <cfRule type="cellIs" dxfId="4308" priority="2945" operator="equal">
      <formula>"H1"</formula>
    </cfRule>
  </conditionalFormatting>
  <conditionalFormatting sqref="C262">
    <cfRule type="cellIs" dxfId="4307" priority="2943" operator="equal">
      <formula>"D"</formula>
    </cfRule>
  </conditionalFormatting>
  <conditionalFormatting sqref="C262">
    <cfRule type="cellIs" dxfId="4306" priority="2941" operator="equal">
      <formula>"H2"</formula>
    </cfRule>
    <cfRule type="cellIs" dxfId="4305" priority="2942" operator="equal">
      <formula>"H1"</formula>
    </cfRule>
  </conditionalFormatting>
  <conditionalFormatting sqref="C263">
    <cfRule type="cellIs" dxfId="4304" priority="2937" operator="equal">
      <formula>"D"</formula>
    </cfRule>
  </conditionalFormatting>
  <conditionalFormatting sqref="C263">
    <cfRule type="cellIs" dxfId="4303" priority="2935" operator="equal">
      <formula>"H2"</formula>
    </cfRule>
    <cfRule type="cellIs" dxfId="4302" priority="2936" operator="equal">
      <formula>"H1"</formula>
    </cfRule>
  </conditionalFormatting>
  <conditionalFormatting sqref="C263">
    <cfRule type="cellIs" dxfId="4301" priority="2934" operator="equal">
      <formula>"D"</formula>
    </cfRule>
  </conditionalFormatting>
  <conditionalFormatting sqref="C263">
    <cfRule type="cellIs" dxfId="4300" priority="2932" operator="equal">
      <formula>"H2"</formula>
    </cfRule>
    <cfRule type="cellIs" dxfId="4299" priority="2933" operator="equal">
      <formula>"H1"</formula>
    </cfRule>
  </conditionalFormatting>
  <conditionalFormatting sqref="C263">
    <cfRule type="cellIs" dxfId="4298" priority="2931" operator="equal">
      <formula>"D"</formula>
    </cfRule>
  </conditionalFormatting>
  <conditionalFormatting sqref="C263">
    <cfRule type="cellIs" dxfId="4297" priority="2929" operator="equal">
      <formula>"H2"</formula>
    </cfRule>
    <cfRule type="cellIs" dxfId="4296" priority="2930" operator="equal">
      <formula>"H1"</formula>
    </cfRule>
  </conditionalFormatting>
  <conditionalFormatting sqref="C263">
    <cfRule type="cellIs" dxfId="4295" priority="2928" operator="equal">
      <formula>"D"</formula>
    </cfRule>
  </conditionalFormatting>
  <conditionalFormatting sqref="C263">
    <cfRule type="cellIs" dxfId="4294" priority="2926" operator="equal">
      <formula>"H2"</formula>
    </cfRule>
    <cfRule type="cellIs" dxfId="4293" priority="2927" operator="equal">
      <formula>"H1"</formula>
    </cfRule>
  </conditionalFormatting>
  <conditionalFormatting sqref="C264">
    <cfRule type="cellIs" dxfId="4292" priority="2922" operator="equal">
      <formula>"D"</formula>
    </cfRule>
  </conditionalFormatting>
  <conditionalFormatting sqref="C264">
    <cfRule type="cellIs" dxfId="4291" priority="2920" operator="equal">
      <formula>"H2"</formula>
    </cfRule>
    <cfRule type="cellIs" dxfId="4290" priority="2921" operator="equal">
      <formula>"H1"</formula>
    </cfRule>
  </conditionalFormatting>
  <conditionalFormatting sqref="C264">
    <cfRule type="cellIs" dxfId="4289" priority="2919" operator="equal">
      <formula>"D"</formula>
    </cfRule>
  </conditionalFormatting>
  <conditionalFormatting sqref="C264">
    <cfRule type="cellIs" dxfId="4288" priority="2917" operator="equal">
      <formula>"H2"</formula>
    </cfRule>
    <cfRule type="cellIs" dxfId="4287" priority="2918" operator="equal">
      <formula>"H1"</formula>
    </cfRule>
  </conditionalFormatting>
  <conditionalFormatting sqref="C264">
    <cfRule type="cellIs" dxfId="4286" priority="2916" operator="equal">
      <formula>"D"</formula>
    </cfRule>
  </conditionalFormatting>
  <conditionalFormatting sqref="C264">
    <cfRule type="cellIs" dxfId="4285" priority="2914" operator="equal">
      <formula>"H2"</formula>
    </cfRule>
    <cfRule type="cellIs" dxfId="4284" priority="2915" operator="equal">
      <formula>"H1"</formula>
    </cfRule>
  </conditionalFormatting>
  <conditionalFormatting sqref="C264">
    <cfRule type="cellIs" dxfId="4283" priority="2913" operator="equal">
      <formula>"D"</formula>
    </cfRule>
  </conditionalFormatting>
  <conditionalFormatting sqref="C264">
    <cfRule type="cellIs" dxfId="4282" priority="2911" operator="equal">
      <formula>"H2"</formula>
    </cfRule>
    <cfRule type="cellIs" dxfId="4281" priority="2912" operator="equal">
      <formula>"H1"</formula>
    </cfRule>
  </conditionalFormatting>
  <conditionalFormatting sqref="C265">
    <cfRule type="cellIs" dxfId="4280" priority="2907" operator="equal">
      <formula>"D"</formula>
    </cfRule>
  </conditionalFormatting>
  <conditionalFormatting sqref="C265">
    <cfRule type="cellIs" dxfId="4279" priority="2905" operator="equal">
      <formula>"H2"</formula>
    </cfRule>
    <cfRule type="cellIs" dxfId="4278" priority="2906" operator="equal">
      <formula>"H1"</formula>
    </cfRule>
  </conditionalFormatting>
  <conditionalFormatting sqref="C265">
    <cfRule type="cellIs" dxfId="4277" priority="2904" operator="equal">
      <formula>"D"</formula>
    </cfRule>
  </conditionalFormatting>
  <conditionalFormatting sqref="C265">
    <cfRule type="cellIs" dxfId="4276" priority="2902" operator="equal">
      <formula>"H2"</formula>
    </cfRule>
    <cfRule type="cellIs" dxfId="4275" priority="2903" operator="equal">
      <formula>"H1"</formula>
    </cfRule>
  </conditionalFormatting>
  <conditionalFormatting sqref="C265">
    <cfRule type="cellIs" dxfId="4274" priority="2901" operator="equal">
      <formula>"D"</formula>
    </cfRule>
  </conditionalFormatting>
  <conditionalFormatting sqref="C265">
    <cfRule type="cellIs" dxfId="4273" priority="2899" operator="equal">
      <formula>"H2"</formula>
    </cfRule>
    <cfRule type="cellIs" dxfId="4272" priority="2900" operator="equal">
      <formula>"H1"</formula>
    </cfRule>
  </conditionalFormatting>
  <conditionalFormatting sqref="C265">
    <cfRule type="cellIs" dxfId="4271" priority="2898" operator="equal">
      <formula>"D"</formula>
    </cfRule>
  </conditionalFormatting>
  <conditionalFormatting sqref="C265">
    <cfRule type="cellIs" dxfId="4270" priority="2896" operator="equal">
      <formula>"H2"</formula>
    </cfRule>
    <cfRule type="cellIs" dxfId="4269" priority="2897" operator="equal">
      <formula>"H1"</formula>
    </cfRule>
  </conditionalFormatting>
  <conditionalFormatting sqref="C266">
    <cfRule type="cellIs" dxfId="4268" priority="2892" operator="equal">
      <formula>"D"</formula>
    </cfRule>
  </conditionalFormatting>
  <conditionalFormatting sqref="C266">
    <cfRule type="cellIs" dxfId="4267" priority="2890" operator="equal">
      <formula>"H2"</formula>
    </cfRule>
    <cfRule type="cellIs" dxfId="4266" priority="2891" operator="equal">
      <formula>"H1"</formula>
    </cfRule>
  </conditionalFormatting>
  <conditionalFormatting sqref="C266">
    <cfRule type="cellIs" dxfId="4265" priority="2889" operator="equal">
      <formula>"D"</formula>
    </cfRule>
  </conditionalFormatting>
  <conditionalFormatting sqref="C266">
    <cfRule type="cellIs" dxfId="4264" priority="2887" operator="equal">
      <formula>"H2"</formula>
    </cfRule>
    <cfRule type="cellIs" dxfId="4263" priority="2888" operator="equal">
      <formula>"H1"</formula>
    </cfRule>
  </conditionalFormatting>
  <conditionalFormatting sqref="C266">
    <cfRule type="cellIs" dxfId="4262" priority="2886" operator="equal">
      <formula>"D"</formula>
    </cfRule>
  </conditionalFormatting>
  <conditionalFormatting sqref="C266">
    <cfRule type="cellIs" dxfId="4261" priority="2884" operator="equal">
      <formula>"H2"</formula>
    </cfRule>
    <cfRule type="cellIs" dxfId="4260" priority="2885" operator="equal">
      <formula>"H1"</formula>
    </cfRule>
  </conditionalFormatting>
  <conditionalFormatting sqref="C266">
    <cfRule type="cellIs" dxfId="4259" priority="2883" operator="equal">
      <formula>"D"</formula>
    </cfRule>
  </conditionalFormatting>
  <conditionalFormatting sqref="C266">
    <cfRule type="cellIs" dxfId="4258" priority="2881" operator="equal">
      <formula>"H2"</formula>
    </cfRule>
    <cfRule type="cellIs" dxfId="4257" priority="2882" operator="equal">
      <formula>"H1"</formula>
    </cfRule>
  </conditionalFormatting>
  <conditionalFormatting sqref="C267">
    <cfRule type="cellIs" dxfId="4256" priority="2877" operator="equal">
      <formula>"D"</formula>
    </cfRule>
  </conditionalFormatting>
  <conditionalFormatting sqref="C267">
    <cfRule type="cellIs" dxfId="4255" priority="2875" operator="equal">
      <formula>"H2"</formula>
    </cfRule>
    <cfRule type="cellIs" dxfId="4254" priority="2876" operator="equal">
      <formula>"H1"</formula>
    </cfRule>
  </conditionalFormatting>
  <conditionalFormatting sqref="C267">
    <cfRule type="cellIs" dxfId="4253" priority="2874" operator="equal">
      <formula>"D"</formula>
    </cfRule>
  </conditionalFormatting>
  <conditionalFormatting sqref="C267">
    <cfRule type="cellIs" dxfId="4252" priority="2872" operator="equal">
      <formula>"H2"</formula>
    </cfRule>
    <cfRule type="cellIs" dxfId="4251" priority="2873" operator="equal">
      <formula>"H1"</formula>
    </cfRule>
  </conditionalFormatting>
  <conditionalFormatting sqref="C267">
    <cfRule type="cellIs" dxfId="4250" priority="2871" operator="equal">
      <formula>"D"</formula>
    </cfRule>
  </conditionalFormatting>
  <conditionalFormatting sqref="C267">
    <cfRule type="cellIs" dxfId="4249" priority="2869" operator="equal">
      <formula>"H2"</formula>
    </cfRule>
    <cfRule type="cellIs" dxfId="4248" priority="2870" operator="equal">
      <formula>"H1"</formula>
    </cfRule>
  </conditionalFormatting>
  <conditionalFormatting sqref="C267">
    <cfRule type="cellIs" dxfId="4247" priority="2868" operator="equal">
      <formula>"D"</formula>
    </cfRule>
  </conditionalFormatting>
  <conditionalFormatting sqref="C267">
    <cfRule type="cellIs" dxfId="4246" priority="2866" operator="equal">
      <formula>"H2"</formula>
    </cfRule>
    <cfRule type="cellIs" dxfId="4245" priority="2867" operator="equal">
      <formula>"H1"</formula>
    </cfRule>
  </conditionalFormatting>
  <conditionalFormatting sqref="C268">
    <cfRule type="cellIs" dxfId="4244" priority="2853" operator="equal">
      <formula>"D"</formula>
    </cfRule>
  </conditionalFormatting>
  <conditionalFormatting sqref="C268">
    <cfRule type="cellIs" dxfId="4243" priority="2851" operator="equal">
      <formula>"H2"</formula>
    </cfRule>
    <cfRule type="cellIs" dxfId="4242" priority="2852" operator="equal">
      <formula>"H1"</formula>
    </cfRule>
  </conditionalFormatting>
  <conditionalFormatting sqref="C269">
    <cfRule type="cellIs" dxfId="4241" priority="2847" operator="equal">
      <formula>"D"</formula>
    </cfRule>
  </conditionalFormatting>
  <conditionalFormatting sqref="C269">
    <cfRule type="cellIs" dxfId="4240" priority="2845" operator="equal">
      <formula>"H2"</formula>
    </cfRule>
    <cfRule type="cellIs" dxfId="4239" priority="2846" operator="equal">
      <formula>"H1"</formula>
    </cfRule>
  </conditionalFormatting>
  <conditionalFormatting sqref="C269">
    <cfRule type="cellIs" dxfId="4238" priority="2844" operator="equal">
      <formula>"D"</formula>
    </cfRule>
  </conditionalFormatting>
  <conditionalFormatting sqref="C269">
    <cfRule type="cellIs" dxfId="4237" priority="2842" operator="equal">
      <formula>"H2"</formula>
    </cfRule>
    <cfRule type="cellIs" dxfId="4236" priority="2843" operator="equal">
      <formula>"H1"</formula>
    </cfRule>
  </conditionalFormatting>
  <conditionalFormatting sqref="C269">
    <cfRule type="cellIs" dxfId="4235" priority="2841" operator="equal">
      <formula>"D"</formula>
    </cfRule>
  </conditionalFormatting>
  <conditionalFormatting sqref="C269">
    <cfRule type="cellIs" dxfId="4234" priority="2839" operator="equal">
      <formula>"H2"</formula>
    </cfRule>
    <cfRule type="cellIs" dxfId="4233" priority="2840" operator="equal">
      <formula>"H1"</formula>
    </cfRule>
  </conditionalFormatting>
  <conditionalFormatting sqref="C269">
    <cfRule type="cellIs" dxfId="4232" priority="2838" operator="equal">
      <formula>"D"</formula>
    </cfRule>
  </conditionalFormatting>
  <conditionalFormatting sqref="C269">
    <cfRule type="cellIs" dxfId="4231" priority="2836" operator="equal">
      <formula>"H2"</formula>
    </cfRule>
    <cfRule type="cellIs" dxfId="4230" priority="2837" operator="equal">
      <formula>"H1"</formula>
    </cfRule>
  </conditionalFormatting>
  <conditionalFormatting sqref="C265">
    <cfRule type="cellIs" dxfId="4229" priority="2771" operator="equal">
      <formula>"D"</formula>
    </cfRule>
  </conditionalFormatting>
  <conditionalFormatting sqref="C265">
    <cfRule type="cellIs" dxfId="4228" priority="2769" operator="equal">
      <formula>"H2"</formula>
    </cfRule>
    <cfRule type="cellIs" dxfId="4227" priority="2770" operator="equal">
      <formula>"H1"</formula>
    </cfRule>
  </conditionalFormatting>
  <conditionalFormatting sqref="C265">
    <cfRule type="cellIs" dxfId="4226" priority="2765" operator="equal">
      <formula>"D"</formula>
    </cfRule>
  </conditionalFormatting>
  <conditionalFormatting sqref="C265">
    <cfRule type="cellIs" dxfId="4225" priority="2763" operator="equal">
      <formula>"H2"</formula>
    </cfRule>
    <cfRule type="cellIs" dxfId="4224" priority="2764" operator="equal">
      <formula>"H1"</formula>
    </cfRule>
  </conditionalFormatting>
  <conditionalFormatting sqref="I259:I269">
    <cfRule type="cellIs" dxfId="4223" priority="2831" operator="equal">
      <formula>"D"</formula>
    </cfRule>
  </conditionalFormatting>
  <conditionalFormatting sqref="I259:I269">
    <cfRule type="cellIs" dxfId="4222" priority="2829" operator="equal">
      <formula>"H2"</formula>
    </cfRule>
    <cfRule type="cellIs" dxfId="4221" priority="2830" operator="equal">
      <formula>"H1"</formula>
    </cfRule>
  </conditionalFormatting>
  <conditionalFormatting sqref="C269">
    <cfRule type="cellIs" dxfId="4220" priority="2825" operator="equal">
      <formula>"D"</formula>
    </cfRule>
  </conditionalFormatting>
  <conditionalFormatting sqref="C269">
    <cfRule type="cellIs" dxfId="4219" priority="2823" operator="equal">
      <formula>"H2"</formula>
    </cfRule>
    <cfRule type="cellIs" dxfId="4218" priority="2824" operator="equal">
      <formula>"H1"</formula>
    </cfRule>
  </conditionalFormatting>
  <conditionalFormatting sqref="C269">
    <cfRule type="cellIs" dxfId="4217" priority="2822" operator="equal">
      <formula>"D"</formula>
    </cfRule>
  </conditionalFormatting>
  <conditionalFormatting sqref="C269">
    <cfRule type="cellIs" dxfId="4216" priority="2820" operator="equal">
      <formula>"H2"</formula>
    </cfRule>
    <cfRule type="cellIs" dxfId="4215" priority="2821" operator="equal">
      <formula>"H1"</formula>
    </cfRule>
  </conditionalFormatting>
  <conditionalFormatting sqref="C269">
    <cfRule type="cellIs" dxfId="4214" priority="2819" operator="equal">
      <formula>"D"</formula>
    </cfRule>
  </conditionalFormatting>
  <conditionalFormatting sqref="C269">
    <cfRule type="cellIs" dxfId="4213" priority="2817" operator="equal">
      <formula>"H2"</formula>
    </cfRule>
    <cfRule type="cellIs" dxfId="4212" priority="2818" operator="equal">
      <formula>"H1"</formula>
    </cfRule>
  </conditionalFormatting>
  <conditionalFormatting sqref="C269">
    <cfRule type="cellIs" dxfId="4211" priority="2816" operator="equal">
      <formula>"D"</formula>
    </cfRule>
  </conditionalFormatting>
  <conditionalFormatting sqref="C269">
    <cfRule type="cellIs" dxfId="4210" priority="2814" operator="equal">
      <formula>"H2"</formula>
    </cfRule>
    <cfRule type="cellIs" dxfId="4209" priority="2815" operator="equal">
      <formula>"H1"</formula>
    </cfRule>
  </conditionalFormatting>
  <conditionalFormatting sqref="C267">
    <cfRule type="cellIs" dxfId="4208" priority="2810" operator="equal">
      <formula>"D"</formula>
    </cfRule>
  </conditionalFormatting>
  <conditionalFormatting sqref="C267">
    <cfRule type="cellIs" dxfId="4207" priority="2808" operator="equal">
      <formula>"H2"</formula>
    </cfRule>
    <cfRule type="cellIs" dxfId="4206" priority="2809" operator="equal">
      <formula>"H1"</formula>
    </cfRule>
  </conditionalFormatting>
  <conditionalFormatting sqref="C267">
    <cfRule type="cellIs" dxfId="4205" priority="2807" operator="equal">
      <formula>"D"</formula>
    </cfRule>
  </conditionalFormatting>
  <conditionalFormatting sqref="C267">
    <cfRule type="cellIs" dxfId="4204" priority="2805" operator="equal">
      <formula>"H2"</formula>
    </cfRule>
    <cfRule type="cellIs" dxfId="4203" priority="2806" operator="equal">
      <formula>"H1"</formula>
    </cfRule>
  </conditionalFormatting>
  <conditionalFormatting sqref="C266">
    <cfRule type="cellIs" dxfId="4202" priority="2792" operator="equal">
      <formula>"D"</formula>
    </cfRule>
  </conditionalFormatting>
  <conditionalFormatting sqref="C266">
    <cfRule type="cellIs" dxfId="4201" priority="2790" operator="equal">
      <formula>"H2"</formula>
    </cfRule>
    <cfRule type="cellIs" dxfId="4200" priority="2791" operator="equal">
      <formula>"H1"</formula>
    </cfRule>
  </conditionalFormatting>
  <conditionalFormatting sqref="C266">
    <cfRule type="cellIs" dxfId="4199" priority="2789" operator="equal">
      <formula>"D"</formula>
    </cfRule>
  </conditionalFormatting>
  <conditionalFormatting sqref="C266">
    <cfRule type="cellIs" dxfId="4198" priority="2787" operator="equal">
      <formula>"H2"</formula>
    </cfRule>
    <cfRule type="cellIs" dxfId="4197" priority="2788" operator="equal">
      <formula>"H1"</formula>
    </cfRule>
  </conditionalFormatting>
  <conditionalFormatting sqref="C266">
    <cfRule type="cellIs" dxfId="4196" priority="2786" operator="equal">
      <formula>"D"</formula>
    </cfRule>
  </conditionalFormatting>
  <conditionalFormatting sqref="C266">
    <cfRule type="cellIs" dxfId="4195" priority="2784" operator="equal">
      <formula>"H2"</formula>
    </cfRule>
    <cfRule type="cellIs" dxfId="4194" priority="2785" operator="equal">
      <formula>"H1"</formula>
    </cfRule>
  </conditionalFormatting>
  <conditionalFormatting sqref="C265">
    <cfRule type="cellIs" dxfId="4193" priority="2780" operator="equal">
      <formula>"D"</formula>
    </cfRule>
  </conditionalFormatting>
  <conditionalFormatting sqref="C265">
    <cfRule type="cellIs" dxfId="4192" priority="2778" operator="equal">
      <formula>"H2"</formula>
    </cfRule>
    <cfRule type="cellIs" dxfId="4191" priority="2779" operator="equal">
      <formula>"H1"</formula>
    </cfRule>
  </conditionalFormatting>
  <conditionalFormatting sqref="C265">
    <cfRule type="cellIs" dxfId="4190" priority="2777" operator="equal">
      <formula>"D"</formula>
    </cfRule>
  </conditionalFormatting>
  <conditionalFormatting sqref="C265">
    <cfRule type="cellIs" dxfId="4189" priority="2775" operator="equal">
      <formula>"H2"</formula>
    </cfRule>
    <cfRule type="cellIs" dxfId="4188" priority="2776" operator="equal">
      <formula>"H1"</formula>
    </cfRule>
  </conditionalFormatting>
  <conditionalFormatting sqref="C265">
    <cfRule type="cellIs" dxfId="4187" priority="2774" operator="equal">
      <formula>"D"</formula>
    </cfRule>
  </conditionalFormatting>
  <conditionalFormatting sqref="C265">
    <cfRule type="cellIs" dxfId="4186" priority="2772" operator="equal">
      <formula>"H2"</formula>
    </cfRule>
    <cfRule type="cellIs" dxfId="4185" priority="2773" operator="equal">
      <formula>"H1"</formula>
    </cfRule>
  </conditionalFormatting>
  <conditionalFormatting sqref="C265">
    <cfRule type="cellIs" dxfId="4184" priority="2762" operator="equal">
      <formula>"D"</formula>
    </cfRule>
  </conditionalFormatting>
  <conditionalFormatting sqref="C265">
    <cfRule type="cellIs" dxfId="4183" priority="2760" operator="equal">
      <formula>"H2"</formula>
    </cfRule>
    <cfRule type="cellIs" dxfId="4182" priority="2761" operator="equal">
      <formula>"H1"</formula>
    </cfRule>
  </conditionalFormatting>
  <conditionalFormatting sqref="C265">
    <cfRule type="cellIs" dxfId="4181" priority="2759" operator="equal">
      <formula>"D"</formula>
    </cfRule>
  </conditionalFormatting>
  <conditionalFormatting sqref="C265">
    <cfRule type="cellIs" dxfId="4180" priority="2757" operator="equal">
      <formula>"H2"</formula>
    </cfRule>
    <cfRule type="cellIs" dxfId="4179" priority="2758" operator="equal">
      <formula>"H1"</formula>
    </cfRule>
  </conditionalFormatting>
  <conditionalFormatting sqref="C265">
    <cfRule type="cellIs" dxfId="4178" priority="2756" operator="equal">
      <formula>"D"</formula>
    </cfRule>
  </conditionalFormatting>
  <conditionalFormatting sqref="C265">
    <cfRule type="cellIs" dxfId="4177" priority="2754" operator="equal">
      <formula>"H2"</formula>
    </cfRule>
    <cfRule type="cellIs" dxfId="4176" priority="2755" operator="equal">
      <formula>"H1"</formula>
    </cfRule>
  </conditionalFormatting>
  <conditionalFormatting sqref="C264">
    <cfRule type="cellIs" dxfId="4175" priority="2750" operator="equal">
      <formula>"D"</formula>
    </cfRule>
  </conditionalFormatting>
  <conditionalFormatting sqref="C264">
    <cfRule type="cellIs" dxfId="4174" priority="2748" operator="equal">
      <formula>"H2"</formula>
    </cfRule>
    <cfRule type="cellIs" dxfId="4173" priority="2749" operator="equal">
      <formula>"H1"</formula>
    </cfRule>
  </conditionalFormatting>
  <conditionalFormatting sqref="C264">
    <cfRule type="cellIs" dxfId="4172" priority="2747" operator="equal">
      <formula>"D"</formula>
    </cfRule>
  </conditionalFormatting>
  <conditionalFormatting sqref="C264">
    <cfRule type="cellIs" dxfId="4171" priority="2745" operator="equal">
      <formula>"H2"</formula>
    </cfRule>
    <cfRule type="cellIs" dxfId="4170" priority="2746" operator="equal">
      <formula>"H1"</formula>
    </cfRule>
  </conditionalFormatting>
  <conditionalFormatting sqref="C264">
    <cfRule type="cellIs" dxfId="4169" priority="2744" operator="equal">
      <formula>"D"</formula>
    </cfRule>
  </conditionalFormatting>
  <conditionalFormatting sqref="C264">
    <cfRule type="cellIs" dxfId="4168" priority="2742" operator="equal">
      <formula>"H2"</formula>
    </cfRule>
    <cfRule type="cellIs" dxfId="4167" priority="2743" operator="equal">
      <formula>"H1"</formula>
    </cfRule>
  </conditionalFormatting>
  <conditionalFormatting sqref="C264">
    <cfRule type="cellIs" dxfId="4166" priority="2741" operator="equal">
      <formula>"D"</formula>
    </cfRule>
  </conditionalFormatting>
  <conditionalFormatting sqref="C264">
    <cfRule type="cellIs" dxfId="4165" priority="2739" operator="equal">
      <formula>"H2"</formula>
    </cfRule>
    <cfRule type="cellIs" dxfId="4164" priority="2740" operator="equal">
      <formula>"H1"</formula>
    </cfRule>
  </conditionalFormatting>
  <conditionalFormatting sqref="C264">
    <cfRule type="cellIs" dxfId="4163" priority="2735" operator="equal">
      <formula>"D"</formula>
    </cfRule>
  </conditionalFormatting>
  <conditionalFormatting sqref="C264">
    <cfRule type="cellIs" dxfId="4162" priority="2733" operator="equal">
      <formula>"H2"</formula>
    </cfRule>
    <cfRule type="cellIs" dxfId="4161" priority="2734" operator="equal">
      <formula>"H1"</formula>
    </cfRule>
  </conditionalFormatting>
  <conditionalFormatting sqref="C264">
    <cfRule type="cellIs" dxfId="4160" priority="2732" operator="equal">
      <formula>"D"</formula>
    </cfRule>
  </conditionalFormatting>
  <conditionalFormatting sqref="C264">
    <cfRule type="cellIs" dxfId="4159" priority="2730" operator="equal">
      <formula>"H2"</formula>
    </cfRule>
    <cfRule type="cellIs" dxfId="4158" priority="2731" operator="equal">
      <formula>"H1"</formula>
    </cfRule>
  </conditionalFormatting>
  <conditionalFormatting sqref="C264">
    <cfRule type="cellIs" dxfId="4157" priority="2729" operator="equal">
      <formula>"D"</formula>
    </cfRule>
  </conditionalFormatting>
  <conditionalFormatting sqref="C264">
    <cfRule type="cellIs" dxfId="4156" priority="2727" operator="equal">
      <formula>"H2"</formula>
    </cfRule>
    <cfRule type="cellIs" dxfId="4155" priority="2728" operator="equal">
      <formula>"H1"</formula>
    </cfRule>
  </conditionalFormatting>
  <conditionalFormatting sqref="C264">
    <cfRule type="cellIs" dxfId="4154" priority="2726" operator="equal">
      <formula>"D"</formula>
    </cfRule>
  </conditionalFormatting>
  <conditionalFormatting sqref="C264">
    <cfRule type="cellIs" dxfId="4153" priority="2724" operator="equal">
      <formula>"H2"</formula>
    </cfRule>
    <cfRule type="cellIs" dxfId="4152" priority="2725" operator="equal">
      <formula>"H1"</formula>
    </cfRule>
  </conditionalFormatting>
  <conditionalFormatting sqref="C264">
    <cfRule type="cellIs" dxfId="4151" priority="2720" operator="equal">
      <formula>"D"</formula>
    </cfRule>
  </conditionalFormatting>
  <conditionalFormatting sqref="C264">
    <cfRule type="cellIs" dxfId="4150" priority="2718" operator="equal">
      <formula>"H2"</formula>
    </cfRule>
    <cfRule type="cellIs" dxfId="4149" priority="2719" operator="equal">
      <formula>"H1"</formula>
    </cfRule>
  </conditionalFormatting>
  <conditionalFormatting sqref="C264">
    <cfRule type="cellIs" dxfId="4148" priority="2717" operator="equal">
      <formula>"D"</formula>
    </cfRule>
  </conditionalFormatting>
  <conditionalFormatting sqref="C264">
    <cfRule type="cellIs" dxfId="4147" priority="2715" operator="equal">
      <formula>"H2"</formula>
    </cfRule>
    <cfRule type="cellIs" dxfId="4146" priority="2716" operator="equal">
      <formula>"H1"</formula>
    </cfRule>
  </conditionalFormatting>
  <conditionalFormatting sqref="C264">
    <cfRule type="cellIs" dxfId="4145" priority="2714" operator="equal">
      <formula>"D"</formula>
    </cfRule>
  </conditionalFormatting>
  <conditionalFormatting sqref="C264">
    <cfRule type="cellIs" dxfId="4144" priority="2712" operator="equal">
      <formula>"H2"</formula>
    </cfRule>
    <cfRule type="cellIs" dxfId="4143" priority="2713" operator="equal">
      <formula>"H1"</formula>
    </cfRule>
  </conditionalFormatting>
  <conditionalFormatting sqref="C264">
    <cfRule type="cellIs" dxfId="4142" priority="2711" operator="equal">
      <formula>"D"</formula>
    </cfRule>
  </conditionalFormatting>
  <conditionalFormatting sqref="C264">
    <cfRule type="cellIs" dxfId="4141" priority="2709" operator="equal">
      <formula>"H2"</formula>
    </cfRule>
    <cfRule type="cellIs" dxfId="4140" priority="2710" operator="equal">
      <formula>"H1"</formula>
    </cfRule>
  </conditionalFormatting>
  <conditionalFormatting sqref="C263">
    <cfRule type="cellIs" dxfId="4139" priority="2705" operator="equal">
      <formula>"D"</formula>
    </cfRule>
  </conditionalFormatting>
  <conditionalFormatting sqref="C263">
    <cfRule type="cellIs" dxfId="4138" priority="2703" operator="equal">
      <formula>"H2"</formula>
    </cfRule>
    <cfRule type="cellIs" dxfId="4137" priority="2704" operator="equal">
      <formula>"H1"</formula>
    </cfRule>
  </conditionalFormatting>
  <conditionalFormatting sqref="C263">
    <cfRule type="cellIs" dxfId="4136" priority="2702" operator="equal">
      <formula>"D"</formula>
    </cfRule>
  </conditionalFormatting>
  <conditionalFormatting sqref="C263">
    <cfRule type="cellIs" dxfId="4135" priority="2700" operator="equal">
      <formula>"H2"</formula>
    </cfRule>
    <cfRule type="cellIs" dxfId="4134" priority="2701" operator="equal">
      <formula>"H1"</formula>
    </cfRule>
  </conditionalFormatting>
  <conditionalFormatting sqref="C263">
    <cfRule type="cellIs" dxfId="4133" priority="2699" operator="equal">
      <formula>"D"</formula>
    </cfRule>
  </conditionalFormatting>
  <conditionalFormatting sqref="C263">
    <cfRule type="cellIs" dxfId="4132" priority="2697" operator="equal">
      <formula>"H2"</formula>
    </cfRule>
    <cfRule type="cellIs" dxfId="4131" priority="2698" operator="equal">
      <formula>"H1"</formula>
    </cfRule>
  </conditionalFormatting>
  <conditionalFormatting sqref="C263">
    <cfRule type="cellIs" dxfId="4130" priority="2696" operator="equal">
      <formula>"D"</formula>
    </cfRule>
  </conditionalFormatting>
  <conditionalFormatting sqref="C263">
    <cfRule type="cellIs" dxfId="4129" priority="2694" operator="equal">
      <formula>"H2"</formula>
    </cfRule>
    <cfRule type="cellIs" dxfId="4128" priority="2695" operator="equal">
      <formula>"H1"</formula>
    </cfRule>
  </conditionalFormatting>
  <conditionalFormatting sqref="C263">
    <cfRule type="cellIs" dxfId="4127" priority="2690" operator="equal">
      <formula>"D"</formula>
    </cfRule>
  </conditionalFormatting>
  <conditionalFormatting sqref="C263">
    <cfRule type="cellIs" dxfId="4126" priority="2688" operator="equal">
      <formula>"H2"</formula>
    </cfRule>
    <cfRule type="cellIs" dxfId="4125" priority="2689" operator="equal">
      <formula>"H1"</formula>
    </cfRule>
  </conditionalFormatting>
  <conditionalFormatting sqref="C263">
    <cfRule type="cellIs" dxfId="4124" priority="2687" operator="equal">
      <formula>"D"</formula>
    </cfRule>
  </conditionalFormatting>
  <conditionalFormatting sqref="C263">
    <cfRule type="cellIs" dxfId="4123" priority="2685" operator="equal">
      <formula>"H2"</formula>
    </cfRule>
    <cfRule type="cellIs" dxfId="4122" priority="2686" operator="equal">
      <formula>"H1"</formula>
    </cfRule>
  </conditionalFormatting>
  <conditionalFormatting sqref="C263">
    <cfRule type="cellIs" dxfId="4121" priority="2684" operator="equal">
      <formula>"D"</formula>
    </cfRule>
  </conditionalFormatting>
  <conditionalFormatting sqref="C263">
    <cfRule type="cellIs" dxfId="4120" priority="2682" operator="equal">
      <formula>"H2"</formula>
    </cfRule>
    <cfRule type="cellIs" dxfId="4119" priority="2683" operator="equal">
      <formula>"H1"</formula>
    </cfRule>
  </conditionalFormatting>
  <conditionalFormatting sqref="C263">
    <cfRule type="cellIs" dxfId="4118" priority="2681" operator="equal">
      <formula>"D"</formula>
    </cfRule>
  </conditionalFormatting>
  <conditionalFormatting sqref="C263">
    <cfRule type="cellIs" dxfId="4117" priority="2679" operator="equal">
      <formula>"H2"</formula>
    </cfRule>
    <cfRule type="cellIs" dxfId="4116" priority="2680" operator="equal">
      <formula>"H1"</formula>
    </cfRule>
  </conditionalFormatting>
  <conditionalFormatting sqref="C263">
    <cfRule type="cellIs" dxfId="4115" priority="2675" operator="equal">
      <formula>"D"</formula>
    </cfRule>
  </conditionalFormatting>
  <conditionalFormatting sqref="C263">
    <cfRule type="cellIs" dxfId="4114" priority="2673" operator="equal">
      <formula>"H2"</formula>
    </cfRule>
    <cfRule type="cellIs" dxfId="4113" priority="2674" operator="equal">
      <formula>"H1"</formula>
    </cfRule>
  </conditionalFormatting>
  <conditionalFormatting sqref="C263">
    <cfRule type="cellIs" dxfId="4112" priority="2672" operator="equal">
      <formula>"D"</formula>
    </cfRule>
  </conditionalFormatting>
  <conditionalFormatting sqref="C263">
    <cfRule type="cellIs" dxfId="4111" priority="2670" operator="equal">
      <formula>"H2"</formula>
    </cfRule>
    <cfRule type="cellIs" dxfId="4110" priority="2671" operator="equal">
      <formula>"H1"</formula>
    </cfRule>
  </conditionalFormatting>
  <conditionalFormatting sqref="C263">
    <cfRule type="cellIs" dxfId="4109" priority="2669" operator="equal">
      <formula>"D"</formula>
    </cfRule>
  </conditionalFormatting>
  <conditionalFormatting sqref="C263">
    <cfRule type="cellIs" dxfId="4108" priority="2667" operator="equal">
      <formula>"H2"</formula>
    </cfRule>
    <cfRule type="cellIs" dxfId="4107" priority="2668" operator="equal">
      <formula>"H1"</formula>
    </cfRule>
  </conditionalFormatting>
  <conditionalFormatting sqref="C263">
    <cfRule type="cellIs" dxfId="4106" priority="2666" operator="equal">
      <formula>"D"</formula>
    </cfRule>
  </conditionalFormatting>
  <conditionalFormatting sqref="C263">
    <cfRule type="cellIs" dxfId="4105" priority="2664" operator="equal">
      <formula>"H2"</formula>
    </cfRule>
    <cfRule type="cellIs" dxfId="4104" priority="2665" operator="equal">
      <formula>"H1"</formula>
    </cfRule>
  </conditionalFormatting>
  <conditionalFormatting sqref="C262">
    <cfRule type="cellIs" dxfId="4103" priority="2660" operator="equal">
      <formula>"D"</formula>
    </cfRule>
  </conditionalFormatting>
  <conditionalFormatting sqref="C262">
    <cfRule type="cellIs" dxfId="4102" priority="2658" operator="equal">
      <formula>"H2"</formula>
    </cfRule>
    <cfRule type="cellIs" dxfId="4101" priority="2659" operator="equal">
      <formula>"H1"</formula>
    </cfRule>
  </conditionalFormatting>
  <conditionalFormatting sqref="C262">
    <cfRule type="cellIs" dxfId="4100" priority="2657" operator="equal">
      <formula>"D"</formula>
    </cfRule>
  </conditionalFormatting>
  <conditionalFormatting sqref="C262">
    <cfRule type="cellIs" dxfId="4099" priority="2655" operator="equal">
      <formula>"H2"</formula>
    </cfRule>
    <cfRule type="cellIs" dxfId="4098" priority="2656" operator="equal">
      <formula>"H1"</formula>
    </cfRule>
  </conditionalFormatting>
  <conditionalFormatting sqref="C262">
    <cfRule type="cellIs" dxfId="4097" priority="2654" operator="equal">
      <formula>"D"</formula>
    </cfRule>
  </conditionalFormatting>
  <conditionalFormatting sqref="C262">
    <cfRule type="cellIs" dxfId="4096" priority="2652" operator="equal">
      <formula>"H2"</formula>
    </cfRule>
    <cfRule type="cellIs" dxfId="4095" priority="2653" operator="equal">
      <formula>"H1"</formula>
    </cfRule>
  </conditionalFormatting>
  <conditionalFormatting sqref="C262">
    <cfRule type="cellIs" dxfId="4094" priority="2651" operator="equal">
      <formula>"D"</formula>
    </cfRule>
  </conditionalFormatting>
  <conditionalFormatting sqref="C262">
    <cfRule type="cellIs" dxfId="4093" priority="2649" operator="equal">
      <formula>"H2"</formula>
    </cfRule>
    <cfRule type="cellIs" dxfId="4092" priority="2650" operator="equal">
      <formula>"H1"</formula>
    </cfRule>
  </conditionalFormatting>
  <conditionalFormatting sqref="C262">
    <cfRule type="cellIs" dxfId="4091" priority="2645" operator="equal">
      <formula>"D"</formula>
    </cfRule>
  </conditionalFormatting>
  <conditionalFormatting sqref="C262">
    <cfRule type="cellIs" dxfId="4090" priority="2643" operator="equal">
      <formula>"H2"</formula>
    </cfRule>
    <cfRule type="cellIs" dxfId="4089" priority="2644" operator="equal">
      <formula>"H1"</formula>
    </cfRule>
  </conditionalFormatting>
  <conditionalFormatting sqref="C262">
    <cfRule type="cellIs" dxfId="4088" priority="2642" operator="equal">
      <formula>"D"</formula>
    </cfRule>
  </conditionalFormatting>
  <conditionalFormatting sqref="C262">
    <cfRule type="cellIs" dxfId="4087" priority="2640" operator="equal">
      <formula>"H2"</formula>
    </cfRule>
    <cfRule type="cellIs" dxfId="4086" priority="2641" operator="equal">
      <formula>"H1"</formula>
    </cfRule>
  </conditionalFormatting>
  <conditionalFormatting sqref="C262">
    <cfRule type="cellIs" dxfId="4085" priority="2639" operator="equal">
      <formula>"D"</formula>
    </cfRule>
  </conditionalFormatting>
  <conditionalFormatting sqref="C262">
    <cfRule type="cellIs" dxfId="4084" priority="2637" operator="equal">
      <formula>"H2"</formula>
    </cfRule>
    <cfRule type="cellIs" dxfId="4083" priority="2638" operator="equal">
      <formula>"H1"</formula>
    </cfRule>
  </conditionalFormatting>
  <conditionalFormatting sqref="C262">
    <cfRule type="cellIs" dxfId="4082" priority="2636" operator="equal">
      <formula>"D"</formula>
    </cfRule>
  </conditionalFormatting>
  <conditionalFormatting sqref="C262">
    <cfRule type="cellIs" dxfId="4081" priority="2634" operator="equal">
      <formula>"H2"</formula>
    </cfRule>
    <cfRule type="cellIs" dxfId="4080" priority="2635" operator="equal">
      <formula>"H1"</formula>
    </cfRule>
  </conditionalFormatting>
  <conditionalFormatting sqref="C262">
    <cfRule type="cellIs" dxfId="4079" priority="2630" operator="equal">
      <formula>"D"</formula>
    </cfRule>
  </conditionalFormatting>
  <conditionalFormatting sqref="C262">
    <cfRule type="cellIs" dxfId="4078" priority="2628" operator="equal">
      <formula>"H2"</formula>
    </cfRule>
    <cfRule type="cellIs" dxfId="4077" priority="2629" operator="equal">
      <formula>"H1"</formula>
    </cfRule>
  </conditionalFormatting>
  <conditionalFormatting sqref="C262">
    <cfRule type="cellIs" dxfId="4076" priority="2627" operator="equal">
      <formula>"D"</formula>
    </cfRule>
  </conditionalFormatting>
  <conditionalFormatting sqref="C262">
    <cfRule type="cellIs" dxfId="4075" priority="2625" operator="equal">
      <formula>"H2"</formula>
    </cfRule>
    <cfRule type="cellIs" dxfId="4074" priority="2626" operator="equal">
      <formula>"H1"</formula>
    </cfRule>
  </conditionalFormatting>
  <conditionalFormatting sqref="C262">
    <cfRule type="cellIs" dxfId="4073" priority="2624" operator="equal">
      <formula>"D"</formula>
    </cfRule>
  </conditionalFormatting>
  <conditionalFormatting sqref="C262">
    <cfRule type="cellIs" dxfId="4072" priority="2622" operator="equal">
      <formula>"H2"</formula>
    </cfRule>
    <cfRule type="cellIs" dxfId="4071" priority="2623" operator="equal">
      <formula>"H1"</formula>
    </cfRule>
  </conditionalFormatting>
  <conditionalFormatting sqref="C262">
    <cfRule type="cellIs" dxfId="4070" priority="2621" operator="equal">
      <formula>"D"</formula>
    </cfRule>
  </conditionalFormatting>
  <conditionalFormatting sqref="C262">
    <cfRule type="cellIs" dxfId="4069" priority="2619" operator="equal">
      <formula>"H2"</formula>
    </cfRule>
    <cfRule type="cellIs" dxfId="4068" priority="2620" operator="equal">
      <formula>"H1"</formula>
    </cfRule>
  </conditionalFormatting>
  <conditionalFormatting sqref="C260">
    <cfRule type="cellIs" dxfId="4067" priority="2615" operator="equal">
      <formula>"D"</formula>
    </cfRule>
  </conditionalFormatting>
  <conditionalFormatting sqref="C260">
    <cfRule type="cellIs" dxfId="4066" priority="2613" operator="equal">
      <formula>"H2"</formula>
    </cfRule>
    <cfRule type="cellIs" dxfId="4065" priority="2614" operator="equal">
      <formula>"H1"</formula>
    </cfRule>
  </conditionalFormatting>
  <conditionalFormatting sqref="C260">
    <cfRule type="cellIs" dxfId="4064" priority="2612" operator="equal">
      <formula>"D"</formula>
    </cfRule>
  </conditionalFormatting>
  <conditionalFormatting sqref="C260">
    <cfRule type="cellIs" dxfId="4063" priority="2610" operator="equal">
      <formula>"H2"</formula>
    </cfRule>
    <cfRule type="cellIs" dxfId="4062" priority="2611" operator="equal">
      <formula>"H1"</formula>
    </cfRule>
  </conditionalFormatting>
  <conditionalFormatting sqref="C260">
    <cfRule type="cellIs" dxfId="4061" priority="2609" operator="equal">
      <formula>"D"</formula>
    </cfRule>
  </conditionalFormatting>
  <conditionalFormatting sqref="C260">
    <cfRule type="cellIs" dxfId="4060" priority="2607" operator="equal">
      <formula>"H2"</formula>
    </cfRule>
    <cfRule type="cellIs" dxfId="4059" priority="2608" operator="equal">
      <formula>"H1"</formula>
    </cfRule>
  </conditionalFormatting>
  <conditionalFormatting sqref="C260">
    <cfRule type="cellIs" dxfId="4058" priority="2606" operator="equal">
      <formula>"D"</formula>
    </cfRule>
  </conditionalFormatting>
  <conditionalFormatting sqref="C260">
    <cfRule type="cellIs" dxfId="4057" priority="2604" operator="equal">
      <formula>"H2"</formula>
    </cfRule>
    <cfRule type="cellIs" dxfId="4056" priority="2605" operator="equal">
      <formula>"H1"</formula>
    </cfRule>
  </conditionalFormatting>
  <conditionalFormatting sqref="C260">
    <cfRule type="cellIs" dxfId="4055" priority="2600" operator="equal">
      <formula>"D"</formula>
    </cfRule>
  </conditionalFormatting>
  <conditionalFormatting sqref="C260">
    <cfRule type="cellIs" dxfId="4054" priority="2598" operator="equal">
      <formula>"H2"</formula>
    </cfRule>
    <cfRule type="cellIs" dxfId="4053" priority="2599" operator="equal">
      <formula>"H1"</formula>
    </cfRule>
  </conditionalFormatting>
  <conditionalFormatting sqref="C260">
    <cfRule type="cellIs" dxfId="4052" priority="2597" operator="equal">
      <formula>"D"</formula>
    </cfRule>
  </conditionalFormatting>
  <conditionalFormatting sqref="C260">
    <cfRule type="cellIs" dxfId="4051" priority="2595" operator="equal">
      <formula>"H2"</formula>
    </cfRule>
    <cfRule type="cellIs" dxfId="4050" priority="2596" operator="equal">
      <formula>"H1"</formula>
    </cfRule>
  </conditionalFormatting>
  <conditionalFormatting sqref="C260">
    <cfRule type="cellIs" dxfId="4049" priority="2594" operator="equal">
      <formula>"D"</formula>
    </cfRule>
  </conditionalFormatting>
  <conditionalFormatting sqref="C260">
    <cfRule type="cellIs" dxfId="4048" priority="2592" operator="equal">
      <formula>"H2"</formula>
    </cfRule>
    <cfRule type="cellIs" dxfId="4047" priority="2593" operator="equal">
      <formula>"H1"</formula>
    </cfRule>
  </conditionalFormatting>
  <conditionalFormatting sqref="C260">
    <cfRule type="cellIs" dxfId="4046" priority="2591" operator="equal">
      <formula>"D"</formula>
    </cfRule>
  </conditionalFormatting>
  <conditionalFormatting sqref="C260">
    <cfRule type="cellIs" dxfId="4045" priority="2589" operator="equal">
      <formula>"H2"</formula>
    </cfRule>
    <cfRule type="cellIs" dxfId="4044" priority="2590" operator="equal">
      <formula>"H1"</formula>
    </cfRule>
  </conditionalFormatting>
  <conditionalFormatting sqref="C260">
    <cfRule type="cellIs" dxfId="4043" priority="2585" operator="equal">
      <formula>"D"</formula>
    </cfRule>
  </conditionalFormatting>
  <conditionalFormatting sqref="C260">
    <cfRule type="cellIs" dxfId="4042" priority="2583" operator="equal">
      <formula>"H2"</formula>
    </cfRule>
    <cfRule type="cellIs" dxfId="4041" priority="2584" operator="equal">
      <formula>"H1"</formula>
    </cfRule>
  </conditionalFormatting>
  <conditionalFormatting sqref="C260">
    <cfRule type="cellIs" dxfId="4040" priority="2582" operator="equal">
      <formula>"D"</formula>
    </cfRule>
  </conditionalFormatting>
  <conditionalFormatting sqref="C260">
    <cfRule type="cellIs" dxfId="4039" priority="2580" operator="equal">
      <formula>"H2"</formula>
    </cfRule>
    <cfRule type="cellIs" dxfId="4038" priority="2581" operator="equal">
      <formula>"H1"</formula>
    </cfRule>
  </conditionalFormatting>
  <conditionalFormatting sqref="C260">
    <cfRule type="cellIs" dxfId="4037" priority="2579" operator="equal">
      <formula>"D"</formula>
    </cfRule>
  </conditionalFormatting>
  <conditionalFormatting sqref="C260">
    <cfRule type="cellIs" dxfId="4036" priority="2577" operator="equal">
      <formula>"H2"</formula>
    </cfRule>
    <cfRule type="cellIs" dxfId="4035" priority="2578" operator="equal">
      <formula>"H1"</formula>
    </cfRule>
  </conditionalFormatting>
  <conditionalFormatting sqref="C260">
    <cfRule type="cellIs" dxfId="4034" priority="2576" operator="equal">
      <formula>"D"</formula>
    </cfRule>
  </conditionalFormatting>
  <conditionalFormatting sqref="C260">
    <cfRule type="cellIs" dxfId="4033" priority="2574" operator="equal">
      <formula>"H2"</formula>
    </cfRule>
    <cfRule type="cellIs" dxfId="4032" priority="2575" operator="equal">
      <formula>"H1"</formula>
    </cfRule>
  </conditionalFormatting>
  <conditionalFormatting sqref="C260">
    <cfRule type="cellIs" dxfId="4031" priority="2570" operator="equal">
      <formula>"D"</formula>
    </cfRule>
  </conditionalFormatting>
  <conditionalFormatting sqref="C260">
    <cfRule type="cellIs" dxfId="4030" priority="2568" operator="equal">
      <formula>"H2"</formula>
    </cfRule>
    <cfRule type="cellIs" dxfId="4029" priority="2569" operator="equal">
      <formula>"H1"</formula>
    </cfRule>
  </conditionalFormatting>
  <conditionalFormatting sqref="C260">
    <cfRule type="cellIs" dxfId="4028" priority="2567" operator="equal">
      <formula>"D"</formula>
    </cfRule>
  </conditionalFormatting>
  <conditionalFormatting sqref="C260">
    <cfRule type="cellIs" dxfId="4027" priority="2565" operator="equal">
      <formula>"H2"</formula>
    </cfRule>
    <cfRule type="cellIs" dxfId="4026" priority="2566" operator="equal">
      <formula>"H1"</formula>
    </cfRule>
  </conditionalFormatting>
  <conditionalFormatting sqref="C260">
    <cfRule type="cellIs" dxfId="4025" priority="2564" operator="equal">
      <formula>"D"</formula>
    </cfRule>
  </conditionalFormatting>
  <conditionalFormatting sqref="C260">
    <cfRule type="cellIs" dxfId="4024" priority="2562" operator="equal">
      <formula>"H2"</formula>
    </cfRule>
    <cfRule type="cellIs" dxfId="4023" priority="2563" operator="equal">
      <formula>"H1"</formula>
    </cfRule>
  </conditionalFormatting>
  <conditionalFormatting sqref="C260">
    <cfRule type="cellIs" dxfId="4022" priority="2561" operator="equal">
      <formula>"D"</formula>
    </cfRule>
  </conditionalFormatting>
  <conditionalFormatting sqref="C260">
    <cfRule type="cellIs" dxfId="4021" priority="2559" operator="equal">
      <formula>"H2"</formula>
    </cfRule>
    <cfRule type="cellIs" dxfId="4020" priority="2560" operator="equal">
      <formula>"H1"</formula>
    </cfRule>
  </conditionalFormatting>
  <conditionalFormatting sqref="D264">
    <cfRule type="cellIs" dxfId="4019" priority="2554" operator="equal">
      <formula>"D"</formula>
    </cfRule>
  </conditionalFormatting>
  <conditionalFormatting sqref="D264">
    <cfRule type="cellIs" dxfId="4018" priority="2552" operator="equal">
      <formula>"H2"</formula>
    </cfRule>
    <cfRule type="cellIs" dxfId="4017" priority="2553" operator="equal">
      <formula>"H1"</formula>
    </cfRule>
  </conditionalFormatting>
  <conditionalFormatting sqref="D264">
    <cfRule type="cellIs" dxfId="4016" priority="2551" operator="equal">
      <formula>"D"</formula>
    </cfRule>
  </conditionalFormatting>
  <conditionalFormatting sqref="D264">
    <cfRule type="cellIs" dxfId="4015" priority="2549" operator="equal">
      <formula>"H2"</formula>
    </cfRule>
    <cfRule type="cellIs" dxfId="4014" priority="2550" operator="equal">
      <formula>"H1"</formula>
    </cfRule>
  </conditionalFormatting>
  <conditionalFormatting sqref="D264">
    <cfRule type="cellIs" dxfId="4013" priority="2548" operator="equal">
      <formula>"D"</formula>
    </cfRule>
  </conditionalFormatting>
  <conditionalFormatting sqref="D264">
    <cfRule type="cellIs" dxfId="4012" priority="2546" operator="equal">
      <formula>"H2"</formula>
    </cfRule>
    <cfRule type="cellIs" dxfId="4011" priority="2547" operator="equal">
      <formula>"H1"</formula>
    </cfRule>
  </conditionalFormatting>
  <conditionalFormatting sqref="D269">
    <cfRule type="cellIs" dxfId="4010" priority="2541" operator="equal">
      <formula>"D"</formula>
    </cfRule>
  </conditionalFormatting>
  <conditionalFormatting sqref="D269">
    <cfRule type="cellIs" dxfId="4009" priority="2539" operator="equal">
      <formula>"H2"</formula>
    </cfRule>
    <cfRule type="cellIs" dxfId="4008" priority="2540" operator="equal">
      <formula>"H1"</formula>
    </cfRule>
  </conditionalFormatting>
  <conditionalFormatting sqref="D269">
    <cfRule type="cellIs" dxfId="4007" priority="2538" operator="equal">
      <formula>"D"</formula>
    </cfRule>
  </conditionalFormatting>
  <conditionalFormatting sqref="D269">
    <cfRule type="cellIs" dxfId="4006" priority="2536" operator="equal">
      <formula>"H2"</formula>
    </cfRule>
    <cfRule type="cellIs" dxfId="4005" priority="2537" operator="equal">
      <formula>"H1"</formula>
    </cfRule>
  </conditionalFormatting>
  <conditionalFormatting sqref="D269">
    <cfRule type="cellIs" dxfId="4004" priority="2535" operator="equal">
      <formula>"D"</formula>
    </cfRule>
  </conditionalFormatting>
  <conditionalFormatting sqref="D269">
    <cfRule type="cellIs" dxfId="4003" priority="2533" operator="equal">
      <formula>"H2"</formula>
    </cfRule>
    <cfRule type="cellIs" dxfId="4002" priority="2534" operator="equal">
      <formula>"H1"</formula>
    </cfRule>
  </conditionalFormatting>
  <conditionalFormatting sqref="D263">
    <cfRule type="cellIs" dxfId="4001" priority="2528" operator="equal">
      <formula>"D"</formula>
    </cfRule>
  </conditionalFormatting>
  <conditionalFormatting sqref="D263">
    <cfRule type="cellIs" dxfId="4000" priority="2526" operator="equal">
      <formula>"H2"</formula>
    </cfRule>
    <cfRule type="cellIs" dxfId="3999" priority="2527" operator="equal">
      <formula>"H1"</formula>
    </cfRule>
  </conditionalFormatting>
  <conditionalFormatting sqref="D263">
    <cfRule type="cellIs" dxfId="3998" priority="2525" operator="equal">
      <formula>"D"</formula>
    </cfRule>
  </conditionalFormatting>
  <conditionalFormatting sqref="D263">
    <cfRule type="cellIs" dxfId="3997" priority="2523" operator="equal">
      <formula>"H2"</formula>
    </cfRule>
    <cfRule type="cellIs" dxfId="3996" priority="2524" operator="equal">
      <formula>"H1"</formula>
    </cfRule>
  </conditionalFormatting>
  <conditionalFormatting sqref="D266">
    <cfRule type="cellIs" dxfId="3995" priority="2518" operator="equal">
      <formula>"D"</formula>
    </cfRule>
  </conditionalFormatting>
  <conditionalFormatting sqref="D266">
    <cfRule type="cellIs" dxfId="3994" priority="2516" operator="equal">
      <formula>"H2"</formula>
    </cfRule>
    <cfRule type="cellIs" dxfId="3993" priority="2517" operator="equal">
      <formula>"H1"</formula>
    </cfRule>
  </conditionalFormatting>
  <conditionalFormatting sqref="D266">
    <cfRule type="cellIs" dxfId="3992" priority="2515" operator="equal">
      <formula>"D"</formula>
    </cfRule>
  </conditionalFormatting>
  <conditionalFormatting sqref="D266">
    <cfRule type="cellIs" dxfId="3991" priority="2513" operator="equal">
      <formula>"H2"</formula>
    </cfRule>
    <cfRule type="cellIs" dxfId="3990" priority="2514" operator="equal">
      <formula>"H1"</formula>
    </cfRule>
  </conditionalFormatting>
  <conditionalFormatting sqref="C260">
    <cfRule type="cellIs" dxfId="3989" priority="2512" operator="equal">
      <formula>"D"</formula>
    </cfRule>
  </conditionalFormatting>
  <conditionalFormatting sqref="C260">
    <cfRule type="cellIs" dxfId="3988" priority="2510" operator="equal">
      <formula>"H2"</formula>
    </cfRule>
    <cfRule type="cellIs" dxfId="3987" priority="2511" operator="equal">
      <formula>"H1"</formula>
    </cfRule>
  </conditionalFormatting>
  <conditionalFormatting sqref="C262">
    <cfRule type="cellIs" dxfId="3986" priority="2506" operator="equal">
      <formula>"D"</formula>
    </cfRule>
  </conditionalFormatting>
  <conditionalFormatting sqref="C262">
    <cfRule type="cellIs" dxfId="3985" priority="2504" operator="equal">
      <formula>"H2"</formula>
    </cfRule>
    <cfRule type="cellIs" dxfId="3984" priority="2505" operator="equal">
      <formula>"H1"</formula>
    </cfRule>
  </conditionalFormatting>
  <conditionalFormatting sqref="C262">
    <cfRule type="cellIs" dxfId="3983" priority="2503" operator="equal">
      <formula>"D"</formula>
    </cfRule>
  </conditionalFormatting>
  <conditionalFormatting sqref="C262">
    <cfRule type="cellIs" dxfId="3982" priority="2501" operator="equal">
      <formula>"H2"</formula>
    </cfRule>
    <cfRule type="cellIs" dxfId="3981" priority="2502" operator="equal">
      <formula>"H1"</formula>
    </cfRule>
  </conditionalFormatting>
  <conditionalFormatting sqref="C265">
    <cfRule type="cellIs" dxfId="3980" priority="2497" operator="equal">
      <formula>"D"</formula>
    </cfRule>
  </conditionalFormatting>
  <conditionalFormatting sqref="C265">
    <cfRule type="cellIs" dxfId="3979" priority="2495" operator="equal">
      <formula>"H2"</formula>
    </cfRule>
    <cfRule type="cellIs" dxfId="3978" priority="2496" operator="equal">
      <formula>"H1"</formula>
    </cfRule>
  </conditionalFormatting>
  <conditionalFormatting sqref="C265">
    <cfRule type="cellIs" dxfId="3977" priority="2494" operator="equal">
      <formula>"D"</formula>
    </cfRule>
  </conditionalFormatting>
  <conditionalFormatting sqref="C265">
    <cfRule type="cellIs" dxfId="3976" priority="2492" operator="equal">
      <formula>"H2"</formula>
    </cfRule>
    <cfRule type="cellIs" dxfId="3975" priority="2493" operator="equal">
      <formula>"H1"</formula>
    </cfRule>
  </conditionalFormatting>
  <conditionalFormatting sqref="C268">
    <cfRule type="cellIs" dxfId="3974" priority="2488" operator="equal">
      <formula>"D"</formula>
    </cfRule>
  </conditionalFormatting>
  <conditionalFormatting sqref="C268">
    <cfRule type="cellIs" dxfId="3973" priority="2486" operator="equal">
      <formula>"H2"</formula>
    </cfRule>
    <cfRule type="cellIs" dxfId="3972" priority="2487" operator="equal">
      <formula>"H1"</formula>
    </cfRule>
  </conditionalFormatting>
  <conditionalFormatting sqref="C268">
    <cfRule type="cellIs" dxfId="3971" priority="2485" operator="equal">
      <formula>"D"</formula>
    </cfRule>
  </conditionalFormatting>
  <conditionalFormatting sqref="C268">
    <cfRule type="cellIs" dxfId="3970" priority="2483" operator="equal">
      <formula>"H2"</formula>
    </cfRule>
    <cfRule type="cellIs" dxfId="3969" priority="2484" operator="equal">
      <formula>"H1"</formula>
    </cfRule>
  </conditionalFormatting>
  <conditionalFormatting sqref="C267">
    <cfRule type="cellIs" dxfId="3968" priority="2479" operator="equal">
      <formula>"D"</formula>
    </cfRule>
  </conditionalFormatting>
  <conditionalFormatting sqref="C267">
    <cfRule type="cellIs" dxfId="3967" priority="2477" operator="equal">
      <formula>"H2"</formula>
    </cfRule>
    <cfRule type="cellIs" dxfId="3966" priority="2478" operator="equal">
      <formula>"H1"</formula>
    </cfRule>
  </conditionalFormatting>
  <conditionalFormatting sqref="C267">
    <cfRule type="cellIs" dxfId="3965" priority="2476" operator="equal">
      <formula>"D"</formula>
    </cfRule>
  </conditionalFormatting>
  <conditionalFormatting sqref="C267">
    <cfRule type="cellIs" dxfId="3964" priority="2474" operator="equal">
      <formula>"H2"</formula>
    </cfRule>
    <cfRule type="cellIs" dxfId="3963" priority="2475" operator="equal">
      <formula>"H1"</formula>
    </cfRule>
  </conditionalFormatting>
  <conditionalFormatting sqref="D260">
    <cfRule type="cellIs" dxfId="3962" priority="2469" operator="equal">
      <formula>"D"</formula>
    </cfRule>
  </conditionalFormatting>
  <conditionalFormatting sqref="D260">
    <cfRule type="cellIs" dxfId="3961" priority="2467" operator="equal">
      <formula>"H2"</formula>
    </cfRule>
    <cfRule type="cellIs" dxfId="3960" priority="2468" operator="equal">
      <formula>"H1"</formula>
    </cfRule>
  </conditionalFormatting>
  <conditionalFormatting sqref="D260">
    <cfRule type="cellIs" dxfId="3959" priority="2466" operator="equal">
      <formula>"D"</formula>
    </cfRule>
  </conditionalFormatting>
  <conditionalFormatting sqref="D260">
    <cfRule type="cellIs" dxfId="3958" priority="2464" operator="equal">
      <formula>"H2"</formula>
    </cfRule>
    <cfRule type="cellIs" dxfId="3957" priority="2465" operator="equal">
      <formula>"H1"</formula>
    </cfRule>
  </conditionalFormatting>
  <conditionalFormatting sqref="D262">
    <cfRule type="cellIs" dxfId="3956" priority="2459" operator="equal">
      <formula>"D"</formula>
    </cfRule>
  </conditionalFormatting>
  <conditionalFormatting sqref="D262">
    <cfRule type="cellIs" dxfId="3955" priority="2457" operator="equal">
      <formula>"H2"</formula>
    </cfRule>
    <cfRule type="cellIs" dxfId="3954" priority="2458" operator="equal">
      <formula>"H1"</formula>
    </cfRule>
  </conditionalFormatting>
  <conditionalFormatting sqref="D262">
    <cfRule type="cellIs" dxfId="3953" priority="2456" operator="equal">
      <formula>"D"</formula>
    </cfRule>
  </conditionalFormatting>
  <conditionalFormatting sqref="D262">
    <cfRule type="cellIs" dxfId="3952" priority="2454" operator="equal">
      <formula>"H2"</formula>
    </cfRule>
    <cfRule type="cellIs" dxfId="3951" priority="2455" operator="equal">
      <formula>"H1"</formula>
    </cfRule>
  </conditionalFormatting>
  <conditionalFormatting sqref="D265">
    <cfRule type="cellIs" dxfId="3950" priority="2449" operator="equal">
      <formula>"D"</formula>
    </cfRule>
  </conditionalFormatting>
  <conditionalFormatting sqref="D265">
    <cfRule type="cellIs" dxfId="3949" priority="2447" operator="equal">
      <formula>"H2"</formula>
    </cfRule>
    <cfRule type="cellIs" dxfId="3948" priority="2448" operator="equal">
      <formula>"H1"</formula>
    </cfRule>
  </conditionalFormatting>
  <conditionalFormatting sqref="D265">
    <cfRule type="cellIs" dxfId="3947" priority="2446" operator="equal">
      <formula>"D"</formula>
    </cfRule>
  </conditionalFormatting>
  <conditionalFormatting sqref="D265">
    <cfRule type="cellIs" dxfId="3946" priority="2444" operator="equal">
      <formula>"H2"</formula>
    </cfRule>
    <cfRule type="cellIs" dxfId="3945" priority="2445" operator="equal">
      <formula>"H1"</formula>
    </cfRule>
  </conditionalFormatting>
  <conditionalFormatting sqref="D267">
    <cfRule type="cellIs" dxfId="3944" priority="2439" operator="equal">
      <formula>"D"</formula>
    </cfRule>
  </conditionalFormatting>
  <conditionalFormatting sqref="D267">
    <cfRule type="cellIs" dxfId="3943" priority="2437" operator="equal">
      <formula>"H2"</formula>
    </cfRule>
    <cfRule type="cellIs" dxfId="3942" priority="2438" operator="equal">
      <formula>"H1"</formula>
    </cfRule>
  </conditionalFormatting>
  <conditionalFormatting sqref="D267">
    <cfRule type="cellIs" dxfId="3941" priority="2436" operator="equal">
      <formula>"D"</formula>
    </cfRule>
  </conditionalFormatting>
  <conditionalFormatting sqref="D267">
    <cfRule type="cellIs" dxfId="3940" priority="2434" operator="equal">
      <formula>"H2"</formula>
    </cfRule>
    <cfRule type="cellIs" dxfId="3939" priority="2435" operator="equal">
      <formula>"H1"</formula>
    </cfRule>
  </conditionalFormatting>
  <conditionalFormatting sqref="D268">
    <cfRule type="cellIs" dxfId="3938" priority="2429" operator="equal">
      <formula>"D"</formula>
    </cfRule>
  </conditionalFormatting>
  <conditionalFormatting sqref="D268">
    <cfRule type="cellIs" dxfId="3937" priority="2427" operator="equal">
      <formula>"H2"</formula>
    </cfRule>
    <cfRule type="cellIs" dxfId="3936" priority="2428" operator="equal">
      <formula>"H1"</formula>
    </cfRule>
  </conditionalFormatting>
  <conditionalFormatting sqref="D268">
    <cfRule type="cellIs" dxfId="3935" priority="2426" operator="equal">
      <formula>"D"</formula>
    </cfRule>
  </conditionalFormatting>
  <conditionalFormatting sqref="D268">
    <cfRule type="cellIs" dxfId="3934" priority="2424" operator="equal">
      <formula>"H2"</formula>
    </cfRule>
    <cfRule type="cellIs" dxfId="3933" priority="2425" operator="equal">
      <formula>"H1"</formula>
    </cfRule>
  </conditionalFormatting>
  <conditionalFormatting sqref="L259:L269">
    <cfRule type="cellIs" dxfId="3932" priority="2418" operator="equal">
      <formula>"D"</formula>
    </cfRule>
  </conditionalFormatting>
  <conditionalFormatting sqref="L259:L269">
    <cfRule type="cellIs" dxfId="3931" priority="2416" operator="equal">
      <formula>"H2"</formula>
    </cfRule>
    <cfRule type="cellIs" dxfId="3930" priority="2417" operator="equal">
      <formula>"H1"</formula>
    </cfRule>
  </conditionalFormatting>
  <conditionalFormatting sqref="N271:JN275">
    <cfRule type="expression" dxfId="3929" priority="2411">
      <formula>OR(WEEKDAY(N$1)=1,WEEKDAY(N$1)=7)</formula>
    </cfRule>
  </conditionalFormatting>
  <conditionalFormatting sqref="I271:XFD275 G271:G275">
    <cfRule type="cellIs" dxfId="3928" priority="2408" operator="equal">
      <formula>"D"</formula>
    </cfRule>
  </conditionalFormatting>
  <conditionalFormatting sqref="I271:XFD275 G271:G275">
    <cfRule type="cellIs" dxfId="3927" priority="2406" operator="equal">
      <formula>"H2"</formula>
    </cfRule>
    <cfRule type="cellIs" dxfId="3926" priority="2407" operator="equal">
      <formula>"H1"</formula>
    </cfRule>
  </conditionalFormatting>
  <conditionalFormatting sqref="N270:JN270">
    <cfRule type="expression" dxfId="3925" priority="2400">
      <formula>OR(WEEKDAY(N$1)=1,WEEKDAY(N$1)=7)</formula>
    </cfRule>
  </conditionalFormatting>
  <conditionalFormatting sqref="L270:XFD270 A270:F270">
    <cfRule type="cellIs" dxfId="3924" priority="2397" operator="equal">
      <formula>"D"</formula>
    </cfRule>
  </conditionalFormatting>
  <conditionalFormatting sqref="L270:XFD270 A270:F270">
    <cfRule type="cellIs" dxfId="3923" priority="2395" operator="equal">
      <formula>"H2"</formula>
    </cfRule>
    <cfRule type="cellIs" dxfId="3922" priority="2396" operator="equal">
      <formula>"H1"</formula>
    </cfRule>
  </conditionalFormatting>
  <conditionalFormatting sqref="E270:F270">
    <cfRule type="expression" dxfId="3921" priority="2394">
      <formula>$E270&gt;$F270</formula>
    </cfRule>
  </conditionalFormatting>
  <conditionalFormatting sqref="G270">
    <cfRule type="cellIs" dxfId="3920" priority="2389" operator="equal">
      <formula>"D"</formula>
    </cfRule>
  </conditionalFormatting>
  <conditionalFormatting sqref="G270">
    <cfRule type="cellIs" dxfId="3919" priority="2387" operator="equal">
      <formula>"H2"</formula>
    </cfRule>
    <cfRule type="cellIs" dxfId="3918" priority="2388" operator="equal">
      <formula>"H1"</formula>
    </cfRule>
  </conditionalFormatting>
  <conditionalFormatting sqref="G270">
    <cfRule type="cellIs" dxfId="3917" priority="2386" operator="equal">
      <formula>"D"</formula>
    </cfRule>
  </conditionalFormatting>
  <conditionalFormatting sqref="G270">
    <cfRule type="cellIs" dxfId="3916" priority="2384" operator="equal">
      <formula>"H2"</formula>
    </cfRule>
    <cfRule type="cellIs" dxfId="3915" priority="2385" operator="equal">
      <formula>"H1"</formula>
    </cfRule>
  </conditionalFormatting>
  <conditionalFormatting sqref="N276:JN276">
    <cfRule type="expression" dxfId="3914" priority="2307">
      <formula>OR(WEEKDAY(N$1)=1,WEEKDAY(N$1)=7)</formula>
    </cfRule>
  </conditionalFormatting>
  <conditionalFormatting sqref="A276:XFD276">
    <cfRule type="cellIs" dxfId="3913" priority="2304" operator="equal">
      <formula>"D"</formula>
    </cfRule>
  </conditionalFormatting>
  <conditionalFormatting sqref="A276:XFD276">
    <cfRule type="cellIs" dxfId="3912" priority="2302" operator="equal">
      <formula>"H2"</formula>
    </cfRule>
    <cfRule type="cellIs" dxfId="3911" priority="2303" operator="equal">
      <formula>"H1"</formula>
    </cfRule>
  </conditionalFormatting>
  <conditionalFormatting sqref="E276:F276">
    <cfRule type="expression" dxfId="3910" priority="2301">
      <formula>$E276&gt;$F276</formula>
    </cfRule>
  </conditionalFormatting>
  <conditionalFormatting sqref="N278:JN278">
    <cfRule type="expression" dxfId="3909" priority="2296">
      <formula>OR(WEEKDAY(N$1)=1,WEEKDAY(N$1)=7)</formula>
    </cfRule>
  </conditionalFormatting>
  <conditionalFormatting sqref="I278:XFD278 D278:G278">
    <cfRule type="cellIs" dxfId="3908" priority="2293" operator="equal">
      <formula>"D"</formula>
    </cfRule>
  </conditionalFormatting>
  <conditionalFormatting sqref="I278:XFD278 D278:G278">
    <cfRule type="cellIs" dxfId="3907" priority="2291" operator="equal">
      <formula>"H2"</formula>
    </cfRule>
    <cfRule type="cellIs" dxfId="3906" priority="2292" operator="equal">
      <formula>"H1"</formula>
    </cfRule>
  </conditionalFormatting>
  <conditionalFormatting sqref="E278:F278">
    <cfRule type="expression" dxfId="3905" priority="2290">
      <formula>$E278&gt;$F278</formula>
    </cfRule>
  </conditionalFormatting>
  <conditionalFormatting sqref="N277:JN277">
    <cfRule type="expression" dxfId="3904" priority="2285">
      <formula>OR(WEEKDAY(N$1)=1,WEEKDAY(N$1)=7)</formula>
    </cfRule>
  </conditionalFormatting>
  <conditionalFormatting sqref="L277:XFD277 A277:F277">
    <cfRule type="cellIs" dxfId="3903" priority="2282" operator="equal">
      <formula>"D"</formula>
    </cfRule>
  </conditionalFormatting>
  <conditionalFormatting sqref="L277:XFD277 A277:F277">
    <cfRule type="cellIs" dxfId="3902" priority="2280" operator="equal">
      <formula>"H2"</formula>
    </cfRule>
    <cfRule type="cellIs" dxfId="3901" priority="2281" operator="equal">
      <formula>"H1"</formula>
    </cfRule>
  </conditionalFormatting>
  <conditionalFormatting sqref="E277:F277">
    <cfRule type="expression" dxfId="3900" priority="2279">
      <formula>$E277&gt;$F277</formula>
    </cfRule>
  </conditionalFormatting>
  <conditionalFormatting sqref="G277">
    <cfRule type="cellIs" dxfId="3899" priority="2274" operator="equal">
      <formula>"D"</formula>
    </cfRule>
  </conditionalFormatting>
  <conditionalFormatting sqref="G277">
    <cfRule type="cellIs" dxfId="3898" priority="2272" operator="equal">
      <formula>"H2"</formula>
    </cfRule>
    <cfRule type="cellIs" dxfId="3897" priority="2273" operator="equal">
      <formula>"H1"</formula>
    </cfRule>
  </conditionalFormatting>
  <conditionalFormatting sqref="G277">
    <cfRule type="cellIs" dxfId="3896" priority="2271" operator="equal">
      <formula>"D"</formula>
    </cfRule>
  </conditionalFormatting>
  <conditionalFormatting sqref="G277">
    <cfRule type="cellIs" dxfId="3895" priority="2269" operator="equal">
      <formula>"H2"</formula>
    </cfRule>
    <cfRule type="cellIs" dxfId="3894" priority="2270" operator="equal">
      <formula>"H1"</formula>
    </cfRule>
  </conditionalFormatting>
  <conditionalFormatting sqref="N280:JN285">
    <cfRule type="expression" dxfId="3893" priority="2264">
      <formula>OR(WEEKDAY(N$1)=1,WEEKDAY(N$1)=7)</formula>
    </cfRule>
  </conditionalFormatting>
  <conditionalFormatting sqref="I280:XFD285 G280:G281 D280:D282 F282:G282 D283:G285">
    <cfRule type="cellIs" dxfId="3892" priority="2261" operator="equal">
      <formula>"D"</formula>
    </cfRule>
  </conditionalFormatting>
  <conditionalFormatting sqref="I280:XFD285 G280:G281 D280:D282 F282:G282 D283:G285">
    <cfRule type="cellIs" dxfId="3891" priority="2259" operator="equal">
      <formula>"H2"</formula>
    </cfRule>
    <cfRule type="cellIs" dxfId="3890" priority="2260" operator="equal">
      <formula>"H1"</formula>
    </cfRule>
  </conditionalFormatting>
  <conditionalFormatting sqref="F282 E283:F285">
    <cfRule type="expression" dxfId="3889" priority="2258">
      <formula>$E282&gt;$F282</formula>
    </cfRule>
  </conditionalFormatting>
  <conditionalFormatting sqref="N279:JN279">
    <cfRule type="expression" dxfId="3888" priority="2253">
      <formula>OR(WEEKDAY(N$1)=1,WEEKDAY(N$1)=7)</formula>
    </cfRule>
  </conditionalFormatting>
  <conditionalFormatting sqref="L279:XFD279 A279:F279">
    <cfRule type="cellIs" dxfId="3887" priority="2250" operator="equal">
      <formula>"D"</formula>
    </cfRule>
  </conditionalFormatting>
  <conditionalFormatting sqref="L279:XFD279 A279:F279">
    <cfRule type="cellIs" dxfId="3886" priority="2248" operator="equal">
      <formula>"H2"</formula>
    </cfRule>
    <cfRule type="cellIs" dxfId="3885" priority="2249" operator="equal">
      <formula>"H1"</formula>
    </cfRule>
  </conditionalFormatting>
  <conditionalFormatting sqref="E279:F279">
    <cfRule type="expression" dxfId="3884" priority="2247">
      <formula>$E279&gt;$F279</formula>
    </cfRule>
  </conditionalFormatting>
  <conditionalFormatting sqref="G279">
    <cfRule type="cellIs" dxfId="3883" priority="2242" operator="equal">
      <formula>"D"</formula>
    </cfRule>
  </conditionalFormatting>
  <conditionalFormatting sqref="G279">
    <cfRule type="cellIs" dxfId="3882" priority="2240" operator="equal">
      <formula>"H2"</formula>
    </cfRule>
    <cfRule type="cellIs" dxfId="3881" priority="2241" operator="equal">
      <formula>"H1"</formula>
    </cfRule>
  </conditionalFormatting>
  <conditionalFormatting sqref="G279">
    <cfRule type="cellIs" dxfId="3880" priority="2239" operator="equal">
      <formula>"D"</formula>
    </cfRule>
  </conditionalFormatting>
  <conditionalFormatting sqref="G279">
    <cfRule type="cellIs" dxfId="3879" priority="2237" operator="equal">
      <formula>"H2"</formula>
    </cfRule>
    <cfRule type="cellIs" dxfId="3878" priority="2238" operator="equal">
      <formula>"H1"</formula>
    </cfRule>
  </conditionalFormatting>
  <conditionalFormatting sqref="E280">
    <cfRule type="cellIs" dxfId="3877" priority="2232" operator="equal">
      <formula>"D"</formula>
    </cfRule>
  </conditionalFormatting>
  <conditionalFormatting sqref="E280">
    <cfRule type="cellIs" dxfId="3876" priority="2230" operator="equal">
      <formula>"H2"</formula>
    </cfRule>
    <cfRule type="cellIs" dxfId="3875" priority="2231" operator="equal">
      <formula>"H1"</formula>
    </cfRule>
  </conditionalFormatting>
  <conditionalFormatting sqref="E280">
    <cfRule type="expression" dxfId="3874" priority="2229">
      <formula>$E280&gt;$F280</formula>
    </cfRule>
  </conditionalFormatting>
  <conditionalFormatting sqref="F280">
    <cfRule type="cellIs" dxfId="3873" priority="2224" operator="equal">
      <formula>"D"</formula>
    </cfRule>
  </conditionalFormatting>
  <conditionalFormatting sqref="F280">
    <cfRule type="cellIs" dxfId="3872" priority="2222" operator="equal">
      <formula>"H2"</formula>
    </cfRule>
    <cfRule type="cellIs" dxfId="3871" priority="2223" operator="equal">
      <formula>"H1"</formula>
    </cfRule>
  </conditionalFormatting>
  <conditionalFormatting sqref="F280">
    <cfRule type="expression" dxfId="3870" priority="2221">
      <formula>$E280&gt;$F280</formula>
    </cfRule>
  </conditionalFormatting>
  <conditionalFormatting sqref="E281">
    <cfRule type="cellIs" dxfId="3869" priority="2216" operator="equal">
      <formula>"D"</formula>
    </cfRule>
  </conditionalFormatting>
  <conditionalFormatting sqref="E281">
    <cfRule type="cellIs" dxfId="3868" priority="2214" operator="equal">
      <formula>"H2"</formula>
    </cfRule>
    <cfRule type="cellIs" dxfId="3867" priority="2215" operator="equal">
      <formula>"H1"</formula>
    </cfRule>
  </conditionalFormatting>
  <conditionalFormatting sqref="E281">
    <cfRule type="expression" dxfId="3866" priority="2213">
      <formula>$E281&gt;$F281</formula>
    </cfRule>
  </conditionalFormatting>
  <conditionalFormatting sqref="F281">
    <cfRule type="cellIs" dxfId="3865" priority="2208" operator="equal">
      <formula>"D"</formula>
    </cfRule>
  </conditionalFormatting>
  <conditionalFormatting sqref="F281">
    <cfRule type="cellIs" dxfId="3864" priority="2206" operator="equal">
      <formula>"H2"</formula>
    </cfRule>
    <cfRule type="cellIs" dxfId="3863" priority="2207" operator="equal">
      <formula>"H1"</formula>
    </cfRule>
  </conditionalFormatting>
  <conditionalFormatting sqref="F281">
    <cfRule type="expression" dxfId="3862" priority="2205">
      <formula>$E281&gt;$F281</formula>
    </cfRule>
  </conditionalFormatting>
  <conditionalFormatting sqref="E282">
    <cfRule type="cellIs" dxfId="3861" priority="2200" operator="equal">
      <formula>"D"</formula>
    </cfRule>
  </conditionalFormatting>
  <conditionalFormatting sqref="E282">
    <cfRule type="cellIs" dxfId="3860" priority="2198" operator="equal">
      <formula>"H2"</formula>
    </cfRule>
    <cfRule type="cellIs" dxfId="3859" priority="2199" operator="equal">
      <formula>"H1"</formula>
    </cfRule>
  </conditionalFormatting>
  <conditionalFormatting sqref="E282">
    <cfRule type="expression" dxfId="3858" priority="2197">
      <formula>$E282&gt;$F282</formula>
    </cfRule>
  </conditionalFormatting>
  <conditionalFormatting sqref="D271:F275">
    <cfRule type="cellIs" dxfId="3857" priority="2192" operator="equal">
      <formula>"D"</formula>
    </cfRule>
  </conditionalFormatting>
  <conditionalFormatting sqref="D271:F275">
    <cfRule type="cellIs" dxfId="3856" priority="2190" operator="equal">
      <formula>"H2"</formula>
    </cfRule>
    <cfRule type="cellIs" dxfId="3855" priority="2191" operator="equal">
      <formula>"H1"</formula>
    </cfRule>
  </conditionalFormatting>
  <conditionalFormatting sqref="E271:F275">
    <cfRule type="expression" dxfId="3854" priority="2189">
      <formula>$E271&gt;$F271</formula>
    </cfRule>
  </conditionalFormatting>
  <conditionalFormatting sqref="C248">
    <cfRule type="cellIs" dxfId="3853" priority="2188" operator="equal">
      <formula>"D"</formula>
    </cfRule>
  </conditionalFormatting>
  <conditionalFormatting sqref="C248">
    <cfRule type="cellIs" dxfId="3852" priority="2186" operator="equal">
      <formula>"H2"</formula>
    </cfRule>
    <cfRule type="cellIs" dxfId="3851" priority="2187" operator="equal">
      <formula>"H1"</formula>
    </cfRule>
  </conditionalFormatting>
  <conditionalFormatting sqref="C250">
    <cfRule type="cellIs" dxfId="3850" priority="2182" operator="equal">
      <formula>"D"</formula>
    </cfRule>
  </conditionalFormatting>
  <conditionalFormatting sqref="C250">
    <cfRule type="cellIs" dxfId="3849" priority="2180" operator="equal">
      <formula>"H2"</formula>
    </cfRule>
    <cfRule type="cellIs" dxfId="3848" priority="2181" operator="equal">
      <formula>"H1"</formula>
    </cfRule>
  </conditionalFormatting>
  <conditionalFormatting sqref="C250">
    <cfRule type="cellIs" dxfId="3847" priority="2179" operator="equal">
      <formula>"D"</formula>
    </cfRule>
  </conditionalFormatting>
  <conditionalFormatting sqref="C250">
    <cfRule type="cellIs" dxfId="3846" priority="2177" operator="equal">
      <formula>"H2"</formula>
    </cfRule>
    <cfRule type="cellIs" dxfId="3845" priority="2178" operator="equal">
      <formula>"H1"</formula>
    </cfRule>
  </conditionalFormatting>
  <conditionalFormatting sqref="C250">
    <cfRule type="cellIs" dxfId="3844" priority="2173" operator="equal">
      <formula>"D"</formula>
    </cfRule>
  </conditionalFormatting>
  <conditionalFormatting sqref="C250">
    <cfRule type="cellIs" dxfId="3843" priority="2171" operator="equal">
      <formula>"H2"</formula>
    </cfRule>
    <cfRule type="cellIs" dxfId="3842" priority="2172" operator="equal">
      <formula>"H1"</formula>
    </cfRule>
  </conditionalFormatting>
  <conditionalFormatting sqref="C250">
    <cfRule type="cellIs" dxfId="3841" priority="2170" operator="equal">
      <formula>"D"</formula>
    </cfRule>
  </conditionalFormatting>
  <conditionalFormatting sqref="C250">
    <cfRule type="cellIs" dxfId="3840" priority="2168" operator="equal">
      <formula>"H2"</formula>
    </cfRule>
    <cfRule type="cellIs" dxfId="3839" priority="2169" operator="equal">
      <formula>"H1"</formula>
    </cfRule>
  </conditionalFormatting>
  <conditionalFormatting sqref="C250">
    <cfRule type="cellIs" dxfId="3838" priority="2167" operator="equal">
      <formula>"D"</formula>
    </cfRule>
  </conditionalFormatting>
  <conditionalFormatting sqref="C250">
    <cfRule type="cellIs" dxfId="3837" priority="2165" operator="equal">
      <formula>"H2"</formula>
    </cfRule>
    <cfRule type="cellIs" dxfId="3836" priority="2166" operator="equal">
      <formula>"H1"</formula>
    </cfRule>
  </conditionalFormatting>
  <conditionalFormatting sqref="C250">
    <cfRule type="cellIs" dxfId="3835" priority="2164" operator="equal">
      <formula>"D"</formula>
    </cfRule>
  </conditionalFormatting>
  <conditionalFormatting sqref="C250">
    <cfRule type="cellIs" dxfId="3834" priority="2162" operator="equal">
      <formula>"H2"</formula>
    </cfRule>
    <cfRule type="cellIs" dxfId="3833" priority="2163" operator="equal">
      <formula>"H1"</formula>
    </cfRule>
  </conditionalFormatting>
  <conditionalFormatting sqref="C250">
    <cfRule type="cellIs" dxfId="3832" priority="2158" operator="equal">
      <formula>"D"</formula>
    </cfRule>
  </conditionalFormatting>
  <conditionalFormatting sqref="C250">
    <cfRule type="cellIs" dxfId="3831" priority="2156" operator="equal">
      <formula>"H2"</formula>
    </cfRule>
    <cfRule type="cellIs" dxfId="3830" priority="2157" operator="equal">
      <formula>"H1"</formula>
    </cfRule>
  </conditionalFormatting>
  <conditionalFormatting sqref="C250">
    <cfRule type="cellIs" dxfId="3829" priority="2155" operator="equal">
      <formula>"D"</formula>
    </cfRule>
  </conditionalFormatting>
  <conditionalFormatting sqref="C250">
    <cfRule type="cellIs" dxfId="3828" priority="2153" operator="equal">
      <formula>"H2"</formula>
    </cfRule>
    <cfRule type="cellIs" dxfId="3827" priority="2154" operator="equal">
      <formula>"H1"</formula>
    </cfRule>
  </conditionalFormatting>
  <conditionalFormatting sqref="C250">
    <cfRule type="cellIs" dxfId="3826" priority="2152" operator="equal">
      <formula>"D"</formula>
    </cfRule>
  </conditionalFormatting>
  <conditionalFormatting sqref="C250">
    <cfRule type="cellIs" dxfId="3825" priority="2150" operator="equal">
      <formula>"H2"</formula>
    </cfRule>
    <cfRule type="cellIs" dxfId="3824" priority="2151" operator="equal">
      <formula>"H1"</formula>
    </cfRule>
  </conditionalFormatting>
  <conditionalFormatting sqref="C250">
    <cfRule type="cellIs" dxfId="3823" priority="2149" operator="equal">
      <formula>"D"</formula>
    </cfRule>
  </conditionalFormatting>
  <conditionalFormatting sqref="C250">
    <cfRule type="cellIs" dxfId="3822" priority="2147" operator="equal">
      <formula>"H2"</formula>
    </cfRule>
    <cfRule type="cellIs" dxfId="3821" priority="2148" operator="equal">
      <formula>"H1"</formula>
    </cfRule>
  </conditionalFormatting>
  <conditionalFormatting sqref="C250">
    <cfRule type="cellIs" dxfId="3820" priority="2143" operator="equal">
      <formula>"D"</formula>
    </cfRule>
  </conditionalFormatting>
  <conditionalFormatting sqref="C250">
    <cfRule type="cellIs" dxfId="3819" priority="2141" operator="equal">
      <formula>"H2"</formula>
    </cfRule>
    <cfRule type="cellIs" dxfId="3818" priority="2142" operator="equal">
      <formula>"H1"</formula>
    </cfRule>
  </conditionalFormatting>
  <conditionalFormatting sqref="C250">
    <cfRule type="cellIs" dxfId="3817" priority="2140" operator="equal">
      <formula>"D"</formula>
    </cfRule>
  </conditionalFormatting>
  <conditionalFormatting sqref="C250">
    <cfRule type="cellIs" dxfId="3816" priority="2138" operator="equal">
      <formula>"H2"</formula>
    </cfRule>
    <cfRule type="cellIs" dxfId="3815" priority="2139" operator="equal">
      <formula>"H1"</formula>
    </cfRule>
  </conditionalFormatting>
  <conditionalFormatting sqref="C250">
    <cfRule type="cellIs" dxfId="3814" priority="2137" operator="equal">
      <formula>"D"</formula>
    </cfRule>
  </conditionalFormatting>
  <conditionalFormatting sqref="C250">
    <cfRule type="cellIs" dxfId="3813" priority="2135" operator="equal">
      <formula>"H2"</formula>
    </cfRule>
    <cfRule type="cellIs" dxfId="3812" priority="2136" operator="equal">
      <formula>"H1"</formula>
    </cfRule>
  </conditionalFormatting>
  <conditionalFormatting sqref="C250">
    <cfRule type="cellIs" dxfId="3811" priority="2134" operator="equal">
      <formula>"D"</formula>
    </cfRule>
  </conditionalFormatting>
  <conditionalFormatting sqref="C250">
    <cfRule type="cellIs" dxfId="3810" priority="2132" operator="equal">
      <formula>"H2"</formula>
    </cfRule>
    <cfRule type="cellIs" dxfId="3809" priority="2133" operator="equal">
      <formula>"H1"</formula>
    </cfRule>
  </conditionalFormatting>
  <conditionalFormatting sqref="C250">
    <cfRule type="cellIs" dxfId="3808" priority="2128" operator="equal">
      <formula>"D"</formula>
    </cfRule>
  </conditionalFormatting>
  <conditionalFormatting sqref="C250">
    <cfRule type="cellIs" dxfId="3807" priority="2126" operator="equal">
      <formula>"H2"</formula>
    </cfRule>
    <cfRule type="cellIs" dxfId="3806" priority="2127" operator="equal">
      <formula>"H1"</formula>
    </cfRule>
  </conditionalFormatting>
  <conditionalFormatting sqref="C250">
    <cfRule type="cellIs" dxfId="3805" priority="2125" operator="equal">
      <formula>"D"</formula>
    </cfRule>
  </conditionalFormatting>
  <conditionalFormatting sqref="C250">
    <cfRule type="cellIs" dxfId="3804" priority="2123" operator="equal">
      <formula>"H2"</formula>
    </cfRule>
    <cfRule type="cellIs" dxfId="3803" priority="2124" operator="equal">
      <formula>"H1"</formula>
    </cfRule>
  </conditionalFormatting>
  <conditionalFormatting sqref="C250">
    <cfRule type="cellIs" dxfId="3802" priority="2122" operator="equal">
      <formula>"D"</formula>
    </cfRule>
  </conditionalFormatting>
  <conditionalFormatting sqref="C250">
    <cfRule type="cellIs" dxfId="3801" priority="2120" operator="equal">
      <formula>"H2"</formula>
    </cfRule>
    <cfRule type="cellIs" dxfId="3800" priority="2121" operator="equal">
      <formula>"H1"</formula>
    </cfRule>
  </conditionalFormatting>
  <conditionalFormatting sqref="C250">
    <cfRule type="cellIs" dxfId="3799" priority="2119" operator="equal">
      <formula>"D"</formula>
    </cfRule>
  </conditionalFormatting>
  <conditionalFormatting sqref="C250">
    <cfRule type="cellIs" dxfId="3798" priority="2117" operator="equal">
      <formula>"H2"</formula>
    </cfRule>
    <cfRule type="cellIs" dxfId="3797" priority="2118" operator="equal">
      <formula>"H1"</formula>
    </cfRule>
  </conditionalFormatting>
  <conditionalFormatting sqref="C250">
    <cfRule type="cellIs" dxfId="3796" priority="2116" operator="equal">
      <formula>"D"</formula>
    </cfRule>
  </conditionalFormatting>
  <conditionalFormatting sqref="C250">
    <cfRule type="cellIs" dxfId="3795" priority="2114" operator="equal">
      <formula>"H2"</formula>
    </cfRule>
    <cfRule type="cellIs" dxfId="3794" priority="2115" operator="equal">
      <formula>"H1"</formula>
    </cfRule>
  </conditionalFormatting>
  <conditionalFormatting sqref="C250">
    <cfRule type="cellIs" dxfId="3793" priority="2113" operator="equal">
      <formula>"D"</formula>
    </cfRule>
  </conditionalFormatting>
  <conditionalFormatting sqref="C250">
    <cfRule type="cellIs" dxfId="3792" priority="2111" operator="equal">
      <formula>"H2"</formula>
    </cfRule>
    <cfRule type="cellIs" dxfId="3791" priority="2112" operator="equal">
      <formula>"H1"</formula>
    </cfRule>
  </conditionalFormatting>
  <conditionalFormatting sqref="C248">
    <cfRule type="cellIs" dxfId="3790" priority="2110" operator="equal">
      <formula>"D"</formula>
    </cfRule>
  </conditionalFormatting>
  <conditionalFormatting sqref="C248">
    <cfRule type="cellIs" dxfId="3789" priority="2108" operator="equal">
      <formula>"H2"</formula>
    </cfRule>
    <cfRule type="cellIs" dxfId="3788" priority="2109" operator="equal">
      <formula>"H1"</formula>
    </cfRule>
  </conditionalFormatting>
  <conditionalFormatting sqref="C251">
    <cfRule type="cellIs" dxfId="3787" priority="2104" operator="equal">
      <formula>"D"</formula>
    </cfRule>
  </conditionalFormatting>
  <conditionalFormatting sqref="C251">
    <cfRule type="cellIs" dxfId="3786" priority="2102" operator="equal">
      <formula>"H2"</formula>
    </cfRule>
    <cfRule type="cellIs" dxfId="3785" priority="2103" operator="equal">
      <formula>"H1"</formula>
    </cfRule>
  </conditionalFormatting>
  <conditionalFormatting sqref="C251">
    <cfRule type="cellIs" dxfId="3784" priority="2101" operator="equal">
      <formula>"D"</formula>
    </cfRule>
  </conditionalFormatting>
  <conditionalFormatting sqref="C251">
    <cfRule type="cellIs" dxfId="3783" priority="2099" operator="equal">
      <formula>"H2"</formula>
    </cfRule>
    <cfRule type="cellIs" dxfId="3782" priority="2100" operator="equal">
      <formula>"H1"</formula>
    </cfRule>
  </conditionalFormatting>
  <conditionalFormatting sqref="C251">
    <cfRule type="cellIs" dxfId="3781" priority="2098" operator="equal">
      <formula>"D"</formula>
    </cfRule>
  </conditionalFormatting>
  <conditionalFormatting sqref="C251">
    <cfRule type="cellIs" dxfId="3780" priority="2096" operator="equal">
      <formula>"H2"</formula>
    </cfRule>
    <cfRule type="cellIs" dxfId="3779" priority="2097" operator="equal">
      <formula>"H1"</formula>
    </cfRule>
  </conditionalFormatting>
  <conditionalFormatting sqref="C251">
    <cfRule type="cellIs" dxfId="3778" priority="2095" operator="equal">
      <formula>"D"</formula>
    </cfRule>
  </conditionalFormatting>
  <conditionalFormatting sqref="C251">
    <cfRule type="cellIs" dxfId="3777" priority="2093" operator="equal">
      <formula>"H2"</formula>
    </cfRule>
    <cfRule type="cellIs" dxfId="3776" priority="2094" operator="equal">
      <formula>"H1"</formula>
    </cfRule>
  </conditionalFormatting>
  <conditionalFormatting sqref="C251">
    <cfRule type="cellIs" dxfId="3775" priority="2089" operator="equal">
      <formula>"D"</formula>
    </cfRule>
  </conditionalFormatting>
  <conditionalFormatting sqref="C251">
    <cfRule type="cellIs" dxfId="3774" priority="2087" operator="equal">
      <formula>"H2"</formula>
    </cfRule>
    <cfRule type="cellIs" dxfId="3773" priority="2088" operator="equal">
      <formula>"H1"</formula>
    </cfRule>
  </conditionalFormatting>
  <conditionalFormatting sqref="C251">
    <cfRule type="cellIs" dxfId="3772" priority="2086" operator="equal">
      <formula>"D"</formula>
    </cfRule>
  </conditionalFormatting>
  <conditionalFormatting sqref="C251">
    <cfRule type="cellIs" dxfId="3771" priority="2084" operator="equal">
      <formula>"H2"</formula>
    </cfRule>
    <cfRule type="cellIs" dxfId="3770" priority="2085" operator="equal">
      <formula>"H1"</formula>
    </cfRule>
  </conditionalFormatting>
  <conditionalFormatting sqref="C251">
    <cfRule type="cellIs" dxfId="3769" priority="2083" operator="equal">
      <formula>"D"</formula>
    </cfRule>
  </conditionalFormatting>
  <conditionalFormatting sqref="C251">
    <cfRule type="cellIs" dxfId="3768" priority="2081" operator="equal">
      <formula>"H2"</formula>
    </cfRule>
    <cfRule type="cellIs" dxfId="3767" priority="2082" operator="equal">
      <formula>"H1"</formula>
    </cfRule>
  </conditionalFormatting>
  <conditionalFormatting sqref="C251">
    <cfRule type="cellIs" dxfId="3766" priority="2080" operator="equal">
      <formula>"D"</formula>
    </cfRule>
  </conditionalFormatting>
  <conditionalFormatting sqref="C251">
    <cfRule type="cellIs" dxfId="3765" priority="2078" operator="equal">
      <formula>"H2"</formula>
    </cfRule>
    <cfRule type="cellIs" dxfId="3764" priority="2079" operator="equal">
      <formula>"H1"</formula>
    </cfRule>
  </conditionalFormatting>
  <conditionalFormatting sqref="C251">
    <cfRule type="cellIs" dxfId="3763" priority="2074" operator="equal">
      <formula>"D"</formula>
    </cfRule>
  </conditionalFormatting>
  <conditionalFormatting sqref="C251">
    <cfRule type="cellIs" dxfId="3762" priority="2072" operator="equal">
      <formula>"H2"</formula>
    </cfRule>
    <cfRule type="cellIs" dxfId="3761" priority="2073" operator="equal">
      <formula>"H1"</formula>
    </cfRule>
  </conditionalFormatting>
  <conditionalFormatting sqref="C251">
    <cfRule type="cellIs" dxfId="3760" priority="2071" operator="equal">
      <formula>"D"</formula>
    </cfRule>
  </conditionalFormatting>
  <conditionalFormatting sqref="C251">
    <cfRule type="cellIs" dxfId="3759" priority="2069" operator="equal">
      <formula>"H2"</formula>
    </cfRule>
    <cfRule type="cellIs" dxfId="3758" priority="2070" operator="equal">
      <formula>"H1"</formula>
    </cfRule>
  </conditionalFormatting>
  <conditionalFormatting sqref="C251">
    <cfRule type="cellIs" dxfId="3757" priority="2068" operator="equal">
      <formula>"D"</formula>
    </cfRule>
  </conditionalFormatting>
  <conditionalFormatting sqref="C251">
    <cfRule type="cellIs" dxfId="3756" priority="2066" operator="equal">
      <formula>"H2"</formula>
    </cfRule>
    <cfRule type="cellIs" dxfId="3755" priority="2067" operator="equal">
      <formula>"H1"</formula>
    </cfRule>
  </conditionalFormatting>
  <conditionalFormatting sqref="C251">
    <cfRule type="cellIs" dxfId="3754" priority="2065" operator="equal">
      <formula>"D"</formula>
    </cfRule>
  </conditionalFormatting>
  <conditionalFormatting sqref="C251">
    <cfRule type="cellIs" dxfId="3753" priority="2063" operator="equal">
      <formula>"H2"</formula>
    </cfRule>
    <cfRule type="cellIs" dxfId="3752" priority="2064" operator="equal">
      <formula>"H1"</formula>
    </cfRule>
  </conditionalFormatting>
  <conditionalFormatting sqref="C251">
    <cfRule type="cellIs" dxfId="3751" priority="2059" operator="equal">
      <formula>"D"</formula>
    </cfRule>
  </conditionalFormatting>
  <conditionalFormatting sqref="C251">
    <cfRule type="cellIs" dxfId="3750" priority="2057" operator="equal">
      <formula>"H2"</formula>
    </cfRule>
    <cfRule type="cellIs" dxfId="3749" priority="2058" operator="equal">
      <formula>"H1"</formula>
    </cfRule>
  </conditionalFormatting>
  <conditionalFormatting sqref="C251">
    <cfRule type="cellIs" dxfId="3748" priority="2056" operator="equal">
      <formula>"D"</formula>
    </cfRule>
  </conditionalFormatting>
  <conditionalFormatting sqref="C251">
    <cfRule type="cellIs" dxfId="3747" priority="2054" operator="equal">
      <formula>"H2"</formula>
    </cfRule>
    <cfRule type="cellIs" dxfId="3746" priority="2055" operator="equal">
      <formula>"H1"</formula>
    </cfRule>
  </conditionalFormatting>
  <conditionalFormatting sqref="C251">
    <cfRule type="cellIs" dxfId="3745" priority="2053" operator="equal">
      <formula>"D"</formula>
    </cfRule>
  </conditionalFormatting>
  <conditionalFormatting sqref="C251">
    <cfRule type="cellIs" dxfId="3744" priority="2051" operator="equal">
      <formula>"H2"</formula>
    </cfRule>
    <cfRule type="cellIs" dxfId="3743" priority="2052" operator="equal">
      <formula>"H1"</formula>
    </cfRule>
  </conditionalFormatting>
  <conditionalFormatting sqref="C251">
    <cfRule type="cellIs" dxfId="3742" priority="2050" operator="equal">
      <formula>"D"</formula>
    </cfRule>
  </conditionalFormatting>
  <conditionalFormatting sqref="C251">
    <cfRule type="cellIs" dxfId="3741" priority="2048" operator="equal">
      <formula>"H2"</formula>
    </cfRule>
    <cfRule type="cellIs" dxfId="3740" priority="2049" operator="equal">
      <formula>"H1"</formula>
    </cfRule>
  </conditionalFormatting>
  <conditionalFormatting sqref="C251">
    <cfRule type="cellIs" dxfId="3739" priority="2044" operator="equal">
      <formula>"D"</formula>
    </cfRule>
  </conditionalFormatting>
  <conditionalFormatting sqref="C251">
    <cfRule type="cellIs" dxfId="3738" priority="2042" operator="equal">
      <formula>"H2"</formula>
    </cfRule>
    <cfRule type="cellIs" dxfId="3737" priority="2043" operator="equal">
      <formula>"H1"</formula>
    </cfRule>
  </conditionalFormatting>
  <conditionalFormatting sqref="C251">
    <cfRule type="cellIs" dxfId="3736" priority="2041" operator="equal">
      <formula>"D"</formula>
    </cfRule>
  </conditionalFormatting>
  <conditionalFormatting sqref="C251">
    <cfRule type="cellIs" dxfId="3735" priority="2039" operator="equal">
      <formula>"H2"</formula>
    </cfRule>
    <cfRule type="cellIs" dxfId="3734" priority="2040" operator="equal">
      <formula>"H1"</formula>
    </cfRule>
  </conditionalFormatting>
  <conditionalFormatting sqref="C251">
    <cfRule type="cellIs" dxfId="3733" priority="2035" operator="equal">
      <formula>"D"</formula>
    </cfRule>
  </conditionalFormatting>
  <conditionalFormatting sqref="C251">
    <cfRule type="cellIs" dxfId="3732" priority="2033" operator="equal">
      <formula>"H2"</formula>
    </cfRule>
    <cfRule type="cellIs" dxfId="3731" priority="2034" operator="equal">
      <formula>"H1"</formula>
    </cfRule>
  </conditionalFormatting>
  <conditionalFormatting sqref="C251">
    <cfRule type="cellIs" dxfId="3730" priority="2032" operator="equal">
      <formula>"D"</formula>
    </cfRule>
  </conditionalFormatting>
  <conditionalFormatting sqref="C251">
    <cfRule type="cellIs" dxfId="3729" priority="2030" operator="equal">
      <formula>"H2"</formula>
    </cfRule>
    <cfRule type="cellIs" dxfId="3728" priority="2031" operator="equal">
      <formula>"H1"</formula>
    </cfRule>
  </conditionalFormatting>
  <conditionalFormatting sqref="C251">
    <cfRule type="cellIs" dxfId="3727" priority="2026" operator="equal">
      <formula>"D"</formula>
    </cfRule>
  </conditionalFormatting>
  <conditionalFormatting sqref="C251">
    <cfRule type="cellIs" dxfId="3726" priority="2024" operator="equal">
      <formula>"H2"</formula>
    </cfRule>
    <cfRule type="cellIs" dxfId="3725" priority="2025" operator="equal">
      <formula>"H1"</formula>
    </cfRule>
  </conditionalFormatting>
  <conditionalFormatting sqref="C251">
    <cfRule type="cellIs" dxfId="3724" priority="2023" operator="equal">
      <formula>"D"</formula>
    </cfRule>
  </conditionalFormatting>
  <conditionalFormatting sqref="C251">
    <cfRule type="cellIs" dxfId="3723" priority="2021" operator="equal">
      <formula>"H2"</formula>
    </cfRule>
    <cfRule type="cellIs" dxfId="3722" priority="2022" operator="equal">
      <formula>"H1"</formula>
    </cfRule>
  </conditionalFormatting>
  <conditionalFormatting sqref="C251">
    <cfRule type="cellIs" dxfId="3721" priority="2020" operator="equal">
      <formula>"D"</formula>
    </cfRule>
  </conditionalFormatting>
  <conditionalFormatting sqref="C251">
    <cfRule type="cellIs" dxfId="3720" priority="2018" operator="equal">
      <formula>"H2"</formula>
    </cfRule>
    <cfRule type="cellIs" dxfId="3719" priority="2019" operator="equal">
      <formula>"H1"</formula>
    </cfRule>
  </conditionalFormatting>
  <conditionalFormatting sqref="C251">
    <cfRule type="cellIs" dxfId="3718" priority="2017" operator="equal">
      <formula>"D"</formula>
    </cfRule>
  </conditionalFormatting>
  <conditionalFormatting sqref="C251">
    <cfRule type="cellIs" dxfId="3717" priority="2015" operator="equal">
      <formula>"H2"</formula>
    </cfRule>
    <cfRule type="cellIs" dxfId="3716" priority="2016" operator="equal">
      <formula>"H1"</formula>
    </cfRule>
  </conditionalFormatting>
  <conditionalFormatting sqref="C251">
    <cfRule type="cellIs" dxfId="3715" priority="2011" operator="equal">
      <formula>"D"</formula>
    </cfRule>
  </conditionalFormatting>
  <conditionalFormatting sqref="C251">
    <cfRule type="cellIs" dxfId="3714" priority="2009" operator="equal">
      <formula>"H2"</formula>
    </cfRule>
    <cfRule type="cellIs" dxfId="3713" priority="2010" operator="equal">
      <formula>"H1"</formula>
    </cfRule>
  </conditionalFormatting>
  <conditionalFormatting sqref="C251">
    <cfRule type="cellIs" dxfId="3712" priority="2008" operator="equal">
      <formula>"D"</formula>
    </cfRule>
  </conditionalFormatting>
  <conditionalFormatting sqref="C251">
    <cfRule type="cellIs" dxfId="3711" priority="2006" operator="equal">
      <formula>"H2"</formula>
    </cfRule>
    <cfRule type="cellIs" dxfId="3710" priority="2007" operator="equal">
      <formula>"H1"</formula>
    </cfRule>
  </conditionalFormatting>
  <conditionalFormatting sqref="C251">
    <cfRule type="cellIs" dxfId="3709" priority="2005" operator="equal">
      <formula>"D"</formula>
    </cfRule>
  </conditionalFormatting>
  <conditionalFormatting sqref="C251">
    <cfRule type="cellIs" dxfId="3708" priority="2003" operator="equal">
      <formula>"H2"</formula>
    </cfRule>
    <cfRule type="cellIs" dxfId="3707" priority="2004" operator="equal">
      <formula>"H1"</formula>
    </cfRule>
  </conditionalFormatting>
  <conditionalFormatting sqref="C251">
    <cfRule type="cellIs" dxfId="3706" priority="2002" operator="equal">
      <formula>"D"</formula>
    </cfRule>
  </conditionalFormatting>
  <conditionalFormatting sqref="C251">
    <cfRule type="cellIs" dxfId="3705" priority="2000" operator="equal">
      <formula>"H2"</formula>
    </cfRule>
    <cfRule type="cellIs" dxfId="3704" priority="2001" operator="equal">
      <formula>"H1"</formula>
    </cfRule>
  </conditionalFormatting>
  <conditionalFormatting sqref="C251">
    <cfRule type="cellIs" dxfId="3703" priority="1996" operator="equal">
      <formula>"D"</formula>
    </cfRule>
  </conditionalFormatting>
  <conditionalFormatting sqref="C251">
    <cfRule type="cellIs" dxfId="3702" priority="1994" operator="equal">
      <formula>"H2"</formula>
    </cfRule>
    <cfRule type="cellIs" dxfId="3701" priority="1995" operator="equal">
      <formula>"H1"</formula>
    </cfRule>
  </conditionalFormatting>
  <conditionalFormatting sqref="C251">
    <cfRule type="cellIs" dxfId="3700" priority="1993" operator="equal">
      <formula>"D"</formula>
    </cfRule>
  </conditionalFormatting>
  <conditionalFormatting sqref="C251">
    <cfRule type="cellIs" dxfId="3699" priority="1991" operator="equal">
      <formula>"H2"</formula>
    </cfRule>
    <cfRule type="cellIs" dxfId="3698" priority="1992" operator="equal">
      <formula>"H1"</formula>
    </cfRule>
  </conditionalFormatting>
  <conditionalFormatting sqref="C251">
    <cfRule type="cellIs" dxfId="3697" priority="1990" operator="equal">
      <formula>"D"</formula>
    </cfRule>
  </conditionalFormatting>
  <conditionalFormatting sqref="C251">
    <cfRule type="cellIs" dxfId="3696" priority="1988" operator="equal">
      <formula>"H2"</formula>
    </cfRule>
    <cfRule type="cellIs" dxfId="3695" priority="1989" operator="equal">
      <formula>"H1"</formula>
    </cfRule>
  </conditionalFormatting>
  <conditionalFormatting sqref="C251">
    <cfRule type="cellIs" dxfId="3694" priority="1987" operator="equal">
      <formula>"D"</formula>
    </cfRule>
  </conditionalFormatting>
  <conditionalFormatting sqref="C251">
    <cfRule type="cellIs" dxfId="3693" priority="1985" operator="equal">
      <formula>"H2"</formula>
    </cfRule>
    <cfRule type="cellIs" dxfId="3692" priority="1986" operator="equal">
      <formula>"H1"</formula>
    </cfRule>
  </conditionalFormatting>
  <conditionalFormatting sqref="C251">
    <cfRule type="cellIs" dxfId="3691" priority="1981" operator="equal">
      <formula>"D"</formula>
    </cfRule>
  </conditionalFormatting>
  <conditionalFormatting sqref="C251">
    <cfRule type="cellIs" dxfId="3690" priority="1979" operator="equal">
      <formula>"H2"</formula>
    </cfRule>
    <cfRule type="cellIs" dxfId="3689" priority="1980" operator="equal">
      <formula>"H1"</formula>
    </cfRule>
  </conditionalFormatting>
  <conditionalFormatting sqref="C251">
    <cfRule type="cellIs" dxfId="3688" priority="1978" operator="equal">
      <formula>"D"</formula>
    </cfRule>
  </conditionalFormatting>
  <conditionalFormatting sqref="C251">
    <cfRule type="cellIs" dxfId="3687" priority="1976" operator="equal">
      <formula>"H2"</formula>
    </cfRule>
    <cfRule type="cellIs" dxfId="3686" priority="1977" operator="equal">
      <formula>"H1"</formula>
    </cfRule>
  </conditionalFormatting>
  <conditionalFormatting sqref="C251">
    <cfRule type="cellIs" dxfId="3685" priority="1975" operator="equal">
      <formula>"D"</formula>
    </cfRule>
  </conditionalFormatting>
  <conditionalFormatting sqref="C251">
    <cfRule type="cellIs" dxfId="3684" priority="1973" operator="equal">
      <formula>"H2"</formula>
    </cfRule>
    <cfRule type="cellIs" dxfId="3683" priority="1974" operator="equal">
      <formula>"H1"</formula>
    </cfRule>
  </conditionalFormatting>
  <conditionalFormatting sqref="C251">
    <cfRule type="cellIs" dxfId="3682" priority="1972" operator="equal">
      <formula>"D"</formula>
    </cfRule>
  </conditionalFormatting>
  <conditionalFormatting sqref="C251">
    <cfRule type="cellIs" dxfId="3681" priority="1970" operator="equal">
      <formula>"H2"</formula>
    </cfRule>
    <cfRule type="cellIs" dxfId="3680" priority="1971" operator="equal">
      <formula>"H1"</formula>
    </cfRule>
  </conditionalFormatting>
  <conditionalFormatting sqref="C251">
    <cfRule type="cellIs" dxfId="3679" priority="1969" operator="equal">
      <formula>"D"</formula>
    </cfRule>
  </conditionalFormatting>
  <conditionalFormatting sqref="C251">
    <cfRule type="cellIs" dxfId="3678" priority="1967" operator="equal">
      <formula>"H2"</formula>
    </cfRule>
    <cfRule type="cellIs" dxfId="3677" priority="1968" operator="equal">
      <formula>"H1"</formula>
    </cfRule>
  </conditionalFormatting>
  <conditionalFormatting sqref="C251">
    <cfRule type="cellIs" dxfId="3676" priority="1966" operator="equal">
      <formula>"D"</formula>
    </cfRule>
  </conditionalFormatting>
  <conditionalFormatting sqref="C251">
    <cfRule type="cellIs" dxfId="3675" priority="1964" operator="equal">
      <formula>"H2"</formula>
    </cfRule>
    <cfRule type="cellIs" dxfId="3674" priority="1965" operator="equal">
      <formula>"H1"</formula>
    </cfRule>
  </conditionalFormatting>
  <conditionalFormatting sqref="C250">
    <cfRule type="cellIs" dxfId="3673" priority="1960" operator="equal">
      <formula>"D"</formula>
    </cfRule>
  </conditionalFormatting>
  <conditionalFormatting sqref="C250">
    <cfRule type="cellIs" dxfId="3672" priority="1958" operator="equal">
      <formula>"H2"</formula>
    </cfRule>
    <cfRule type="cellIs" dxfId="3671" priority="1959" operator="equal">
      <formula>"H1"</formula>
    </cfRule>
  </conditionalFormatting>
  <conditionalFormatting sqref="C250">
    <cfRule type="cellIs" dxfId="3670" priority="1957" operator="equal">
      <formula>"D"</formula>
    </cfRule>
  </conditionalFormatting>
  <conditionalFormatting sqref="C250">
    <cfRule type="cellIs" dxfId="3669" priority="1955" operator="equal">
      <formula>"H2"</formula>
    </cfRule>
    <cfRule type="cellIs" dxfId="3668" priority="1956" operator="equal">
      <formula>"H1"</formula>
    </cfRule>
  </conditionalFormatting>
  <conditionalFormatting sqref="C250">
    <cfRule type="cellIs" dxfId="3667" priority="1951" operator="equal">
      <formula>"D"</formula>
    </cfRule>
  </conditionalFormatting>
  <conditionalFormatting sqref="C250">
    <cfRule type="cellIs" dxfId="3666" priority="1949" operator="equal">
      <formula>"H2"</formula>
    </cfRule>
    <cfRule type="cellIs" dxfId="3665" priority="1950" operator="equal">
      <formula>"H1"</formula>
    </cfRule>
  </conditionalFormatting>
  <conditionalFormatting sqref="C250">
    <cfRule type="cellIs" dxfId="3664" priority="1948" operator="equal">
      <formula>"D"</formula>
    </cfRule>
  </conditionalFormatting>
  <conditionalFormatting sqref="C250">
    <cfRule type="cellIs" dxfId="3663" priority="1946" operator="equal">
      <formula>"H2"</formula>
    </cfRule>
    <cfRule type="cellIs" dxfId="3662" priority="1947" operator="equal">
      <formula>"H1"</formula>
    </cfRule>
  </conditionalFormatting>
  <conditionalFormatting sqref="C250">
    <cfRule type="cellIs" dxfId="3661" priority="1945" operator="equal">
      <formula>"D"</formula>
    </cfRule>
  </conditionalFormatting>
  <conditionalFormatting sqref="C250">
    <cfRule type="cellIs" dxfId="3660" priority="1943" operator="equal">
      <formula>"H2"</formula>
    </cfRule>
    <cfRule type="cellIs" dxfId="3659" priority="1944" operator="equal">
      <formula>"H1"</formula>
    </cfRule>
  </conditionalFormatting>
  <conditionalFormatting sqref="C250">
    <cfRule type="cellIs" dxfId="3658" priority="1942" operator="equal">
      <formula>"D"</formula>
    </cfRule>
  </conditionalFormatting>
  <conditionalFormatting sqref="C250">
    <cfRule type="cellIs" dxfId="3657" priority="1940" operator="equal">
      <formula>"H2"</formula>
    </cfRule>
    <cfRule type="cellIs" dxfId="3656" priority="1941" operator="equal">
      <formula>"H1"</formula>
    </cfRule>
  </conditionalFormatting>
  <conditionalFormatting sqref="C250">
    <cfRule type="cellIs" dxfId="3655" priority="1936" operator="equal">
      <formula>"D"</formula>
    </cfRule>
  </conditionalFormatting>
  <conditionalFormatting sqref="C250">
    <cfRule type="cellIs" dxfId="3654" priority="1934" operator="equal">
      <formula>"H2"</formula>
    </cfRule>
    <cfRule type="cellIs" dxfId="3653" priority="1935" operator="equal">
      <formula>"H1"</formula>
    </cfRule>
  </conditionalFormatting>
  <conditionalFormatting sqref="C250">
    <cfRule type="cellIs" dxfId="3652" priority="1933" operator="equal">
      <formula>"D"</formula>
    </cfRule>
  </conditionalFormatting>
  <conditionalFormatting sqref="C250">
    <cfRule type="cellIs" dxfId="3651" priority="1931" operator="equal">
      <formula>"H2"</formula>
    </cfRule>
    <cfRule type="cellIs" dxfId="3650" priority="1932" operator="equal">
      <formula>"H1"</formula>
    </cfRule>
  </conditionalFormatting>
  <conditionalFormatting sqref="C250">
    <cfRule type="cellIs" dxfId="3649" priority="1930" operator="equal">
      <formula>"D"</formula>
    </cfRule>
  </conditionalFormatting>
  <conditionalFormatting sqref="C250">
    <cfRule type="cellIs" dxfId="3648" priority="1928" operator="equal">
      <formula>"H2"</formula>
    </cfRule>
    <cfRule type="cellIs" dxfId="3647" priority="1929" operator="equal">
      <formula>"H1"</formula>
    </cfRule>
  </conditionalFormatting>
  <conditionalFormatting sqref="C250">
    <cfRule type="cellIs" dxfId="3646" priority="1927" operator="equal">
      <formula>"D"</formula>
    </cfRule>
  </conditionalFormatting>
  <conditionalFormatting sqref="C250">
    <cfRule type="cellIs" dxfId="3645" priority="1925" operator="equal">
      <formula>"H2"</formula>
    </cfRule>
    <cfRule type="cellIs" dxfId="3644" priority="1926" operator="equal">
      <formula>"H1"</formula>
    </cfRule>
  </conditionalFormatting>
  <conditionalFormatting sqref="C250">
    <cfRule type="cellIs" dxfId="3643" priority="1921" operator="equal">
      <formula>"D"</formula>
    </cfRule>
  </conditionalFormatting>
  <conditionalFormatting sqref="C250">
    <cfRule type="cellIs" dxfId="3642" priority="1919" operator="equal">
      <formula>"H2"</formula>
    </cfRule>
    <cfRule type="cellIs" dxfId="3641" priority="1920" operator="equal">
      <formula>"H1"</formula>
    </cfRule>
  </conditionalFormatting>
  <conditionalFormatting sqref="C250">
    <cfRule type="cellIs" dxfId="3640" priority="1918" operator="equal">
      <formula>"D"</formula>
    </cfRule>
  </conditionalFormatting>
  <conditionalFormatting sqref="C250">
    <cfRule type="cellIs" dxfId="3639" priority="1916" operator="equal">
      <formula>"H2"</formula>
    </cfRule>
    <cfRule type="cellIs" dxfId="3638" priority="1917" operator="equal">
      <formula>"H1"</formula>
    </cfRule>
  </conditionalFormatting>
  <conditionalFormatting sqref="C250">
    <cfRule type="cellIs" dxfId="3637" priority="1915" operator="equal">
      <formula>"D"</formula>
    </cfRule>
  </conditionalFormatting>
  <conditionalFormatting sqref="C250">
    <cfRule type="cellIs" dxfId="3636" priority="1913" operator="equal">
      <formula>"H2"</formula>
    </cfRule>
    <cfRule type="cellIs" dxfId="3635" priority="1914" operator="equal">
      <formula>"H1"</formula>
    </cfRule>
  </conditionalFormatting>
  <conditionalFormatting sqref="C250">
    <cfRule type="cellIs" dxfId="3634" priority="1912" operator="equal">
      <formula>"D"</formula>
    </cfRule>
  </conditionalFormatting>
  <conditionalFormatting sqref="C250">
    <cfRule type="cellIs" dxfId="3633" priority="1910" operator="equal">
      <formula>"H2"</formula>
    </cfRule>
    <cfRule type="cellIs" dxfId="3632" priority="1911" operator="equal">
      <formula>"H1"</formula>
    </cfRule>
  </conditionalFormatting>
  <conditionalFormatting sqref="C250">
    <cfRule type="cellIs" dxfId="3631" priority="1906" operator="equal">
      <formula>"D"</formula>
    </cfRule>
  </conditionalFormatting>
  <conditionalFormatting sqref="C250">
    <cfRule type="cellIs" dxfId="3630" priority="1904" operator="equal">
      <formula>"H2"</formula>
    </cfRule>
    <cfRule type="cellIs" dxfId="3629" priority="1905" operator="equal">
      <formula>"H1"</formula>
    </cfRule>
  </conditionalFormatting>
  <conditionalFormatting sqref="C250">
    <cfRule type="cellIs" dxfId="3628" priority="1903" operator="equal">
      <formula>"D"</formula>
    </cfRule>
  </conditionalFormatting>
  <conditionalFormatting sqref="C250">
    <cfRule type="cellIs" dxfId="3627" priority="1901" operator="equal">
      <formula>"H2"</formula>
    </cfRule>
    <cfRule type="cellIs" dxfId="3626" priority="1902" operator="equal">
      <formula>"H1"</formula>
    </cfRule>
  </conditionalFormatting>
  <conditionalFormatting sqref="C250">
    <cfRule type="cellIs" dxfId="3625" priority="1900" operator="equal">
      <formula>"D"</formula>
    </cfRule>
  </conditionalFormatting>
  <conditionalFormatting sqref="C250">
    <cfRule type="cellIs" dxfId="3624" priority="1898" operator="equal">
      <formula>"H2"</formula>
    </cfRule>
    <cfRule type="cellIs" dxfId="3623" priority="1899" operator="equal">
      <formula>"H1"</formula>
    </cfRule>
  </conditionalFormatting>
  <conditionalFormatting sqref="C250">
    <cfRule type="cellIs" dxfId="3622" priority="1897" operator="equal">
      <formula>"D"</formula>
    </cfRule>
  </conditionalFormatting>
  <conditionalFormatting sqref="C250">
    <cfRule type="cellIs" dxfId="3621" priority="1895" operator="equal">
      <formula>"H2"</formula>
    </cfRule>
    <cfRule type="cellIs" dxfId="3620" priority="1896" operator="equal">
      <formula>"H1"</formula>
    </cfRule>
  </conditionalFormatting>
  <conditionalFormatting sqref="C250">
    <cfRule type="cellIs" dxfId="3619" priority="1894" operator="equal">
      <formula>"D"</formula>
    </cfRule>
  </conditionalFormatting>
  <conditionalFormatting sqref="C250">
    <cfRule type="cellIs" dxfId="3618" priority="1892" operator="equal">
      <formula>"H2"</formula>
    </cfRule>
    <cfRule type="cellIs" dxfId="3617" priority="1893" operator="equal">
      <formula>"H1"</formula>
    </cfRule>
  </conditionalFormatting>
  <conditionalFormatting sqref="C250">
    <cfRule type="cellIs" dxfId="3616" priority="1891" operator="equal">
      <formula>"D"</formula>
    </cfRule>
  </conditionalFormatting>
  <conditionalFormatting sqref="C250">
    <cfRule type="cellIs" dxfId="3615" priority="1889" operator="equal">
      <formula>"H2"</formula>
    </cfRule>
    <cfRule type="cellIs" dxfId="3614" priority="1890" operator="equal">
      <formula>"H1"</formula>
    </cfRule>
  </conditionalFormatting>
  <conditionalFormatting sqref="C250">
    <cfRule type="cellIs" dxfId="3613" priority="1888" operator="equal">
      <formula>"D"</formula>
    </cfRule>
  </conditionalFormatting>
  <conditionalFormatting sqref="C250">
    <cfRule type="cellIs" dxfId="3612" priority="1886" operator="equal">
      <formula>"H2"</formula>
    </cfRule>
    <cfRule type="cellIs" dxfId="3611" priority="1887" operator="equal">
      <formula>"H1"</formula>
    </cfRule>
  </conditionalFormatting>
  <conditionalFormatting sqref="C223">
    <cfRule type="cellIs" dxfId="3610" priority="1882" operator="equal">
      <formula>"D"</formula>
    </cfRule>
  </conditionalFormatting>
  <conditionalFormatting sqref="C223">
    <cfRule type="cellIs" dxfId="3609" priority="1880" operator="equal">
      <formula>"H2"</formula>
    </cfRule>
    <cfRule type="cellIs" dxfId="3608" priority="1881" operator="equal">
      <formula>"H1"</formula>
    </cfRule>
  </conditionalFormatting>
  <conditionalFormatting sqref="C223">
    <cfRule type="cellIs" dxfId="3607" priority="1879" operator="equal">
      <formula>"D"</formula>
    </cfRule>
  </conditionalFormatting>
  <conditionalFormatting sqref="C223">
    <cfRule type="cellIs" dxfId="3606" priority="1877" operator="equal">
      <formula>"H2"</formula>
    </cfRule>
    <cfRule type="cellIs" dxfId="3605" priority="1878" operator="equal">
      <formula>"H1"</formula>
    </cfRule>
  </conditionalFormatting>
  <conditionalFormatting sqref="C223">
    <cfRule type="cellIs" dxfId="3604" priority="1876" operator="equal">
      <formula>"D"</formula>
    </cfRule>
  </conditionalFormatting>
  <conditionalFormatting sqref="C223">
    <cfRule type="cellIs" dxfId="3603" priority="1874" operator="equal">
      <formula>"H2"</formula>
    </cfRule>
    <cfRule type="cellIs" dxfId="3602" priority="1875" operator="equal">
      <formula>"H1"</formula>
    </cfRule>
  </conditionalFormatting>
  <conditionalFormatting sqref="C223">
    <cfRule type="cellIs" dxfId="3601" priority="1873" operator="equal">
      <formula>"D"</formula>
    </cfRule>
  </conditionalFormatting>
  <conditionalFormatting sqref="C223">
    <cfRule type="cellIs" dxfId="3600" priority="1871" operator="equal">
      <formula>"H2"</formula>
    </cfRule>
    <cfRule type="cellIs" dxfId="3599" priority="1872" operator="equal">
      <formula>"H1"</formula>
    </cfRule>
  </conditionalFormatting>
  <conditionalFormatting sqref="C223">
    <cfRule type="cellIs" dxfId="3598" priority="1867" operator="equal">
      <formula>"D"</formula>
    </cfRule>
  </conditionalFormatting>
  <conditionalFormatting sqref="C223">
    <cfRule type="cellIs" dxfId="3597" priority="1865" operator="equal">
      <formula>"H2"</formula>
    </cfRule>
    <cfRule type="cellIs" dxfId="3596" priority="1866" operator="equal">
      <formula>"H1"</formula>
    </cfRule>
  </conditionalFormatting>
  <conditionalFormatting sqref="C223">
    <cfRule type="cellIs" dxfId="3595" priority="1864" operator="equal">
      <formula>"D"</formula>
    </cfRule>
  </conditionalFormatting>
  <conditionalFormatting sqref="C223">
    <cfRule type="cellIs" dxfId="3594" priority="1862" operator="equal">
      <formula>"H2"</formula>
    </cfRule>
    <cfRule type="cellIs" dxfId="3593" priority="1863" operator="equal">
      <formula>"H1"</formula>
    </cfRule>
  </conditionalFormatting>
  <conditionalFormatting sqref="C223">
    <cfRule type="cellIs" dxfId="3592" priority="1861" operator="equal">
      <formula>"D"</formula>
    </cfRule>
  </conditionalFormatting>
  <conditionalFormatting sqref="C223">
    <cfRule type="cellIs" dxfId="3591" priority="1859" operator="equal">
      <formula>"H2"</formula>
    </cfRule>
    <cfRule type="cellIs" dxfId="3590" priority="1860" operator="equal">
      <formula>"H1"</formula>
    </cfRule>
  </conditionalFormatting>
  <conditionalFormatting sqref="C223">
    <cfRule type="cellIs" dxfId="3589" priority="1858" operator="equal">
      <formula>"D"</formula>
    </cfRule>
  </conditionalFormatting>
  <conditionalFormatting sqref="C223">
    <cfRule type="cellIs" dxfId="3588" priority="1856" operator="equal">
      <formula>"H2"</formula>
    </cfRule>
    <cfRule type="cellIs" dxfId="3587" priority="1857" operator="equal">
      <formula>"H1"</formula>
    </cfRule>
  </conditionalFormatting>
  <conditionalFormatting sqref="C223">
    <cfRule type="cellIs" dxfId="3586" priority="1852" operator="equal">
      <formula>"D"</formula>
    </cfRule>
  </conditionalFormatting>
  <conditionalFormatting sqref="C223">
    <cfRule type="cellIs" dxfId="3585" priority="1850" operator="equal">
      <formula>"H2"</formula>
    </cfRule>
    <cfRule type="cellIs" dxfId="3584" priority="1851" operator="equal">
      <formula>"H1"</formula>
    </cfRule>
  </conditionalFormatting>
  <conditionalFormatting sqref="C223">
    <cfRule type="cellIs" dxfId="3583" priority="1849" operator="equal">
      <formula>"D"</formula>
    </cfRule>
  </conditionalFormatting>
  <conditionalFormatting sqref="C223">
    <cfRule type="cellIs" dxfId="3582" priority="1847" operator="equal">
      <formula>"H2"</formula>
    </cfRule>
    <cfRule type="cellIs" dxfId="3581" priority="1848" operator="equal">
      <formula>"H1"</formula>
    </cfRule>
  </conditionalFormatting>
  <conditionalFormatting sqref="C223">
    <cfRule type="cellIs" dxfId="3580" priority="1846" operator="equal">
      <formula>"D"</formula>
    </cfRule>
  </conditionalFormatting>
  <conditionalFormatting sqref="C223">
    <cfRule type="cellIs" dxfId="3579" priority="1844" operator="equal">
      <formula>"H2"</formula>
    </cfRule>
    <cfRule type="cellIs" dxfId="3578" priority="1845" operator="equal">
      <formula>"H1"</formula>
    </cfRule>
  </conditionalFormatting>
  <conditionalFormatting sqref="C223">
    <cfRule type="cellIs" dxfId="3577" priority="1843" operator="equal">
      <formula>"D"</formula>
    </cfRule>
  </conditionalFormatting>
  <conditionalFormatting sqref="C223">
    <cfRule type="cellIs" dxfId="3576" priority="1841" operator="equal">
      <formula>"H2"</formula>
    </cfRule>
    <cfRule type="cellIs" dxfId="3575" priority="1842" operator="equal">
      <formula>"H1"</formula>
    </cfRule>
  </conditionalFormatting>
  <conditionalFormatting sqref="C223">
    <cfRule type="cellIs" dxfId="3574" priority="1837" operator="equal">
      <formula>"D"</formula>
    </cfRule>
  </conditionalFormatting>
  <conditionalFormatting sqref="C223">
    <cfRule type="cellIs" dxfId="3573" priority="1835" operator="equal">
      <formula>"H2"</formula>
    </cfRule>
    <cfRule type="cellIs" dxfId="3572" priority="1836" operator="equal">
      <formula>"H1"</formula>
    </cfRule>
  </conditionalFormatting>
  <conditionalFormatting sqref="C223">
    <cfRule type="cellIs" dxfId="3571" priority="1834" operator="equal">
      <formula>"D"</formula>
    </cfRule>
  </conditionalFormatting>
  <conditionalFormatting sqref="C223">
    <cfRule type="cellIs" dxfId="3570" priority="1832" operator="equal">
      <formula>"H2"</formula>
    </cfRule>
    <cfRule type="cellIs" dxfId="3569" priority="1833" operator="equal">
      <formula>"H1"</formula>
    </cfRule>
  </conditionalFormatting>
  <conditionalFormatting sqref="C223">
    <cfRule type="cellIs" dxfId="3568" priority="1831" operator="equal">
      <formula>"D"</formula>
    </cfRule>
  </conditionalFormatting>
  <conditionalFormatting sqref="C223">
    <cfRule type="cellIs" dxfId="3567" priority="1829" operator="equal">
      <formula>"H2"</formula>
    </cfRule>
    <cfRule type="cellIs" dxfId="3566" priority="1830" operator="equal">
      <formula>"H1"</formula>
    </cfRule>
  </conditionalFormatting>
  <conditionalFormatting sqref="C223">
    <cfRule type="cellIs" dxfId="3565" priority="1828" operator="equal">
      <formula>"D"</formula>
    </cfRule>
  </conditionalFormatting>
  <conditionalFormatting sqref="C223">
    <cfRule type="cellIs" dxfId="3564" priority="1826" operator="equal">
      <formula>"H2"</formula>
    </cfRule>
    <cfRule type="cellIs" dxfId="3563" priority="1827" operator="equal">
      <formula>"H1"</formula>
    </cfRule>
  </conditionalFormatting>
  <conditionalFormatting sqref="C223">
    <cfRule type="cellIs" dxfId="3562" priority="1822" operator="equal">
      <formula>"D"</formula>
    </cfRule>
  </conditionalFormatting>
  <conditionalFormatting sqref="C223">
    <cfRule type="cellIs" dxfId="3561" priority="1820" operator="equal">
      <formula>"H2"</formula>
    </cfRule>
    <cfRule type="cellIs" dxfId="3560" priority="1821" operator="equal">
      <formula>"H1"</formula>
    </cfRule>
  </conditionalFormatting>
  <conditionalFormatting sqref="C223">
    <cfRule type="cellIs" dxfId="3559" priority="1819" operator="equal">
      <formula>"D"</formula>
    </cfRule>
  </conditionalFormatting>
  <conditionalFormatting sqref="C223">
    <cfRule type="cellIs" dxfId="3558" priority="1817" operator="equal">
      <formula>"H2"</formula>
    </cfRule>
    <cfRule type="cellIs" dxfId="3557" priority="1818" operator="equal">
      <formula>"H1"</formula>
    </cfRule>
  </conditionalFormatting>
  <conditionalFormatting sqref="C223">
    <cfRule type="cellIs" dxfId="3556" priority="1816" operator="equal">
      <formula>"D"</formula>
    </cfRule>
  </conditionalFormatting>
  <conditionalFormatting sqref="C223">
    <cfRule type="cellIs" dxfId="3555" priority="1814" operator="equal">
      <formula>"H2"</formula>
    </cfRule>
    <cfRule type="cellIs" dxfId="3554" priority="1815" operator="equal">
      <formula>"H1"</formula>
    </cfRule>
  </conditionalFormatting>
  <conditionalFormatting sqref="C223">
    <cfRule type="cellIs" dxfId="3553" priority="1813" operator="equal">
      <formula>"D"</formula>
    </cfRule>
  </conditionalFormatting>
  <conditionalFormatting sqref="C223">
    <cfRule type="cellIs" dxfId="3552" priority="1811" operator="equal">
      <formula>"H2"</formula>
    </cfRule>
    <cfRule type="cellIs" dxfId="3551" priority="1812" operator="equal">
      <formula>"H1"</formula>
    </cfRule>
  </conditionalFormatting>
  <conditionalFormatting sqref="C223">
    <cfRule type="cellIs" dxfId="3550" priority="1807" operator="equal">
      <formula>"D"</formula>
    </cfRule>
  </conditionalFormatting>
  <conditionalFormatting sqref="C223">
    <cfRule type="cellIs" dxfId="3549" priority="1805" operator="equal">
      <formula>"H2"</formula>
    </cfRule>
    <cfRule type="cellIs" dxfId="3548" priority="1806" operator="equal">
      <formula>"H1"</formula>
    </cfRule>
  </conditionalFormatting>
  <conditionalFormatting sqref="C223">
    <cfRule type="cellIs" dxfId="3547" priority="1804" operator="equal">
      <formula>"D"</formula>
    </cfRule>
  </conditionalFormatting>
  <conditionalFormatting sqref="C223">
    <cfRule type="cellIs" dxfId="3546" priority="1802" operator="equal">
      <formula>"H2"</formula>
    </cfRule>
    <cfRule type="cellIs" dxfId="3545" priority="1803" operator="equal">
      <formula>"H1"</formula>
    </cfRule>
  </conditionalFormatting>
  <conditionalFormatting sqref="C223">
    <cfRule type="cellIs" dxfId="3544" priority="1801" operator="equal">
      <formula>"D"</formula>
    </cfRule>
  </conditionalFormatting>
  <conditionalFormatting sqref="C223">
    <cfRule type="cellIs" dxfId="3543" priority="1799" operator="equal">
      <formula>"H2"</formula>
    </cfRule>
    <cfRule type="cellIs" dxfId="3542" priority="1800" operator="equal">
      <formula>"H1"</formula>
    </cfRule>
  </conditionalFormatting>
  <conditionalFormatting sqref="C223">
    <cfRule type="cellIs" dxfId="3541" priority="1798" operator="equal">
      <formula>"D"</formula>
    </cfRule>
  </conditionalFormatting>
  <conditionalFormatting sqref="C223">
    <cfRule type="cellIs" dxfId="3540" priority="1796" operator="equal">
      <formula>"H2"</formula>
    </cfRule>
    <cfRule type="cellIs" dxfId="3539" priority="1797" operator="equal">
      <formula>"H1"</formula>
    </cfRule>
  </conditionalFormatting>
  <conditionalFormatting sqref="C223">
    <cfRule type="cellIs" dxfId="3538" priority="1792" operator="equal">
      <formula>"D"</formula>
    </cfRule>
  </conditionalFormatting>
  <conditionalFormatting sqref="C223">
    <cfRule type="cellIs" dxfId="3537" priority="1790" operator="equal">
      <formula>"H2"</formula>
    </cfRule>
    <cfRule type="cellIs" dxfId="3536" priority="1791" operator="equal">
      <formula>"H1"</formula>
    </cfRule>
  </conditionalFormatting>
  <conditionalFormatting sqref="C223">
    <cfRule type="cellIs" dxfId="3535" priority="1789" operator="equal">
      <formula>"D"</formula>
    </cfRule>
  </conditionalFormatting>
  <conditionalFormatting sqref="C223">
    <cfRule type="cellIs" dxfId="3534" priority="1787" operator="equal">
      <formula>"H2"</formula>
    </cfRule>
    <cfRule type="cellIs" dxfId="3533" priority="1788" operator="equal">
      <formula>"H1"</formula>
    </cfRule>
  </conditionalFormatting>
  <conditionalFormatting sqref="C223">
    <cfRule type="cellIs" dxfId="3532" priority="1786" operator="equal">
      <formula>"D"</formula>
    </cfRule>
  </conditionalFormatting>
  <conditionalFormatting sqref="C223">
    <cfRule type="cellIs" dxfId="3531" priority="1784" operator="equal">
      <formula>"H2"</formula>
    </cfRule>
    <cfRule type="cellIs" dxfId="3530" priority="1785" operator="equal">
      <formula>"H1"</formula>
    </cfRule>
  </conditionalFormatting>
  <conditionalFormatting sqref="C223">
    <cfRule type="cellIs" dxfId="3529" priority="1783" operator="equal">
      <formula>"D"</formula>
    </cfRule>
  </conditionalFormatting>
  <conditionalFormatting sqref="C223">
    <cfRule type="cellIs" dxfId="3528" priority="1781" operator="equal">
      <formula>"H2"</formula>
    </cfRule>
    <cfRule type="cellIs" dxfId="3527" priority="1782" operator="equal">
      <formula>"H1"</formula>
    </cfRule>
  </conditionalFormatting>
  <conditionalFormatting sqref="C223">
    <cfRule type="cellIs" dxfId="3526" priority="1777" operator="equal">
      <formula>"D"</formula>
    </cfRule>
  </conditionalFormatting>
  <conditionalFormatting sqref="C223">
    <cfRule type="cellIs" dxfId="3525" priority="1775" operator="equal">
      <formula>"H2"</formula>
    </cfRule>
    <cfRule type="cellIs" dxfId="3524" priority="1776" operator="equal">
      <formula>"H1"</formula>
    </cfRule>
  </conditionalFormatting>
  <conditionalFormatting sqref="C223">
    <cfRule type="cellIs" dxfId="3523" priority="1774" operator="equal">
      <formula>"D"</formula>
    </cfRule>
  </conditionalFormatting>
  <conditionalFormatting sqref="C223">
    <cfRule type="cellIs" dxfId="3522" priority="1772" operator="equal">
      <formula>"H2"</formula>
    </cfRule>
    <cfRule type="cellIs" dxfId="3521" priority="1773" operator="equal">
      <formula>"H1"</formula>
    </cfRule>
  </conditionalFormatting>
  <conditionalFormatting sqref="C223">
    <cfRule type="cellIs" dxfId="3520" priority="1771" operator="equal">
      <formula>"D"</formula>
    </cfRule>
  </conditionalFormatting>
  <conditionalFormatting sqref="C223">
    <cfRule type="cellIs" dxfId="3519" priority="1769" operator="equal">
      <formula>"H2"</formula>
    </cfRule>
    <cfRule type="cellIs" dxfId="3518" priority="1770" operator="equal">
      <formula>"H1"</formula>
    </cfRule>
  </conditionalFormatting>
  <conditionalFormatting sqref="C223">
    <cfRule type="cellIs" dxfId="3517" priority="1768" operator="equal">
      <formula>"D"</formula>
    </cfRule>
  </conditionalFormatting>
  <conditionalFormatting sqref="C223">
    <cfRule type="cellIs" dxfId="3516" priority="1766" operator="equal">
      <formula>"H2"</formula>
    </cfRule>
    <cfRule type="cellIs" dxfId="3515" priority="1767" operator="equal">
      <formula>"H1"</formula>
    </cfRule>
  </conditionalFormatting>
  <conditionalFormatting sqref="C223">
    <cfRule type="cellIs" dxfId="3514" priority="1762" operator="equal">
      <formula>"D"</formula>
    </cfRule>
  </conditionalFormatting>
  <conditionalFormatting sqref="C223">
    <cfRule type="cellIs" dxfId="3513" priority="1760" operator="equal">
      <formula>"H2"</formula>
    </cfRule>
    <cfRule type="cellIs" dxfId="3512" priority="1761" operator="equal">
      <formula>"H1"</formula>
    </cfRule>
  </conditionalFormatting>
  <conditionalFormatting sqref="C223">
    <cfRule type="cellIs" dxfId="3511" priority="1759" operator="equal">
      <formula>"D"</formula>
    </cfRule>
  </conditionalFormatting>
  <conditionalFormatting sqref="C223">
    <cfRule type="cellIs" dxfId="3510" priority="1757" operator="equal">
      <formula>"H2"</formula>
    </cfRule>
    <cfRule type="cellIs" dxfId="3509" priority="1758" operator="equal">
      <formula>"H1"</formula>
    </cfRule>
  </conditionalFormatting>
  <conditionalFormatting sqref="C223">
    <cfRule type="cellIs" dxfId="3508" priority="1753" operator="equal">
      <formula>"D"</formula>
    </cfRule>
  </conditionalFormatting>
  <conditionalFormatting sqref="C223">
    <cfRule type="cellIs" dxfId="3507" priority="1751" operator="equal">
      <formula>"H2"</formula>
    </cfRule>
    <cfRule type="cellIs" dxfId="3506" priority="1752" operator="equal">
      <formula>"H1"</formula>
    </cfRule>
  </conditionalFormatting>
  <conditionalFormatting sqref="C223">
    <cfRule type="cellIs" dxfId="3505" priority="1750" operator="equal">
      <formula>"D"</formula>
    </cfRule>
  </conditionalFormatting>
  <conditionalFormatting sqref="C223">
    <cfRule type="cellIs" dxfId="3504" priority="1748" operator="equal">
      <formula>"H2"</formula>
    </cfRule>
    <cfRule type="cellIs" dxfId="3503" priority="1749" operator="equal">
      <formula>"H1"</formula>
    </cfRule>
  </conditionalFormatting>
  <conditionalFormatting sqref="C223">
    <cfRule type="cellIs" dxfId="3502" priority="1744" operator="equal">
      <formula>"D"</formula>
    </cfRule>
  </conditionalFormatting>
  <conditionalFormatting sqref="C223">
    <cfRule type="cellIs" dxfId="3501" priority="1742" operator="equal">
      <formula>"H2"</formula>
    </cfRule>
    <cfRule type="cellIs" dxfId="3500" priority="1743" operator="equal">
      <formula>"H1"</formula>
    </cfRule>
  </conditionalFormatting>
  <conditionalFormatting sqref="C223">
    <cfRule type="cellIs" dxfId="3499" priority="1741" operator="equal">
      <formula>"D"</formula>
    </cfRule>
  </conditionalFormatting>
  <conditionalFormatting sqref="C223">
    <cfRule type="cellIs" dxfId="3498" priority="1739" operator="equal">
      <formula>"H2"</formula>
    </cfRule>
    <cfRule type="cellIs" dxfId="3497" priority="1740" operator="equal">
      <formula>"H1"</formula>
    </cfRule>
  </conditionalFormatting>
  <conditionalFormatting sqref="C223">
    <cfRule type="cellIs" dxfId="3496" priority="1738" operator="equal">
      <formula>"D"</formula>
    </cfRule>
  </conditionalFormatting>
  <conditionalFormatting sqref="C223">
    <cfRule type="cellIs" dxfId="3495" priority="1736" operator="equal">
      <formula>"H2"</formula>
    </cfRule>
    <cfRule type="cellIs" dxfId="3494" priority="1737" operator="equal">
      <formula>"H1"</formula>
    </cfRule>
  </conditionalFormatting>
  <conditionalFormatting sqref="C223">
    <cfRule type="cellIs" dxfId="3493" priority="1735" operator="equal">
      <formula>"D"</formula>
    </cfRule>
  </conditionalFormatting>
  <conditionalFormatting sqref="C223">
    <cfRule type="cellIs" dxfId="3492" priority="1733" operator="equal">
      <formula>"H2"</formula>
    </cfRule>
    <cfRule type="cellIs" dxfId="3491" priority="1734" operator="equal">
      <formula>"H1"</formula>
    </cfRule>
  </conditionalFormatting>
  <conditionalFormatting sqref="C223">
    <cfRule type="cellIs" dxfId="3490" priority="1729" operator="equal">
      <formula>"D"</formula>
    </cfRule>
  </conditionalFormatting>
  <conditionalFormatting sqref="C223">
    <cfRule type="cellIs" dxfId="3489" priority="1727" operator="equal">
      <formula>"H2"</formula>
    </cfRule>
    <cfRule type="cellIs" dxfId="3488" priority="1728" operator="equal">
      <formula>"H1"</formula>
    </cfRule>
  </conditionalFormatting>
  <conditionalFormatting sqref="C223">
    <cfRule type="cellIs" dxfId="3487" priority="1726" operator="equal">
      <formula>"D"</formula>
    </cfRule>
  </conditionalFormatting>
  <conditionalFormatting sqref="C223">
    <cfRule type="cellIs" dxfId="3486" priority="1724" operator="equal">
      <formula>"H2"</formula>
    </cfRule>
    <cfRule type="cellIs" dxfId="3485" priority="1725" operator="equal">
      <formula>"H1"</formula>
    </cfRule>
  </conditionalFormatting>
  <conditionalFormatting sqref="C223">
    <cfRule type="cellIs" dxfId="3484" priority="1723" operator="equal">
      <formula>"D"</formula>
    </cfRule>
  </conditionalFormatting>
  <conditionalFormatting sqref="C223">
    <cfRule type="cellIs" dxfId="3483" priority="1721" operator="equal">
      <formula>"H2"</formula>
    </cfRule>
    <cfRule type="cellIs" dxfId="3482" priority="1722" operator="equal">
      <formula>"H1"</formula>
    </cfRule>
  </conditionalFormatting>
  <conditionalFormatting sqref="C223">
    <cfRule type="cellIs" dxfId="3481" priority="1720" operator="equal">
      <formula>"D"</formula>
    </cfRule>
  </conditionalFormatting>
  <conditionalFormatting sqref="C223">
    <cfRule type="cellIs" dxfId="3480" priority="1718" operator="equal">
      <formula>"H2"</formula>
    </cfRule>
    <cfRule type="cellIs" dxfId="3479" priority="1719" operator="equal">
      <formula>"H1"</formula>
    </cfRule>
  </conditionalFormatting>
  <conditionalFormatting sqref="C223">
    <cfRule type="cellIs" dxfId="3478" priority="1714" operator="equal">
      <formula>"D"</formula>
    </cfRule>
  </conditionalFormatting>
  <conditionalFormatting sqref="C223">
    <cfRule type="cellIs" dxfId="3477" priority="1712" operator="equal">
      <formula>"H2"</formula>
    </cfRule>
    <cfRule type="cellIs" dxfId="3476" priority="1713" operator="equal">
      <formula>"H1"</formula>
    </cfRule>
  </conditionalFormatting>
  <conditionalFormatting sqref="C223">
    <cfRule type="cellIs" dxfId="3475" priority="1711" operator="equal">
      <formula>"D"</formula>
    </cfRule>
  </conditionalFormatting>
  <conditionalFormatting sqref="C223">
    <cfRule type="cellIs" dxfId="3474" priority="1709" operator="equal">
      <formula>"H2"</formula>
    </cfRule>
    <cfRule type="cellIs" dxfId="3473" priority="1710" operator="equal">
      <formula>"H1"</formula>
    </cfRule>
  </conditionalFormatting>
  <conditionalFormatting sqref="C223">
    <cfRule type="cellIs" dxfId="3472" priority="1708" operator="equal">
      <formula>"D"</formula>
    </cfRule>
  </conditionalFormatting>
  <conditionalFormatting sqref="C223">
    <cfRule type="cellIs" dxfId="3471" priority="1706" operator="equal">
      <formula>"H2"</formula>
    </cfRule>
    <cfRule type="cellIs" dxfId="3470" priority="1707" operator="equal">
      <formula>"H1"</formula>
    </cfRule>
  </conditionalFormatting>
  <conditionalFormatting sqref="C223">
    <cfRule type="cellIs" dxfId="3469" priority="1705" operator="equal">
      <formula>"D"</formula>
    </cfRule>
  </conditionalFormatting>
  <conditionalFormatting sqref="C223">
    <cfRule type="cellIs" dxfId="3468" priority="1703" operator="equal">
      <formula>"H2"</formula>
    </cfRule>
    <cfRule type="cellIs" dxfId="3467" priority="1704" operator="equal">
      <formula>"H1"</formula>
    </cfRule>
  </conditionalFormatting>
  <conditionalFormatting sqref="C223">
    <cfRule type="cellIs" dxfId="3466" priority="1699" operator="equal">
      <formula>"D"</formula>
    </cfRule>
  </conditionalFormatting>
  <conditionalFormatting sqref="C223">
    <cfRule type="cellIs" dxfId="3465" priority="1697" operator="equal">
      <formula>"H2"</formula>
    </cfRule>
    <cfRule type="cellIs" dxfId="3464" priority="1698" operator="equal">
      <formula>"H1"</formula>
    </cfRule>
  </conditionalFormatting>
  <conditionalFormatting sqref="C223">
    <cfRule type="cellIs" dxfId="3463" priority="1696" operator="equal">
      <formula>"D"</formula>
    </cfRule>
  </conditionalFormatting>
  <conditionalFormatting sqref="C223">
    <cfRule type="cellIs" dxfId="3462" priority="1694" operator="equal">
      <formula>"H2"</formula>
    </cfRule>
    <cfRule type="cellIs" dxfId="3461" priority="1695" operator="equal">
      <formula>"H1"</formula>
    </cfRule>
  </conditionalFormatting>
  <conditionalFormatting sqref="C223">
    <cfRule type="cellIs" dxfId="3460" priority="1693" operator="equal">
      <formula>"D"</formula>
    </cfRule>
  </conditionalFormatting>
  <conditionalFormatting sqref="C223">
    <cfRule type="cellIs" dxfId="3459" priority="1691" operator="equal">
      <formula>"H2"</formula>
    </cfRule>
    <cfRule type="cellIs" dxfId="3458" priority="1692" operator="equal">
      <formula>"H1"</formula>
    </cfRule>
  </conditionalFormatting>
  <conditionalFormatting sqref="C223">
    <cfRule type="cellIs" dxfId="3457" priority="1690" operator="equal">
      <formula>"D"</formula>
    </cfRule>
  </conditionalFormatting>
  <conditionalFormatting sqref="C223">
    <cfRule type="cellIs" dxfId="3456" priority="1688" operator="equal">
      <formula>"H2"</formula>
    </cfRule>
    <cfRule type="cellIs" dxfId="3455" priority="1689" operator="equal">
      <formula>"H1"</formula>
    </cfRule>
  </conditionalFormatting>
  <conditionalFormatting sqref="C223">
    <cfRule type="cellIs" dxfId="3454" priority="1687" operator="equal">
      <formula>"D"</formula>
    </cfRule>
  </conditionalFormatting>
  <conditionalFormatting sqref="C223">
    <cfRule type="cellIs" dxfId="3453" priority="1685" operator="equal">
      <formula>"H2"</formula>
    </cfRule>
    <cfRule type="cellIs" dxfId="3452" priority="1686" operator="equal">
      <formula>"H1"</formula>
    </cfRule>
  </conditionalFormatting>
  <conditionalFormatting sqref="C223">
    <cfRule type="cellIs" dxfId="3451" priority="1684" operator="equal">
      <formula>"D"</formula>
    </cfRule>
  </conditionalFormatting>
  <conditionalFormatting sqref="C223">
    <cfRule type="cellIs" dxfId="3450" priority="1682" operator="equal">
      <formula>"H2"</formula>
    </cfRule>
    <cfRule type="cellIs" dxfId="3449" priority="1683" operator="equal">
      <formula>"H1"</formula>
    </cfRule>
  </conditionalFormatting>
  <conditionalFormatting sqref="C226:C232">
    <cfRule type="cellIs" dxfId="3448" priority="1678" operator="equal">
      <formula>"D"</formula>
    </cfRule>
  </conditionalFormatting>
  <conditionalFormatting sqref="C226:C232">
    <cfRule type="cellIs" dxfId="3447" priority="1676" operator="equal">
      <formula>"H2"</formula>
    </cfRule>
    <cfRule type="cellIs" dxfId="3446" priority="1677" operator="equal">
      <formula>"H1"</formula>
    </cfRule>
  </conditionalFormatting>
  <conditionalFormatting sqref="C226:C232">
    <cfRule type="cellIs" dxfId="3445" priority="1675" operator="equal">
      <formula>"D"</formula>
    </cfRule>
  </conditionalFormatting>
  <conditionalFormatting sqref="C226:C232">
    <cfRule type="cellIs" dxfId="3444" priority="1673" operator="equal">
      <formula>"H2"</formula>
    </cfRule>
    <cfRule type="cellIs" dxfId="3443" priority="1674" operator="equal">
      <formula>"H1"</formula>
    </cfRule>
  </conditionalFormatting>
  <conditionalFormatting sqref="C226:C232">
    <cfRule type="cellIs" dxfId="3442" priority="1669" operator="equal">
      <formula>"D"</formula>
    </cfRule>
  </conditionalFormatting>
  <conditionalFormatting sqref="C226:C232">
    <cfRule type="cellIs" dxfId="3441" priority="1667" operator="equal">
      <formula>"H2"</formula>
    </cfRule>
    <cfRule type="cellIs" dxfId="3440" priority="1668" operator="equal">
      <formula>"H1"</formula>
    </cfRule>
  </conditionalFormatting>
  <conditionalFormatting sqref="C226:C232">
    <cfRule type="cellIs" dxfId="3439" priority="1666" operator="equal">
      <formula>"D"</formula>
    </cfRule>
  </conditionalFormatting>
  <conditionalFormatting sqref="C226:C232">
    <cfRule type="cellIs" dxfId="3438" priority="1664" operator="equal">
      <formula>"H2"</formula>
    </cfRule>
    <cfRule type="cellIs" dxfId="3437" priority="1665" operator="equal">
      <formula>"H1"</formula>
    </cfRule>
  </conditionalFormatting>
  <conditionalFormatting sqref="C226:C232">
    <cfRule type="cellIs" dxfId="3436" priority="1663" operator="equal">
      <formula>"D"</formula>
    </cfRule>
  </conditionalFormatting>
  <conditionalFormatting sqref="C226:C232">
    <cfRule type="cellIs" dxfId="3435" priority="1661" operator="equal">
      <formula>"H2"</formula>
    </cfRule>
    <cfRule type="cellIs" dxfId="3434" priority="1662" operator="equal">
      <formula>"H1"</formula>
    </cfRule>
  </conditionalFormatting>
  <conditionalFormatting sqref="C226:C232">
    <cfRule type="cellIs" dxfId="3433" priority="1660" operator="equal">
      <formula>"D"</formula>
    </cfRule>
  </conditionalFormatting>
  <conditionalFormatting sqref="C226:C232">
    <cfRule type="cellIs" dxfId="3432" priority="1658" operator="equal">
      <formula>"H2"</formula>
    </cfRule>
    <cfRule type="cellIs" dxfId="3431" priority="1659" operator="equal">
      <formula>"H1"</formula>
    </cfRule>
  </conditionalFormatting>
  <conditionalFormatting sqref="C226:C232">
    <cfRule type="cellIs" dxfId="3430" priority="1654" operator="equal">
      <formula>"D"</formula>
    </cfRule>
  </conditionalFormatting>
  <conditionalFormatting sqref="C226:C232">
    <cfRule type="cellIs" dxfId="3429" priority="1652" operator="equal">
      <formula>"H2"</formula>
    </cfRule>
    <cfRule type="cellIs" dxfId="3428" priority="1653" operator="equal">
      <formula>"H1"</formula>
    </cfRule>
  </conditionalFormatting>
  <conditionalFormatting sqref="C226:C232">
    <cfRule type="cellIs" dxfId="3427" priority="1651" operator="equal">
      <formula>"D"</formula>
    </cfRule>
  </conditionalFormatting>
  <conditionalFormatting sqref="C226:C232">
    <cfRule type="cellIs" dxfId="3426" priority="1649" operator="equal">
      <formula>"H2"</formula>
    </cfRule>
    <cfRule type="cellIs" dxfId="3425" priority="1650" operator="equal">
      <formula>"H1"</formula>
    </cfRule>
  </conditionalFormatting>
  <conditionalFormatting sqref="C226:C232">
    <cfRule type="cellIs" dxfId="3424" priority="1648" operator="equal">
      <formula>"D"</formula>
    </cfRule>
  </conditionalFormatting>
  <conditionalFormatting sqref="C226:C232">
    <cfRule type="cellIs" dxfId="3423" priority="1646" operator="equal">
      <formula>"H2"</formula>
    </cfRule>
    <cfRule type="cellIs" dxfId="3422" priority="1647" operator="equal">
      <formula>"H1"</formula>
    </cfRule>
  </conditionalFormatting>
  <conditionalFormatting sqref="C226:C232">
    <cfRule type="cellIs" dxfId="3421" priority="1645" operator="equal">
      <formula>"D"</formula>
    </cfRule>
  </conditionalFormatting>
  <conditionalFormatting sqref="C226:C232">
    <cfRule type="cellIs" dxfId="3420" priority="1643" operator="equal">
      <formula>"H2"</formula>
    </cfRule>
    <cfRule type="cellIs" dxfId="3419" priority="1644" operator="equal">
      <formula>"H1"</formula>
    </cfRule>
  </conditionalFormatting>
  <conditionalFormatting sqref="C226:C232">
    <cfRule type="cellIs" dxfId="3418" priority="1639" operator="equal">
      <formula>"D"</formula>
    </cfRule>
  </conditionalFormatting>
  <conditionalFormatting sqref="C226:C232">
    <cfRule type="cellIs" dxfId="3417" priority="1637" operator="equal">
      <formula>"H2"</formula>
    </cfRule>
    <cfRule type="cellIs" dxfId="3416" priority="1638" operator="equal">
      <formula>"H1"</formula>
    </cfRule>
  </conditionalFormatting>
  <conditionalFormatting sqref="C226:C232">
    <cfRule type="cellIs" dxfId="3415" priority="1636" operator="equal">
      <formula>"D"</formula>
    </cfRule>
  </conditionalFormatting>
  <conditionalFormatting sqref="C226:C232">
    <cfRule type="cellIs" dxfId="3414" priority="1634" operator="equal">
      <formula>"H2"</formula>
    </cfRule>
    <cfRule type="cellIs" dxfId="3413" priority="1635" operator="equal">
      <formula>"H1"</formula>
    </cfRule>
  </conditionalFormatting>
  <conditionalFormatting sqref="C226:C232">
    <cfRule type="cellIs" dxfId="3412" priority="1633" operator="equal">
      <formula>"D"</formula>
    </cfRule>
  </conditionalFormatting>
  <conditionalFormatting sqref="C226:C232">
    <cfRule type="cellIs" dxfId="3411" priority="1631" operator="equal">
      <formula>"H2"</formula>
    </cfRule>
    <cfRule type="cellIs" dxfId="3410" priority="1632" operator="equal">
      <formula>"H1"</formula>
    </cfRule>
  </conditionalFormatting>
  <conditionalFormatting sqref="C226:C232">
    <cfRule type="cellIs" dxfId="3409" priority="1630" operator="equal">
      <formula>"D"</formula>
    </cfRule>
  </conditionalFormatting>
  <conditionalFormatting sqref="C226:C232">
    <cfRule type="cellIs" dxfId="3408" priority="1628" operator="equal">
      <formula>"H2"</formula>
    </cfRule>
    <cfRule type="cellIs" dxfId="3407" priority="1629" operator="equal">
      <formula>"H1"</formula>
    </cfRule>
  </conditionalFormatting>
  <conditionalFormatting sqref="C226:C232">
    <cfRule type="cellIs" dxfId="3406" priority="1624" operator="equal">
      <formula>"D"</formula>
    </cfRule>
  </conditionalFormatting>
  <conditionalFormatting sqref="C226:C232">
    <cfRule type="cellIs" dxfId="3405" priority="1622" operator="equal">
      <formula>"H2"</formula>
    </cfRule>
    <cfRule type="cellIs" dxfId="3404" priority="1623" operator="equal">
      <formula>"H1"</formula>
    </cfRule>
  </conditionalFormatting>
  <conditionalFormatting sqref="C226:C232">
    <cfRule type="cellIs" dxfId="3403" priority="1621" operator="equal">
      <formula>"D"</formula>
    </cfRule>
  </conditionalFormatting>
  <conditionalFormatting sqref="C226:C232">
    <cfRule type="cellIs" dxfId="3402" priority="1619" operator="equal">
      <formula>"H2"</formula>
    </cfRule>
    <cfRule type="cellIs" dxfId="3401" priority="1620" operator="equal">
      <formula>"H1"</formula>
    </cfRule>
  </conditionalFormatting>
  <conditionalFormatting sqref="C226:C232">
    <cfRule type="cellIs" dxfId="3400" priority="1618" operator="equal">
      <formula>"D"</formula>
    </cfRule>
  </conditionalFormatting>
  <conditionalFormatting sqref="C226:C232">
    <cfRule type="cellIs" dxfId="3399" priority="1616" operator="equal">
      <formula>"H2"</formula>
    </cfRule>
    <cfRule type="cellIs" dxfId="3398" priority="1617" operator="equal">
      <formula>"H1"</formula>
    </cfRule>
  </conditionalFormatting>
  <conditionalFormatting sqref="C226:C232">
    <cfRule type="cellIs" dxfId="3397" priority="1615" operator="equal">
      <formula>"D"</formula>
    </cfRule>
  </conditionalFormatting>
  <conditionalFormatting sqref="C226:C232">
    <cfRule type="cellIs" dxfId="3396" priority="1613" operator="equal">
      <formula>"H2"</formula>
    </cfRule>
    <cfRule type="cellIs" dxfId="3395" priority="1614" operator="equal">
      <formula>"H1"</formula>
    </cfRule>
  </conditionalFormatting>
  <conditionalFormatting sqref="C226:C232">
    <cfRule type="cellIs" dxfId="3394" priority="1612" operator="equal">
      <formula>"D"</formula>
    </cfRule>
  </conditionalFormatting>
  <conditionalFormatting sqref="C226:C232">
    <cfRule type="cellIs" dxfId="3393" priority="1610" operator="equal">
      <formula>"H2"</formula>
    </cfRule>
    <cfRule type="cellIs" dxfId="3392" priority="1611" operator="equal">
      <formula>"H1"</formula>
    </cfRule>
  </conditionalFormatting>
  <conditionalFormatting sqref="C236:C239">
    <cfRule type="cellIs" dxfId="3391" priority="1606" operator="equal">
      <formula>"D"</formula>
    </cfRule>
  </conditionalFormatting>
  <conditionalFormatting sqref="C236:C239">
    <cfRule type="cellIs" dxfId="3390" priority="1604" operator="equal">
      <formula>"H2"</formula>
    </cfRule>
    <cfRule type="cellIs" dxfId="3389" priority="1605" operator="equal">
      <formula>"H1"</formula>
    </cfRule>
  </conditionalFormatting>
  <conditionalFormatting sqref="C236:C239">
    <cfRule type="cellIs" dxfId="3388" priority="1603" operator="equal">
      <formula>"D"</formula>
    </cfRule>
  </conditionalFormatting>
  <conditionalFormatting sqref="C236:C239">
    <cfRule type="cellIs" dxfId="3387" priority="1601" operator="equal">
      <formula>"H2"</formula>
    </cfRule>
    <cfRule type="cellIs" dxfId="3386" priority="1602" operator="equal">
      <formula>"H1"</formula>
    </cfRule>
  </conditionalFormatting>
  <conditionalFormatting sqref="C236:C239">
    <cfRule type="cellIs" dxfId="3385" priority="1597" operator="equal">
      <formula>"D"</formula>
    </cfRule>
  </conditionalFormatting>
  <conditionalFormatting sqref="C236:C239">
    <cfRule type="cellIs" dxfId="3384" priority="1595" operator="equal">
      <formula>"H2"</formula>
    </cfRule>
    <cfRule type="cellIs" dxfId="3383" priority="1596" operator="equal">
      <formula>"H1"</formula>
    </cfRule>
  </conditionalFormatting>
  <conditionalFormatting sqref="C236:C239">
    <cfRule type="cellIs" dxfId="3382" priority="1594" operator="equal">
      <formula>"D"</formula>
    </cfRule>
  </conditionalFormatting>
  <conditionalFormatting sqref="C236:C239">
    <cfRule type="cellIs" dxfId="3381" priority="1592" operator="equal">
      <formula>"H2"</formula>
    </cfRule>
    <cfRule type="cellIs" dxfId="3380" priority="1593" operator="equal">
      <formula>"H1"</formula>
    </cfRule>
  </conditionalFormatting>
  <conditionalFormatting sqref="C236:C239">
    <cfRule type="cellIs" dxfId="3379" priority="1591" operator="equal">
      <formula>"D"</formula>
    </cfRule>
  </conditionalFormatting>
  <conditionalFormatting sqref="C236:C239">
    <cfRule type="cellIs" dxfId="3378" priority="1589" operator="equal">
      <formula>"H2"</formula>
    </cfRule>
    <cfRule type="cellIs" dxfId="3377" priority="1590" operator="equal">
      <formula>"H1"</formula>
    </cfRule>
  </conditionalFormatting>
  <conditionalFormatting sqref="C236:C239">
    <cfRule type="cellIs" dxfId="3376" priority="1588" operator="equal">
      <formula>"D"</formula>
    </cfRule>
  </conditionalFormatting>
  <conditionalFormatting sqref="C236:C239">
    <cfRule type="cellIs" dxfId="3375" priority="1586" operator="equal">
      <formula>"H2"</formula>
    </cfRule>
    <cfRule type="cellIs" dxfId="3374" priority="1587" operator="equal">
      <formula>"H1"</formula>
    </cfRule>
  </conditionalFormatting>
  <conditionalFormatting sqref="C236:C239">
    <cfRule type="cellIs" dxfId="3373" priority="1582" operator="equal">
      <formula>"D"</formula>
    </cfRule>
  </conditionalFormatting>
  <conditionalFormatting sqref="C236:C239">
    <cfRule type="cellIs" dxfId="3372" priority="1580" operator="equal">
      <formula>"H2"</formula>
    </cfRule>
    <cfRule type="cellIs" dxfId="3371" priority="1581" operator="equal">
      <formula>"H1"</formula>
    </cfRule>
  </conditionalFormatting>
  <conditionalFormatting sqref="C236:C239">
    <cfRule type="cellIs" dxfId="3370" priority="1579" operator="equal">
      <formula>"D"</formula>
    </cfRule>
  </conditionalFormatting>
  <conditionalFormatting sqref="C236:C239">
    <cfRule type="cellIs" dxfId="3369" priority="1577" operator="equal">
      <formula>"H2"</formula>
    </cfRule>
    <cfRule type="cellIs" dxfId="3368" priority="1578" operator="equal">
      <formula>"H1"</formula>
    </cfRule>
  </conditionalFormatting>
  <conditionalFormatting sqref="C236:C239">
    <cfRule type="cellIs" dxfId="3367" priority="1576" operator="equal">
      <formula>"D"</formula>
    </cfRule>
  </conditionalFormatting>
  <conditionalFormatting sqref="C236:C239">
    <cfRule type="cellIs" dxfId="3366" priority="1574" operator="equal">
      <formula>"H2"</formula>
    </cfRule>
    <cfRule type="cellIs" dxfId="3365" priority="1575" operator="equal">
      <formula>"H1"</formula>
    </cfRule>
  </conditionalFormatting>
  <conditionalFormatting sqref="C236:C239">
    <cfRule type="cellIs" dxfId="3364" priority="1573" operator="equal">
      <formula>"D"</formula>
    </cfRule>
  </conditionalFormatting>
  <conditionalFormatting sqref="C236:C239">
    <cfRule type="cellIs" dxfId="3363" priority="1571" operator="equal">
      <formula>"H2"</formula>
    </cfRule>
    <cfRule type="cellIs" dxfId="3362" priority="1572" operator="equal">
      <formula>"H1"</formula>
    </cfRule>
  </conditionalFormatting>
  <conditionalFormatting sqref="C236:C239">
    <cfRule type="cellIs" dxfId="3361" priority="1567" operator="equal">
      <formula>"D"</formula>
    </cfRule>
  </conditionalFormatting>
  <conditionalFormatting sqref="C236:C239">
    <cfRule type="cellIs" dxfId="3360" priority="1565" operator="equal">
      <formula>"H2"</formula>
    </cfRule>
    <cfRule type="cellIs" dxfId="3359" priority="1566" operator="equal">
      <formula>"H1"</formula>
    </cfRule>
  </conditionalFormatting>
  <conditionalFormatting sqref="C236:C239">
    <cfRule type="cellIs" dxfId="3358" priority="1564" operator="equal">
      <formula>"D"</formula>
    </cfRule>
  </conditionalFormatting>
  <conditionalFormatting sqref="C236:C239">
    <cfRule type="cellIs" dxfId="3357" priority="1562" operator="equal">
      <formula>"H2"</formula>
    </cfRule>
    <cfRule type="cellIs" dxfId="3356" priority="1563" operator="equal">
      <formula>"H1"</formula>
    </cfRule>
  </conditionalFormatting>
  <conditionalFormatting sqref="C236:C239">
    <cfRule type="cellIs" dxfId="3355" priority="1561" operator="equal">
      <formula>"D"</formula>
    </cfRule>
  </conditionalFormatting>
  <conditionalFormatting sqref="C236:C239">
    <cfRule type="cellIs" dxfId="3354" priority="1559" operator="equal">
      <formula>"H2"</formula>
    </cfRule>
    <cfRule type="cellIs" dxfId="3353" priority="1560" operator="equal">
      <formula>"H1"</formula>
    </cfRule>
  </conditionalFormatting>
  <conditionalFormatting sqref="C236:C239">
    <cfRule type="cellIs" dxfId="3352" priority="1558" operator="equal">
      <formula>"D"</formula>
    </cfRule>
  </conditionalFormatting>
  <conditionalFormatting sqref="C236:C239">
    <cfRule type="cellIs" dxfId="3351" priority="1556" operator="equal">
      <formula>"H2"</formula>
    </cfRule>
    <cfRule type="cellIs" dxfId="3350" priority="1557" operator="equal">
      <formula>"H1"</formula>
    </cfRule>
  </conditionalFormatting>
  <conditionalFormatting sqref="C236:C239">
    <cfRule type="cellIs" dxfId="3349" priority="1552" operator="equal">
      <formula>"D"</formula>
    </cfRule>
  </conditionalFormatting>
  <conditionalFormatting sqref="C236:C239">
    <cfRule type="cellIs" dxfId="3348" priority="1550" operator="equal">
      <formula>"H2"</formula>
    </cfRule>
    <cfRule type="cellIs" dxfId="3347" priority="1551" operator="equal">
      <formula>"H1"</formula>
    </cfRule>
  </conditionalFormatting>
  <conditionalFormatting sqref="C236:C239">
    <cfRule type="cellIs" dxfId="3346" priority="1549" operator="equal">
      <formula>"D"</formula>
    </cfRule>
  </conditionalFormatting>
  <conditionalFormatting sqref="C236:C239">
    <cfRule type="cellIs" dxfId="3345" priority="1547" operator="equal">
      <formula>"H2"</formula>
    </cfRule>
    <cfRule type="cellIs" dxfId="3344" priority="1548" operator="equal">
      <formula>"H1"</formula>
    </cfRule>
  </conditionalFormatting>
  <conditionalFormatting sqref="C236:C239">
    <cfRule type="cellIs" dxfId="3343" priority="1546" operator="equal">
      <formula>"D"</formula>
    </cfRule>
  </conditionalFormatting>
  <conditionalFormatting sqref="C236:C239">
    <cfRule type="cellIs" dxfId="3342" priority="1544" operator="equal">
      <formula>"H2"</formula>
    </cfRule>
    <cfRule type="cellIs" dxfId="3341" priority="1545" operator="equal">
      <formula>"H1"</formula>
    </cfRule>
  </conditionalFormatting>
  <conditionalFormatting sqref="C236:C239">
    <cfRule type="cellIs" dxfId="3340" priority="1543" operator="equal">
      <formula>"D"</formula>
    </cfRule>
  </conditionalFormatting>
  <conditionalFormatting sqref="C236:C239">
    <cfRule type="cellIs" dxfId="3339" priority="1541" operator="equal">
      <formula>"H2"</formula>
    </cfRule>
    <cfRule type="cellIs" dxfId="3338" priority="1542" operator="equal">
      <formula>"H1"</formula>
    </cfRule>
  </conditionalFormatting>
  <conditionalFormatting sqref="C236:C239">
    <cfRule type="cellIs" dxfId="3337" priority="1540" operator="equal">
      <formula>"D"</formula>
    </cfRule>
  </conditionalFormatting>
  <conditionalFormatting sqref="C236:C239">
    <cfRule type="cellIs" dxfId="3336" priority="1538" operator="equal">
      <formula>"H2"</formula>
    </cfRule>
    <cfRule type="cellIs" dxfId="3335" priority="1539" operator="equal">
      <formula>"H1"</formula>
    </cfRule>
  </conditionalFormatting>
  <conditionalFormatting sqref="C241:C245">
    <cfRule type="cellIs" dxfId="3334" priority="1534" operator="equal">
      <formula>"D"</formula>
    </cfRule>
  </conditionalFormatting>
  <conditionalFormatting sqref="C241:C245">
    <cfRule type="cellIs" dxfId="3333" priority="1532" operator="equal">
      <formula>"H2"</formula>
    </cfRule>
    <cfRule type="cellIs" dxfId="3332" priority="1533" operator="equal">
      <formula>"H1"</formula>
    </cfRule>
  </conditionalFormatting>
  <conditionalFormatting sqref="C241:C245">
    <cfRule type="cellIs" dxfId="3331" priority="1531" operator="equal">
      <formula>"D"</formula>
    </cfRule>
  </conditionalFormatting>
  <conditionalFormatting sqref="C241:C245">
    <cfRule type="cellIs" dxfId="3330" priority="1529" operator="equal">
      <formula>"H2"</formula>
    </cfRule>
    <cfRule type="cellIs" dxfId="3329" priority="1530" operator="equal">
      <formula>"H1"</formula>
    </cfRule>
  </conditionalFormatting>
  <conditionalFormatting sqref="C241:C245">
    <cfRule type="cellIs" dxfId="3328" priority="1528" operator="equal">
      <formula>"D"</formula>
    </cfRule>
  </conditionalFormatting>
  <conditionalFormatting sqref="C241:C245">
    <cfRule type="cellIs" dxfId="3327" priority="1526" operator="equal">
      <formula>"H2"</formula>
    </cfRule>
    <cfRule type="cellIs" dxfId="3326" priority="1527" operator="equal">
      <formula>"H1"</formula>
    </cfRule>
  </conditionalFormatting>
  <conditionalFormatting sqref="C241:C245">
    <cfRule type="cellIs" dxfId="3325" priority="1525" operator="equal">
      <formula>"D"</formula>
    </cfRule>
  </conditionalFormatting>
  <conditionalFormatting sqref="C241:C245">
    <cfRule type="cellIs" dxfId="3324" priority="1523" operator="equal">
      <formula>"H2"</formula>
    </cfRule>
    <cfRule type="cellIs" dxfId="3323" priority="1524" operator="equal">
      <formula>"H1"</formula>
    </cfRule>
  </conditionalFormatting>
  <conditionalFormatting sqref="C241:C245">
    <cfRule type="cellIs" dxfId="3322" priority="1519" operator="equal">
      <formula>"D"</formula>
    </cfRule>
  </conditionalFormatting>
  <conditionalFormatting sqref="C241:C245">
    <cfRule type="cellIs" dxfId="3321" priority="1517" operator="equal">
      <formula>"H2"</formula>
    </cfRule>
    <cfRule type="cellIs" dxfId="3320" priority="1518" operator="equal">
      <formula>"H1"</formula>
    </cfRule>
  </conditionalFormatting>
  <conditionalFormatting sqref="C241:C245">
    <cfRule type="cellIs" dxfId="3319" priority="1516" operator="equal">
      <formula>"D"</formula>
    </cfRule>
  </conditionalFormatting>
  <conditionalFormatting sqref="C241:C245">
    <cfRule type="cellIs" dxfId="3318" priority="1514" operator="equal">
      <formula>"H2"</formula>
    </cfRule>
    <cfRule type="cellIs" dxfId="3317" priority="1515" operator="equal">
      <formula>"H1"</formula>
    </cfRule>
  </conditionalFormatting>
  <conditionalFormatting sqref="C241:C245">
    <cfRule type="cellIs" dxfId="3316" priority="1513" operator="equal">
      <formula>"D"</formula>
    </cfRule>
  </conditionalFormatting>
  <conditionalFormatting sqref="C241:C245">
    <cfRule type="cellIs" dxfId="3315" priority="1511" operator="equal">
      <formula>"H2"</formula>
    </cfRule>
    <cfRule type="cellIs" dxfId="3314" priority="1512" operator="equal">
      <formula>"H1"</formula>
    </cfRule>
  </conditionalFormatting>
  <conditionalFormatting sqref="C241:C245">
    <cfRule type="cellIs" dxfId="3313" priority="1510" operator="equal">
      <formula>"D"</formula>
    </cfRule>
  </conditionalFormatting>
  <conditionalFormatting sqref="C241:C245">
    <cfRule type="cellIs" dxfId="3312" priority="1508" operator="equal">
      <formula>"H2"</formula>
    </cfRule>
    <cfRule type="cellIs" dxfId="3311" priority="1509" operator="equal">
      <formula>"H1"</formula>
    </cfRule>
  </conditionalFormatting>
  <conditionalFormatting sqref="C241:C245">
    <cfRule type="cellIs" dxfId="3310" priority="1504" operator="equal">
      <formula>"D"</formula>
    </cfRule>
  </conditionalFormatting>
  <conditionalFormatting sqref="C241:C245">
    <cfRule type="cellIs" dxfId="3309" priority="1502" operator="equal">
      <formula>"H2"</formula>
    </cfRule>
    <cfRule type="cellIs" dxfId="3308" priority="1503" operator="equal">
      <formula>"H1"</formula>
    </cfRule>
  </conditionalFormatting>
  <conditionalFormatting sqref="C241:C245">
    <cfRule type="cellIs" dxfId="3307" priority="1501" operator="equal">
      <formula>"D"</formula>
    </cfRule>
  </conditionalFormatting>
  <conditionalFormatting sqref="C241:C245">
    <cfRule type="cellIs" dxfId="3306" priority="1499" operator="equal">
      <formula>"H2"</formula>
    </cfRule>
    <cfRule type="cellIs" dxfId="3305" priority="1500" operator="equal">
      <formula>"H1"</formula>
    </cfRule>
  </conditionalFormatting>
  <conditionalFormatting sqref="C241:C245">
    <cfRule type="cellIs" dxfId="3304" priority="1498" operator="equal">
      <formula>"D"</formula>
    </cfRule>
  </conditionalFormatting>
  <conditionalFormatting sqref="C241:C245">
    <cfRule type="cellIs" dxfId="3303" priority="1496" operator="equal">
      <formula>"H2"</formula>
    </cfRule>
    <cfRule type="cellIs" dxfId="3302" priority="1497" operator="equal">
      <formula>"H1"</formula>
    </cfRule>
  </conditionalFormatting>
  <conditionalFormatting sqref="C241:C245">
    <cfRule type="cellIs" dxfId="3301" priority="1495" operator="equal">
      <formula>"D"</formula>
    </cfRule>
  </conditionalFormatting>
  <conditionalFormatting sqref="C241:C245">
    <cfRule type="cellIs" dxfId="3300" priority="1493" operator="equal">
      <formula>"H2"</formula>
    </cfRule>
    <cfRule type="cellIs" dxfId="3299" priority="1494" operator="equal">
      <formula>"H1"</formula>
    </cfRule>
  </conditionalFormatting>
  <conditionalFormatting sqref="C241:C245">
    <cfRule type="cellIs" dxfId="3298" priority="1489" operator="equal">
      <formula>"D"</formula>
    </cfRule>
  </conditionalFormatting>
  <conditionalFormatting sqref="C241:C245">
    <cfRule type="cellIs" dxfId="3297" priority="1487" operator="equal">
      <formula>"H2"</formula>
    </cfRule>
    <cfRule type="cellIs" dxfId="3296" priority="1488" operator="equal">
      <formula>"H1"</formula>
    </cfRule>
  </conditionalFormatting>
  <conditionalFormatting sqref="C241:C245">
    <cfRule type="cellIs" dxfId="3295" priority="1486" operator="equal">
      <formula>"D"</formula>
    </cfRule>
  </conditionalFormatting>
  <conditionalFormatting sqref="C241:C245">
    <cfRule type="cellIs" dxfId="3294" priority="1484" operator="equal">
      <formula>"H2"</formula>
    </cfRule>
    <cfRule type="cellIs" dxfId="3293" priority="1485" operator="equal">
      <formula>"H1"</formula>
    </cfRule>
  </conditionalFormatting>
  <conditionalFormatting sqref="C241:C245">
    <cfRule type="cellIs" dxfId="3292" priority="1483" operator="equal">
      <formula>"D"</formula>
    </cfRule>
  </conditionalFormatting>
  <conditionalFormatting sqref="C241:C245">
    <cfRule type="cellIs" dxfId="3291" priority="1481" operator="equal">
      <formula>"H2"</formula>
    </cfRule>
    <cfRule type="cellIs" dxfId="3290" priority="1482" operator="equal">
      <formula>"H1"</formula>
    </cfRule>
  </conditionalFormatting>
  <conditionalFormatting sqref="C241:C245">
    <cfRule type="cellIs" dxfId="3289" priority="1480" operator="equal">
      <formula>"D"</formula>
    </cfRule>
  </conditionalFormatting>
  <conditionalFormatting sqref="C241:C245">
    <cfRule type="cellIs" dxfId="3288" priority="1478" operator="equal">
      <formula>"H2"</formula>
    </cfRule>
    <cfRule type="cellIs" dxfId="3287" priority="1479" operator="equal">
      <formula>"H1"</formula>
    </cfRule>
  </conditionalFormatting>
  <conditionalFormatting sqref="C241:C245">
    <cfRule type="cellIs" dxfId="3286" priority="1474" operator="equal">
      <formula>"D"</formula>
    </cfRule>
  </conditionalFormatting>
  <conditionalFormatting sqref="C241:C245">
    <cfRule type="cellIs" dxfId="3285" priority="1472" operator="equal">
      <formula>"H2"</formula>
    </cfRule>
    <cfRule type="cellIs" dxfId="3284" priority="1473" operator="equal">
      <formula>"H1"</formula>
    </cfRule>
  </conditionalFormatting>
  <conditionalFormatting sqref="C241:C245">
    <cfRule type="cellIs" dxfId="3283" priority="1471" operator="equal">
      <formula>"D"</formula>
    </cfRule>
  </conditionalFormatting>
  <conditionalFormatting sqref="C241:C245">
    <cfRule type="cellIs" dxfId="3282" priority="1469" operator="equal">
      <formula>"H2"</formula>
    </cfRule>
    <cfRule type="cellIs" dxfId="3281" priority="1470" operator="equal">
      <formula>"H1"</formula>
    </cfRule>
  </conditionalFormatting>
  <conditionalFormatting sqref="C241:C245">
    <cfRule type="cellIs" dxfId="3280" priority="1465" operator="equal">
      <formula>"D"</formula>
    </cfRule>
  </conditionalFormatting>
  <conditionalFormatting sqref="C241:C245">
    <cfRule type="cellIs" dxfId="3279" priority="1463" operator="equal">
      <formula>"H2"</formula>
    </cfRule>
    <cfRule type="cellIs" dxfId="3278" priority="1464" operator="equal">
      <formula>"H1"</formula>
    </cfRule>
  </conditionalFormatting>
  <conditionalFormatting sqref="C241:C245">
    <cfRule type="cellIs" dxfId="3277" priority="1462" operator="equal">
      <formula>"D"</formula>
    </cfRule>
  </conditionalFormatting>
  <conditionalFormatting sqref="C241:C245">
    <cfRule type="cellIs" dxfId="3276" priority="1460" operator="equal">
      <formula>"H2"</formula>
    </cfRule>
    <cfRule type="cellIs" dxfId="3275" priority="1461" operator="equal">
      <formula>"H1"</formula>
    </cfRule>
  </conditionalFormatting>
  <conditionalFormatting sqref="C241:C245">
    <cfRule type="cellIs" dxfId="3274" priority="1459" operator="equal">
      <formula>"D"</formula>
    </cfRule>
  </conditionalFormatting>
  <conditionalFormatting sqref="C241:C245">
    <cfRule type="cellIs" dxfId="3273" priority="1457" operator="equal">
      <formula>"H2"</formula>
    </cfRule>
    <cfRule type="cellIs" dxfId="3272" priority="1458" operator="equal">
      <formula>"H1"</formula>
    </cfRule>
  </conditionalFormatting>
  <conditionalFormatting sqref="C241:C245">
    <cfRule type="cellIs" dxfId="3271" priority="1456" operator="equal">
      <formula>"D"</formula>
    </cfRule>
  </conditionalFormatting>
  <conditionalFormatting sqref="C241:C245">
    <cfRule type="cellIs" dxfId="3270" priority="1454" operator="equal">
      <formula>"H2"</formula>
    </cfRule>
    <cfRule type="cellIs" dxfId="3269" priority="1455" operator="equal">
      <formula>"H1"</formula>
    </cfRule>
  </conditionalFormatting>
  <conditionalFormatting sqref="C241:C245">
    <cfRule type="cellIs" dxfId="3268" priority="1450" operator="equal">
      <formula>"D"</formula>
    </cfRule>
  </conditionalFormatting>
  <conditionalFormatting sqref="C241:C245">
    <cfRule type="cellIs" dxfId="3267" priority="1448" operator="equal">
      <formula>"H2"</formula>
    </cfRule>
    <cfRule type="cellIs" dxfId="3266" priority="1449" operator="equal">
      <formula>"H1"</formula>
    </cfRule>
  </conditionalFormatting>
  <conditionalFormatting sqref="C241:C245">
    <cfRule type="cellIs" dxfId="3265" priority="1447" operator="equal">
      <formula>"D"</formula>
    </cfRule>
  </conditionalFormatting>
  <conditionalFormatting sqref="C241:C245">
    <cfRule type="cellIs" dxfId="3264" priority="1445" operator="equal">
      <formula>"H2"</formula>
    </cfRule>
    <cfRule type="cellIs" dxfId="3263" priority="1446" operator="equal">
      <formula>"H1"</formula>
    </cfRule>
  </conditionalFormatting>
  <conditionalFormatting sqref="C241:C245">
    <cfRule type="cellIs" dxfId="3262" priority="1444" operator="equal">
      <formula>"D"</formula>
    </cfRule>
  </conditionalFormatting>
  <conditionalFormatting sqref="C241:C245">
    <cfRule type="cellIs" dxfId="3261" priority="1442" operator="equal">
      <formula>"H2"</formula>
    </cfRule>
    <cfRule type="cellIs" dxfId="3260" priority="1443" operator="equal">
      <formula>"H1"</formula>
    </cfRule>
  </conditionalFormatting>
  <conditionalFormatting sqref="C241:C245">
    <cfRule type="cellIs" dxfId="3259" priority="1441" operator="equal">
      <formula>"D"</formula>
    </cfRule>
  </conditionalFormatting>
  <conditionalFormatting sqref="C241:C245">
    <cfRule type="cellIs" dxfId="3258" priority="1439" operator="equal">
      <formula>"H2"</formula>
    </cfRule>
    <cfRule type="cellIs" dxfId="3257" priority="1440" operator="equal">
      <formula>"H1"</formula>
    </cfRule>
  </conditionalFormatting>
  <conditionalFormatting sqref="C241:C245">
    <cfRule type="cellIs" dxfId="3256" priority="1435" operator="equal">
      <formula>"D"</formula>
    </cfRule>
  </conditionalFormatting>
  <conditionalFormatting sqref="C241:C245">
    <cfRule type="cellIs" dxfId="3255" priority="1433" operator="equal">
      <formula>"H2"</formula>
    </cfRule>
    <cfRule type="cellIs" dxfId="3254" priority="1434" operator="equal">
      <formula>"H1"</formula>
    </cfRule>
  </conditionalFormatting>
  <conditionalFormatting sqref="C241:C245">
    <cfRule type="cellIs" dxfId="3253" priority="1432" operator="equal">
      <formula>"D"</formula>
    </cfRule>
  </conditionalFormatting>
  <conditionalFormatting sqref="C241:C245">
    <cfRule type="cellIs" dxfId="3252" priority="1430" operator="equal">
      <formula>"H2"</formula>
    </cfRule>
    <cfRule type="cellIs" dxfId="3251" priority="1431" operator="equal">
      <formula>"H1"</formula>
    </cfRule>
  </conditionalFormatting>
  <conditionalFormatting sqref="C241:C245">
    <cfRule type="cellIs" dxfId="3250" priority="1429" operator="equal">
      <formula>"D"</formula>
    </cfRule>
  </conditionalFormatting>
  <conditionalFormatting sqref="C241:C245">
    <cfRule type="cellIs" dxfId="3249" priority="1427" operator="equal">
      <formula>"H2"</formula>
    </cfRule>
    <cfRule type="cellIs" dxfId="3248" priority="1428" operator="equal">
      <formula>"H1"</formula>
    </cfRule>
  </conditionalFormatting>
  <conditionalFormatting sqref="C241:C245">
    <cfRule type="cellIs" dxfId="3247" priority="1426" operator="equal">
      <formula>"D"</formula>
    </cfRule>
  </conditionalFormatting>
  <conditionalFormatting sqref="C241:C245">
    <cfRule type="cellIs" dxfId="3246" priority="1424" operator="equal">
      <formula>"H2"</formula>
    </cfRule>
    <cfRule type="cellIs" dxfId="3245" priority="1425" operator="equal">
      <formula>"H1"</formula>
    </cfRule>
  </conditionalFormatting>
  <conditionalFormatting sqref="C241:C245">
    <cfRule type="cellIs" dxfId="3244" priority="1420" operator="equal">
      <formula>"D"</formula>
    </cfRule>
  </conditionalFormatting>
  <conditionalFormatting sqref="C241:C245">
    <cfRule type="cellIs" dxfId="3243" priority="1418" operator="equal">
      <formula>"H2"</formula>
    </cfRule>
    <cfRule type="cellIs" dxfId="3242" priority="1419" operator="equal">
      <formula>"H1"</formula>
    </cfRule>
  </conditionalFormatting>
  <conditionalFormatting sqref="C241:C245">
    <cfRule type="cellIs" dxfId="3241" priority="1417" operator="equal">
      <formula>"D"</formula>
    </cfRule>
  </conditionalFormatting>
  <conditionalFormatting sqref="C241:C245">
    <cfRule type="cellIs" dxfId="3240" priority="1415" operator="equal">
      <formula>"H2"</formula>
    </cfRule>
    <cfRule type="cellIs" dxfId="3239" priority="1416" operator="equal">
      <formula>"H1"</formula>
    </cfRule>
  </conditionalFormatting>
  <conditionalFormatting sqref="C241:C245">
    <cfRule type="cellIs" dxfId="3238" priority="1414" operator="equal">
      <formula>"D"</formula>
    </cfRule>
  </conditionalFormatting>
  <conditionalFormatting sqref="C241:C245">
    <cfRule type="cellIs" dxfId="3237" priority="1412" operator="equal">
      <formula>"H2"</formula>
    </cfRule>
    <cfRule type="cellIs" dxfId="3236" priority="1413" operator="equal">
      <formula>"H1"</formula>
    </cfRule>
  </conditionalFormatting>
  <conditionalFormatting sqref="C241:C245">
    <cfRule type="cellIs" dxfId="3235" priority="1411" operator="equal">
      <formula>"D"</formula>
    </cfRule>
  </conditionalFormatting>
  <conditionalFormatting sqref="C241:C245">
    <cfRule type="cellIs" dxfId="3234" priority="1409" operator="equal">
      <formula>"H2"</formula>
    </cfRule>
    <cfRule type="cellIs" dxfId="3233" priority="1410" operator="equal">
      <formula>"H1"</formula>
    </cfRule>
  </conditionalFormatting>
  <conditionalFormatting sqref="C241:C245">
    <cfRule type="cellIs" dxfId="3232" priority="1408" operator="equal">
      <formula>"D"</formula>
    </cfRule>
  </conditionalFormatting>
  <conditionalFormatting sqref="C241:C245">
    <cfRule type="cellIs" dxfId="3231" priority="1406" operator="equal">
      <formula>"H2"</formula>
    </cfRule>
    <cfRule type="cellIs" dxfId="3230" priority="1407" operator="equal">
      <formula>"H1"</formula>
    </cfRule>
  </conditionalFormatting>
  <conditionalFormatting sqref="C252:C257">
    <cfRule type="cellIs" dxfId="3229" priority="1402" operator="equal">
      <formula>"D"</formula>
    </cfRule>
  </conditionalFormatting>
  <conditionalFormatting sqref="C252:C257">
    <cfRule type="cellIs" dxfId="3228" priority="1400" operator="equal">
      <formula>"H2"</formula>
    </cfRule>
    <cfRule type="cellIs" dxfId="3227" priority="1401" operator="equal">
      <formula>"H1"</formula>
    </cfRule>
  </conditionalFormatting>
  <conditionalFormatting sqref="C252:C257">
    <cfRule type="cellIs" dxfId="3226" priority="1399" operator="equal">
      <formula>"D"</formula>
    </cfRule>
  </conditionalFormatting>
  <conditionalFormatting sqref="C252:C257">
    <cfRule type="cellIs" dxfId="3225" priority="1397" operator="equal">
      <formula>"H2"</formula>
    </cfRule>
    <cfRule type="cellIs" dxfId="3224" priority="1398" operator="equal">
      <formula>"H1"</formula>
    </cfRule>
  </conditionalFormatting>
  <conditionalFormatting sqref="C252:C257">
    <cfRule type="cellIs" dxfId="3223" priority="1396" operator="equal">
      <formula>"D"</formula>
    </cfRule>
  </conditionalFormatting>
  <conditionalFormatting sqref="C252:C257">
    <cfRule type="cellIs" dxfId="3222" priority="1394" operator="equal">
      <formula>"H2"</formula>
    </cfRule>
    <cfRule type="cellIs" dxfId="3221" priority="1395" operator="equal">
      <formula>"H1"</formula>
    </cfRule>
  </conditionalFormatting>
  <conditionalFormatting sqref="C252:C257">
    <cfRule type="cellIs" dxfId="3220" priority="1393" operator="equal">
      <formula>"D"</formula>
    </cfRule>
  </conditionalFormatting>
  <conditionalFormatting sqref="C252:C257">
    <cfRule type="cellIs" dxfId="3219" priority="1391" operator="equal">
      <formula>"H2"</formula>
    </cfRule>
    <cfRule type="cellIs" dxfId="3218" priority="1392" operator="equal">
      <formula>"H1"</formula>
    </cfRule>
  </conditionalFormatting>
  <conditionalFormatting sqref="C252:C257">
    <cfRule type="cellIs" dxfId="3217" priority="1387" operator="equal">
      <formula>"D"</formula>
    </cfRule>
  </conditionalFormatting>
  <conditionalFormatting sqref="C252:C257">
    <cfRule type="cellIs" dxfId="3216" priority="1385" operator="equal">
      <formula>"H2"</formula>
    </cfRule>
    <cfRule type="cellIs" dxfId="3215" priority="1386" operator="equal">
      <formula>"H1"</formula>
    </cfRule>
  </conditionalFormatting>
  <conditionalFormatting sqref="C252:C257">
    <cfRule type="cellIs" dxfId="3214" priority="1384" operator="equal">
      <formula>"D"</formula>
    </cfRule>
  </conditionalFormatting>
  <conditionalFormatting sqref="C252:C257">
    <cfRule type="cellIs" dxfId="3213" priority="1382" operator="equal">
      <formula>"H2"</formula>
    </cfRule>
    <cfRule type="cellIs" dxfId="3212" priority="1383" operator="equal">
      <formula>"H1"</formula>
    </cfRule>
  </conditionalFormatting>
  <conditionalFormatting sqref="C252:C257">
    <cfRule type="cellIs" dxfId="3211" priority="1381" operator="equal">
      <formula>"D"</formula>
    </cfRule>
  </conditionalFormatting>
  <conditionalFormatting sqref="C252:C257">
    <cfRule type="cellIs" dxfId="3210" priority="1379" operator="equal">
      <formula>"H2"</formula>
    </cfRule>
    <cfRule type="cellIs" dxfId="3209" priority="1380" operator="equal">
      <formula>"H1"</formula>
    </cfRule>
  </conditionalFormatting>
  <conditionalFormatting sqref="C252:C257">
    <cfRule type="cellIs" dxfId="3208" priority="1378" operator="equal">
      <formula>"D"</formula>
    </cfRule>
  </conditionalFormatting>
  <conditionalFormatting sqref="C252:C257">
    <cfRule type="cellIs" dxfId="3207" priority="1376" operator="equal">
      <formula>"H2"</formula>
    </cfRule>
    <cfRule type="cellIs" dxfId="3206" priority="1377" operator="equal">
      <formula>"H1"</formula>
    </cfRule>
  </conditionalFormatting>
  <conditionalFormatting sqref="C252:C257">
    <cfRule type="cellIs" dxfId="3205" priority="1372" operator="equal">
      <formula>"D"</formula>
    </cfRule>
  </conditionalFormatting>
  <conditionalFormatting sqref="C252:C257">
    <cfRule type="cellIs" dxfId="3204" priority="1370" operator="equal">
      <formula>"H2"</formula>
    </cfRule>
    <cfRule type="cellIs" dxfId="3203" priority="1371" operator="equal">
      <formula>"H1"</formula>
    </cfRule>
  </conditionalFormatting>
  <conditionalFormatting sqref="C252:C257">
    <cfRule type="cellIs" dxfId="3202" priority="1369" operator="equal">
      <formula>"D"</formula>
    </cfRule>
  </conditionalFormatting>
  <conditionalFormatting sqref="C252:C257">
    <cfRule type="cellIs" dxfId="3201" priority="1367" operator="equal">
      <formula>"H2"</formula>
    </cfRule>
    <cfRule type="cellIs" dxfId="3200" priority="1368" operator="equal">
      <formula>"H1"</formula>
    </cfRule>
  </conditionalFormatting>
  <conditionalFormatting sqref="C252:C257">
    <cfRule type="cellIs" dxfId="3199" priority="1366" operator="equal">
      <formula>"D"</formula>
    </cfRule>
  </conditionalFormatting>
  <conditionalFormatting sqref="C252:C257">
    <cfRule type="cellIs" dxfId="3198" priority="1364" operator="equal">
      <formula>"H2"</formula>
    </cfRule>
    <cfRule type="cellIs" dxfId="3197" priority="1365" operator="equal">
      <formula>"H1"</formula>
    </cfRule>
  </conditionalFormatting>
  <conditionalFormatting sqref="C252:C257">
    <cfRule type="cellIs" dxfId="3196" priority="1363" operator="equal">
      <formula>"D"</formula>
    </cfRule>
  </conditionalFormatting>
  <conditionalFormatting sqref="C252:C257">
    <cfRule type="cellIs" dxfId="3195" priority="1361" operator="equal">
      <formula>"H2"</formula>
    </cfRule>
    <cfRule type="cellIs" dxfId="3194" priority="1362" operator="equal">
      <formula>"H1"</formula>
    </cfRule>
  </conditionalFormatting>
  <conditionalFormatting sqref="C252:C257">
    <cfRule type="cellIs" dxfId="3193" priority="1357" operator="equal">
      <formula>"D"</formula>
    </cfRule>
  </conditionalFormatting>
  <conditionalFormatting sqref="C252:C257">
    <cfRule type="cellIs" dxfId="3192" priority="1355" operator="equal">
      <formula>"H2"</formula>
    </cfRule>
    <cfRule type="cellIs" dxfId="3191" priority="1356" operator="equal">
      <formula>"H1"</formula>
    </cfRule>
  </conditionalFormatting>
  <conditionalFormatting sqref="C252:C257">
    <cfRule type="cellIs" dxfId="3190" priority="1354" operator="equal">
      <formula>"D"</formula>
    </cfRule>
  </conditionalFormatting>
  <conditionalFormatting sqref="C252:C257">
    <cfRule type="cellIs" dxfId="3189" priority="1352" operator="equal">
      <formula>"H2"</formula>
    </cfRule>
    <cfRule type="cellIs" dxfId="3188" priority="1353" operator="equal">
      <formula>"H1"</formula>
    </cfRule>
  </conditionalFormatting>
  <conditionalFormatting sqref="C252:C257">
    <cfRule type="cellIs" dxfId="3187" priority="1351" operator="equal">
      <formula>"D"</formula>
    </cfRule>
  </conditionalFormatting>
  <conditionalFormatting sqref="C252:C257">
    <cfRule type="cellIs" dxfId="3186" priority="1349" operator="equal">
      <formula>"H2"</formula>
    </cfRule>
    <cfRule type="cellIs" dxfId="3185" priority="1350" operator="equal">
      <formula>"H1"</formula>
    </cfRule>
  </conditionalFormatting>
  <conditionalFormatting sqref="C252:C257">
    <cfRule type="cellIs" dxfId="3184" priority="1348" operator="equal">
      <formula>"D"</formula>
    </cfRule>
  </conditionalFormatting>
  <conditionalFormatting sqref="C252:C257">
    <cfRule type="cellIs" dxfId="3183" priority="1346" operator="equal">
      <formula>"H2"</formula>
    </cfRule>
    <cfRule type="cellIs" dxfId="3182" priority="1347" operator="equal">
      <formula>"H1"</formula>
    </cfRule>
  </conditionalFormatting>
  <conditionalFormatting sqref="C252:C257">
    <cfRule type="cellIs" dxfId="3181" priority="1342" operator="equal">
      <formula>"D"</formula>
    </cfRule>
  </conditionalFormatting>
  <conditionalFormatting sqref="C252:C257">
    <cfRule type="cellIs" dxfId="3180" priority="1340" operator="equal">
      <formula>"H2"</formula>
    </cfRule>
    <cfRule type="cellIs" dxfId="3179" priority="1341" operator="equal">
      <formula>"H1"</formula>
    </cfRule>
  </conditionalFormatting>
  <conditionalFormatting sqref="C252:C257">
    <cfRule type="cellIs" dxfId="3178" priority="1339" operator="equal">
      <formula>"D"</formula>
    </cfRule>
  </conditionalFormatting>
  <conditionalFormatting sqref="C252:C257">
    <cfRule type="cellIs" dxfId="3177" priority="1337" operator="equal">
      <formula>"H2"</formula>
    </cfRule>
    <cfRule type="cellIs" dxfId="3176" priority="1338" operator="equal">
      <formula>"H1"</formula>
    </cfRule>
  </conditionalFormatting>
  <conditionalFormatting sqref="C252:C257">
    <cfRule type="cellIs" dxfId="3175" priority="1333" operator="equal">
      <formula>"D"</formula>
    </cfRule>
  </conditionalFormatting>
  <conditionalFormatting sqref="C252:C257">
    <cfRule type="cellIs" dxfId="3174" priority="1331" operator="equal">
      <formula>"H2"</formula>
    </cfRule>
    <cfRule type="cellIs" dxfId="3173" priority="1332" operator="equal">
      <formula>"H1"</formula>
    </cfRule>
  </conditionalFormatting>
  <conditionalFormatting sqref="C252:C257">
    <cfRule type="cellIs" dxfId="3172" priority="1330" operator="equal">
      <formula>"D"</formula>
    </cfRule>
  </conditionalFormatting>
  <conditionalFormatting sqref="C252:C257">
    <cfRule type="cellIs" dxfId="3171" priority="1328" operator="equal">
      <formula>"H2"</formula>
    </cfRule>
    <cfRule type="cellIs" dxfId="3170" priority="1329" operator="equal">
      <formula>"H1"</formula>
    </cfRule>
  </conditionalFormatting>
  <conditionalFormatting sqref="C252:C257">
    <cfRule type="cellIs" dxfId="3169" priority="1327" operator="equal">
      <formula>"D"</formula>
    </cfRule>
  </conditionalFormatting>
  <conditionalFormatting sqref="C252:C257">
    <cfRule type="cellIs" dxfId="3168" priority="1325" operator="equal">
      <formula>"H2"</formula>
    </cfRule>
    <cfRule type="cellIs" dxfId="3167" priority="1326" operator="equal">
      <formula>"H1"</formula>
    </cfRule>
  </conditionalFormatting>
  <conditionalFormatting sqref="C252:C257">
    <cfRule type="cellIs" dxfId="3166" priority="1324" operator="equal">
      <formula>"D"</formula>
    </cfRule>
  </conditionalFormatting>
  <conditionalFormatting sqref="C252:C257">
    <cfRule type="cellIs" dxfId="3165" priority="1322" operator="equal">
      <formula>"H2"</formula>
    </cfRule>
    <cfRule type="cellIs" dxfId="3164" priority="1323" operator="equal">
      <formula>"H1"</formula>
    </cfRule>
  </conditionalFormatting>
  <conditionalFormatting sqref="C252:C257">
    <cfRule type="cellIs" dxfId="3163" priority="1318" operator="equal">
      <formula>"D"</formula>
    </cfRule>
  </conditionalFormatting>
  <conditionalFormatting sqref="C252:C257">
    <cfRule type="cellIs" dxfId="3162" priority="1316" operator="equal">
      <formula>"H2"</formula>
    </cfRule>
    <cfRule type="cellIs" dxfId="3161" priority="1317" operator="equal">
      <formula>"H1"</formula>
    </cfRule>
  </conditionalFormatting>
  <conditionalFormatting sqref="C252:C257">
    <cfRule type="cellIs" dxfId="3160" priority="1315" operator="equal">
      <formula>"D"</formula>
    </cfRule>
  </conditionalFormatting>
  <conditionalFormatting sqref="C252:C257">
    <cfRule type="cellIs" dxfId="3159" priority="1313" operator="equal">
      <formula>"H2"</formula>
    </cfRule>
    <cfRule type="cellIs" dxfId="3158" priority="1314" operator="equal">
      <formula>"H1"</formula>
    </cfRule>
  </conditionalFormatting>
  <conditionalFormatting sqref="C252:C257">
    <cfRule type="cellIs" dxfId="3157" priority="1312" operator="equal">
      <formula>"D"</formula>
    </cfRule>
  </conditionalFormatting>
  <conditionalFormatting sqref="C252:C257">
    <cfRule type="cellIs" dxfId="3156" priority="1310" operator="equal">
      <formula>"H2"</formula>
    </cfRule>
    <cfRule type="cellIs" dxfId="3155" priority="1311" operator="equal">
      <formula>"H1"</formula>
    </cfRule>
  </conditionalFormatting>
  <conditionalFormatting sqref="C252:C257">
    <cfRule type="cellIs" dxfId="3154" priority="1309" operator="equal">
      <formula>"D"</formula>
    </cfRule>
  </conditionalFormatting>
  <conditionalFormatting sqref="C252:C257">
    <cfRule type="cellIs" dxfId="3153" priority="1307" operator="equal">
      <formula>"H2"</formula>
    </cfRule>
    <cfRule type="cellIs" dxfId="3152" priority="1308" operator="equal">
      <formula>"H1"</formula>
    </cfRule>
  </conditionalFormatting>
  <conditionalFormatting sqref="C252:C257">
    <cfRule type="cellIs" dxfId="3151" priority="1303" operator="equal">
      <formula>"D"</formula>
    </cfRule>
  </conditionalFormatting>
  <conditionalFormatting sqref="C252:C257">
    <cfRule type="cellIs" dxfId="3150" priority="1301" operator="equal">
      <formula>"H2"</formula>
    </cfRule>
    <cfRule type="cellIs" dxfId="3149" priority="1302" operator="equal">
      <formula>"H1"</formula>
    </cfRule>
  </conditionalFormatting>
  <conditionalFormatting sqref="C252:C257">
    <cfRule type="cellIs" dxfId="3148" priority="1300" operator="equal">
      <formula>"D"</formula>
    </cfRule>
  </conditionalFormatting>
  <conditionalFormatting sqref="C252:C257">
    <cfRule type="cellIs" dxfId="3147" priority="1298" operator="equal">
      <formula>"H2"</formula>
    </cfRule>
    <cfRule type="cellIs" dxfId="3146" priority="1299" operator="equal">
      <formula>"H1"</formula>
    </cfRule>
  </conditionalFormatting>
  <conditionalFormatting sqref="C252:C257">
    <cfRule type="cellIs" dxfId="3145" priority="1297" operator="equal">
      <formula>"D"</formula>
    </cfRule>
  </conditionalFormatting>
  <conditionalFormatting sqref="C252:C257">
    <cfRule type="cellIs" dxfId="3144" priority="1295" operator="equal">
      <formula>"H2"</formula>
    </cfRule>
    <cfRule type="cellIs" dxfId="3143" priority="1296" operator="equal">
      <formula>"H1"</formula>
    </cfRule>
  </conditionalFormatting>
  <conditionalFormatting sqref="C252:C257">
    <cfRule type="cellIs" dxfId="3142" priority="1294" operator="equal">
      <formula>"D"</formula>
    </cfRule>
  </conditionalFormatting>
  <conditionalFormatting sqref="C252:C257">
    <cfRule type="cellIs" dxfId="3141" priority="1292" operator="equal">
      <formula>"H2"</formula>
    </cfRule>
    <cfRule type="cellIs" dxfId="3140" priority="1293" operator="equal">
      <formula>"H1"</formula>
    </cfRule>
  </conditionalFormatting>
  <conditionalFormatting sqref="C252:C257">
    <cfRule type="cellIs" dxfId="3139" priority="1288" operator="equal">
      <formula>"D"</formula>
    </cfRule>
  </conditionalFormatting>
  <conditionalFormatting sqref="C252:C257">
    <cfRule type="cellIs" dxfId="3138" priority="1286" operator="equal">
      <formula>"H2"</formula>
    </cfRule>
    <cfRule type="cellIs" dxfId="3137" priority="1287" operator="equal">
      <formula>"H1"</formula>
    </cfRule>
  </conditionalFormatting>
  <conditionalFormatting sqref="C252:C257">
    <cfRule type="cellIs" dxfId="3136" priority="1285" operator="equal">
      <formula>"D"</formula>
    </cfRule>
  </conditionalFormatting>
  <conditionalFormatting sqref="C252:C257">
    <cfRule type="cellIs" dxfId="3135" priority="1283" operator="equal">
      <formula>"H2"</formula>
    </cfRule>
    <cfRule type="cellIs" dxfId="3134" priority="1284" operator="equal">
      <formula>"H1"</formula>
    </cfRule>
  </conditionalFormatting>
  <conditionalFormatting sqref="C252:C257">
    <cfRule type="cellIs" dxfId="3133" priority="1282" operator="equal">
      <formula>"D"</formula>
    </cfRule>
  </conditionalFormatting>
  <conditionalFormatting sqref="C252:C257">
    <cfRule type="cellIs" dxfId="3132" priority="1280" operator="equal">
      <formula>"H2"</formula>
    </cfRule>
    <cfRule type="cellIs" dxfId="3131" priority="1281" operator="equal">
      <formula>"H1"</formula>
    </cfRule>
  </conditionalFormatting>
  <conditionalFormatting sqref="C252:C257">
    <cfRule type="cellIs" dxfId="3130" priority="1279" operator="equal">
      <formula>"D"</formula>
    </cfRule>
  </conditionalFormatting>
  <conditionalFormatting sqref="C252:C257">
    <cfRule type="cellIs" dxfId="3129" priority="1277" operator="equal">
      <formula>"H2"</formula>
    </cfRule>
    <cfRule type="cellIs" dxfId="3128" priority="1278" operator="equal">
      <formula>"H1"</formula>
    </cfRule>
  </conditionalFormatting>
  <conditionalFormatting sqref="C252:C257">
    <cfRule type="cellIs" dxfId="3127" priority="1276" operator="equal">
      <formula>"D"</formula>
    </cfRule>
  </conditionalFormatting>
  <conditionalFormatting sqref="C252:C257">
    <cfRule type="cellIs" dxfId="3126" priority="1274" operator="equal">
      <formula>"H2"</formula>
    </cfRule>
    <cfRule type="cellIs" dxfId="3125" priority="1275" operator="equal">
      <formula>"H1"</formula>
    </cfRule>
  </conditionalFormatting>
  <conditionalFormatting sqref="C259:C263">
    <cfRule type="cellIs" dxfId="3124" priority="1270" operator="equal">
      <formula>"D"</formula>
    </cfRule>
  </conditionalFormatting>
  <conditionalFormatting sqref="C259:C263">
    <cfRule type="cellIs" dxfId="3123" priority="1268" operator="equal">
      <formula>"H2"</formula>
    </cfRule>
    <cfRule type="cellIs" dxfId="3122" priority="1269" operator="equal">
      <formula>"H1"</formula>
    </cfRule>
  </conditionalFormatting>
  <conditionalFormatting sqref="C259:C263">
    <cfRule type="cellIs" dxfId="3121" priority="1267" operator="equal">
      <formula>"D"</formula>
    </cfRule>
  </conditionalFormatting>
  <conditionalFormatting sqref="C259:C263">
    <cfRule type="cellIs" dxfId="3120" priority="1265" operator="equal">
      <formula>"H2"</formula>
    </cfRule>
    <cfRule type="cellIs" dxfId="3119" priority="1266" operator="equal">
      <formula>"H1"</formula>
    </cfRule>
  </conditionalFormatting>
  <conditionalFormatting sqref="C259:C263">
    <cfRule type="cellIs" dxfId="3118" priority="1264" operator="equal">
      <formula>"D"</formula>
    </cfRule>
  </conditionalFormatting>
  <conditionalFormatting sqref="C259:C263">
    <cfRule type="cellIs" dxfId="3117" priority="1262" operator="equal">
      <formula>"H2"</formula>
    </cfRule>
    <cfRule type="cellIs" dxfId="3116" priority="1263" operator="equal">
      <formula>"H1"</formula>
    </cfRule>
  </conditionalFormatting>
  <conditionalFormatting sqref="C259:C263">
    <cfRule type="cellIs" dxfId="3115" priority="1261" operator="equal">
      <formula>"D"</formula>
    </cfRule>
  </conditionalFormatting>
  <conditionalFormatting sqref="C259:C263">
    <cfRule type="cellIs" dxfId="3114" priority="1259" operator="equal">
      <formula>"H2"</formula>
    </cfRule>
    <cfRule type="cellIs" dxfId="3113" priority="1260" operator="equal">
      <formula>"H1"</formula>
    </cfRule>
  </conditionalFormatting>
  <conditionalFormatting sqref="C259:C263">
    <cfRule type="cellIs" dxfId="3112" priority="1255" operator="equal">
      <formula>"D"</formula>
    </cfRule>
  </conditionalFormatting>
  <conditionalFormatting sqref="C259:C263">
    <cfRule type="cellIs" dxfId="3111" priority="1253" operator="equal">
      <formula>"H2"</formula>
    </cfRule>
    <cfRule type="cellIs" dxfId="3110" priority="1254" operator="equal">
      <formula>"H1"</formula>
    </cfRule>
  </conditionalFormatting>
  <conditionalFormatting sqref="C259:C263">
    <cfRule type="cellIs" dxfId="3109" priority="1252" operator="equal">
      <formula>"D"</formula>
    </cfRule>
  </conditionalFormatting>
  <conditionalFormatting sqref="C259:C263">
    <cfRule type="cellIs" dxfId="3108" priority="1250" operator="equal">
      <formula>"H2"</formula>
    </cfRule>
    <cfRule type="cellIs" dxfId="3107" priority="1251" operator="equal">
      <formula>"H1"</formula>
    </cfRule>
  </conditionalFormatting>
  <conditionalFormatting sqref="C259:C263">
    <cfRule type="cellIs" dxfId="3106" priority="1249" operator="equal">
      <formula>"D"</formula>
    </cfRule>
  </conditionalFormatting>
  <conditionalFormatting sqref="C259:C263">
    <cfRule type="cellIs" dxfId="3105" priority="1247" operator="equal">
      <formula>"H2"</formula>
    </cfRule>
    <cfRule type="cellIs" dxfId="3104" priority="1248" operator="equal">
      <formula>"H1"</formula>
    </cfRule>
  </conditionalFormatting>
  <conditionalFormatting sqref="C259:C263">
    <cfRule type="cellIs" dxfId="3103" priority="1246" operator="equal">
      <formula>"D"</formula>
    </cfRule>
  </conditionalFormatting>
  <conditionalFormatting sqref="C259:C263">
    <cfRule type="cellIs" dxfId="3102" priority="1244" operator="equal">
      <formula>"H2"</formula>
    </cfRule>
    <cfRule type="cellIs" dxfId="3101" priority="1245" operator="equal">
      <formula>"H1"</formula>
    </cfRule>
  </conditionalFormatting>
  <conditionalFormatting sqref="C259:C263">
    <cfRule type="cellIs" dxfId="3100" priority="1240" operator="equal">
      <formula>"D"</formula>
    </cfRule>
  </conditionalFormatting>
  <conditionalFormatting sqref="C259:C263">
    <cfRule type="cellIs" dxfId="3099" priority="1238" operator="equal">
      <formula>"H2"</formula>
    </cfRule>
    <cfRule type="cellIs" dxfId="3098" priority="1239" operator="equal">
      <formula>"H1"</formula>
    </cfRule>
  </conditionalFormatting>
  <conditionalFormatting sqref="C259:C263">
    <cfRule type="cellIs" dxfId="3097" priority="1237" operator="equal">
      <formula>"D"</formula>
    </cfRule>
  </conditionalFormatting>
  <conditionalFormatting sqref="C259:C263">
    <cfRule type="cellIs" dxfId="3096" priority="1235" operator="equal">
      <formula>"H2"</formula>
    </cfRule>
    <cfRule type="cellIs" dxfId="3095" priority="1236" operator="equal">
      <formula>"H1"</formula>
    </cfRule>
  </conditionalFormatting>
  <conditionalFormatting sqref="C259:C263">
    <cfRule type="cellIs" dxfId="3094" priority="1234" operator="equal">
      <formula>"D"</formula>
    </cfRule>
  </conditionalFormatting>
  <conditionalFormatting sqref="C259:C263">
    <cfRule type="cellIs" dxfId="3093" priority="1232" operator="equal">
      <formula>"H2"</formula>
    </cfRule>
    <cfRule type="cellIs" dxfId="3092" priority="1233" operator="equal">
      <formula>"H1"</formula>
    </cfRule>
  </conditionalFormatting>
  <conditionalFormatting sqref="C259:C263">
    <cfRule type="cellIs" dxfId="3091" priority="1231" operator="equal">
      <formula>"D"</formula>
    </cfRule>
  </conditionalFormatting>
  <conditionalFormatting sqref="C259:C263">
    <cfRule type="cellIs" dxfId="3090" priority="1229" operator="equal">
      <formula>"H2"</formula>
    </cfRule>
    <cfRule type="cellIs" dxfId="3089" priority="1230" operator="equal">
      <formula>"H1"</formula>
    </cfRule>
  </conditionalFormatting>
  <conditionalFormatting sqref="C259:C263">
    <cfRule type="cellIs" dxfId="3088" priority="1225" operator="equal">
      <formula>"D"</formula>
    </cfRule>
  </conditionalFormatting>
  <conditionalFormatting sqref="C259:C263">
    <cfRule type="cellIs" dxfId="3087" priority="1223" operator="equal">
      <formula>"H2"</formula>
    </cfRule>
    <cfRule type="cellIs" dxfId="3086" priority="1224" operator="equal">
      <formula>"H1"</formula>
    </cfRule>
  </conditionalFormatting>
  <conditionalFormatting sqref="C259:C263">
    <cfRule type="cellIs" dxfId="3085" priority="1222" operator="equal">
      <formula>"D"</formula>
    </cfRule>
  </conditionalFormatting>
  <conditionalFormatting sqref="C259:C263">
    <cfRule type="cellIs" dxfId="3084" priority="1220" operator="equal">
      <formula>"H2"</formula>
    </cfRule>
    <cfRule type="cellIs" dxfId="3083" priority="1221" operator="equal">
      <formula>"H1"</formula>
    </cfRule>
  </conditionalFormatting>
  <conditionalFormatting sqref="C259:C263">
    <cfRule type="cellIs" dxfId="3082" priority="1219" operator="equal">
      <formula>"D"</formula>
    </cfRule>
  </conditionalFormatting>
  <conditionalFormatting sqref="C259:C263">
    <cfRule type="cellIs" dxfId="3081" priority="1217" operator="equal">
      <formula>"H2"</formula>
    </cfRule>
    <cfRule type="cellIs" dxfId="3080" priority="1218" operator="equal">
      <formula>"H1"</formula>
    </cfRule>
  </conditionalFormatting>
  <conditionalFormatting sqref="C259:C263">
    <cfRule type="cellIs" dxfId="3079" priority="1216" operator="equal">
      <formula>"D"</formula>
    </cfRule>
  </conditionalFormatting>
  <conditionalFormatting sqref="C259:C263">
    <cfRule type="cellIs" dxfId="3078" priority="1214" operator="equal">
      <formula>"H2"</formula>
    </cfRule>
    <cfRule type="cellIs" dxfId="3077" priority="1215" operator="equal">
      <formula>"H1"</formula>
    </cfRule>
  </conditionalFormatting>
  <conditionalFormatting sqref="C259:C263">
    <cfRule type="cellIs" dxfId="3076" priority="1210" operator="equal">
      <formula>"D"</formula>
    </cfRule>
  </conditionalFormatting>
  <conditionalFormatting sqref="C259:C263">
    <cfRule type="cellIs" dxfId="3075" priority="1208" operator="equal">
      <formula>"H2"</formula>
    </cfRule>
    <cfRule type="cellIs" dxfId="3074" priority="1209" operator="equal">
      <formula>"H1"</formula>
    </cfRule>
  </conditionalFormatting>
  <conditionalFormatting sqref="C259:C263">
    <cfRule type="cellIs" dxfId="3073" priority="1207" operator="equal">
      <formula>"D"</formula>
    </cfRule>
  </conditionalFormatting>
  <conditionalFormatting sqref="C259:C263">
    <cfRule type="cellIs" dxfId="3072" priority="1205" operator="equal">
      <formula>"H2"</formula>
    </cfRule>
    <cfRule type="cellIs" dxfId="3071" priority="1206" operator="equal">
      <formula>"H1"</formula>
    </cfRule>
  </conditionalFormatting>
  <conditionalFormatting sqref="C259:C263">
    <cfRule type="cellIs" dxfId="3070" priority="1201" operator="equal">
      <formula>"D"</formula>
    </cfRule>
  </conditionalFormatting>
  <conditionalFormatting sqref="C259:C263">
    <cfRule type="cellIs" dxfId="3069" priority="1199" operator="equal">
      <formula>"H2"</formula>
    </cfRule>
    <cfRule type="cellIs" dxfId="3068" priority="1200" operator="equal">
      <formula>"H1"</formula>
    </cfRule>
  </conditionalFormatting>
  <conditionalFormatting sqref="C259:C263">
    <cfRule type="cellIs" dxfId="3067" priority="1198" operator="equal">
      <formula>"D"</formula>
    </cfRule>
  </conditionalFormatting>
  <conditionalFormatting sqref="C259:C263">
    <cfRule type="cellIs" dxfId="3066" priority="1196" operator="equal">
      <formula>"H2"</formula>
    </cfRule>
    <cfRule type="cellIs" dxfId="3065" priority="1197" operator="equal">
      <formula>"H1"</formula>
    </cfRule>
  </conditionalFormatting>
  <conditionalFormatting sqref="C259:C263">
    <cfRule type="cellIs" dxfId="3064" priority="1195" operator="equal">
      <formula>"D"</formula>
    </cfRule>
  </conditionalFormatting>
  <conditionalFormatting sqref="C259:C263">
    <cfRule type="cellIs" dxfId="3063" priority="1193" operator="equal">
      <formula>"H2"</formula>
    </cfRule>
    <cfRule type="cellIs" dxfId="3062" priority="1194" operator="equal">
      <formula>"H1"</formula>
    </cfRule>
  </conditionalFormatting>
  <conditionalFormatting sqref="C259:C263">
    <cfRule type="cellIs" dxfId="3061" priority="1192" operator="equal">
      <formula>"D"</formula>
    </cfRule>
  </conditionalFormatting>
  <conditionalFormatting sqref="C259:C263">
    <cfRule type="cellIs" dxfId="3060" priority="1190" operator="equal">
      <formula>"H2"</formula>
    </cfRule>
    <cfRule type="cellIs" dxfId="3059" priority="1191" operator="equal">
      <formula>"H1"</formula>
    </cfRule>
  </conditionalFormatting>
  <conditionalFormatting sqref="C259:C263">
    <cfRule type="cellIs" dxfId="3058" priority="1186" operator="equal">
      <formula>"D"</formula>
    </cfRule>
  </conditionalFormatting>
  <conditionalFormatting sqref="C259:C263">
    <cfRule type="cellIs" dxfId="3057" priority="1184" operator="equal">
      <formula>"H2"</formula>
    </cfRule>
    <cfRule type="cellIs" dxfId="3056" priority="1185" operator="equal">
      <formula>"H1"</formula>
    </cfRule>
  </conditionalFormatting>
  <conditionalFormatting sqref="C259:C263">
    <cfRule type="cellIs" dxfId="3055" priority="1183" operator="equal">
      <formula>"D"</formula>
    </cfRule>
  </conditionalFormatting>
  <conditionalFormatting sqref="C259:C263">
    <cfRule type="cellIs" dxfId="3054" priority="1181" operator="equal">
      <formula>"H2"</formula>
    </cfRule>
    <cfRule type="cellIs" dxfId="3053" priority="1182" operator="equal">
      <formula>"H1"</formula>
    </cfRule>
  </conditionalFormatting>
  <conditionalFormatting sqref="C259:C263">
    <cfRule type="cellIs" dxfId="3052" priority="1180" operator="equal">
      <formula>"D"</formula>
    </cfRule>
  </conditionalFormatting>
  <conditionalFormatting sqref="C259:C263">
    <cfRule type="cellIs" dxfId="3051" priority="1178" operator="equal">
      <formula>"H2"</formula>
    </cfRule>
    <cfRule type="cellIs" dxfId="3050" priority="1179" operator="equal">
      <formula>"H1"</formula>
    </cfRule>
  </conditionalFormatting>
  <conditionalFormatting sqref="C259:C263">
    <cfRule type="cellIs" dxfId="3049" priority="1177" operator="equal">
      <formula>"D"</formula>
    </cfRule>
  </conditionalFormatting>
  <conditionalFormatting sqref="C259:C263">
    <cfRule type="cellIs" dxfId="3048" priority="1175" operator="equal">
      <formula>"H2"</formula>
    </cfRule>
    <cfRule type="cellIs" dxfId="3047" priority="1176" operator="equal">
      <formula>"H1"</formula>
    </cfRule>
  </conditionalFormatting>
  <conditionalFormatting sqref="C259:C263">
    <cfRule type="cellIs" dxfId="3046" priority="1171" operator="equal">
      <formula>"D"</formula>
    </cfRule>
  </conditionalFormatting>
  <conditionalFormatting sqref="C259:C263">
    <cfRule type="cellIs" dxfId="3045" priority="1169" operator="equal">
      <formula>"H2"</formula>
    </cfRule>
    <cfRule type="cellIs" dxfId="3044" priority="1170" operator="equal">
      <formula>"H1"</formula>
    </cfRule>
  </conditionalFormatting>
  <conditionalFormatting sqref="C259:C263">
    <cfRule type="cellIs" dxfId="3043" priority="1168" operator="equal">
      <formula>"D"</formula>
    </cfRule>
  </conditionalFormatting>
  <conditionalFormatting sqref="C259:C263">
    <cfRule type="cellIs" dxfId="3042" priority="1166" operator="equal">
      <formula>"H2"</formula>
    </cfRule>
    <cfRule type="cellIs" dxfId="3041" priority="1167" operator="equal">
      <formula>"H1"</formula>
    </cfRule>
  </conditionalFormatting>
  <conditionalFormatting sqref="C259:C263">
    <cfRule type="cellIs" dxfId="3040" priority="1165" operator="equal">
      <formula>"D"</formula>
    </cfRule>
  </conditionalFormatting>
  <conditionalFormatting sqref="C259:C263">
    <cfRule type="cellIs" dxfId="3039" priority="1163" operator="equal">
      <formula>"H2"</formula>
    </cfRule>
    <cfRule type="cellIs" dxfId="3038" priority="1164" operator="equal">
      <formula>"H1"</formula>
    </cfRule>
  </conditionalFormatting>
  <conditionalFormatting sqref="C259:C263">
    <cfRule type="cellIs" dxfId="3037" priority="1162" operator="equal">
      <formula>"D"</formula>
    </cfRule>
  </conditionalFormatting>
  <conditionalFormatting sqref="C259:C263">
    <cfRule type="cellIs" dxfId="3036" priority="1160" operator="equal">
      <formula>"H2"</formula>
    </cfRule>
    <cfRule type="cellIs" dxfId="3035" priority="1161" operator="equal">
      <formula>"H1"</formula>
    </cfRule>
  </conditionalFormatting>
  <conditionalFormatting sqref="C259:C263">
    <cfRule type="cellIs" dxfId="3034" priority="1156" operator="equal">
      <formula>"D"</formula>
    </cfRule>
  </conditionalFormatting>
  <conditionalFormatting sqref="C259:C263">
    <cfRule type="cellIs" dxfId="3033" priority="1154" operator="equal">
      <formula>"H2"</formula>
    </cfRule>
    <cfRule type="cellIs" dxfId="3032" priority="1155" operator="equal">
      <formula>"H1"</formula>
    </cfRule>
  </conditionalFormatting>
  <conditionalFormatting sqref="C259:C263">
    <cfRule type="cellIs" dxfId="3031" priority="1153" operator="equal">
      <formula>"D"</formula>
    </cfRule>
  </conditionalFormatting>
  <conditionalFormatting sqref="C259:C263">
    <cfRule type="cellIs" dxfId="3030" priority="1151" operator="equal">
      <formula>"H2"</formula>
    </cfRule>
    <cfRule type="cellIs" dxfId="3029" priority="1152" operator="equal">
      <formula>"H1"</formula>
    </cfRule>
  </conditionalFormatting>
  <conditionalFormatting sqref="C259:C263">
    <cfRule type="cellIs" dxfId="3028" priority="1150" operator="equal">
      <formula>"D"</formula>
    </cfRule>
  </conditionalFormatting>
  <conditionalFormatting sqref="C259:C263">
    <cfRule type="cellIs" dxfId="3027" priority="1148" operator="equal">
      <formula>"H2"</formula>
    </cfRule>
    <cfRule type="cellIs" dxfId="3026" priority="1149" operator="equal">
      <formula>"H1"</formula>
    </cfRule>
  </conditionalFormatting>
  <conditionalFormatting sqref="C259:C263">
    <cfRule type="cellIs" dxfId="3025" priority="1147" operator="equal">
      <formula>"D"</formula>
    </cfRule>
  </conditionalFormatting>
  <conditionalFormatting sqref="C259:C263">
    <cfRule type="cellIs" dxfId="3024" priority="1145" operator="equal">
      <formula>"H2"</formula>
    </cfRule>
    <cfRule type="cellIs" dxfId="3023" priority="1146" operator="equal">
      <formula>"H1"</formula>
    </cfRule>
  </conditionalFormatting>
  <conditionalFormatting sqref="C259:C263">
    <cfRule type="cellIs" dxfId="3022" priority="1144" operator="equal">
      <formula>"D"</formula>
    </cfRule>
  </conditionalFormatting>
  <conditionalFormatting sqref="C259:C263">
    <cfRule type="cellIs" dxfId="3021" priority="1142" operator="equal">
      <formula>"H2"</formula>
    </cfRule>
    <cfRule type="cellIs" dxfId="3020" priority="1143" operator="equal">
      <formula>"H1"</formula>
    </cfRule>
  </conditionalFormatting>
  <conditionalFormatting sqref="C265:C267">
    <cfRule type="cellIs" dxfId="3019" priority="1138" operator="equal">
      <formula>"D"</formula>
    </cfRule>
  </conditionalFormatting>
  <conditionalFormatting sqref="C265:C267">
    <cfRule type="cellIs" dxfId="3018" priority="1136" operator="equal">
      <formula>"H2"</formula>
    </cfRule>
    <cfRule type="cellIs" dxfId="3017" priority="1137" operator="equal">
      <formula>"H1"</formula>
    </cfRule>
  </conditionalFormatting>
  <conditionalFormatting sqref="C265:C267">
    <cfRule type="cellIs" dxfId="3016" priority="1135" operator="equal">
      <formula>"D"</formula>
    </cfRule>
  </conditionalFormatting>
  <conditionalFormatting sqref="C265:C267">
    <cfRule type="cellIs" dxfId="3015" priority="1133" operator="equal">
      <formula>"H2"</formula>
    </cfRule>
    <cfRule type="cellIs" dxfId="3014" priority="1134" operator="equal">
      <formula>"H1"</formula>
    </cfRule>
  </conditionalFormatting>
  <conditionalFormatting sqref="C265:C267">
    <cfRule type="cellIs" dxfId="3013" priority="1132" operator="equal">
      <formula>"D"</formula>
    </cfRule>
  </conditionalFormatting>
  <conditionalFormatting sqref="C265:C267">
    <cfRule type="cellIs" dxfId="3012" priority="1130" operator="equal">
      <formula>"H2"</formula>
    </cfRule>
    <cfRule type="cellIs" dxfId="3011" priority="1131" operator="equal">
      <formula>"H1"</formula>
    </cfRule>
  </conditionalFormatting>
  <conditionalFormatting sqref="C265:C267">
    <cfRule type="cellIs" dxfId="3010" priority="1129" operator="equal">
      <formula>"D"</formula>
    </cfRule>
  </conditionalFormatting>
  <conditionalFormatting sqref="C265:C267">
    <cfRule type="cellIs" dxfId="3009" priority="1127" operator="equal">
      <formula>"H2"</formula>
    </cfRule>
    <cfRule type="cellIs" dxfId="3008" priority="1128" operator="equal">
      <formula>"H1"</formula>
    </cfRule>
  </conditionalFormatting>
  <conditionalFormatting sqref="C265:C267">
    <cfRule type="cellIs" dxfId="3007" priority="1123" operator="equal">
      <formula>"D"</formula>
    </cfRule>
  </conditionalFormatting>
  <conditionalFormatting sqref="C265:C267">
    <cfRule type="cellIs" dxfId="3006" priority="1121" operator="equal">
      <formula>"H2"</formula>
    </cfRule>
    <cfRule type="cellIs" dxfId="3005" priority="1122" operator="equal">
      <formula>"H1"</formula>
    </cfRule>
  </conditionalFormatting>
  <conditionalFormatting sqref="C265:C267">
    <cfRule type="cellIs" dxfId="3004" priority="1120" operator="equal">
      <formula>"D"</formula>
    </cfRule>
  </conditionalFormatting>
  <conditionalFormatting sqref="C265:C267">
    <cfRule type="cellIs" dxfId="3003" priority="1118" operator="equal">
      <formula>"H2"</formula>
    </cfRule>
    <cfRule type="cellIs" dxfId="3002" priority="1119" operator="equal">
      <formula>"H1"</formula>
    </cfRule>
  </conditionalFormatting>
  <conditionalFormatting sqref="C265:C267">
    <cfRule type="cellIs" dxfId="3001" priority="1117" operator="equal">
      <formula>"D"</formula>
    </cfRule>
  </conditionalFormatting>
  <conditionalFormatting sqref="C265:C267">
    <cfRule type="cellIs" dxfId="3000" priority="1115" operator="equal">
      <formula>"H2"</formula>
    </cfRule>
    <cfRule type="cellIs" dxfId="2999" priority="1116" operator="equal">
      <formula>"H1"</formula>
    </cfRule>
  </conditionalFormatting>
  <conditionalFormatting sqref="C265:C267">
    <cfRule type="cellIs" dxfId="2998" priority="1114" operator="equal">
      <formula>"D"</formula>
    </cfRule>
  </conditionalFormatting>
  <conditionalFormatting sqref="C265:C267">
    <cfRule type="cellIs" dxfId="2997" priority="1112" operator="equal">
      <formula>"H2"</formula>
    </cfRule>
    <cfRule type="cellIs" dxfId="2996" priority="1113" operator="equal">
      <formula>"H1"</formula>
    </cfRule>
  </conditionalFormatting>
  <conditionalFormatting sqref="C265:C267">
    <cfRule type="cellIs" dxfId="2995" priority="1108" operator="equal">
      <formula>"D"</formula>
    </cfRule>
  </conditionalFormatting>
  <conditionalFormatting sqref="C265:C267">
    <cfRule type="cellIs" dxfId="2994" priority="1106" operator="equal">
      <formula>"H2"</formula>
    </cfRule>
    <cfRule type="cellIs" dxfId="2993" priority="1107" operator="equal">
      <formula>"H1"</formula>
    </cfRule>
  </conditionalFormatting>
  <conditionalFormatting sqref="C265:C267">
    <cfRule type="cellIs" dxfId="2992" priority="1105" operator="equal">
      <formula>"D"</formula>
    </cfRule>
  </conditionalFormatting>
  <conditionalFormatting sqref="C265:C267">
    <cfRule type="cellIs" dxfId="2991" priority="1103" operator="equal">
      <formula>"H2"</formula>
    </cfRule>
    <cfRule type="cellIs" dxfId="2990" priority="1104" operator="equal">
      <formula>"H1"</formula>
    </cfRule>
  </conditionalFormatting>
  <conditionalFormatting sqref="C265:C267">
    <cfRule type="cellIs" dxfId="2989" priority="1102" operator="equal">
      <formula>"D"</formula>
    </cfRule>
  </conditionalFormatting>
  <conditionalFormatting sqref="C265:C267">
    <cfRule type="cellIs" dxfId="2988" priority="1100" operator="equal">
      <formula>"H2"</formula>
    </cfRule>
    <cfRule type="cellIs" dxfId="2987" priority="1101" operator="equal">
      <formula>"H1"</formula>
    </cfRule>
  </conditionalFormatting>
  <conditionalFormatting sqref="C265:C267">
    <cfRule type="cellIs" dxfId="2986" priority="1099" operator="equal">
      <formula>"D"</formula>
    </cfRule>
  </conditionalFormatting>
  <conditionalFormatting sqref="C265:C267">
    <cfRule type="cellIs" dxfId="2985" priority="1097" operator="equal">
      <formula>"H2"</formula>
    </cfRule>
    <cfRule type="cellIs" dxfId="2984" priority="1098" operator="equal">
      <formula>"H1"</formula>
    </cfRule>
  </conditionalFormatting>
  <conditionalFormatting sqref="C265:C267">
    <cfRule type="cellIs" dxfId="2983" priority="1093" operator="equal">
      <formula>"D"</formula>
    </cfRule>
  </conditionalFormatting>
  <conditionalFormatting sqref="C265:C267">
    <cfRule type="cellIs" dxfId="2982" priority="1091" operator="equal">
      <formula>"H2"</formula>
    </cfRule>
    <cfRule type="cellIs" dxfId="2981" priority="1092" operator="equal">
      <formula>"H1"</formula>
    </cfRule>
  </conditionalFormatting>
  <conditionalFormatting sqref="C265:C267">
    <cfRule type="cellIs" dxfId="2980" priority="1090" operator="equal">
      <formula>"D"</formula>
    </cfRule>
  </conditionalFormatting>
  <conditionalFormatting sqref="C265:C267">
    <cfRule type="cellIs" dxfId="2979" priority="1088" operator="equal">
      <formula>"H2"</formula>
    </cfRule>
    <cfRule type="cellIs" dxfId="2978" priority="1089" operator="equal">
      <formula>"H1"</formula>
    </cfRule>
  </conditionalFormatting>
  <conditionalFormatting sqref="C265:C267">
    <cfRule type="cellIs" dxfId="2977" priority="1087" operator="equal">
      <formula>"D"</formula>
    </cfRule>
  </conditionalFormatting>
  <conditionalFormatting sqref="C265:C267">
    <cfRule type="cellIs" dxfId="2976" priority="1085" operator="equal">
      <formula>"H2"</formula>
    </cfRule>
    <cfRule type="cellIs" dxfId="2975" priority="1086" operator="equal">
      <formula>"H1"</formula>
    </cfRule>
  </conditionalFormatting>
  <conditionalFormatting sqref="C265:C267">
    <cfRule type="cellIs" dxfId="2974" priority="1084" operator="equal">
      <formula>"D"</formula>
    </cfRule>
  </conditionalFormatting>
  <conditionalFormatting sqref="C265:C267">
    <cfRule type="cellIs" dxfId="2973" priority="1082" operator="equal">
      <formula>"H2"</formula>
    </cfRule>
    <cfRule type="cellIs" dxfId="2972" priority="1083" operator="equal">
      <formula>"H1"</formula>
    </cfRule>
  </conditionalFormatting>
  <conditionalFormatting sqref="C265:C267">
    <cfRule type="cellIs" dxfId="2971" priority="1078" operator="equal">
      <formula>"D"</formula>
    </cfRule>
  </conditionalFormatting>
  <conditionalFormatting sqref="C265:C267">
    <cfRule type="cellIs" dxfId="2970" priority="1076" operator="equal">
      <formula>"H2"</formula>
    </cfRule>
    <cfRule type="cellIs" dxfId="2969" priority="1077" operator="equal">
      <formula>"H1"</formula>
    </cfRule>
  </conditionalFormatting>
  <conditionalFormatting sqref="C265:C267">
    <cfRule type="cellIs" dxfId="2968" priority="1075" operator="equal">
      <formula>"D"</formula>
    </cfRule>
  </conditionalFormatting>
  <conditionalFormatting sqref="C265:C267">
    <cfRule type="cellIs" dxfId="2967" priority="1073" operator="equal">
      <formula>"H2"</formula>
    </cfRule>
    <cfRule type="cellIs" dxfId="2966" priority="1074" operator="equal">
      <formula>"H1"</formula>
    </cfRule>
  </conditionalFormatting>
  <conditionalFormatting sqref="C265:C267">
    <cfRule type="cellIs" dxfId="2965" priority="1069" operator="equal">
      <formula>"D"</formula>
    </cfRule>
  </conditionalFormatting>
  <conditionalFormatting sqref="C265:C267">
    <cfRule type="cellIs" dxfId="2964" priority="1067" operator="equal">
      <formula>"H2"</formula>
    </cfRule>
    <cfRule type="cellIs" dxfId="2963" priority="1068" operator="equal">
      <formula>"H1"</formula>
    </cfRule>
  </conditionalFormatting>
  <conditionalFormatting sqref="C265:C267">
    <cfRule type="cellIs" dxfId="2962" priority="1066" operator="equal">
      <formula>"D"</formula>
    </cfRule>
  </conditionalFormatting>
  <conditionalFormatting sqref="C265:C267">
    <cfRule type="cellIs" dxfId="2961" priority="1064" operator="equal">
      <formula>"H2"</formula>
    </cfRule>
    <cfRule type="cellIs" dxfId="2960" priority="1065" operator="equal">
      <formula>"H1"</formula>
    </cfRule>
  </conditionalFormatting>
  <conditionalFormatting sqref="C265:C267">
    <cfRule type="cellIs" dxfId="2959" priority="1063" operator="equal">
      <formula>"D"</formula>
    </cfRule>
  </conditionalFormatting>
  <conditionalFormatting sqref="C265:C267">
    <cfRule type="cellIs" dxfId="2958" priority="1061" operator="equal">
      <formula>"H2"</formula>
    </cfRule>
    <cfRule type="cellIs" dxfId="2957" priority="1062" operator="equal">
      <formula>"H1"</formula>
    </cfRule>
  </conditionalFormatting>
  <conditionalFormatting sqref="C265:C267">
    <cfRule type="cellIs" dxfId="2956" priority="1060" operator="equal">
      <formula>"D"</formula>
    </cfRule>
  </conditionalFormatting>
  <conditionalFormatting sqref="C265:C267">
    <cfRule type="cellIs" dxfId="2955" priority="1058" operator="equal">
      <formula>"H2"</formula>
    </cfRule>
    <cfRule type="cellIs" dxfId="2954" priority="1059" operator="equal">
      <formula>"H1"</formula>
    </cfRule>
  </conditionalFormatting>
  <conditionalFormatting sqref="C265:C267">
    <cfRule type="cellIs" dxfId="2953" priority="1054" operator="equal">
      <formula>"D"</formula>
    </cfRule>
  </conditionalFormatting>
  <conditionalFormatting sqref="C265:C267">
    <cfRule type="cellIs" dxfId="2952" priority="1052" operator="equal">
      <formula>"H2"</formula>
    </cfRule>
    <cfRule type="cellIs" dxfId="2951" priority="1053" operator="equal">
      <formula>"H1"</formula>
    </cfRule>
  </conditionalFormatting>
  <conditionalFormatting sqref="C265:C267">
    <cfRule type="cellIs" dxfId="2950" priority="1051" operator="equal">
      <formula>"D"</formula>
    </cfRule>
  </conditionalFormatting>
  <conditionalFormatting sqref="C265:C267">
    <cfRule type="cellIs" dxfId="2949" priority="1049" operator="equal">
      <formula>"H2"</formula>
    </cfRule>
    <cfRule type="cellIs" dxfId="2948" priority="1050" operator="equal">
      <formula>"H1"</formula>
    </cfRule>
  </conditionalFormatting>
  <conditionalFormatting sqref="C265:C267">
    <cfRule type="cellIs" dxfId="2947" priority="1048" operator="equal">
      <formula>"D"</formula>
    </cfRule>
  </conditionalFormatting>
  <conditionalFormatting sqref="C265:C267">
    <cfRule type="cellIs" dxfId="2946" priority="1046" operator="equal">
      <formula>"H2"</formula>
    </cfRule>
    <cfRule type="cellIs" dxfId="2945" priority="1047" operator="equal">
      <formula>"H1"</formula>
    </cfRule>
  </conditionalFormatting>
  <conditionalFormatting sqref="C265:C267">
    <cfRule type="cellIs" dxfId="2944" priority="1045" operator="equal">
      <formula>"D"</formula>
    </cfRule>
  </conditionalFormatting>
  <conditionalFormatting sqref="C265:C267">
    <cfRule type="cellIs" dxfId="2943" priority="1043" operator="equal">
      <formula>"H2"</formula>
    </cfRule>
    <cfRule type="cellIs" dxfId="2942" priority="1044" operator="equal">
      <formula>"H1"</formula>
    </cfRule>
  </conditionalFormatting>
  <conditionalFormatting sqref="C265:C267">
    <cfRule type="cellIs" dxfId="2941" priority="1039" operator="equal">
      <formula>"D"</formula>
    </cfRule>
  </conditionalFormatting>
  <conditionalFormatting sqref="C265:C267">
    <cfRule type="cellIs" dxfId="2940" priority="1037" operator="equal">
      <formula>"H2"</formula>
    </cfRule>
    <cfRule type="cellIs" dxfId="2939" priority="1038" operator="equal">
      <formula>"H1"</formula>
    </cfRule>
  </conditionalFormatting>
  <conditionalFormatting sqref="C265:C267">
    <cfRule type="cellIs" dxfId="2938" priority="1036" operator="equal">
      <formula>"D"</formula>
    </cfRule>
  </conditionalFormatting>
  <conditionalFormatting sqref="C265:C267">
    <cfRule type="cellIs" dxfId="2937" priority="1034" operator="equal">
      <formula>"H2"</formula>
    </cfRule>
    <cfRule type="cellIs" dxfId="2936" priority="1035" operator="equal">
      <formula>"H1"</formula>
    </cfRule>
  </conditionalFormatting>
  <conditionalFormatting sqref="C265:C267">
    <cfRule type="cellIs" dxfId="2935" priority="1033" operator="equal">
      <formula>"D"</formula>
    </cfRule>
  </conditionalFormatting>
  <conditionalFormatting sqref="C265:C267">
    <cfRule type="cellIs" dxfId="2934" priority="1031" operator="equal">
      <formula>"H2"</formula>
    </cfRule>
    <cfRule type="cellIs" dxfId="2933" priority="1032" operator="equal">
      <formula>"H1"</formula>
    </cfRule>
  </conditionalFormatting>
  <conditionalFormatting sqref="C265:C267">
    <cfRule type="cellIs" dxfId="2932" priority="1030" operator="equal">
      <formula>"D"</formula>
    </cfRule>
  </conditionalFormatting>
  <conditionalFormatting sqref="C265:C267">
    <cfRule type="cellIs" dxfId="2931" priority="1028" operator="equal">
      <formula>"H2"</formula>
    </cfRule>
    <cfRule type="cellIs" dxfId="2930" priority="1029" operator="equal">
      <formula>"H1"</formula>
    </cfRule>
  </conditionalFormatting>
  <conditionalFormatting sqref="C265:C267">
    <cfRule type="cellIs" dxfId="2929" priority="1024" operator="equal">
      <formula>"D"</formula>
    </cfRule>
  </conditionalFormatting>
  <conditionalFormatting sqref="C265:C267">
    <cfRule type="cellIs" dxfId="2928" priority="1022" operator="equal">
      <formula>"H2"</formula>
    </cfRule>
    <cfRule type="cellIs" dxfId="2927" priority="1023" operator="equal">
      <formula>"H1"</formula>
    </cfRule>
  </conditionalFormatting>
  <conditionalFormatting sqref="C265:C267">
    <cfRule type="cellIs" dxfId="2926" priority="1021" operator="equal">
      <formula>"D"</formula>
    </cfRule>
  </conditionalFormatting>
  <conditionalFormatting sqref="C265:C267">
    <cfRule type="cellIs" dxfId="2925" priority="1019" operator="equal">
      <formula>"H2"</formula>
    </cfRule>
    <cfRule type="cellIs" dxfId="2924" priority="1020" operator="equal">
      <formula>"H1"</formula>
    </cfRule>
  </conditionalFormatting>
  <conditionalFormatting sqref="C265:C267">
    <cfRule type="cellIs" dxfId="2923" priority="1018" operator="equal">
      <formula>"D"</formula>
    </cfRule>
  </conditionalFormatting>
  <conditionalFormatting sqref="C265:C267">
    <cfRule type="cellIs" dxfId="2922" priority="1016" operator="equal">
      <formula>"H2"</formula>
    </cfRule>
    <cfRule type="cellIs" dxfId="2921" priority="1017" operator="equal">
      <formula>"H1"</formula>
    </cfRule>
  </conditionalFormatting>
  <conditionalFormatting sqref="C265:C267">
    <cfRule type="cellIs" dxfId="2920" priority="1015" operator="equal">
      <formula>"D"</formula>
    </cfRule>
  </conditionalFormatting>
  <conditionalFormatting sqref="C265:C267">
    <cfRule type="cellIs" dxfId="2919" priority="1013" operator="equal">
      <formula>"H2"</formula>
    </cfRule>
    <cfRule type="cellIs" dxfId="2918" priority="1014" operator="equal">
      <formula>"H1"</formula>
    </cfRule>
  </conditionalFormatting>
  <conditionalFormatting sqref="C265:C267">
    <cfRule type="cellIs" dxfId="2917" priority="1009" operator="equal">
      <formula>"D"</formula>
    </cfRule>
  </conditionalFormatting>
  <conditionalFormatting sqref="C265:C267">
    <cfRule type="cellIs" dxfId="2916" priority="1007" operator="equal">
      <formula>"H2"</formula>
    </cfRule>
    <cfRule type="cellIs" dxfId="2915" priority="1008" operator="equal">
      <formula>"H1"</formula>
    </cfRule>
  </conditionalFormatting>
  <conditionalFormatting sqref="C265:C267">
    <cfRule type="cellIs" dxfId="2914" priority="1006" operator="equal">
      <formula>"D"</formula>
    </cfRule>
  </conditionalFormatting>
  <conditionalFormatting sqref="C265:C267">
    <cfRule type="cellIs" dxfId="2913" priority="1004" operator="equal">
      <formula>"H2"</formula>
    </cfRule>
    <cfRule type="cellIs" dxfId="2912" priority="1005" operator="equal">
      <formula>"H1"</formula>
    </cfRule>
  </conditionalFormatting>
  <conditionalFormatting sqref="C265:C267">
    <cfRule type="cellIs" dxfId="2911" priority="1000" operator="equal">
      <formula>"D"</formula>
    </cfRule>
  </conditionalFormatting>
  <conditionalFormatting sqref="C265:C267">
    <cfRule type="cellIs" dxfId="2910" priority="998" operator="equal">
      <formula>"H2"</formula>
    </cfRule>
    <cfRule type="cellIs" dxfId="2909" priority="999" operator="equal">
      <formula>"H1"</formula>
    </cfRule>
  </conditionalFormatting>
  <conditionalFormatting sqref="C265:C267">
    <cfRule type="cellIs" dxfId="2908" priority="997" operator="equal">
      <formula>"D"</formula>
    </cfRule>
  </conditionalFormatting>
  <conditionalFormatting sqref="C265:C267">
    <cfRule type="cellIs" dxfId="2907" priority="995" operator="equal">
      <formula>"H2"</formula>
    </cfRule>
    <cfRule type="cellIs" dxfId="2906" priority="996" operator="equal">
      <formula>"H1"</formula>
    </cfRule>
  </conditionalFormatting>
  <conditionalFormatting sqref="C265:C267">
    <cfRule type="cellIs" dxfId="2905" priority="994" operator="equal">
      <formula>"D"</formula>
    </cfRule>
  </conditionalFormatting>
  <conditionalFormatting sqref="C265:C267">
    <cfRule type="cellIs" dxfId="2904" priority="992" operator="equal">
      <formula>"H2"</formula>
    </cfRule>
    <cfRule type="cellIs" dxfId="2903" priority="993" operator="equal">
      <formula>"H1"</formula>
    </cfRule>
  </conditionalFormatting>
  <conditionalFormatting sqref="C265:C267">
    <cfRule type="cellIs" dxfId="2902" priority="991" operator="equal">
      <formula>"D"</formula>
    </cfRule>
  </conditionalFormatting>
  <conditionalFormatting sqref="C265:C267">
    <cfRule type="cellIs" dxfId="2901" priority="989" operator="equal">
      <formula>"H2"</formula>
    </cfRule>
    <cfRule type="cellIs" dxfId="2900" priority="990" operator="equal">
      <formula>"H1"</formula>
    </cfRule>
  </conditionalFormatting>
  <conditionalFormatting sqref="C265:C267">
    <cfRule type="cellIs" dxfId="2899" priority="985" operator="equal">
      <formula>"D"</formula>
    </cfRule>
  </conditionalFormatting>
  <conditionalFormatting sqref="C265:C267">
    <cfRule type="cellIs" dxfId="2898" priority="983" operator="equal">
      <formula>"H2"</formula>
    </cfRule>
    <cfRule type="cellIs" dxfId="2897" priority="984" operator="equal">
      <formula>"H1"</formula>
    </cfRule>
  </conditionalFormatting>
  <conditionalFormatting sqref="C265:C267">
    <cfRule type="cellIs" dxfId="2896" priority="982" operator="equal">
      <formula>"D"</formula>
    </cfRule>
  </conditionalFormatting>
  <conditionalFormatting sqref="C265:C267">
    <cfRule type="cellIs" dxfId="2895" priority="980" operator="equal">
      <formula>"H2"</formula>
    </cfRule>
    <cfRule type="cellIs" dxfId="2894" priority="981" operator="equal">
      <formula>"H1"</formula>
    </cfRule>
  </conditionalFormatting>
  <conditionalFormatting sqref="C265:C267">
    <cfRule type="cellIs" dxfId="2893" priority="979" operator="equal">
      <formula>"D"</formula>
    </cfRule>
  </conditionalFormatting>
  <conditionalFormatting sqref="C265:C267">
    <cfRule type="cellIs" dxfId="2892" priority="977" operator="equal">
      <formula>"H2"</formula>
    </cfRule>
    <cfRule type="cellIs" dxfId="2891" priority="978" operator="equal">
      <formula>"H1"</formula>
    </cfRule>
  </conditionalFormatting>
  <conditionalFormatting sqref="C265:C267">
    <cfRule type="cellIs" dxfId="2890" priority="976" operator="equal">
      <formula>"D"</formula>
    </cfRule>
  </conditionalFormatting>
  <conditionalFormatting sqref="C265:C267">
    <cfRule type="cellIs" dxfId="2889" priority="974" operator="equal">
      <formula>"H2"</formula>
    </cfRule>
    <cfRule type="cellIs" dxfId="2888" priority="975" operator="equal">
      <formula>"H1"</formula>
    </cfRule>
  </conditionalFormatting>
  <conditionalFormatting sqref="C265:C267">
    <cfRule type="cellIs" dxfId="2887" priority="970" operator="equal">
      <formula>"D"</formula>
    </cfRule>
  </conditionalFormatting>
  <conditionalFormatting sqref="C265:C267">
    <cfRule type="cellIs" dxfId="2886" priority="968" operator="equal">
      <formula>"H2"</formula>
    </cfRule>
    <cfRule type="cellIs" dxfId="2885" priority="969" operator="equal">
      <formula>"H1"</formula>
    </cfRule>
  </conditionalFormatting>
  <conditionalFormatting sqref="C265:C267">
    <cfRule type="cellIs" dxfId="2884" priority="967" operator="equal">
      <formula>"D"</formula>
    </cfRule>
  </conditionalFormatting>
  <conditionalFormatting sqref="C265:C267">
    <cfRule type="cellIs" dxfId="2883" priority="965" operator="equal">
      <formula>"H2"</formula>
    </cfRule>
    <cfRule type="cellIs" dxfId="2882" priority="966" operator="equal">
      <formula>"H1"</formula>
    </cfRule>
  </conditionalFormatting>
  <conditionalFormatting sqref="C265:C267">
    <cfRule type="cellIs" dxfId="2881" priority="964" operator="equal">
      <formula>"D"</formula>
    </cfRule>
  </conditionalFormatting>
  <conditionalFormatting sqref="C265:C267">
    <cfRule type="cellIs" dxfId="2880" priority="962" operator="equal">
      <formula>"H2"</formula>
    </cfRule>
    <cfRule type="cellIs" dxfId="2879" priority="963" operator="equal">
      <formula>"H1"</formula>
    </cfRule>
  </conditionalFormatting>
  <conditionalFormatting sqref="C265:C267">
    <cfRule type="cellIs" dxfId="2878" priority="961" operator="equal">
      <formula>"D"</formula>
    </cfRule>
  </conditionalFormatting>
  <conditionalFormatting sqref="C265:C267">
    <cfRule type="cellIs" dxfId="2877" priority="959" operator="equal">
      <formula>"H2"</formula>
    </cfRule>
    <cfRule type="cellIs" dxfId="2876" priority="960" operator="equal">
      <formula>"H1"</formula>
    </cfRule>
  </conditionalFormatting>
  <conditionalFormatting sqref="C265:C267">
    <cfRule type="cellIs" dxfId="2875" priority="955" operator="equal">
      <formula>"D"</formula>
    </cfRule>
  </conditionalFormatting>
  <conditionalFormatting sqref="C265:C267">
    <cfRule type="cellIs" dxfId="2874" priority="953" operator="equal">
      <formula>"H2"</formula>
    </cfRule>
    <cfRule type="cellIs" dxfId="2873" priority="954" operator="equal">
      <formula>"H1"</formula>
    </cfRule>
  </conditionalFormatting>
  <conditionalFormatting sqref="C265:C267">
    <cfRule type="cellIs" dxfId="2872" priority="952" operator="equal">
      <formula>"D"</formula>
    </cfRule>
  </conditionalFormatting>
  <conditionalFormatting sqref="C265:C267">
    <cfRule type="cellIs" dxfId="2871" priority="950" operator="equal">
      <formula>"H2"</formula>
    </cfRule>
    <cfRule type="cellIs" dxfId="2870" priority="951" operator="equal">
      <formula>"H1"</formula>
    </cfRule>
  </conditionalFormatting>
  <conditionalFormatting sqref="C265:C267">
    <cfRule type="cellIs" dxfId="2869" priority="949" operator="equal">
      <formula>"D"</formula>
    </cfRule>
  </conditionalFormatting>
  <conditionalFormatting sqref="C265:C267">
    <cfRule type="cellIs" dxfId="2868" priority="947" operator="equal">
      <formula>"H2"</formula>
    </cfRule>
    <cfRule type="cellIs" dxfId="2867" priority="948" operator="equal">
      <formula>"H1"</formula>
    </cfRule>
  </conditionalFormatting>
  <conditionalFormatting sqref="C265:C267">
    <cfRule type="cellIs" dxfId="2866" priority="946" operator="equal">
      <formula>"D"</formula>
    </cfRule>
  </conditionalFormatting>
  <conditionalFormatting sqref="C265:C267">
    <cfRule type="cellIs" dxfId="2865" priority="944" operator="equal">
      <formula>"H2"</formula>
    </cfRule>
    <cfRule type="cellIs" dxfId="2864" priority="945" operator="equal">
      <formula>"H1"</formula>
    </cfRule>
  </conditionalFormatting>
  <conditionalFormatting sqref="C265:C267">
    <cfRule type="cellIs" dxfId="2863" priority="943" operator="equal">
      <formula>"D"</formula>
    </cfRule>
  </conditionalFormatting>
  <conditionalFormatting sqref="C265:C267">
    <cfRule type="cellIs" dxfId="2862" priority="941" operator="equal">
      <formula>"H2"</formula>
    </cfRule>
    <cfRule type="cellIs" dxfId="2861" priority="942" operator="equal">
      <formula>"H1"</formula>
    </cfRule>
  </conditionalFormatting>
  <conditionalFormatting sqref="C269">
    <cfRule type="cellIs" dxfId="2860" priority="913" operator="equal">
      <formula>"D"</formula>
    </cfRule>
  </conditionalFormatting>
  <conditionalFormatting sqref="C269">
    <cfRule type="cellIs" dxfId="2859" priority="911" operator="equal">
      <formula>"H2"</formula>
    </cfRule>
    <cfRule type="cellIs" dxfId="2858" priority="912" operator="equal">
      <formula>"H1"</formula>
    </cfRule>
  </conditionalFormatting>
  <conditionalFormatting sqref="C269">
    <cfRule type="cellIs" dxfId="2857" priority="916" operator="equal">
      <formula>"D"</formula>
    </cfRule>
  </conditionalFormatting>
  <conditionalFormatting sqref="C269">
    <cfRule type="cellIs" dxfId="2856" priority="914" operator="equal">
      <formula>"H2"</formula>
    </cfRule>
    <cfRule type="cellIs" dxfId="2855" priority="915" operator="equal">
      <formula>"H1"</formula>
    </cfRule>
  </conditionalFormatting>
  <conditionalFormatting sqref="C269">
    <cfRule type="cellIs" dxfId="2854" priority="937" operator="equal">
      <formula>"D"</formula>
    </cfRule>
  </conditionalFormatting>
  <conditionalFormatting sqref="C269">
    <cfRule type="cellIs" dxfId="2853" priority="935" operator="equal">
      <formula>"H2"</formula>
    </cfRule>
    <cfRule type="cellIs" dxfId="2852" priority="936" operator="equal">
      <formula>"H1"</formula>
    </cfRule>
  </conditionalFormatting>
  <conditionalFormatting sqref="C269">
    <cfRule type="cellIs" dxfId="2851" priority="934" operator="equal">
      <formula>"D"</formula>
    </cfRule>
  </conditionalFormatting>
  <conditionalFormatting sqref="C269">
    <cfRule type="cellIs" dxfId="2850" priority="932" operator="equal">
      <formula>"H2"</formula>
    </cfRule>
    <cfRule type="cellIs" dxfId="2849" priority="933" operator="equal">
      <formula>"H1"</formula>
    </cfRule>
  </conditionalFormatting>
  <conditionalFormatting sqref="C269">
    <cfRule type="cellIs" dxfId="2848" priority="931" operator="equal">
      <formula>"D"</formula>
    </cfRule>
  </conditionalFormatting>
  <conditionalFormatting sqref="C269">
    <cfRule type="cellIs" dxfId="2847" priority="929" operator="equal">
      <formula>"H2"</formula>
    </cfRule>
    <cfRule type="cellIs" dxfId="2846" priority="930" operator="equal">
      <formula>"H1"</formula>
    </cfRule>
  </conditionalFormatting>
  <conditionalFormatting sqref="C269">
    <cfRule type="cellIs" dxfId="2845" priority="928" operator="equal">
      <formula>"D"</formula>
    </cfRule>
  </conditionalFormatting>
  <conditionalFormatting sqref="C269">
    <cfRule type="cellIs" dxfId="2844" priority="926" operator="equal">
      <formula>"H2"</formula>
    </cfRule>
    <cfRule type="cellIs" dxfId="2843" priority="927" operator="equal">
      <formula>"H1"</formula>
    </cfRule>
  </conditionalFormatting>
  <conditionalFormatting sqref="C269">
    <cfRule type="cellIs" dxfId="2842" priority="922" operator="equal">
      <formula>"D"</formula>
    </cfRule>
  </conditionalFormatting>
  <conditionalFormatting sqref="C269">
    <cfRule type="cellIs" dxfId="2841" priority="920" operator="equal">
      <formula>"H2"</formula>
    </cfRule>
    <cfRule type="cellIs" dxfId="2840" priority="921" operator="equal">
      <formula>"H1"</formula>
    </cfRule>
  </conditionalFormatting>
  <conditionalFormatting sqref="C269">
    <cfRule type="cellIs" dxfId="2839" priority="919" operator="equal">
      <formula>"D"</formula>
    </cfRule>
  </conditionalFormatting>
  <conditionalFormatting sqref="C269">
    <cfRule type="cellIs" dxfId="2838" priority="917" operator="equal">
      <formula>"H2"</formula>
    </cfRule>
    <cfRule type="cellIs" dxfId="2837" priority="918" operator="equal">
      <formula>"H1"</formula>
    </cfRule>
  </conditionalFormatting>
  <conditionalFormatting sqref="C269">
    <cfRule type="cellIs" dxfId="2836" priority="907" operator="equal">
      <formula>"D"</formula>
    </cfRule>
  </conditionalFormatting>
  <conditionalFormatting sqref="C269">
    <cfRule type="cellIs" dxfId="2835" priority="905" operator="equal">
      <formula>"H2"</formula>
    </cfRule>
    <cfRule type="cellIs" dxfId="2834" priority="906" operator="equal">
      <formula>"H1"</formula>
    </cfRule>
  </conditionalFormatting>
  <conditionalFormatting sqref="C269">
    <cfRule type="cellIs" dxfId="2833" priority="904" operator="equal">
      <formula>"D"</formula>
    </cfRule>
  </conditionalFormatting>
  <conditionalFormatting sqref="C269">
    <cfRule type="cellIs" dxfId="2832" priority="902" operator="equal">
      <formula>"H2"</formula>
    </cfRule>
    <cfRule type="cellIs" dxfId="2831" priority="903" operator="equal">
      <formula>"H1"</formula>
    </cfRule>
  </conditionalFormatting>
  <conditionalFormatting sqref="C269">
    <cfRule type="cellIs" dxfId="2830" priority="898" operator="equal">
      <formula>"D"</formula>
    </cfRule>
  </conditionalFormatting>
  <conditionalFormatting sqref="C269">
    <cfRule type="cellIs" dxfId="2829" priority="896" operator="equal">
      <formula>"H2"</formula>
    </cfRule>
    <cfRule type="cellIs" dxfId="2828" priority="897" operator="equal">
      <formula>"H1"</formula>
    </cfRule>
  </conditionalFormatting>
  <conditionalFormatting sqref="C269">
    <cfRule type="cellIs" dxfId="2827" priority="895" operator="equal">
      <formula>"D"</formula>
    </cfRule>
  </conditionalFormatting>
  <conditionalFormatting sqref="C269">
    <cfRule type="cellIs" dxfId="2826" priority="893" operator="equal">
      <formula>"H2"</formula>
    </cfRule>
    <cfRule type="cellIs" dxfId="2825" priority="894" operator="equal">
      <formula>"H1"</formula>
    </cfRule>
  </conditionalFormatting>
  <conditionalFormatting sqref="C269">
    <cfRule type="cellIs" dxfId="2824" priority="892" operator="equal">
      <formula>"D"</formula>
    </cfRule>
  </conditionalFormatting>
  <conditionalFormatting sqref="C269">
    <cfRule type="cellIs" dxfId="2823" priority="890" operator="equal">
      <formula>"H2"</formula>
    </cfRule>
    <cfRule type="cellIs" dxfId="2822" priority="891" operator="equal">
      <formula>"H1"</formula>
    </cfRule>
  </conditionalFormatting>
  <conditionalFormatting sqref="C269">
    <cfRule type="cellIs" dxfId="2821" priority="889" operator="equal">
      <formula>"D"</formula>
    </cfRule>
  </conditionalFormatting>
  <conditionalFormatting sqref="C269">
    <cfRule type="cellIs" dxfId="2820" priority="887" operator="equal">
      <formula>"H2"</formula>
    </cfRule>
    <cfRule type="cellIs" dxfId="2819" priority="888" operator="equal">
      <formula>"H1"</formula>
    </cfRule>
  </conditionalFormatting>
  <conditionalFormatting sqref="C269">
    <cfRule type="cellIs" dxfId="2818" priority="883" operator="equal">
      <formula>"D"</formula>
    </cfRule>
  </conditionalFormatting>
  <conditionalFormatting sqref="C269">
    <cfRule type="cellIs" dxfId="2817" priority="881" operator="equal">
      <formula>"H2"</formula>
    </cfRule>
    <cfRule type="cellIs" dxfId="2816" priority="882" operator="equal">
      <formula>"H1"</formula>
    </cfRule>
  </conditionalFormatting>
  <conditionalFormatting sqref="C269">
    <cfRule type="cellIs" dxfId="2815" priority="880" operator="equal">
      <formula>"D"</formula>
    </cfRule>
  </conditionalFormatting>
  <conditionalFormatting sqref="C269">
    <cfRule type="cellIs" dxfId="2814" priority="878" operator="equal">
      <formula>"H2"</formula>
    </cfRule>
    <cfRule type="cellIs" dxfId="2813" priority="879" operator="equal">
      <formula>"H1"</formula>
    </cfRule>
  </conditionalFormatting>
  <conditionalFormatting sqref="C269">
    <cfRule type="cellIs" dxfId="2812" priority="877" operator="equal">
      <formula>"D"</formula>
    </cfRule>
  </conditionalFormatting>
  <conditionalFormatting sqref="C269">
    <cfRule type="cellIs" dxfId="2811" priority="875" operator="equal">
      <formula>"H2"</formula>
    </cfRule>
    <cfRule type="cellIs" dxfId="2810" priority="876" operator="equal">
      <formula>"H1"</formula>
    </cfRule>
  </conditionalFormatting>
  <conditionalFormatting sqref="C269">
    <cfRule type="cellIs" dxfId="2809" priority="874" operator="equal">
      <formula>"D"</formula>
    </cfRule>
  </conditionalFormatting>
  <conditionalFormatting sqref="C269">
    <cfRule type="cellIs" dxfId="2808" priority="872" operator="equal">
      <formula>"H2"</formula>
    </cfRule>
    <cfRule type="cellIs" dxfId="2807" priority="873" operator="equal">
      <formula>"H1"</formula>
    </cfRule>
  </conditionalFormatting>
  <conditionalFormatting sqref="C269">
    <cfRule type="cellIs" dxfId="2806" priority="868" operator="equal">
      <formula>"D"</formula>
    </cfRule>
  </conditionalFormatting>
  <conditionalFormatting sqref="C269">
    <cfRule type="cellIs" dxfId="2805" priority="866" operator="equal">
      <formula>"H2"</formula>
    </cfRule>
    <cfRule type="cellIs" dxfId="2804" priority="867" operator="equal">
      <formula>"H1"</formula>
    </cfRule>
  </conditionalFormatting>
  <conditionalFormatting sqref="C269">
    <cfRule type="cellIs" dxfId="2803" priority="865" operator="equal">
      <formula>"D"</formula>
    </cfRule>
  </conditionalFormatting>
  <conditionalFormatting sqref="C269">
    <cfRule type="cellIs" dxfId="2802" priority="863" operator="equal">
      <formula>"H2"</formula>
    </cfRule>
    <cfRule type="cellIs" dxfId="2801" priority="864" operator="equal">
      <formula>"H1"</formula>
    </cfRule>
  </conditionalFormatting>
  <conditionalFormatting sqref="C269">
    <cfRule type="cellIs" dxfId="2800" priority="862" operator="equal">
      <formula>"D"</formula>
    </cfRule>
  </conditionalFormatting>
  <conditionalFormatting sqref="C269">
    <cfRule type="cellIs" dxfId="2799" priority="860" operator="equal">
      <formula>"H2"</formula>
    </cfRule>
    <cfRule type="cellIs" dxfId="2798" priority="861" operator="equal">
      <formula>"H1"</formula>
    </cfRule>
  </conditionalFormatting>
  <conditionalFormatting sqref="C269">
    <cfRule type="cellIs" dxfId="2797" priority="859" operator="equal">
      <formula>"D"</formula>
    </cfRule>
  </conditionalFormatting>
  <conditionalFormatting sqref="C269">
    <cfRule type="cellIs" dxfId="2796" priority="857" operator="equal">
      <formula>"H2"</formula>
    </cfRule>
    <cfRule type="cellIs" dxfId="2795" priority="858" operator="equal">
      <formula>"H1"</formula>
    </cfRule>
  </conditionalFormatting>
  <conditionalFormatting sqref="C269">
    <cfRule type="cellIs" dxfId="2794" priority="853" operator="equal">
      <formula>"D"</formula>
    </cfRule>
  </conditionalFormatting>
  <conditionalFormatting sqref="C269">
    <cfRule type="cellIs" dxfId="2793" priority="851" operator="equal">
      <formula>"H2"</formula>
    </cfRule>
    <cfRule type="cellIs" dxfId="2792" priority="852" operator="equal">
      <formula>"H1"</formula>
    </cfRule>
  </conditionalFormatting>
  <conditionalFormatting sqref="C269">
    <cfRule type="cellIs" dxfId="2791" priority="850" operator="equal">
      <formula>"D"</formula>
    </cfRule>
  </conditionalFormatting>
  <conditionalFormatting sqref="C269">
    <cfRule type="cellIs" dxfId="2790" priority="848" operator="equal">
      <formula>"H2"</formula>
    </cfRule>
    <cfRule type="cellIs" dxfId="2789" priority="849" operator="equal">
      <formula>"H1"</formula>
    </cfRule>
  </conditionalFormatting>
  <conditionalFormatting sqref="C269">
    <cfRule type="cellIs" dxfId="2788" priority="847" operator="equal">
      <formula>"D"</formula>
    </cfRule>
  </conditionalFormatting>
  <conditionalFormatting sqref="C269">
    <cfRule type="cellIs" dxfId="2787" priority="845" operator="equal">
      <formula>"H2"</formula>
    </cfRule>
    <cfRule type="cellIs" dxfId="2786" priority="846" operator="equal">
      <formula>"H1"</formula>
    </cfRule>
  </conditionalFormatting>
  <conditionalFormatting sqref="C269">
    <cfRule type="cellIs" dxfId="2785" priority="844" operator="equal">
      <formula>"D"</formula>
    </cfRule>
  </conditionalFormatting>
  <conditionalFormatting sqref="C269">
    <cfRule type="cellIs" dxfId="2784" priority="842" operator="equal">
      <formula>"H2"</formula>
    </cfRule>
    <cfRule type="cellIs" dxfId="2783" priority="843" operator="equal">
      <formula>"H1"</formula>
    </cfRule>
  </conditionalFormatting>
  <conditionalFormatting sqref="C269">
    <cfRule type="cellIs" dxfId="2782" priority="838" operator="equal">
      <formula>"D"</formula>
    </cfRule>
  </conditionalFormatting>
  <conditionalFormatting sqref="C269">
    <cfRule type="cellIs" dxfId="2781" priority="836" operator="equal">
      <formula>"H2"</formula>
    </cfRule>
    <cfRule type="cellIs" dxfId="2780" priority="837" operator="equal">
      <formula>"H1"</formula>
    </cfRule>
  </conditionalFormatting>
  <conditionalFormatting sqref="C269">
    <cfRule type="cellIs" dxfId="2779" priority="835" operator="equal">
      <formula>"D"</formula>
    </cfRule>
  </conditionalFormatting>
  <conditionalFormatting sqref="C269">
    <cfRule type="cellIs" dxfId="2778" priority="833" operator="equal">
      <formula>"H2"</formula>
    </cfRule>
    <cfRule type="cellIs" dxfId="2777" priority="834" operator="equal">
      <formula>"H1"</formula>
    </cfRule>
  </conditionalFormatting>
  <conditionalFormatting sqref="C269">
    <cfRule type="cellIs" dxfId="2776" priority="829" operator="equal">
      <formula>"D"</formula>
    </cfRule>
  </conditionalFormatting>
  <conditionalFormatting sqref="C269">
    <cfRule type="cellIs" dxfId="2775" priority="827" operator="equal">
      <formula>"H2"</formula>
    </cfRule>
    <cfRule type="cellIs" dxfId="2774" priority="828" operator="equal">
      <formula>"H1"</formula>
    </cfRule>
  </conditionalFormatting>
  <conditionalFormatting sqref="C269">
    <cfRule type="cellIs" dxfId="2773" priority="826" operator="equal">
      <formula>"D"</formula>
    </cfRule>
  </conditionalFormatting>
  <conditionalFormatting sqref="C269">
    <cfRule type="cellIs" dxfId="2772" priority="824" operator="equal">
      <formula>"H2"</formula>
    </cfRule>
    <cfRule type="cellIs" dxfId="2771" priority="825" operator="equal">
      <formula>"H1"</formula>
    </cfRule>
  </conditionalFormatting>
  <conditionalFormatting sqref="C269">
    <cfRule type="cellIs" dxfId="2770" priority="823" operator="equal">
      <formula>"D"</formula>
    </cfRule>
  </conditionalFormatting>
  <conditionalFormatting sqref="C269">
    <cfRule type="cellIs" dxfId="2769" priority="821" operator="equal">
      <formula>"H2"</formula>
    </cfRule>
    <cfRule type="cellIs" dxfId="2768" priority="822" operator="equal">
      <formula>"H1"</formula>
    </cfRule>
  </conditionalFormatting>
  <conditionalFormatting sqref="C269">
    <cfRule type="cellIs" dxfId="2767" priority="820" operator="equal">
      <formula>"D"</formula>
    </cfRule>
  </conditionalFormatting>
  <conditionalFormatting sqref="C269">
    <cfRule type="cellIs" dxfId="2766" priority="818" operator="equal">
      <formula>"H2"</formula>
    </cfRule>
    <cfRule type="cellIs" dxfId="2765" priority="819" operator="equal">
      <formula>"H1"</formula>
    </cfRule>
  </conditionalFormatting>
  <conditionalFormatting sqref="C269">
    <cfRule type="cellIs" dxfId="2764" priority="814" operator="equal">
      <formula>"D"</formula>
    </cfRule>
  </conditionalFormatting>
  <conditionalFormatting sqref="C269">
    <cfRule type="cellIs" dxfId="2763" priority="812" operator="equal">
      <formula>"H2"</formula>
    </cfRule>
    <cfRule type="cellIs" dxfId="2762" priority="813" operator="equal">
      <formula>"H1"</formula>
    </cfRule>
  </conditionalFormatting>
  <conditionalFormatting sqref="C269">
    <cfRule type="cellIs" dxfId="2761" priority="811" operator="equal">
      <formula>"D"</formula>
    </cfRule>
  </conditionalFormatting>
  <conditionalFormatting sqref="C269">
    <cfRule type="cellIs" dxfId="2760" priority="809" operator="equal">
      <formula>"H2"</formula>
    </cfRule>
    <cfRule type="cellIs" dxfId="2759" priority="810" operator="equal">
      <formula>"H1"</formula>
    </cfRule>
  </conditionalFormatting>
  <conditionalFormatting sqref="C269">
    <cfRule type="cellIs" dxfId="2758" priority="808" operator="equal">
      <formula>"D"</formula>
    </cfRule>
  </conditionalFormatting>
  <conditionalFormatting sqref="C269">
    <cfRule type="cellIs" dxfId="2757" priority="806" operator="equal">
      <formula>"H2"</formula>
    </cfRule>
    <cfRule type="cellIs" dxfId="2756" priority="807" operator="equal">
      <formula>"H1"</formula>
    </cfRule>
  </conditionalFormatting>
  <conditionalFormatting sqref="C269">
    <cfRule type="cellIs" dxfId="2755" priority="805" operator="equal">
      <formula>"D"</formula>
    </cfRule>
  </conditionalFormatting>
  <conditionalFormatting sqref="C269">
    <cfRule type="cellIs" dxfId="2754" priority="803" operator="equal">
      <formula>"H2"</formula>
    </cfRule>
    <cfRule type="cellIs" dxfId="2753" priority="804" operator="equal">
      <formula>"H1"</formula>
    </cfRule>
  </conditionalFormatting>
  <conditionalFormatting sqref="C269">
    <cfRule type="cellIs" dxfId="2752" priority="799" operator="equal">
      <formula>"D"</formula>
    </cfRule>
  </conditionalFormatting>
  <conditionalFormatting sqref="C269">
    <cfRule type="cellIs" dxfId="2751" priority="797" operator="equal">
      <formula>"H2"</formula>
    </cfRule>
    <cfRule type="cellIs" dxfId="2750" priority="798" operator="equal">
      <formula>"H1"</formula>
    </cfRule>
  </conditionalFormatting>
  <conditionalFormatting sqref="C269">
    <cfRule type="cellIs" dxfId="2749" priority="796" operator="equal">
      <formula>"D"</formula>
    </cfRule>
  </conditionalFormatting>
  <conditionalFormatting sqref="C269">
    <cfRule type="cellIs" dxfId="2748" priority="794" operator="equal">
      <formula>"H2"</formula>
    </cfRule>
    <cfRule type="cellIs" dxfId="2747" priority="795" operator="equal">
      <formula>"H1"</formula>
    </cfRule>
  </conditionalFormatting>
  <conditionalFormatting sqref="C269">
    <cfRule type="cellIs" dxfId="2746" priority="793" operator="equal">
      <formula>"D"</formula>
    </cfRule>
  </conditionalFormatting>
  <conditionalFormatting sqref="C269">
    <cfRule type="cellIs" dxfId="2745" priority="791" operator="equal">
      <formula>"H2"</formula>
    </cfRule>
    <cfRule type="cellIs" dxfId="2744" priority="792" operator="equal">
      <formula>"H1"</formula>
    </cfRule>
  </conditionalFormatting>
  <conditionalFormatting sqref="C269">
    <cfRule type="cellIs" dxfId="2743" priority="790" operator="equal">
      <formula>"D"</formula>
    </cfRule>
  </conditionalFormatting>
  <conditionalFormatting sqref="C269">
    <cfRule type="cellIs" dxfId="2742" priority="788" operator="equal">
      <formula>"H2"</formula>
    </cfRule>
    <cfRule type="cellIs" dxfId="2741" priority="789" operator="equal">
      <formula>"H1"</formula>
    </cfRule>
  </conditionalFormatting>
  <conditionalFormatting sqref="C269">
    <cfRule type="cellIs" dxfId="2740" priority="784" operator="equal">
      <formula>"D"</formula>
    </cfRule>
  </conditionalFormatting>
  <conditionalFormatting sqref="C269">
    <cfRule type="cellIs" dxfId="2739" priority="782" operator="equal">
      <formula>"H2"</formula>
    </cfRule>
    <cfRule type="cellIs" dxfId="2738" priority="783" operator="equal">
      <formula>"H1"</formula>
    </cfRule>
  </conditionalFormatting>
  <conditionalFormatting sqref="C269">
    <cfRule type="cellIs" dxfId="2737" priority="781" operator="equal">
      <formula>"D"</formula>
    </cfRule>
  </conditionalFormatting>
  <conditionalFormatting sqref="C269">
    <cfRule type="cellIs" dxfId="2736" priority="779" operator="equal">
      <formula>"H2"</formula>
    </cfRule>
    <cfRule type="cellIs" dxfId="2735" priority="780" operator="equal">
      <formula>"H1"</formula>
    </cfRule>
  </conditionalFormatting>
  <conditionalFormatting sqref="C269">
    <cfRule type="cellIs" dxfId="2734" priority="778" operator="equal">
      <formula>"D"</formula>
    </cfRule>
  </conditionalFormatting>
  <conditionalFormatting sqref="C269">
    <cfRule type="cellIs" dxfId="2733" priority="776" operator="equal">
      <formula>"H2"</formula>
    </cfRule>
    <cfRule type="cellIs" dxfId="2732" priority="777" operator="equal">
      <formula>"H1"</formula>
    </cfRule>
  </conditionalFormatting>
  <conditionalFormatting sqref="C269">
    <cfRule type="cellIs" dxfId="2731" priority="775" operator="equal">
      <formula>"D"</formula>
    </cfRule>
  </conditionalFormatting>
  <conditionalFormatting sqref="C269">
    <cfRule type="cellIs" dxfId="2730" priority="773" operator="equal">
      <formula>"H2"</formula>
    </cfRule>
    <cfRule type="cellIs" dxfId="2729" priority="774" operator="equal">
      <formula>"H1"</formula>
    </cfRule>
  </conditionalFormatting>
  <conditionalFormatting sqref="C269">
    <cfRule type="cellIs" dxfId="2728" priority="769" operator="equal">
      <formula>"D"</formula>
    </cfRule>
  </conditionalFormatting>
  <conditionalFormatting sqref="C269">
    <cfRule type="cellIs" dxfId="2727" priority="767" operator="equal">
      <formula>"H2"</formula>
    </cfRule>
    <cfRule type="cellIs" dxfId="2726" priority="768" operator="equal">
      <formula>"H1"</formula>
    </cfRule>
  </conditionalFormatting>
  <conditionalFormatting sqref="C269">
    <cfRule type="cellIs" dxfId="2725" priority="766" operator="equal">
      <formula>"D"</formula>
    </cfRule>
  </conditionalFormatting>
  <conditionalFormatting sqref="C269">
    <cfRule type="cellIs" dxfId="2724" priority="764" operator="equal">
      <formula>"H2"</formula>
    </cfRule>
    <cfRule type="cellIs" dxfId="2723" priority="765" operator="equal">
      <formula>"H1"</formula>
    </cfRule>
  </conditionalFormatting>
  <conditionalFormatting sqref="C269">
    <cfRule type="cellIs" dxfId="2722" priority="760" operator="equal">
      <formula>"D"</formula>
    </cfRule>
  </conditionalFormatting>
  <conditionalFormatting sqref="C269">
    <cfRule type="cellIs" dxfId="2721" priority="758" operator="equal">
      <formula>"H2"</formula>
    </cfRule>
    <cfRule type="cellIs" dxfId="2720" priority="759" operator="equal">
      <formula>"H1"</formula>
    </cfRule>
  </conditionalFormatting>
  <conditionalFormatting sqref="C269">
    <cfRule type="cellIs" dxfId="2719" priority="757" operator="equal">
      <formula>"D"</formula>
    </cfRule>
  </conditionalFormatting>
  <conditionalFormatting sqref="C269">
    <cfRule type="cellIs" dxfId="2718" priority="755" operator="equal">
      <formula>"H2"</formula>
    </cfRule>
    <cfRule type="cellIs" dxfId="2717" priority="756" operator="equal">
      <formula>"H1"</formula>
    </cfRule>
  </conditionalFormatting>
  <conditionalFormatting sqref="C269">
    <cfRule type="cellIs" dxfId="2716" priority="754" operator="equal">
      <formula>"D"</formula>
    </cfRule>
  </conditionalFormatting>
  <conditionalFormatting sqref="C269">
    <cfRule type="cellIs" dxfId="2715" priority="752" operator="equal">
      <formula>"H2"</formula>
    </cfRule>
    <cfRule type="cellIs" dxfId="2714" priority="753" operator="equal">
      <formula>"H1"</formula>
    </cfRule>
  </conditionalFormatting>
  <conditionalFormatting sqref="C269">
    <cfRule type="cellIs" dxfId="2713" priority="751" operator="equal">
      <formula>"D"</formula>
    </cfRule>
  </conditionalFormatting>
  <conditionalFormatting sqref="C269">
    <cfRule type="cellIs" dxfId="2712" priority="749" operator="equal">
      <formula>"H2"</formula>
    </cfRule>
    <cfRule type="cellIs" dxfId="2711" priority="750" operator="equal">
      <formula>"H1"</formula>
    </cfRule>
  </conditionalFormatting>
  <conditionalFormatting sqref="C269">
    <cfRule type="cellIs" dxfId="2710" priority="745" operator="equal">
      <formula>"D"</formula>
    </cfRule>
  </conditionalFormatting>
  <conditionalFormatting sqref="C269">
    <cfRule type="cellIs" dxfId="2709" priority="743" operator="equal">
      <formula>"H2"</formula>
    </cfRule>
    <cfRule type="cellIs" dxfId="2708" priority="744" operator="equal">
      <formula>"H1"</formula>
    </cfRule>
  </conditionalFormatting>
  <conditionalFormatting sqref="C269">
    <cfRule type="cellIs" dxfId="2707" priority="742" operator="equal">
      <formula>"D"</formula>
    </cfRule>
  </conditionalFormatting>
  <conditionalFormatting sqref="C269">
    <cfRule type="cellIs" dxfId="2706" priority="740" operator="equal">
      <formula>"H2"</formula>
    </cfRule>
    <cfRule type="cellIs" dxfId="2705" priority="741" operator="equal">
      <formula>"H1"</formula>
    </cfRule>
  </conditionalFormatting>
  <conditionalFormatting sqref="C269">
    <cfRule type="cellIs" dxfId="2704" priority="739" operator="equal">
      <formula>"D"</formula>
    </cfRule>
  </conditionalFormatting>
  <conditionalFormatting sqref="C269">
    <cfRule type="cellIs" dxfId="2703" priority="737" operator="equal">
      <formula>"H2"</formula>
    </cfRule>
    <cfRule type="cellIs" dxfId="2702" priority="738" operator="equal">
      <formula>"H1"</formula>
    </cfRule>
  </conditionalFormatting>
  <conditionalFormatting sqref="C269">
    <cfRule type="cellIs" dxfId="2701" priority="736" operator="equal">
      <formula>"D"</formula>
    </cfRule>
  </conditionalFormatting>
  <conditionalFormatting sqref="C269">
    <cfRule type="cellIs" dxfId="2700" priority="734" operator="equal">
      <formula>"H2"</formula>
    </cfRule>
    <cfRule type="cellIs" dxfId="2699" priority="735" operator="equal">
      <formula>"H1"</formula>
    </cfRule>
  </conditionalFormatting>
  <conditionalFormatting sqref="C269">
    <cfRule type="cellIs" dxfId="2698" priority="730" operator="equal">
      <formula>"D"</formula>
    </cfRule>
  </conditionalFormatting>
  <conditionalFormatting sqref="C269">
    <cfRule type="cellIs" dxfId="2697" priority="728" operator="equal">
      <formula>"H2"</formula>
    </cfRule>
    <cfRule type="cellIs" dxfId="2696" priority="729" operator="equal">
      <formula>"H1"</formula>
    </cfRule>
  </conditionalFormatting>
  <conditionalFormatting sqref="C269">
    <cfRule type="cellIs" dxfId="2695" priority="727" operator="equal">
      <formula>"D"</formula>
    </cfRule>
  </conditionalFormatting>
  <conditionalFormatting sqref="C269">
    <cfRule type="cellIs" dxfId="2694" priority="725" operator="equal">
      <formula>"H2"</formula>
    </cfRule>
    <cfRule type="cellIs" dxfId="2693" priority="726" operator="equal">
      <formula>"H1"</formula>
    </cfRule>
  </conditionalFormatting>
  <conditionalFormatting sqref="C269">
    <cfRule type="cellIs" dxfId="2692" priority="724" operator="equal">
      <formula>"D"</formula>
    </cfRule>
  </conditionalFormatting>
  <conditionalFormatting sqref="C269">
    <cfRule type="cellIs" dxfId="2691" priority="722" operator="equal">
      <formula>"H2"</formula>
    </cfRule>
    <cfRule type="cellIs" dxfId="2690" priority="723" operator="equal">
      <formula>"H1"</formula>
    </cfRule>
  </conditionalFormatting>
  <conditionalFormatting sqref="C269">
    <cfRule type="cellIs" dxfId="2689" priority="721" operator="equal">
      <formula>"D"</formula>
    </cfRule>
  </conditionalFormatting>
  <conditionalFormatting sqref="C269">
    <cfRule type="cellIs" dxfId="2688" priority="719" operator="equal">
      <formula>"H2"</formula>
    </cfRule>
    <cfRule type="cellIs" dxfId="2687" priority="720" operator="equal">
      <formula>"H1"</formula>
    </cfRule>
  </conditionalFormatting>
  <conditionalFormatting sqref="C269">
    <cfRule type="cellIs" dxfId="2686" priority="715" operator="equal">
      <formula>"D"</formula>
    </cfRule>
  </conditionalFormatting>
  <conditionalFormatting sqref="C269">
    <cfRule type="cellIs" dxfId="2685" priority="713" operator="equal">
      <formula>"H2"</formula>
    </cfRule>
    <cfRule type="cellIs" dxfId="2684" priority="714" operator="equal">
      <formula>"H1"</formula>
    </cfRule>
  </conditionalFormatting>
  <conditionalFormatting sqref="C269">
    <cfRule type="cellIs" dxfId="2683" priority="712" operator="equal">
      <formula>"D"</formula>
    </cfRule>
  </conditionalFormatting>
  <conditionalFormatting sqref="C269">
    <cfRule type="cellIs" dxfId="2682" priority="710" operator="equal">
      <formula>"H2"</formula>
    </cfRule>
    <cfRule type="cellIs" dxfId="2681" priority="711" operator="equal">
      <formula>"H1"</formula>
    </cfRule>
  </conditionalFormatting>
  <conditionalFormatting sqref="C269">
    <cfRule type="cellIs" dxfId="2680" priority="709" operator="equal">
      <formula>"D"</formula>
    </cfRule>
  </conditionalFormatting>
  <conditionalFormatting sqref="C269">
    <cfRule type="cellIs" dxfId="2679" priority="707" operator="equal">
      <formula>"H2"</formula>
    </cfRule>
    <cfRule type="cellIs" dxfId="2678" priority="708" operator="equal">
      <formula>"H1"</formula>
    </cfRule>
  </conditionalFormatting>
  <conditionalFormatting sqref="C269">
    <cfRule type="cellIs" dxfId="2677" priority="706" operator="equal">
      <formula>"D"</formula>
    </cfRule>
  </conditionalFormatting>
  <conditionalFormatting sqref="C269">
    <cfRule type="cellIs" dxfId="2676" priority="704" operator="equal">
      <formula>"H2"</formula>
    </cfRule>
    <cfRule type="cellIs" dxfId="2675" priority="705" operator="equal">
      <formula>"H1"</formula>
    </cfRule>
  </conditionalFormatting>
  <conditionalFormatting sqref="C269">
    <cfRule type="cellIs" dxfId="2674" priority="703" operator="equal">
      <formula>"D"</formula>
    </cfRule>
  </conditionalFormatting>
  <conditionalFormatting sqref="C269">
    <cfRule type="cellIs" dxfId="2673" priority="701" operator="equal">
      <formula>"H2"</formula>
    </cfRule>
    <cfRule type="cellIs" dxfId="2672" priority="702" operator="equal">
      <formula>"H1"</formula>
    </cfRule>
  </conditionalFormatting>
  <conditionalFormatting sqref="C271:C273">
    <cfRule type="cellIs" dxfId="2671" priority="697" operator="equal">
      <formula>"D"</formula>
    </cfRule>
  </conditionalFormatting>
  <conditionalFormatting sqref="C271:C273">
    <cfRule type="cellIs" dxfId="2670" priority="695" operator="equal">
      <formula>"H2"</formula>
    </cfRule>
    <cfRule type="cellIs" dxfId="2669" priority="696" operator="equal">
      <formula>"H1"</formula>
    </cfRule>
  </conditionalFormatting>
  <conditionalFormatting sqref="C271:C273">
    <cfRule type="cellIs" dxfId="2668" priority="694" operator="equal">
      <formula>"D"</formula>
    </cfRule>
  </conditionalFormatting>
  <conditionalFormatting sqref="C271:C273">
    <cfRule type="cellIs" dxfId="2667" priority="692" operator="equal">
      <formula>"H2"</formula>
    </cfRule>
    <cfRule type="cellIs" dxfId="2666" priority="693" operator="equal">
      <formula>"H1"</formula>
    </cfRule>
  </conditionalFormatting>
  <conditionalFormatting sqref="C271:C273">
    <cfRule type="cellIs" dxfId="2665" priority="691" operator="equal">
      <formula>"D"</formula>
    </cfRule>
  </conditionalFormatting>
  <conditionalFormatting sqref="C271:C273">
    <cfRule type="cellIs" dxfId="2664" priority="689" operator="equal">
      <formula>"H2"</formula>
    </cfRule>
    <cfRule type="cellIs" dxfId="2663" priority="690" operator="equal">
      <formula>"H1"</formula>
    </cfRule>
  </conditionalFormatting>
  <conditionalFormatting sqref="C271:C273">
    <cfRule type="cellIs" dxfId="2662" priority="688" operator="equal">
      <formula>"D"</formula>
    </cfRule>
  </conditionalFormatting>
  <conditionalFormatting sqref="C271:C273">
    <cfRule type="cellIs" dxfId="2661" priority="686" operator="equal">
      <formula>"H2"</formula>
    </cfRule>
    <cfRule type="cellIs" dxfId="2660" priority="687" operator="equal">
      <formula>"H1"</formula>
    </cfRule>
  </conditionalFormatting>
  <conditionalFormatting sqref="C271:C273">
    <cfRule type="cellIs" dxfId="2659" priority="682" operator="equal">
      <formula>"D"</formula>
    </cfRule>
  </conditionalFormatting>
  <conditionalFormatting sqref="C271:C273">
    <cfRule type="cellIs" dxfId="2658" priority="680" operator="equal">
      <formula>"H2"</formula>
    </cfRule>
    <cfRule type="cellIs" dxfId="2657" priority="681" operator="equal">
      <formula>"H1"</formula>
    </cfRule>
  </conditionalFormatting>
  <conditionalFormatting sqref="C271:C273">
    <cfRule type="cellIs" dxfId="2656" priority="679" operator="equal">
      <formula>"D"</formula>
    </cfRule>
  </conditionalFormatting>
  <conditionalFormatting sqref="C271:C273">
    <cfRule type="cellIs" dxfId="2655" priority="677" operator="equal">
      <formula>"H2"</formula>
    </cfRule>
    <cfRule type="cellIs" dxfId="2654" priority="678" operator="equal">
      <formula>"H1"</formula>
    </cfRule>
  </conditionalFormatting>
  <conditionalFormatting sqref="C271:C273">
    <cfRule type="cellIs" dxfId="2653" priority="676" operator="equal">
      <formula>"D"</formula>
    </cfRule>
  </conditionalFormatting>
  <conditionalFormatting sqref="C271:C273">
    <cfRule type="cellIs" dxfId="2652" priority="674" operator="equal">
      <formula>"H2"</formula>
    </cfRule>
    <cfRule type="cellIs" dxfId="2651" priority="675" operator="equal">
      <formula>"H1"</formula>
    </cfRule>
  </conditionalFormatting>
  <conditionalFormatting sqref="C271:C273">
    <cfRule type="cellIs" dxfId="2650" priority="673" operator="equal">
      <formula>"D"</formula>
    </cfRule>
  </conditionalFormatting>
  <conditionalFormatting sqref="C271:C273">
    <cfRule type="cellIs" dxfId="2649" priority="671" operator="equal">
      <formula>"H2"</formula>
    </cfRule>
    <cfRule type="cellIs" dxfId="2648" priority="672" operator="equal">
      <formula>"H1"</formula>
    </cfRule>
  </conditionalFormatting>
  <conditionalFormatting sqref="C271:C273">
    <cfRule type="cellIs" dxfId="2647" priority="643" operator="equal">
      <formula>"D"</formula>
    </cfRule>
  </conditionalFormatting>
  <conditionalFormatting sqref="C271:C273">
    <cfRule type="cellIs" dxfId="2646" priority="641" operator="equal">
      <formula>"H2"</formula>
    </cfRule>
    <cfRule type="cellIs" dxfId="2645" priority="642" operator="equal">
      <formula>"H1"</formula>
    </cfRule>
  </conditionalFormatting>
  <conditionalFormatting sqref="C271:C273">
    <cfRule type="cellIs" dxfId="2644" priority="646" operator="equal">
      <formula>"D"</formula>
    </cfRule>
  </conditionalFormatting>
  <conditionalFormatting sqref="C271:C273">
    <cfRule type="cellIs" dxfId="2643" priority="644" operator="equal">
      <formula>"H2"</formula>
    </cfRule>
    <cfRule type="cellIs" dxfId="2642" priority="645" operator="equal">
      <formula>"H1"</formula>
    </cfRule>
  </conditionalFormatting>
  <conditionalFormatting sqref="C271:C273">
    <cfRule type="cellIs" dxfId="2641" priority="667" operator="equal">
      <formula>"D"</formula>
    </cfRule>
  </conditionalFormatting>
  <conditionalFormatting sqref="C271:C273">
    <cfRule type="cellIs" dxfId="2640" priority="665" operator="equal">
      <formula>"H2"</formula>
    </cfRule>
    <cfRule type="cellIs" dxfId="2639" priority="666" operator="equal">
      <formula>"H1"</formula>
    </cfRule>
  </conditionalFormatting>
  <conditionalFormatting sqref="C271:C273">
    <cfRule type="cellIs" dxfId="2638" priority="664" operator="equal">
      <formula>"D"</formula>
    </cfRule>
  </conditionalFormatting>
  <conditionalFormatting sqref="C271:C273">
    <cfRule type="cellIs" dxfId="2637" priority="662" operator="equal">
      <formula>"H2"</formula>
    </cfRule>
    <cfRule type="cellIs" dxfId="2636" priority="663" operator="equal">
      <formula>"H1"</formula>
    </cfRule>
  </conditionalFormatting>
  <conditionalFormatting sqref="C271:C273">
    <cfRule type="cellIs" dxfId="2635" priority="661" operator="equal">
      <formula>"D"</formula>
    </cfRule>
  </conditionalFormatting>
  <conditionalFormatting sqref="C271:C273">
    <cfRule type="cellIs" dxfId="2634" priority="659" operator="equal">
      <formula>"H2"</formula>
    </cfRule>
    <cfRule type="cellIs" dxfId="2633" priority="660" operator="equal">
      <formula>"H1"</formula>
    </cfRule>
  </conditionalFormatting>
  <conditionalFormatting sqref="C271:C273">
    <cfRule type="cellIs" dxfId="2632" priority="658" operator="equal">
      <formula>"D"</formula>
    </cfRule>
  </conditionalFormatting>
  <conditionalFormatting sqref="C271:C273">
    <cfRule type="cellIs" dxfId="2631" priority="656" operator="equal">
      <formula>"H2"</formula>
    </cfRule>
    <cfRule type="cellIs" dxfId="2630" priority="657" operator="equal">
      <formula>"H1"</formula>
    </cfRule>
  </conditionalFormatting>
  <conditionalFormatting sqref="C271:C273">
    <cfRule type="cellIs" dxfId="2629" priority="652" operator="equal">
      <formula>"D"</formula>
    </cfRule>
  </conditionalFormatting>
  <conditionalFormatting sqref="C271:C273">
    <cfRule type="cellIs" dxfId="2628" priority="650" operator="equal">
      <formula>"H2"</formula>
    </cfRule>
    <cfRule type="cellIs" dxfId="2627" priority="651" operator="equal">
      <formula>"H1"</formula>
    </cfRule>
  </conditionalFormatting>
  <conditionalFormatting sqref="C271:C273">
    <cfRule type="cellIs" dxfId="2626" priority="649" operator="equal">
      <formula>"D"</formula>
    </cfRule>
  </conditionalFormatting>
  <conditionalFormatting sqref="C271:C273">
    <cfRule type="cellIs" dxfId="2625" priority="647" operator="equal">
      <formula>"H2"</formula>
    </cfRule>
    <cfRule type="cellIs" dxfId="2624" priority="648" operator="equal">
      <formula>"H1"</formula>
    </cfRule>
  </conditionalFormatting>
  <conditionalFormatting sqref="C271:C273">
    <cfRule type="cellIs" dxfId="2623" priority="637" operator="equal">
      <formula>"D"</formula>
    </cfRule>
  </conditionalFormatting>
  <conditionalFormatting sqref="C271:C273">
    <cfRule type="cellIs" dxfId="2622" priority="635" operator="equal">
      <formula>"H2"</formula>
    </cfRule>
    <cfRule type="cellIs" dxfId="2621" priority="636" operator="equal">
      <formula>"H1"</formula>
    </cfRule>
  </conditionalFormatting>
  <conditionalFormatting sqref="C271:C273">
    <cfRule type="cellIs" dxfId="2620" priority="634" operator="equal">
      <formula>"D"</formula>
    </cfRule>
  </conditionalFormatting>
  <conditionalFormatting sqref="C271:C273">
    <cfRule type="cellIs" dxfId="2619" priority="632" operator="equal">
      <formula>"H2"</formula>
    </cfRule>
    <cfRule type="cellIs" dxfId="2618" priority="633" operator="equal">
      <formula>"H1"</formula>
    </cfRule>
  </conditionalFormatting>
  <conditionalFormatting sqref="C271:C273">
    <cfRule type="cellIs" dxfId="2617" priority="628" operator="equal">
      <formula>"D"</formula>
    </cfRule>
  </conditionalFormatting>
  <conditionalFormatting sqref="C271:C273">
    <cfRule type="cellIs" dxfId="2616" priority="626" operator="equal">
      <formula>"H2"</formula>
    </cfRule>
    <cfRule type="cellIs" dxfId="2615" priority="627" operator="equal">
      <formula>"H1"</formula>
    </cfRule>
  </conditionalFormatting>
  <conditionalFormatting sqref="C271:C273">
    <cfRule type="cellIs" dxfId="2614" priority="625" operator="equal">
      <formula>"D"</formula>
    </cfRule>
  </conditionalFormatting>
  <conditionalFormatting sqref="C271:C273">
    <cfRule type="cellIs" dxfId="2613" priority="623" operator="equal">
      <formula>"H2"</formula>
    </cfRule>
    <cfRule type="cellIs" dxfId="2612" priority="624" operator="equal">
      <formula>"H1"</formula>
    </cfRule>
  </conditionalFormatting>
  <conditionalFormatting sqref="C271:C273">
    <cfRule type="cellIs" dxfId="2611" priority="622" operator="equal">
      <formula>"D"</formula>
    </cfRule>
  </conditionalFormatting>
  <conditionalFormatting sqref="C271:C273">
    <cfRule type="cellIs" dxfId="2610" priority="620" operator="equal">
      <formula>"H2"</formula>
    </cfRule>
    <cfRule type="cellIs" dxfId="2609" priority="621" operator="equal">
      <formula>"H1"</formula>
    </cfRule>
  </conditionalFormatting>
  <conditionalFormatting sqref="C271:C273">
    <cfRule type="cellIs" dxfId="2608" priority="619" operator="equal">
      <formula>"D"</formula>
    </cfRule>
  </conditionalFormatting>
  <conditionalFormatting sqref="C271:C273">
    <cfRule type="cellIs" dxfId="2607" priority="617" operator="equal">
      <formula>"H2"</formula>
    </cfRule>
    <cfRule type="cellIs" dxfId="2606" priority="618" operator="equal">
      <formula>"H1"</formula>
    </cfRule>
  </conditionalFormatting>
  <conditionalFormatting sqref="C271:C273">
    <cfRule type="cellIs" dxfId="2605" priority="613" operator="equal">
      <formula>"D"</formula>
    </cfRule>
  </conditionalFormatting>
  <conditionalFormatting sqref="C271:C273">
    <cfRule type="cellIs" dxfId="2604" priority="611" operator="equal">
      <formula>"H2"</formula>
    </cfRule>
    <cfRule type="cellIs" dxfId="2603" priority="612" operator="equal">
      <formula>"H1"</formula>
    </cfRule>
  </conditionalFormatting>
  <conditionalFormatting sqref="C271:C273">
    <cfRule type="cellIs" dxfId="2602" priority="610" operator="equal">
      <formula>"D"</formula>
    </cfRule>
  </conditionalFormatting>
  <conditionalFormatting sqref="C271:C273">
    <cfRule type="cellIs" dxfId="2601" priority="608" operator="equal">
      <formula>"H2"</formula>
    </cfRule>
    <cfRule type="cellIs" dxfId="2600" priority="609" operator="equal">
      <formula>"H1"</formula>
    </cfRule>
  </conditionalFormatting>
  <conditionalFormatting sqref="C271:C273">
    <cfRule type="cellIs" dxfId="2599" priority="607" operator="equal">
      <formula>"D"</formula>
    </cfRule>
  </conditionalFormatting>
  <conditionalFormatting sqref="C271:C273">
    <cfRule type="cellIs" dxfId="2598" priority="605" operator="equal">
      <formula>"H2"</formula>
    </cfRule>
    <cfRule type="cellIs" dxfId="2597" priority="606" operator="equal">
      <formula>"H1"</formula>
    </cfRule>
  </conditionalFormatting>
  <conditionalFormatting sqref="C271:C273">
    <cfRule type="cellIs" dxfId="2596" priority="604" operator="equal">
      <formula>"D"</formula>
    </cfRule>
  </conditionalFormatting>
  <conditionalFormatting sqref="C271:C273">
    <cfRule type="cellIs" dxfId="2595" priority="602" operator="equal">
      <formula>"H2"</formula>
    </cfRule>
    <cfRule type="cellIs" dxfId="2594" priority="603" operator="equal">
      <formula>"H1"</formula>
    </cfRule>
  </conditionalFormatting>
  <conditionalFormatting sqref="C271:C273">
    <cfRule type="cellIs" dxfId="2593" priority="598" operator="equal">
      <formula>"D"</formula>
    </cfRule>
  </conditionalFormatting>
  <conditionalFormatting sqref="C271:C273">
    <cfRule type="cellIs" dxfId="2592" priority="596" operator="equal">
      <formula>"H2"</formula>
    </cfRule>
    <cfRule type="cellIs" dxfId="2591" priority="597" operator="equal">
      <formula>"H1"</formula>
    </cfRule>
  </conditionalFormatting>
  <conditionalFormatting sqref="C271:C273">
    <cfRule type="cellIs" dxfId="2590" priority="595" operator="equal">
      <formula>"D"</formula>
    </cfRule>
  </conditionalFormatting>
  <conditionalFormatting sqref="C271:C273">
    <cfRule type="cellIs" dxfId="2589" priority="593" operator="equal">
      <formula>"H2"</formula>
    </cfRule>
    <cfRule type="cellIs" dxfId="2588" priority="594" operator="equal">
      <formula>"H1"</formula>
    </cfRule>
  </conditionalFormatting>
  <conditionalFormatting sqref="C271:C273">
    <cfRule type="cellIs" dxfId="2587" priority="592" operator="equal">
      <formula>"D"</formula>
    </cfRule>
  </conditionalFormatting>
  <conditionalFormatting sqref="C271:C273">
    <cfRule type="cellIs" dxfId="2586" priority="590" operator="equal">
      <formula>"H2"</formula>
    </cfRule>
    <cfRule type="cellIs" dxfId="2585" priority="591" operator="equal">
      <formula>"H1"</formula>
    </cfRule>
  </conditionalFormatting>
  <conditionalFormatting sqref="C271:C273">
    <cfRule type="cellIs" dxfId="2584" priority="589" operator="equal">
      <formula>"D"</formula>
    </cfRule>
  </conditionalFormatting>
  <conditionalFormatting sqref="C271:C273">
    <cfRule type="cellIs" dxfId="2583" priority="587" operator="equal">
      <formula>"H2"</formula>
    </cfRule>
    <cfRule type="cellIs" dxfId="2582" priority="588" operator="equal">
      <formula>"H1"</formula>
    </cfRule>
  </conditionalFormatting>
  <conditionalFormatting sqref="C271:C273">
    <cfRule type="cellIs" dxfId="2581" priority="583" operator="equal">
      <formula>"D"</formula>
    </cfRule>
  </conditionalFormatting>
  <conditionalFormatting sqref="C271:C273">
    <cfRule type="cellIs" dxfId="2580" priority="581" operator="equal">
      <formula>"H2"</formula>
    </cfRule>
    <cfRule type="cellIs" dxfId="2579" priority="582" operator="equal">
      <formula>"H1"</formula>
    </cfRule>
  </conditionalFormatting>
  <conditionalFormatting sqref="C271:C273">
    <cfRule type="cellIs" dxfId="2578" priority="580" operator="equal">
      <formula>"D"</formula>
    </cfRule>
  </conditionalFormatting>
  <conditionalFormatting sqref="C271:C273">
    <cfRule type="cellIs" dxfId="2577" priority="578" operator="equal">
      <formula>"H2"</formula>
    </cfRule>
    <cfRule type="cellIs" dxfId="2576" priority="579" operator="equal">
      <formula>"H1"</formula>
    </cfRule>
  </conditionalFormatting>
  <conditionalFormatting sqref="C271:C273">
    <cfRule type="cellIs" dxfId="2575" priority="577" operator="equal">
      <formula>"D"</formula>
    </cfRule>
  </conditionalFormatting>
  <conditionalFormatting sqref="C271:C273">
    <cfRule type="cellIs" dxfId="2574" priority="575" operator="equal">
      <formula>"H2"</formula>
    </cfRule>
    <cfRule type="cellIs" dxfId="2573" priority="576" operator="equal">
      <formula>"H1"</formula>
    </cfRule>
  </conditionalFormatting>
  <conditionalFormatting sqref="C271:C273">
    <cfRule type="cellIs" dxfId="2572" priority="574" operator="equal">
      <formula>"D"</formula>
    </cfRule>
  </conditionalFormatting>
  <conditionalFormatting sqref="C271:C273">
    <cfRule type="cellIs" dxfId="2571" priority="572" operator="equal">
      <formula>"H2"</formula>
    </cfRule>
    <cfRule type="cellIs" dxfId="2570" priority="573" operator="equal">
      <formula>"H1"</formula>
    </cfRule>
  </conditionalFormatting>
  <conditionalFormatting sqref="C271:C273">
    <cfRule type="cellIs" dxfId="2569" priority="568" operator="equal">
      <formula>"D"</formula>
    </cfRule>
  </conditionalFormatting>
  <conditionalFormatting sqref="C271:C273">
    <cfRule type="cellIs" dxfId="2568" priority="566" operator="equal">
      <formula>"H2"</formula>
    </cfRule>
    <cfRule type="cellIs" dxfId="2567" priority="567" operator="equal">
      <formula>"H1"</formula>
    </cfRule>
  </conditionalFormatting>
  <conditionalFormatting sqref="C271:C273">
    <cfRule type="cellIs" dxfId="2566" priority="565" operator="equal">
      <formula>"D"</formula>
    </cfRule>
  </conditionalFormatting>
  <conditionalFormatting sqref="C271:C273">
    <cfRule type="cellIs" dxfId="2565" priority="563" operator="equal">
      <formula>"H2"</formula>
    </cfRule>
    <cfRule type="cellIs" dxfId="2564" priority="564" operator="equal">
      <formula>"H1"</formula>
    </cfRule>
  </conditionalFormatting>
  <conditionalFormatting sqref="C271:C273">
    <cfRule type="cellIs" dxfId="2563" priority="559" operator="equal">
      <formula>"D"</formula>
    </cfRule>
  </conditionalFormatting>
  <conditionalFormatting sqref="C271:C273">
    <cfRule type="cellIs" dxfId="2562" priority="557" operator="equal">
      <formula>"H2"</formula>
    </cfRule>
    <cfRule type="cellIs" dxfId="2561" priority="558" operator="equal">
      <formula>"H1"</formula>
    </cfRule>
  </conditionalFormatting>
  <conditionalFormatting sqref="C271:C273">
    <cfRule type="cellIs" dxfId="2560" priority="556" operator="equal">
      <formula>"D"</formula>
    </cfRule>
  </conditionalFormatting>
  <conditionalFormatting sqref="C271:C273">
    <cfRule type="cellIs" dxfId="2559" priority="554" operator="equal">
      <formula>"H2"</formula>
    </cfRule>
    <cfRule type="cellIs" dxfId="2558" priority="555" operator="equal">
      <formula>"H1"</formula>
    </cfRule>
  </conditionalFormatting>
  <conditionalFormatting sqref="C271:C273">
    <cfRule type="cellIs" dxfId="2557" priority="553" operator="equal">
      <formula>"D"</formula>
    </cfRule>
  </conditionalFormatting>
  <conditionalFormatting sqref="C271:C273">
    <cfRule type="cellIs" dxfId="2556" priority="551" operator="equal">
      <formula>"H2"</formula>
    </cfRule>
    <cfRule type="cellIs" dxfId="2555" priority="552" operator="equal">
      <formula>"H1"</formula>
    </cfRule>
  </conditionalFormatting>
  <conditionalFormatting sqref="C271:C273">
    <cfRule type="cellIs" dxfId="2554" priority="550" operator="equal">
      <formula>"D"</formula>
    </cfRule>
  </conditionalFormatting>
  <conditionalFormatting sqref="C271:C273">
    <cfRule type="cellIs" dxfId="2553" priority="548" operator="equal">
      <formula>"H2"</formula>
    </cfRule>
    <cfRule type="cellIs" dxfId="2552" priority="549" operator="equal">
      <formula>"H1"</formula>
    </cfRule>
  </conditionalFormatting>
  <conditionalFormatting sqref="C271:C273">
    <cfRule type="cellIs" dxfId="2551" priority="544" operator="equal">
      <formula>"D"</formula>
    </cfRule>
  </conditionalFormatting>
  <conditionalFormatting sqref="C271:C273">
    <cfRule type="cellIs" dxfId="2550" priority="542" operator="equal">
      <formula>"H2"</formula>
    </cfRule>
    <cfRule type="cellIs" dxfId="2549" priority="543" operator="equal">
      <formula>"H1"</formula>
    </cfRule>
  </conditionalFormatting>
  <conditionalFormatting sqref="C271:C273">
    <cfRule type="cellIs" dxfId="2548" priority="541" operator="equal">
      <formula>"D"</formula>
    </cfRule>
  </conditionalFormatting>
  <conditionalFormatting sqref="C271:C273">
    <cfRule type="cellIs" dxfId="2547" priority="539" operator="equal">
      <formula>"H2"</formula>
    </cfRule>
    <cfRule type="cellIs" dxfId="2546" priority="540" operator="equal">
      <formula>"H1"</formula>
    </cfRule>
  </conditionalFormatting>
  <conditionalFormatting sqref="C271:C273">
    <cfRule type="cellIs" dxfId="2545" priority="538" operator="equal">
      <formula>"D"</formula>
    </cfRule>
  </conditionalFormatting>
  <conditionalFormatting sqref="C271:C273">
    <cfRule type="cellIs" dxfId="2544" priority="536" operator="equal">
      <formula>"H2"</formula>
    </cfRule>
    <cfRule type="cellIs" dxfId="2543" priority="537" operator="equal">
      <formula>"H1"</formula>
    </cfRule>
  </conditionalFormatting>
  <conditionalFormatting sqref="C271:C273">
    <cfRule type="cellIs" dxfId="2542" priority="535" operator="equal">
      <formula>"D"</formula>
    </cfRule>
  </conditionalFormatting>
  <conditionalFormatting sqref="C271:C273">
    <cfRule type="cellIs" dxfId="2541" priority="533" operator="equal">
      <formula>"H2"</formula>
    </cfRule>
    <cfRule type="cellIs" dxfId="2540" priority="534" operator="equal">
      <formula>"H1"</formula>
    </cfRule>
  </conditionalFormatting>
  <conditionalFormatting sqref="C271:C273">
    <cfRule type="cellIs" dxfId="2539" priority="529" operator="equal">
      <formula>"D"</formula>
    </cfRule>
  </conditionalFormatting>
  <conditionalFormatting sqref="C271:C273">
    <cfRule type="cellIs" dxfId="2538" priority="527" operator="equal">
      <formula>"H2"</formula>
    </cfRule>
    <cfRule type="cellIs" dxfId="2537" priority="528" operator="equal">
      <formula>"H1"</formula>
    </cfRule>
  </conditionalFormatting>
  <conditionalFormatting sqref="C271:C273">
    <cfRule type="cellIs" dxfId="2536" priority="526" operator="equal">
      <formula>"D"</formula>
    </cfRule>
  </conditionalFormatting>
  <conditionalFormatting sqref="C271:C273">
    <cfRule type="cellIs" dxfId="2535" priority="524" operator="equal">
      <formula>"H2"</formula>
    </cfRule>
    <cfRule type="cellIs" dxfId="2534" priority="525" operator="equal">
      <formula>"H1"</formula>
    </cfRule>
  </conditionalFormatting>
  <conditionalFormatting sqref="C271:C273">
    <cfRule type="cellIs" dxfId="2533" priority="523" operator="equal">
      <formula>"D"</formula>
    </cfRule>
  </conditionalFormatting>
  <conditionalFormatting sqref="C271:C273">
    <cfRule type="cellIs" dxfId="2532" priority="521" operator="equal">
      <formula>"H2"</formula>
    </cfRule>
    <cfRule type="cellIs" dxfId="2531" priority="522" operator="equal">
      <formula>"H1"</formula>
    </cfRule>
  </conditionalFormatting>
  <conditionalFormatting sqref="C271:C273">
    <cfRule type="cellIs" dxfId="2530" priority="520" operator="equal">
      <formula>"D"</formula>
    </cfRule>
  </conditionalFormatting>
  <conditionalFormatting sqref="C271:C273">
    <cfRule type="cellIs" dxfId="2529" priority="518" operator="equal">
      <formula>"H2"</formula>
    </cfRule>
    <cfRule type="cellIs" dxfId="2528" priority="519" operator="equal">
      <formula>"H1"</formula>
    </cfRule>
  </conditionalFormatting>
  <conditionalFormatting sqref="C271:C273">
    <cfRule type="cellIs" dxfId="2527" priority="514" operator="equal">
      <formula>"D"</formula>
    </cfRule>
  </conditionalFormatting>
  <conditionalFormatting sqref="C271:C273">
    <cfRule type="cellIs" dxfId="2526" priority="512" operator="equal">
      <formula>"H2"</formula>
    </cfRule>
    <cfRule type="cellIs" dxfId="2525" priority="513" operator="equal">
      <formula>"H1"</formula>
    </cfRule>
  </conditionalFormatting>
  <conditionalFormatting sqref="C271:C273">
    <cfRule type="cellIs" dxfId="2524" priority="511" operator="equal">
      <formula>"D"</formula>
    </cfRule>
  </conditionalFormatting>
  <conditionalFormatting sqref="C271:C273">
    <cfRule type="cellIs" dxfId="2523" priority="509" operator="equal">
      <formula>"H2"</formula>
    </cfRule>
    <cfRule type="cellIs" dxfId="2522" priority="510" operator="equal">
      <formula>"H1"</formula>
    </cfRule>
  </conditionalFormatting>
  <conditionalFormatting sqref="C271:C273">
    <cfRule type="cellIs" dxfId="2521" priority="508" operator="equal">
      <formula>"D"</formula>
    </cfRule>
  </conditionalFormatting>
  <conditionalFormatting sqref="C271:C273">
    <cfRule type="cellIs" dxfId="2520" priority="506" operator="equal">
      <formula>"H2"</formula>
    </cfRule>
    <cfRule type="cellIs" dxfId="2519" priority="507" operator="equal">
      <formula>"H1"</formula>
    </cfRule>
  </conditionalFormatting>
  <conditionalFormatting sqref="C271:C273">
    <cfRule type="cellIs" dxfId="2518" priority="505" operator="equal">
      <formula>"D"</formula>
    </cfRule>
  </conditionalFormatting>
  <conditionalFormatting sqref="C271:C273">
    <cfRule type="cellIs" dxfId="2517" priority="503" operator="equal">
      <formula>"H2"</formula>
    </cfRule>
    <cfRule type="cellIs" dxfId="2516" priority="504" operator="equal">
      <formula>"H1"</formula>
    </cfRule>
  </conditionalFormatting>
  <conditionalFormatting sqref="C271:C273">
    <cfRule type="cellIs" dxfId="2515" priority="499" operator="equal">
      <formula>"D"</formula>
    </cfRule>
  </conditionalFormatting>
  <conditionalFormatting sqref="C271:C273">
    <cfRule type="cellIs" dxfId="2514" priority="497" operator="equal">
      <formula>"H2"</formula>
    </cfRule>
    <cfRule type="cellIs" dxfId="2513" priority="498" operator="equal">
      <formula>"H1"</formula>
    </cfRule>
  </conditionalFormatting>
  <conditionalFormatting sqref="C271:C273">
    <cfRule type="cellIs" dxfId="2512" priority="496" operator="equal">
      <formula>"D"</formula>
    </cfRule>
  </conditionalFormatting>
  <conditionalFormatting sqref="C271:C273">
    <cfRule type="cellIs" dxfId="2511" priority="494" operator="equal">
      <formula>"H2"</formula>
    </cfRule>
    <cfRule type="cellIs" dxfId="2510" priority="495" operator="equal">
      <formula>"H1"</formula>
    </cfRule>
  </conditionalFormatting>
  <conditionalFormatting sqref="C271:C273">
    <cfRule type="cellIs" dxfId="2509" priority="490" operator="equal">
      <formula>"D"</formula>
    </cfRule>
  </conditionalFormatting>
  <conditionalFormatting sqref="C271:C273">
    <cfRule type="cellIs" dxfId="2508" priority="488" operator="equal">
      <formula>"H2"</formula>
    </cfRule>
    <cfRule type="cellIs" dxfId="2507" priority="489" operator="equal">
      <formula>"H1"</formula>
    </cfRule>
  </conditionalFormatting>
  <conditionalFormatting sqref="C271:C273">
    <cfRule type="cellIs" dxfId="2506" priority="487" operator="equal">
      <formula>"D"</formula>
    </cfRule>
  </conditionalFormatting>
  <conditionalFormatting sqref="C271:C273">
    <cfRule type="cellIs" dxfId="2505" priority="485" operator="equal">
      <formula>"H2"</formula>
    </cfRule>
    <cfRule type="cellIs" dxfId="2504" priority="486" operator="equal">
      <formula>"H1"</formula>
    </cfRule>
  </conditionalFormatting>
  <conditionalFormatting sqref="C271:C273">
    <cfRule type="cellIs" dxfId="2503" priority="484" operator="equal">
      <formula>"D"</formula>
    </cfRule>
  </conditionalFormatting>
  <conditionalFormatting sqref="C271:C273">
    <cfRule type="cellIs" dxfId="2502" priority="482" operator="equal">
      <formula>"H2"</formula>
    </cfRule>
    <cfRule type="cellIs" dxfId="2501" priority="483" operator="equal">
      <formula>"H1"</formula>
    </cfRule>
  </conditionalFormatting>
  <conditionalFormatting sqref="C271:C273">
    <cfRule type="cellIs" dxfId="2500" priority="481" operator="equal">
      <formula>"D"</formula>
    </cfRule>
  </conditionalFormatting>
  <conditionalFormatting sqref="C271:C273">
    <cfRule type="cellIs" dxfId="2499" priority="479" operator="equal">
      <formula>"H2"</formula>
    </cfRule>
    <cfRule type="cellIs" dxfId="2498" priority="480" operator="equal">
      <formula>"H1"</formula>
    </cfRule>
  </conditionalFormatting>
  <conditionalFormatting sqref="C271:C273">
    <cfRule type="cellIs" dxfId="2497" priority="475" operator="equal">
      <formula>"D"</formula>
    </cfRule>
  </conditionalFormatting>
  <conditionalFormatting sqref="C271:C273">
    <cfRule type="cellIs" dxfId="2496" priority="473" operator="equal">
      <formula>"H2"</formula>
    </cfRule>
    <cfRule type="cellIs" dxfId="2495" priority="474" operator="equal">
      <formula>"H1"</formula>
    </cfRule>
  </conditionalFormatting>
  <conditionalFormatting sqref="C271:C273">
    <cfRule type="cellIs" dxfId="2494" priority="472" operator="equal">
      <formula>"D"</formula>
    </cfRule>
  </conditionalFormatting>
  <conditionalFormatting sqref="C271:C273">
    <cfRule type="cellIs" dxfId="2493" priority="470" operator="equal">
      <formula>"H2"</formula>
    </cfRule>
    <cfRule type="cellIs" dxfId="2492" priority="471" operator="equal">
      <formula>"H1"</formula>
    </cfRule>
  </conditionalFormatting>
  <conditionalFormatting sqref="C271:C273">
    <cfRule type="cellIs" dxfId="2491" priority="469" operator="equal">
      <formula>"D"</formula>
    </cfRule>
  </conditionalFormatting>
  <conditionalFormatting sqref="C271:C273">
    <cfRule type="cellIs" dxfId="2490" priority="467" operator="equal">
      <formula>"H2"</formula>
    </cfRule>
    <cfRule type="cellIs" dxfId="2489" priority="468" operator="equal">
      <formula>"H1"</formula>
    </cfRule>
  </conditionalFormatting>
  <conditionalFormatting sqref="C271:C273">
    <cfRule type="cellIs" dxfId="2488" priority="466" operator="equal">
      <formula>"D"</formula>
    </cfRule>
  </conditionalFormatting>
  <conditionalFormatting sqref="C271:C273">
    <cfRule type="cellIs" dxfId="2487" priority="464" operator="equal">
      <formula>"H2"</formula>
    </cfRule>
    <cfRule type="cellIs" dxfId="2486" priority="465" operator="equal">
      <formula>"H1"</formula>
    </cfRule>
  </conditionalFormatting>
  <conditionalFormatting sqref="C271:C273">
    <cfRule type="cellIs" dxfId="2485" priority="460" operator="equal">
      <formula>"D"</formula>
    </cfRule>
  </conditionalFormatting>
  <conditionalFormatting sqref="C271:C273">
    <cfRule type="cellIs" dxfId="2484" priority="458" operator="equal">
      <formula>"H2"</formula>
    </cfRule>
    <cfRule type="cellIs" dxfId="2483" priority="459" operator="equal">
      <formula>"H1"</formula>
    </cfRule>
  </conditionalFormatting>
  <conditionalFormatting sqref="C271:C273">
    <cfRule type="cellIs" dxfId="2482" priority="457" operator="equal">
      <formula>"D"</formula>
    </cfRule>
  </conditionalFormatting>
  <conditionalFormatting sqref="C271:C273">
    <cfRule type="cellIs" dxfId="2481" priority="455" operator="equal">
      <formula>"H2"</formula>
    </cfRule>
    <cfRule type="cellIs" dxfId="2480" priority="456" operator="equal">
      <formula>"H1"</formula>
    </cfRule>
  </conditionalFormatting>
  <conditionalFormatting sqref="C271:C273">
    <cfRule type="cellIs" dxfId="2479" priority="454" operator="equal">
      <formula>"D"</formula>
    </cfRule>
  </conditionalFormatting>
  <conditionalFormatting sqref="C271:C273">
    <cfRule type="cellIs" dxfId="2478" priority="452" operator="equal">
      <formula>"H2"</formula>
    </cfRule>
    <cfRule type="cellIs" dxfId="2477" priority="453" operator="equal">
      <formula>"H1"</formula>
    </cfRule>
  </conditionalFormatting>
  <conditionalFormatting sqref="C271:C273">
    <cfRule type="cellIs" dxfId="2476" priority="451" operator="equal">
      <formula>"D"</formula>
    </cfRule>
  </conditionalFormatting>
  <conditionalFormatting sqref="C271:C273">
    <cfRule type="cellIs" dxfId="2475" priority="449" operator="equal">
      <formula>"H2"</formula>
    </cfRule>
    <cfRule type="cellIs" dxfId="2474" priority="450" operator="equal">
      <formula>"H1"</formula>
    </cfRule>
  </conditionalFormatting>
  <conditionalFormatting sqref="C271:C273">
    <cfRule type="cellIs" dxfId="2473" priority="445" operator="equal">
      <formula>"D"</formula>
    </cfRule>
  </conditionalFormatting>
  <conditionalFormatting sqref="C271:C273">
    <cfRule type="cellIs" dxfId="2472" priority="443" operator="equal">
      <formula>"H2"</formula>
    </cfRule>
    <cfRule type="cellIs" dxfId="2471" priority="444" operator="equal">
      <formula>"H1"</formula>
    </cfRule>
  </conditionalFormatting>
  <conditionalFormatting sqref="C271:C273">
    <cfRule type="cellIs" dxfId="2470" priority="442" operator="equal">
      <formula>"D"</formula>
    </cfRule>
  </conditionalFormatting>
  <conditionalFormatting sqref="C271:C273">
    <cfRule type="cellIs" dxfId="2469" priority="440" operator="equal">
      <formula>"H2"</formula>
    </cfRule>
    <cfRule type="cellIs" dxfId="2468" priority="441" operator="equal">
      <formula>"H1"</formula>
    </cfRule>
  </conditionalFormatting>
  <conditionalFormatting sqref="C271:C273">
    <cfRule type="cellIs" dxfId="2467" priority="439" operator="equal">
      <formula>"D"</formula>
    </cfRule>
  </conditionalFormatting>
  <conditionalFormatting sqref="C271:C273">
    <cfRule type="cellIs" dxfId="2466" priority="437" operator="equal">
      <formula>"H2"</formula>
    </cfRule>
    <cfRule type="cellIs" dxfId="2465" priority="438" operator="equal">
      <formula>"H1"</formula>
    </cfRule>
  </conditionalFormatting>
  <conditionalFormatting sqref="C271:C273">
    <cfRule type="cellIs" dxfId="2464" priority="436" operator="equal">
      <formula>"D"</formula>
    </cfRule>
  </conditionalFormatting>
  <conditionalFormatting sqref="C271:C273">
    <cfRule type="cellIs" dxfId="2463" priority="434" operator="equal">
      <formula>"H2"</formula>
    </cfRule>
    <cfRule type="cellIs" dxfId="2462" priority="435" operator="equal">
      <formula>"H1"</formula>
    </cfRule>
  </conditionalFormatting>
  <conditionalFormatting sqref="C271:C273">
    <cfRule type="cellIs" dxfId="2461" priority="433" operator="equal">
      <formula>"D"</formula>
    </cfRule>
  </conditionalFormatting>
  <conditionalFormatting sqref="C271:C273">
    <cfRule type="cellIs" dxfId="2460" priority="431" operator="equal">
      <formula>"H2"</formula>
    </cfRule>
    <cfRule type="cellIs" dxfId="2459" priority="432" operator="equal">
      <formula>"H1"</formula>
    </cfRule>
  </conditionalFormatting>
  <conditionalFormatting sqref="E234">
    <cfRule type="cellIs" dxfId="2458" priority="425" operator="equal">
      <formula>"D"</formula>
    </cfRule>
  </conditionalFormatting>
  <conditionalFormatting sqref="E234">
    <cfRule type="cellIs" dxfId="2457" priority="423" operator="equal">
      <formula>"H2"</formula>
    </cfRule>
    <cfRule type="cellIs" dxfId="2456" priority="424" operator="equal">
      <formula>"H1"</formula>
    </cfRule>
  </conditionalFormatting>
  <conditionalFormatting sqref="E234">
    <cfRule type="expression" dxfId="2455" priority="422">
      <formula>$E234&gt;$F234</formula>
    </cfRule>
  </conditionalFormatting>
  <conditionalFormatting sqref="E234">
    <cfRule type="cellIs" dxfId="2454" priority="421" operator="equal">
      <formula>"D"</formula>
    </cfRule>
  </conditionalFormatting>
  <conditionalFormatting sqref="E234">
    <cfRule type="cellIs" dxfId="2453" priority="419" operator="equal">
      <formula>"H2"</formula>
    </cfRule>
    <cfRule type="cellIs" dxfId="2452" priority="420" operator="equal">
      <formula>"H1"</formula>
    </cfRule>
  </conditionalFormatting>
  <conditionalFormatting sqref="E246">
    <cfRule type="cellIs" dxfId="2451" priority="415" operator="equal">
      <formula>"D"</formula>
    </cfRule>
  </conditionalFormatting>
  <conditionalFormatting sqref="E246">
    <cfRule type="cellIs" dxfId="2450" priority="413" operator="equal">
      <formula>"H2"</formula>
    </cfRule>
    <cfRule type="cellIs" dxfId="2449" priority="414" operator="equal">
      <formula>"H1"</formula>
    </cfRule>
  </conditionalFormatting>
  <conditionalFormatting sqref="E246">
    <cfRule type="expression" dxfId="2448" priority="412">
      <formula>$E246&gt;$F246</formula>
    </cfRule>
  </conditionalFormatting>
  <conditionalFormatting sqref="E246">
    <cfRule type="cellIs" dxfId="2447" priority="411" operator="equal">
      <formula>"D"</formula>
    </cfRule>
  </conditionalFormatting>
  <conditionalFormatting sqref="E246">
    <cfRule type="cellIs" dxfId="2446" priority="409" operator="equal">
      <formula>"H2"</formula>
    </cfRule>
    <cfRule type="cellIs" dxfId="2445" priority="410" operator="equal">
      <formula>"H1"</formula>
    </cfRule>
  </conditionalFormatting>
  <conditionalFormatting sqref="E258">
    <cfRule type="cellIs" dxfId="2444" priority="405" operator="equal">
      <formula>"D"</formula>
    </cfRule>
  </conditionalFormatting>
  <conditionalFormatting sqref="E258">
    <cfRule type="cellIs" dxfId="2443" priority="403" operator="equal">
      <formula>"H2"</formula>
    </cfRule>
    <cfRule type="cellIs" dxfId="2442" priority="404" operator="equal">
      <formula>"H1"</formula>
    </cfRule>
  </conditionalFormatting>
  <conditionalFormatting sqref="E258">
    <cfRule type="expression" dxfId="2441" priority="402">
      <formula>$E258&gt;$F258</formula>
    </cfRule>
  </conditionalFormatting>
  <conditionalFormatting sqref="E258">
    <cfRule type="cellIs" dxfId="2440" priority="401" operator="equal">
      <formula>"D"</formula>
    </cfRule>
  </conditionalFormatting>
  <conditionalFormatting sqref="E258">
    <cfRule type="cellIs" dxfId="2439" priority="399" operator="equal">
      <formula>"H2"</formula>
    </cfRule>
    <cfRule type="cellIs" dxfId="2438" priority="400" operator="equal">
      <formula>"H1"</formula>
    </cfRule>
  </conditionalFormatting>
  <conditionalFormatting sqref="F222">
    <cfRule type="expression" dxfId="2437" priority="398">
      <formula>AND(F$1&gt;=($E222),F$1&lt;=($F222),$E222&lt;&gt;"",$F222&lt;&gt;"")</formula>
    </cfRule>
  </conditionalFormatting>
  <conditionalFormatting sqref="F222">
    <cfRule type="cellIs" dxfId="2436" priority="394" operator="equal">
      <formula>"D"</formula>
    </cfRule>
  </conditionalFormatting>
  <conditionalFormatting sqref="F222">
    <cfRule type="cellIs" dxfId="2435" priority="392" operator="equal">
      <formula>"H2"</formula>
    </cfRule>
    <cfRule type="cellIs" dxfId="2434" priority="393" operator="equal">
      <formula>"H1"</formula>
    </cfRule>
  </conditionalFormatting>
  <conditionalFormatting sqref="F222">
    <cfRule type="expression" dxfId="2433" priority="391">
      <formula>$E222&gt;$F222</formula>
    </cfRule>
  </conditionalFormatting>
  <conditionalFormatting sqref="F222">
    <cfRule type="cellIs" dxfId="2432" priority="390" operator="equal">
      <formula>"D"</formula>
    </cfRule>
  </conditionalFormatting>
  <conditionalFormatting sqref="F222">
    <cfRule type="cellIs" dxfId="2431" priority="388" operator="equal">
      <formula>"H2"</formula>
    </cfRule>
    <cfRule type="cellIs" dxfId="2430" priority="389" operator="equal">
      <formula>"H1"</formula>
    </cfRule>
  </conditionalFormatting>
  <conditionalFormatting sqref="F234">
    <cfRule type="expression" dxfId="2429" priority="387">
      <formula>AND(F$1&gt;=($E234),F$1&lt;=($F234),$E234&lt;&gt;"",$F234&lt;&gt;"")</formula>
    </cfRule>
  </conditionalFormatting>
  <conditionalFormatting sqref="F234">
    <cfRule type="cellIs" dxfId="2428" priority="383" operator="equal">
      <formula>"D"</formula>
    </cfRule>
  </conditionalFormatting>
  <conditionalFormatting sqref="F234">
    <cfRule type="cellIs" dxfId="2427" priority="381" operator="equal">
      <formula>"H2"</formula>
    </cfRule>
    <cfRule type="cellIs" dxfId="2426" priority="382" operator="equal">
      <formula>"H1"</formula>
    </cfRule>
  </conditionalFormatting>
  <conditionalFormatting sqref="F234">
    <cfRule type="expression" dxfId="2425" priority="380">
      <formula>$E234&gt;$F234</formula>
    </cfRule>
  </conditionalFormatting>
  <conditionalFormatting sqref="F234">
    <cfRule type="cellIs" dxfId="2424" priority="379" operator="equal">
      <formula>"D"</formula>
    </cfRule>
  </conditionalFormatting>
  <conditionalFormatting sqref="F234">
    <cfRule type="cellIs" dxfId="2423" priority="377" operator="equal">
      <formula>"H2"</formula>
    </cfRule>
    <cfRule type="cellIs" dxfId="2422" priority="378" operator="equal">
      <formula>"H1"</formula>
    </cfRule>
  </conditionalFormatting>
  <conditionalFormatting sqref="F246">
    <cfRule type="expression" dxfId="2421" priority="376">
      <formula>AND(F$1&gt;=($E246),F$1&lt;=($F246),$E246&lt;&gt;"",$F246&lt;&gt;"")</formula>
    </cfRule>
  </conditionalFormatting>
  <conditionalFormatting sqref="F246">
    <cfRule type="cellIs" dxfId="2420" priority="372" operator="equal">
      <formula>"D"</formula>
    </cfRule>
  </conditionalFormatting>
  <conditionalFormatting sqref="F246">
    <cfRule type="cellIs" dxfId="2419" priority="370" operator="equal">
      <formula>"H2"</formula>
    </cfRule>
    <cfRule type="cellIs" dxfId="2418" priority="371" operator="equal">
      <formula>"H1"</formula>
    </cfRule>
  </conditionalFormatting>
  <conditionalFormatting sqref="F246">
    <cfRule type="expression" dxfId="2417" priority="369">
      <formula>$E246&gt;$F246</formula>
    </cfRule>
  </conditionalFormatting>
  <conditionalFormatting sqref="F246">
    <cfRule type="cellIs" dxfId="2416" priority="368" operator="equal">
      <formula>"D"</formula>
    </cfRule>
  </conditionalFormatting>
  <conditionalFormatting sqref="F246">
    <cfRule type="cellIs" dxfId="2415" priority="366" operator="equal">
      <formula>"H2"</formula>
    </cfRule>
    <cfRule type="cellIs" dxfId="2414" priority="367" operator="equal">
      <formula>"H1"</formula>
    </cfRule>
  </conditionalFormatting>
  <conditionalFormatting sqref="F258">
    <cfRule type="expression" dxfId="2413" priority="365">
      <formula>AND(F$1&gt;=($E258),F$1&lt;=($F258),$E258&lt;&gt;"",$F258&lt;&gt;"")</formula>
    </cfRule>
  </conditionalFormatting>
  <conditionalFormatting sqref="F258">
    <cfRule type="cellIs" dxfId="2412" priority="361" operator="equal">
      <formula>"D"</formula>
    </cfRule>
  </conditionalFormatting>
  <conditionalFormatting sqref="F258">
    <cfRule type="cellIs" dxfId="2411" priority="359" operator="equal">
      <formula>"H2"</formula>
    </cfRule>
    <cfRule type="cellIs" dxfId="2410" priority="360" operator="equal">
      <formula>"H1"</formula>
    </cfRule>
  </conditionalFormatting>
  <conditionalFormatting sqref="F258">
    <cfRule type="expression" dxfId="2409" priority="358">
      <formula>$E258&gt;$F258</formula>
    </cfRule>
  </conditionalFormatting>
  <conditionalFormatting sqref="F258">
    <cfRule type="cellIs" dxfId="2408" priority="357" operator="equal">
      <formula>"D"</formula>
    </cfRule>
  </conditionalFormatting>
  <conditionalFormatting sqref="F258">
    <cfRule type="cellIs" dxfId="2407" priority="355" operator="equal">
      <formula>"H2"</formula>
    </cfRule>
    <cfRule type="cellIs" dxfId="2406" priority="356" operator="equal">
      <formula>"H1"</formula>
    </cfRule>
  </conditionalFormatting>
  <conditionalFormatting sqref="E227">
    <cfRule type="cellIs" dxfId="2405" priority="354" operator="equal">
      <formula>"D"</formula>
    </cfRule>
  </conditionalFormatting>
  <conditionalFormatting sqref="E227">
    <cfRule type="cellIs" dxfId="2404" priority="352" operator="equal">
      <formula>"H2"</formula>
    </cfRule>
    <cfRule type="cellIs" dxfId="2403" priority="353" operator="equal">
      <formula>"H1"</formula>
    </cfRule>
  </conditionalFormatting>
  <conditionalFormatting sqref="F227">
    <cfRule type="cellIs" dxfId="2402" priority="351" operator="equal">
      <formula>"D"</formula>
    </cfRule>
  </conditionalFormatting>
  <conditionalFormatting sqref="F227">
    <cfRule type="cellIs" dxfId="2401" priority="349" operator="equal">
      <formula>"H2"</formula>
    </cfRule>
    <cfRule type="cellIs" dxfId="2400" priority="350" operator="equal">
      <formula>"H1"</formula>
    </cfRule>
  </conditionalFormatting>
  <conditionalFormatting sqref="E228">
    <cfRule type="cellIs" dxfId="2399" priority="348" operator="equal">
      <formula>"D"</formula>
    </cfRule>
  </conditionalFormatting>
  <conditionalFormatting sqref="E228">
    <cfRule type="cellIs" dxfId="2398" priority="346" operator="equal">
      <formula>"H2"</formula>
    </cfRule>
    <cfRule type="cellIs" dxfId="2397" priority="347" operator="equal">
      <formula>"H1"</formula>
    </cfRule>
  </conditionalFormatting>
  <conditionalFormatting sqref="D224">
    <cfRule type="cellIs" dxfId="2396" priority="342" operator="equal">
      <formula>"D"</formula>
    </cfRule>
  </conditionalFormatting>
  <conditionalFormatting sqref="D224">
    <cfRule type="cellIs" dxfId="2395" priority="340" operator="equal">
      <formula>"H2"</formula>
    </cfRule>
    <cfRule type="cellIs" dxfId="2394" priority="341" operator="equal">
      <formula>"H1"</formula>
    </cfRule>
  </conditionalFormatting>
  <conditionalFormatting sqref="D224">
    <cfRule type="cellIs" dxfId="2393" priority="339" operator="equal">
      <formula>"D"</formula>
    </cfRule>
  </conditionalFormatting>
  <conditionalFormatting sqref="D224">
    <cfRule type="cellIs" dxfId="2392" priority="337" operator="equal">
      <formula>"H2"</formula>
    </cfRule>
    <cfRule type="cellIs" dxfId="2391" priority="338" operator="equal">
      <formula>"H1"</formula>
    </cfRule>
  </conditionalFormatting>
  <conditionalFormatting sqref="D226">
    <cfRule type="cellIs" dxfId="2390" priority="333" operator="equal">
      <formula>"D"</formula>
    </cfRule>
  </conditionalFormatting>
  <conditionalFormatting sqref="D226">
    <cfRule type="cellIs" dxfId="2389" priority="331" operator="equal">
      <formula>"H2"</formula>
    </cfRule>
    <cfRule type="cellIs" dxfId="2388" priority="332" operator="equal">
      <formula>"H1"</formula>
    </cfRule>
  </conditionalFormatting>
  <conditionalFormatting sqref="D226">
    <cfRule type="cellIs" dxfId="2387" priority="330" operator="equal">
      <formula>"D"</formula>
    </cfRule>
  </conditionalFormatting>
  <conditionalFormatting sqref="D226">
    <cfRule type="cellIs" dxfId="2386" priority="328" operator="equal">
      <formula>"H2"</formula>
    </cfRule>
    <cfRule type="cellIs" dxfId="2385" priority="329" operator="equal">
      <formula>"H1"</formula>
    </cfRule>
  </conditionalFormatting>
  <conditionalFormatting sqref="D228">
    <cfRule type="cellIs" dxfId="2384" priority="324" operator="equal">
      <formula>"D"</formula>
    </cfRule>
  </conditionalFormatting>
  <conditionalFormatting sqref="D228">
    <cfRule type="cellIs" dxfId="2383" priority="322" operator="equal">
      <formula>"H2"</formula>
    </cfRule>
    <cfRule type="cellIs" dxfId="2382" priority="323" operator="equal">
      <formula>"H1"</formula>
    </cfRule>
  </conditionalFormatting>
  <conditionalFormatting sqref="D228">
    <cfRule type="cellIs" dxfId="2381" priority="321" operator="equal">
      <formula>"D"</formula>
    </cfRule>
  </conditionalFormatting>
  <conditionalFormatting sqref="D228">
    <cfRule type="cellIs" dxfId="2380" priority="319" operator="equal">
      <formula>"H2"</formula>
    </cfRule>
    <cfRule type="cellIs" dxfId="2379" priority="320" operator="equal">
      <formula>"H1"</formula>
    </cfRule>
  </conditionalFormatting>
  <conditionalFormatting sqref="D229">
    <cfRule type="cellIs" dxfId="2378" priority="315" operator="equal">
      <formula>"D"</formula>
    </cfRule>
  </conditionalFormatting>
  <conditionalFormatting sqref="D229">
    <cfRule type="cellIs" dxfId="2377" priority="313" operator="equal">
      <formula>"H2"</formula>
    </cfRule>
    <cfRule type="cellIs" dxfId="2376" priority="314" operator="equal">
      <formula>"H1"</formula>
    </cfRule>
  </conditionalFormatting>
  <conditionalFormatting sqref="D229">
    <cfRule type="cellIs" dxfId="2375" priority="312" operator="equal">
      <formula>"D"</formula>
    </cfRule>
  </conditionalFormatting>
  <conditionalFormatting sqref="D229">
    <cfRule type="cellIs" dxfId="2374" priority="310" operator="equal">
      <formula>"H2"</formula>
    </cfRule>
    <cfRule type="cellIs" dxfId="2373" priority="311" operator="equal">
      <formula>"H1"</formula>
    </cfRule>
  </conditionalFormatting>
  <conditionalFormatting sqref="D231">
    <cfRule type="cellIs" dxfId="2372" priority="306" operator="equal">
      <formula>"D"</formula>
    </cfRule>
  </conditionalFormatting>
  <conditionalFormatting sqref="D231">
    <cfRule type="cellIs" dxfId="2371" priority="304" operator="equal">
      <formula>"H2"</formula>
    </cfRule>
    <cfRule type="cellIs" dxfId="2370" priority="305" operator="equal">
      <formula>"H1"</formula>
    </cfRule>
  </conditionalFormatting>
  <conditionalFormatting sqref="D231">
    <cfRule type="cellIs" dxfId="2369" priority="303" operator="equal">
      <formula>"D"</formula>
    </cfRule>
  </conditionalFormatting>
  <conditionalFormatting sqref="D231">
    <cfRule type="cellIs" dxfId="2368" priority="301" operator="equal">
      <formula>"H2"</formula>
    </cfRule>
    <cfRule type="cellIs" dxfId="2367" priority="302" operator="equal">
      <formula>"H1"</formula>
    </cfRule>
  </conditionalFormatting>
  <conditionalFormatting sqref="D232">
    <cfRule type="cellIs" dxfId="2366" priority="297" operator="equal">
      <formula>"D"</formula>
    </cfRule>
  </conditionalFormatting>
  <conditionalFormatting sqref="D232">
    <cfRule type="cellIs" dxfId="2365" priority="295" operator="equal">
      <formula>"H2"</formula>
    </cfRule>
    <cfRule type="cellIs" dxfId="2364" priority="296" operator="equal">
      <formula>"H1"</formula>
    </cfRule>
  </conditionalFormatting>
  <conditionalFormatting sqref="D232">
    <cfRule type="cellIs" dxfId="2363" priority="294" operator="equal">
      <formula>"D"</formula>
    </cfRule>
  </conditionalFormatting>
  <conditionalFormatting sqref="D232">
    <cfRule type="cellIs" dxfId="2362" priority="292" operator="equal">
      <formula>"H2"</formula>
    </cfRule>
    <cfRule type="cellIs" dxfId="2361" priority="293" operator="equal">
      <formula>"H1"</formula>
    </cfRule>
  </conditionalFormatting>
  <conditionalFormatting sqref="D230">
    <cfRule type="cellIs" dxfId="2360" priority="288" operator="equal">
      <formula>"D"</formula>
    </cfRule>
  </conditionalFormatting>
  <conditionalFormatting sqref="D230">
    <cfRule type="cellIs" dxfId="2359" priority="286" operator="equal">
      <formula>"H2"</formula>
    </cfRule>
    <cfRule type="cellIs" dxfId="2358" priority="287" operator="equal">
      <formula>"H1"</formula>
    </cfRule>
  </conditionalFormatting>
  <conditionalFormatting sqref="D230">
    <cfRule type="cellIs" dxfId="2357" priority="285" operator="equal">
      <formula>"D"</formula>
    </cfRule>
  </conditionalFormatting>
  <conditionalFormatting sqref="D230">
    <cfRule type="cellIs" dxfId="2356" priority="283" operator="equal">
      <formula>"H2"</formula>
    </cfRule>
    <cfRule type="cellIs" dxfId="2355" priority="284" operator="equal">
      <formula>"H1"</formula>
    </cfRule>
  </conditionalFormatting>
  <conditionalFormatting sqref="F237">
    <cfRule type="cellIs" dxfId="2354" priority="282" operator="equal">
      <formula>"D"</formula>
    </cfRule>
  </conditionalFormatting>
  <conditionalFormatting sqref="F237">
    <cfRule type="cellIs" dxfId="2353" priority="280" operator="equal">
      <formula>"H2"</formula>
    </cfRule>
    <cfRule type="cellIs" dxfId="2352" priority="281" operator="equal">
      <formula>"H1"</formula>
    </cfRule>
  </conditionalFormatting>
  <conditionalFormatting sqref="E238">
    <cfRule type="cellIs" dxfId="2351" priority="279" operator="equal">
      <formula>"D"</formula>
    </cfRule>
  </conditionalFormatting>
  <conditionalFormatting sqref="E238">
    <cfRule type="cellIs" dxfId="2350" priority="277" operator="equal">
      <formula>"H2"</formula>
    </cfRule>
    <cfRule type="cellIs" dxfId="2349" priority="278" operator="equal">
      <formula>"H1"</formula>
    </cfRule>
  </conditionalFormatting>
  <conditionalFormatting sqref="E239">
    <cfRule type="cellIs" dxfId="2348" priority="276" operator="equal">
      <formula>"D"</formula>
    </cfRule>
  </conditionalFormatting>
  <conditionalFormatting sqref="E239">
    <cfRule type="cellIs" dxfId="2347" priority="274" operator="equal">
      <formula>"H2"</formula>
    </cfRule>
    <cfRule type="cellIs" dxfId="2346" priority="275" operator="equal">
      <formula>"H1"</formula>
    </cfRule>
  </conditionalFormatting>
  <conditionalFormatting sqref="E239">
    <cfRule type="cellIs" dxfId="2345" priority="273" operator="equal">
      <formula>"D"</formula>
    </cfRule>
  </conditionalFormatting>
  <conditionalFormatting sqref="E239">
    <cfRule type="cellIs" dxfId="2344" priority="271" operator="equal">
      <formula>"H2"</formula>
    </cfRule>
    <cfRule type="cellIs" dxfId="2343" priority="272" operator="equal">
      <formula>"H1"</formula>
    </cfRule>
  </conditionalFormatting>
  <conditionalFormatting sqref="D238">
    <cfRule type="cellIs" dxfId="2342" priority="267" operator="equal">
      <formula>"D"</formula>
    </cfRule>
  </conditionalFormatting>
  <conditionalFormatting sqref="D238">
    <cfRule type="cellIs" dxfId="2341" priority="265" operator="equal">
      <formula>"H2"</formula>
    </cfRule>
    <cfRule type="cellIs" dxfId="2340" priority="266" operator="equal">
      <formula>"H1"</formula>
    </cfRule>
  </conditionalFormatting>
  <conditionalFormatting sqref="D238">
    <cfRule type="cellIs" dxfId="2339" priority="264" operator="equal">
      <formula>"D"</formula>
    </cfRule>
  </conditionalFormatting>
  <conditionalFormatting sqref="D238">
    <cfRule type="cellIs" dxfId="2338" priority="262" operator="equal">
      <formula>"H2"</formula>
    </cfRule>
    <cfRule type="cellIs" dxfId="2337" priority="263" operator="equal">
      <formula>"H1"</formula>
    </cfRule>
  </conditionalFormatting>
  <conditionalFormatting sqref="D238">
    <cfRule type="cellIs" dxfId="2336" priority="261" operator="equal">
      <formula>"D"</formula>
    </cfRule>
  </conditionalFormatting>
  <conditionalFormatting sqref="D238">
    <cfRule type="cellIs" dxfId="2335" priority="259" operator="equal">
      <formula>"H2"</formula>
    </cfRule>
    <cfRule type="cellIs" dxfId="2334" priority="260" operator="equal">
      <formula>"H1"</formula>
    </cfRule>
  </conditionalFormatting>
  <conditionalFormatting sqref="D237">
    <cfRule type="cellIs" dxfId="2333" priority="255" operator="equal">
      <formula>"D"</formula>
    </cfRule>
  </conditionalFormatting>
  <conditionalFormatting sqref="D237">
    <cfRule type="cellIs" dxfId="2332" priority="253" operator="equal">
      <formula>"H2"</formula>
    </cfRule>
    <cfRule type="cellIs" dxfId="2331" priority="254" operator="equal">
      <formula>"H1"</formula>
    </cfRule>
  </conditionalFormatting>
  <conditionalFormatting sqref="D237">
    <cfRule type="cellIs" dxfId="2330" priority="252" operator="equal">
      <formula>"D"</formula>
    </cfRule>
  </conditionalFormatting>
  <conditionalFormatting sqref="D237">
    <cfRule type="cellIs" dxfId="2329" priority="250" operator="equal">
      <formula>"H2"</formula>
    </cfRule>
    <cfRule type="cellIs" dxfId="2328" priority="251" operator="equal">
      <formula>"H1"</formula>
    </cfRule>
  </conditionalFormatting>
  <conditionalFormatting sqref="D240">
    <cfRule type="cellIs" dxfId="2327" priority="246" operator="equal">
      <formula>"D"</formula>
    </cfRule>
  </conditionalFormatting>
  <conditionalFormatting sqref="D240">
    <cfRule type="cellIs" dxfId="2326" priority="244" operator="equal">
      <formula>"H2"</formula>
    </cfRule>
    <cfRule type="cellIs" dxfId="2325" priority="245" operator="equal">
      <formula>"H1"</formula>
    </cfRule>
  </conditionalFormatting>
  <conditionalFormatting sqref="D240">
    <cfRule type="cellIs" dxfId="2324" priority="243" operator="equal">
      <formula>"D"</formula>
    </cfRule>
  </conditionalFormatting>
  <conditionalFormatting sqref="D240">
    <cfRule type="cellIs" dxfId="2323" priority="241" operator="equal">
      <formula>"H2"</formula>
    </cfRule>
    <cfRule type="cellIs" dxfId="2322" priority="242" operator="equal">
      <formula>"H1"</formula>
    </cfRule>
  </conditionalFormatting>
  <conditionalFormatting sqref="D236">
    <cfRule type="cellIs" dxfId="2321" priority="237" operator="equal">
      <formula>"D"</formula>
    </cfRule>
  </conditionalFormatting>
  <conditionalFormatting sqref="D236">
    <cfRule type="cellIs" dxfId="2320" priority="235" operator="equal">
      <formula>"H2"</formula>
    </cfRule>
    <cfRule type="cellIs" dxfId="2319" priority="236" operator="equal">
      <formula>"H1"</formula>
    </cfRule>
  </conditionalFormatting>
  <conditionalFormatting sqref="D236">
    <cfRule type="cellIs" dxfId="2318" priority="234" operator="equal">
      <formula>"D"</formula>
    </cfRule>
  </conditionalFormatting>
  <conditionalFormatting sqref="D236">
    <cfRule type="cellIs" dxfId="2317" priority="232" operator="equal">
      <formula>"H2"</formula>
    </cfRule>
    <cfRule type="cellIs" dxfId="2316" priority="233" operator="equal">
      <formula>"H1"</formula>
    </cfRule>
  </conditionalFormatting>
  <conditionalFormatting sqref="D239">
    <cfRule type="cellIs" dxfId="2315" priority="228" operator="equal">
      <formula>"D"</formula>
    </cfRule>
  </conditionalFormatting>
  <conditionalFormatting sqref="D239">
    <cfRule type="cellIs" dxfId="2314" priority="226" operator="equal">
      <formula>"H2"</formula>
    </cfRule>
    <cfRule type="cellIs" dxfId="2313" priority="227" operator="equal">
      <formula>"H1"</formula>
    </cfRule>
  </conditionalFormatting>
  <conditionalFormatting sqref="D239">
    <cfRule type="cellIs" dxfId="2312" priority="225" operator="equal">
      <formula>"D"</formula>
    </cfRule>
  </conditionalFormatting>
  <conditionalFormatting sqref="D239">
    <cfRule type="cellIs" dxfId="2311" priority="223" operator="equal">
      <formula>"H2"</formula>
    </cfRule>
    <cfRule type="cellIs" dxfId="2310" priority="224" operator="equal">
      <formula>"H1"</formula>
    </cfRule>
  </conditionalFormatting>
  <conditionalFormatting sqref="D241">
    <cfRule type="cellIs" dxfId="2309" priority="219" operator="equal">
      <formula>"D"</formula>
    </cfRule>
  </conditionalFormatting>
  <conditionalFormatting sqref="D241">
    <cfRule type="cellIs" dxfId="2308" priority="217" operator="equal">
      <formula>"H2"</formula>
    </cfRule>
    <cfRule type="cellIs" dxfId="2307" priority="218" operator="equal">
      <formula>"H1"</formula>
    </cfRule>
  </conditionalFormatting>
  <conditionalFormatting sqref="D241">
    <cfRule type="cellIs" dxfId="2306" priority="216" operator="equal">
      <formula>"D"</formula>
    </cfRule>
  </conditionalFormatting>
  <conditionalFormatting sqref="D241">
    <cfRule type="cellIs" dxfId="2305" priority="214" operator="equal">
      <formula>"H2"</formula>
    </cfRule>
    <cfRule type="cellIs" dxfId="2304" priority="215" operator="equal">
      <formula>"H1"</formula>
    </cfRule>
  </conditionalFormatting>
  <conditionalFormatting sqref="D242">
    <cfRule type="cellIs" dxfId="2303" priority="210" operator="equal">
      <formula>"D"</formula>
    </cfRule>
  </conditionalFormatting>
  <conditionalFormatting sqref="D242">
    <cfRule type="cellIs" dxfId="2302" priority="208" operator="equal">
      <formula>"H2"</formula>
    </cfRule>
    <cfRule type="cellIs" dxfId="2301" priority="209" operator="equal">
      <formula>"H1"</formula>
    </cfRule>
  </conditionalFormatting>
  <conditionalFormatting sqref="D242">
    <cfRule type="cellIs" dxfId="2300" priority="207" operator="equal">
      <formula>"D"</formula>
    </cfRule>
  </conditionalFormatting>
  <conditionalFormatting sqref="D242">
    <cfRule type="cellIs" dxfId="2299" priority="205" operator="equal">
      <formula>"H2"</formula>
    </cfRule>
    <cfRule type="cellIs" dxfId="2298" priority="206" operator="equal">
      <formula>"H1"</formula>
    </cfRule>
  </conditionalFormatting>
  <conditionalFormatting sqref="D236">
    <cfRule type="cellIs" dxfId="2297" priority="201" operator="equal">
      <formula>"D"</formula>
    </cfRule>
  </conditionalFormatting>
  <conditionalFormatting sqref="D236">
    <cfRule type="cellIs" dxfId="2296" priority="199" operator="equal">
      <formula>"H2"</formula>
    </cfRule>
    <cfRule type="cellIs" dxfId="2295" priority="200" operator="equal">
      <formula>"H1"</formula>
    </cfRule>
  </conditionalFormatting>
  <conditionalFormatting sqref="D236">
    <cfRule type="cellIs" dxfId="2294" priority="198" operator="equal">
      <formula>"D"</formula>
    </cfRule>
  </conditionalFormatting>
  <conditionalFormatting sqref="D236">
    <cfRule type="cellIs" dxfId="2293" priority="196" operator="equal">
      <formula>"H2"</formula>
    </cfRule>
    <cfRule type="cellIs" dxfId="2292" priority="197" operator="equal">
      <formula>"H1"</formula>
    </cfRule>
  </conditionalFormatting>
  <conditionalFormatting sqref="D238">
    <cfRule type="cellIs" dxfId="2291" priority="192" operator="equal">
      <formula>"D"</formula>
    </cfRule>
  </conditionalFormatting>
  <conditionalFormatting sqref="D238">
    <cfRule type="cellIs" dxfId="2290" priority="190" operator="equal">
      <formula>"H2"</formula>
    </cfRule>
    <cfRule type="cellIs" dxfId="2289" priority="191" operator="equal">
      <formula>"H1"</formula>
    </cfRule>
  </conditionalFormatting>
  <conditionalFormatting sqref="D238">
    <cfRule type="cellIs" dxfId="2288" priority="189" operator="equal">
      <formula>"D"</formula>
    </cfRule>
  </conditionalFormatting>
  <conditionalFormatting sqref="D238">
    <cfRule type="cellIs" dxfId="2287" priority="187" operator="equal">
      <formula>"H2"</formula>
    </cfRule>
    <cfRule type="cellIs" dxfId="2286" priority="188" operator="equal">
      <formula>"H1"</formula>
    </cfRule>
  </conditionalFormatting>
  <conditionalFormatting sqref="D239">
    <cfRule type="cellIs" dxfId="2285" priority="183" operator="equal">
      <formula>"D"</formula>
    </cfRule>
  </conditionalFormatting>
  <conditionalFormatting sqref="D239">
    <cfRule type="cellIs" dxfId="2284" priority="181" operator="equal">
      <formula>"H2"</formula>
    </cfRule>
    <cfRule type="cellIs" dxfId="2283" priority="182" operator="equal">
      <formula>"H1"</formula>
    </cfRule>
  </conditionalFormatting>
  <conditionalFormatting sqref="D239">
    <cfRule type="cellIs" dxfId="2282" priority="180" operator="equal">
      <formula>"D"</formula>
    </cfRule>
  </conditionalFormatting>
  <conditionalFormatting sqref="D239">
    <cfRule type="cellIs" dxfId="2281" priority="178" operator="equal">
      <formula>"H2"</formula>
    </cfRule>
    <cfRule type="cellIs" dxfId="2280" priority="179" operator="equal">
      <formula>"H1"</formula>
    </cfRule>
  </conditionalFormatting>
  <conditionalFormatting sqref="D241">
    <cfRule type="cellIs" dxfId="2279" priority="174" operator="equal">
      <formula>"D"</formula>
    </cfRule>
  </conditionalFormatting>
  <conditionalFormatting sqref="D241">
    <cfRule type="cellIs" dxfId="2278" priority="172" operator="equal">
      <formula>"H2"</formula>
    </cfRule>
    <cfRule type="cellIs" dxfId="2277" priority="173" operator="equal">
      <formula>"H1"</formula>
    </cfRule>
  </conditionalFormatting>
  <conditionalFormatting sqref="D241">
    <cfRule type="cellIs" dxfId="2276" priority="171" operator="equal">
      <formula>"D"</formula>
    </cfRule>
  </conditionalFormatting>
  <conditionalFormatting sqref="D241">
    <cfRule type="cellIs" dxfId="2275" priority="169" operator="equal">
      <formula>"H2"</formula>
    </cfRule>
    <cfRule type="cellIs" dxfId="2274" priority="170" operator="equal">
      <formula>"H1"</formula>
    </cfRule>
  </conditionalFormatting>
  <conditionalFormatting sqref="D242">
    <cfRule type="cellIs" dxfId="2273" priority="165" operator="equal">
      <formula>"D"</formula>
    </cfRule>
  </conditionalFormatting>
  <conditionalFormatting sqref="D242">
    <cfRule type="cellIs" dxfId="2272" priority="163" operator="equal">
      <formula>"H2"</formula>
    </cfRule>
    <cfRule type="cellIs" dxfId="2271" priority="164" operator="equal">
      <formula>"H1"</formula>
    </cfRule>
  </conditionalFormatting>
  <conditionalFormatting sqref="D242">
    <cfRule type="cellIs" dxfId="2270" priority="162" operator="equal">
      <formula>"D"</formula>
    </cfRule>
  </conditionalFormatting>
  <conditionalFormatting sqref="D242">
    <cfRule type="cellIs" dxfId="2269" priority="160" operator="equal">
      <formula>"H2"</formula>
    </cfRule>
    <cfRule type="cellIs" dxfId="2268" priority="161" operator="equal">
      <formula>"H1"</formula>
    </cfRule>
  </conditionalFormatting>
  <conditionalFormatting sqref="D240">
    <cfRule type="cellIs" dxfId="2267" priority="156" operator="equal">
      <formula>"D"</formula>
    </cfRule>
  </conditionalFormatting>
  <conditionalFormatting sqref="D240">
    <cfRule type="cellIs" dxfId="2266" priority="154" operator="equal">
      <formula>"H2"</formula>
    </cfRule>
    <cfRule type="cellIs" dxfId="2265" priority="155" operator="equal">
      <formula>"H1"</formula>
    </cfRule>
  </conditionalFormatting>
  <conditionalFormatting sqref="D240">
    <cfRule type="cellIs" dxfId="2264" priority="153" operator="equal">
      <formula>"D"</formula>
    </cfRule>
  </conditionalFormatting>
  <conditionalFormatting sqref="D240">
    <cfRule type="cellIs" dxfId="2263" priority="151" operator="equal">
      <formula>"H2"</formula>
    </cfRule>
    <cfRule type="cellIs" dxfId="2262" priority="152" operator="equal">
      <formula>"H1"</formula>
    </cfRule>
  </conditionalFormatting>
  <conditionalFormatting sqref="D243:D245">
    <cfRule type="cellIs" dxfId="2261" priority="147" operator="equal">
      <formula>"D"</formula>
    </cfRule>
  </conditionalFormatting>
  <conditionalFormatting sqref="D243:D245">
    <cfRule type="cellIs" dxfId="2260" priority="145" operator="equal">
      <formula>"H2"</formula>
    </cfRule>
    <cfRule type="cellIs" dxfId="2259" priority="146" operator="equal">
      <formula>"H1"</formula>
    </cfRule>
  </conditionalFormatting>
  <conditionalFormatting sqref="D243:D245">
    <cfRule type="cellIs" dxfId="2258" priority="144" operator="equal">
      <formula>"D"</formula>
    </cfRule>
  </conditionalFormatting>
  <conditionalFormatting sqref="D243:D245">
    <cfRule type="cellIs" dxfId="2257" priority="142" operator="equal">
      <formula>"H2"</formula>
    </cfRule>
    <cfRule type="cellIs" dxfId="2256" priority="143" operator="equal">
      <formula>"H1"</formula>
    </cfRule>
  </conditionalFormatting>
  <conditionalFormatting sqref="D243:D245">
    <cfRule type="cellIs" dxfId="2255" priority="138" operator="equal">
      <formula>"D"</formula>
    </cfRule>
  </conditionalFormatting>
  <conditionalFormatting sqref="D243:D245">
    <cfRule type="cellIs" dxfId="2254" priority="136" operator="equal">
      <formula>"H2"</formula>
    </cfRule>
    <cfRule type="cellIs" dxfId="2253" priority="137" operator="equal">
      <formula>"H1"</formula>
    </cfRule>
  </conditionalFormatting>
  <conditionalFormatting sqref="D243:D245">
    <cfRule type="cellIs" dxfId="2252" priority="135" operator="equal">
      <formula>"D"</formula>
    </cfRule>
  </conditionalFormatting>
  <conditionalFormatting sqref="D243:D245">
    <cfRule type="cellIs" dxfId="2251" priority="133" operator="equal">
      <formula>"H2"</formula>
    </cfRule>
    <cfRule type="cellIs" dxfId="2250" priority="134" operator="equal">
      <formula>"H1"</formula>
    </cfRule>
  </conditionalFormatting>
  <conditionalFormatting sqref="D243:D245">
    <cfRule type="cellIs" dxfId="2249" priority="129" operator="equal">
      <formula>"D"</formula>
    </cfRule>
  </conditionalFormatting>
  <conditionalFormatting sqref="D243:D245">
    <cfRule type="cellIs" dxfId="2248" priority="127" operator="equal">
      <formula>"H2"</formula>
    </cfRule>
    <cfRule type="cellIs" dxfId="2247" priority="128" operator="equal">
      <formula>"H1"</formula>
    </cfRule>
  </conditionalFormatting>
  <conditionalFormatting sqref="D243:D245">
    <cfRule type="cellIs" dxfId="2246" priority="126" operator="equal">
      <formula>"D"</formula>
    </cfRule>
  </conditionalFormatting>
  <conditionalFormatting sqref="D243:D245">
    <cfRule type="cellIs" dxfId="2245" priority="124" operator="equal">
      <formula>"H2"</formula>
    </cfRule>
    <cfRule type="cellIs" dxfId="2244" priority="125" operator="equal">
      <formula>"H1"</formula>
    </cfRule>
  </conditionalFormatting>
  <conditionalFormatting sqref="E252">
    <cfRule type="cellIs" dxfId="2243" priority="120" operator="equal">
      <formula>"D"</formula>
    </cfRule>
  </conditionalFormatting>
  <conditionalFormatting sqref="E252">
    <cfRule type="cellIs" dxfId="2242" priority="118" operator="equal">
      <formula>"H2"</formula>
    </cfRule>
    <cfRule type="cellIs" dxfId="2241" priority="119" operator="equal">
      <formula>"H1"</formula>
    </cfRule>
  </conditionalFormatting>
  <conditionalFormatting sqref="E252">
    <cfRule type="expression" dxfId="2240" priority="117">
      <formula>$E252&gt;$F252</formula>
    </cfRule>
  </conditionalFormatting>
  <conditionalFormatting sqref="F252">
    <cfRule type="cellIs" dxfId="2239" priority="113" operator="equal">
      <formula>"D"</formula>
    </cfRule>
  </conditionalFormatting>
  <conditionalFormatting sqref="F252">
    <cfRule type="cellIs" dxfId="2238" priority="111" operator="equal">
      <formula>"H2"</formula>
    </cfRule>
    <cfRule type="cellIs" dxfId="2237" priority="112" operator="equal">
      <formula>"H1"</formula>
    </cfRule>
  </conditionalFormatting>
  <conditionalFormatting sqref="F252">
    <cfRule type="expression" dxfId="2236" priority="110">
      <formula>$E252&gt;$F252</formula>
    </cfRule>
  </conditionalFormatting>
  <conditionalFormatting sqref="E253">
    <cfRule type="cellIs" dxfId="2235" priority="106" operator="equal">
      <formula>"D"</formula>
    </cfRule>
  </conditionalFormatting>
  <conditionalFormatting sqref="E253">
    <cfRule type="cellIs" dxfId="2234" priority="104" operator="equal">
      <formula>"H2"</formula>
    </cfRule>
    <cfRule type="cellIs" dxfId="2233" priority="105" operator="equal">
      <formula>"H1"</formula>
    </cfRule>
  </conditionalFormatting>
  <conditionalFormatting sqref="E253">
    <cfRule type="expression" dxfId="2232" priority="103">
      <formula>$E253&gt;$F253</formula>
    </cfRule>
  </conditionalFormatting>
  <conditionalFormatting sqref="D255:D257 D252:D253 D250 D248">
    <cfRule type="cellIs" dxfId="2231" priority="99" operator="equal">
      <formula>"D"</formula>
    </cfRule>
  </conditionalFormatting>
  <conditionalFormatting sqref="D255:D257 D252:D253 D250 D248">
    <cfRule type="cellIs" dxfId="2230" priority="97" operator="equal">
      <formula>"H2"</formula>
    </cfRule>
    <cfRule type="cellIs" dxfId="2229" priority="98" operator="equal">
      <formula>"H1"</formula>
    </cfRule>
  </conditionalFormatting>
  <conditionalFormatting sqref="D255:D257 D252:D253 D250 D248">
    <cfRule type="cellIs" dxfId="2228" priority="96" operator="equal">
      <formula>"D"</formula>
    </cfRule>
  </conditionalFormatting>
  <conditionalFormatting sqref="D255:D257 D252:D253 D250 D248">
    <cfRule type="cellIs" dxfId="2227" priority="94" operator="equal">
      <formula>"H2"</formula>
    </cfRule>
    <cfRule type="cellIs" dxfId="2226" priority="95" operator="equal">
      <formula>"H1"</formula>
    </cfRule>
  </conditionalFormatting>
  <conditionalFormatting sqref="D269 D267 D265 D262 D259:D260">
    <cfRule type="cellIs" dxfId="2225" priority="90" operator="equal">
      <formula>"D"</formula>
    </cfRule>
  </conditionalFormatting>
  <conditionalFormatting sqref="D269 D267 D265 D262 D259:D260">
    <cfRule type="cellIs" dxfId="2224" priority="88" operator="equal">
      <formula>"H2"</formula>
    </cfRule>
    <cfRule type="cellIs" dxfId="2223" priority="89" operator="equal">
      <formula>"H1"</formula>
    </cfRule>
  </conditionalFormatting>
  <conditionalFormatting sqref="D269 D267 D265 D262 D259:D260">
    <cfRule type="cellIs" dxfId="2222" priority="87" operator="equal">
      <formula>"D"</formula>
    </cfRule>
  </conditionalFormatting>
  <conditionalFormatting sqref="D269 D267 D265 D262 D259:D260">
    <cfRule type="cellIs" dxfId="2221" priority="85" operator="equal">
      <formula>"H2"</formula>
    </cfRule>
    <cfRule type="cellIs" dxfId="2220" priority="86" operator="equal">
      <formula>"H1"</formula>
    </cfRule>
  </conditionalFormatting>
  <conditionalFormatting sqref="D269 D267 D265 D262 D259:D260">
    <cfRule type="cellIs" dxfId="2219" priority="84" operator="equal">
      <formula>"D"</formula>
    </cfRule>
  </conditionalFormatting>
  <conditionalFormatting sqref="D269 D267 D265 D262 D259:D260">
    <cfRule type="cellIs" dxfId="2218" priority="82" operator="equal">
      <formula>"H2"</formula>
    </cfRule>
    <cfRule type="cellIs" dxfId="2217" priority="83" operator="equal">
      <formula>"H1"</formula>
    </cfRule>
  </conditionalFormatting>
  <conditionalFormatting sqref="D269 D267 D265 D262 D259:D260">
    <cfRule type="cellIs" dxfId="2216" priority="78" operator="equal">
      <formula>"D"</formula>
    </cfRule>
  </conditionalFormatting>
  <conditionalFormatting sqref="D269 D267 D265 D262 D259:D260">
    <cfRule type="cellIs" dxfId="2215" priority="76" operator="equal">
      <formula>"H2"</formula>
    </cfRule>
    <cfRule type="cellIs" dxfId="2214" priority="77" operator="equal">
      <formula>"H1"</formula>
    </cfRule>
  </conditionalFormatting>
  <conditionalFormatting sqref="D269 D267 D265 D262 D259:D260">
    <cfRule type="cellIs" dxfId="2213" priority="75" operator="equal">
      <formula>"D"</formula>
    </cfRule>
  </conditionalFormatting>
  <conditionalFormatting sqref="D269 D267 D265 D262 D259:D260">
    <cfRule type="cellIs" dxfId="2212" priority="73" operator="equal">
      <formula>"H2"</formula>
    </cfRule>
    <cfRule type="cellIs" dxfId="2211" priority="74" operator="equal">
      <formula>"H1"</formula>
    </cfRule>
  </conditionalFormatting>
  <conditionalFormatting sqref="I278">
    <cfRule type="cellIs" dxfId="2210" priority="69" operator="equal">
      <formula>"D"</formula>
    </cfRule>
  </conditionalFormatting>
  <conditionalFormatting sqref="I278">
    <cfRule type="cellIs" dxfId="2209" priority="67" operator="equal">
      <formula>"H2"</formula>
    </cfRule>
    <cfRule type="cellIs" dxfId="2208" priority="68" operator="equal">
      <formula>"H1"</formula>
    </cfRule>
  </conditionalFormatting>
  <conditionalFormatting sqref="N285:JN285">
    <cfRule type="expression" dxfId="2207" priority="43">
      <formula>OR(WEEKDAY(N$1)=1,WEEKDAY(N$1)=7)</formula>
    </cfRule>
  </conditionalFormatting>
  <conditionalFormatting sqref="A285:XFD285">
    <cfRule type="cellIs" dxfId="2206" priority="40" operator="equal">
      <formula>"D"</formula>
    </cfRule>
  </conditionalFormatting>
  <conditionalFormatting sqref="A285:XFD285">
    <cfRule type="cellIs" dxfId="2205" priority="38" operator="equal">
      <formula>"H2"</formula>
    </cfRule>
    <cfRule type="cellIs" dxfId="2204" priority="39" operator="equal">
      <formula>"H1"</formula>
    </cfRule>
  </conditionalFormatting>
  <conditionalFormatting sqref="E285:F285">
    <cfRule type="expression" dxfId="2203" priority="37">
      <formula>$E285&gt;$F285</formula>
    </cfRule>
  </conditionalFormatting>
  <conditionalFormatting sqref="N287:JN288">
    <cfRule type="expression" dxfId="2202" priority="32">
      <formula>OR(WEEKDAY(N$1)=1,WEEKDAY(N$1)=7)</formula>
    </cfRule>
  </conditionalFormatting>
  <conditionalFormatting sqref="D287:G288 I287:XFD288">
    <cfRule type="cellIs" dxfId="2201" priority="29" operator="equal">
      <formula>"D"</formula>
    </cfRule>
  </conditionalFormatting>
  <conditionalFormatting sqref="D287:G288 I287:XFD288">
    <cfRule type="cellIs" dxfId="2200" priority="27" operator="equal">
      <formula>"H2"</formula>
    </cfRule>
    <cfRule type="cellIs" dxfId="2199" priority="28" operator="equal">
      <formula>"H1"</formula>
    </cfRule>
  </conditionalFormatting>
  <conditionalFormatting sqref="E287:F288">
    <cfRule type="expression" dxfId="2198" priority="26">
      <formula>$E287&gt;$F287</formula>
    </cfRule>
  </conditionalFormatting>
  <conditionalFormatting sqref="N286:JN286">
    <cfRule type="expression" dxfId="2197" priority="22">
      <formula>OR(WEEKDAY(N$1)=1,WEEKDAY(N$1)=7)</formula>
    </cfRule>
  </conditionalFormatting>
  <conditionalFormatting sqref="L286:XFD286 A286:F286">
    <cfRule type="cellIs" dxfId="2196" priority="19" operator="equal">
      <formula>"D"</formula>
    </cfRule>
  </conditionalFormatting>
  <conditionalFormatting sqref="L286:XFD286 A286:F286">
    <cfRule type="cellIs" dxfId="2195" priority="17" operator="equal">
      <formula>"H2"</formula>
    </cfRule>
    <cfRule type="cellIs" dxfId="2194" priority="18" operator="equal">
      <formula>"H1"</formula>
    </cfRule>
  </conditionalFormatting>
  <conditionalFormatting sqref="E286:F286">
    <cfRule type="expression" dxfId="2193" priority="16">
      <formula>$E286&gt;$F286</formula>
    </cfRule>
  </conditionalFormatting>
  <conditionalFormatting sqref="G286">
    <cfRule type="cellIs" dxfId="2192" priority="12" operator="equal">
      <formula>"D"</formula>
    </cfRule>
  </conditionalFormatting>
  <conditionalFormatting sqref="G286">
    <cfRule type="cellIs" dxfId="2191" priority="10" operator="equal">
      <formula>"H2"</formula>
    </cfRule>
    <cfRule type="cellIs" dxfId="2190" priority="11" operator="equal">
      <formula>"H1"</formula>
    </cfRule>
  </conditionalFormatting>
  <conditionalFormatting sqref="G286">
    <cfRule type="cellIs" dxfId="2189" priority="9" operator="equal">
      <formula>"D"</formula>
    </cfRule>
  </conditionalFormatting>
  <conditionalFormatting sqref="G286">
    <cfRule type="cellIs" dxfId="2188" priority="7" operator="equal">
      <formula>"H2"</formula>
    </cfRule>
    <cfRule type="cellIs" dxfId="2187" priority="8" operator="equal">
      <formula>"H1"</formula>
    </cfRule>
  </conditionalFormatting>
  <conditionalFormatting sqref="I287:I288">
    <cfRule type="cellIs" dxfId="2186" priority="3" operator="equal">
      <formula>"D"</formula>
    </cfRule>
  </conditionalFormatting>
  <conditionalFormatting sqref="I287:I288">
    <cfRule type="cellIs" dxfId="2185" priority="1" operator="equal">
      <formula>"H2"</formula>
    </cfRule>
    <cfRule type="cellIs" dxfId="2184" priority="2" operator="equal">
      <formula>"H1"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147" id="{7903420F-2781-4F5E-9093-C8465A7726AC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N1:JN51 N86:JN91 N116:JN116 N399:JN435 N124:JN134 N289:JN396 N515:JN1048576 N437:JN473 N475:JN511</xm:sqref>
        </x14:conditionalFormatting>
        <x14:conditionalFormatting xmlns:xm="http://schemas.microsoft.com/office/excel/2006/main">
          <x14:cfRule type="cellIs" priority="10185" operator="equal" id="{C62C5BF1-20DE-45F3-9154-6BD7D7C93C27}">
            <xm:f>DATA!$A$5</xm:f>
            <x14:dxf>
              <font>
                <b/>
                <i val="0"/>
                <color rgb="FF00B050"/>
              </font>
            </x14:dxf>
          </x14:cfRule>
          <xm:sqref>L361:M396 Z9:Z11 N8:AB10 L1:M26 L26:AB26 Z35:Z37 L37:AB37 M38:M39 N34:AB36 M27:M34 L34:M37 L27:L40 L40:M40 L41:AB51 L86:M91 L91:AB91 L289:M289 M116 L400:M435 M399 L124:AB134 L515:M1048576 L325:M325 L438:M473 M437 L475:M511</xm:sqref>
        </x14:conditionalFormatting>
        <x14:conditionalFormatting xmlns:xm="http://schemas.microsoft.com/office/excel/2006/main">
          <x14:cfRule type="expression" priority="10179" id="{8BD626C2-697A-46D5-81F5-95F54F96BB98}">
            <xm:f>AND(N$1&gt;=CAPACITE!$C$13,N$1&lt;=CAPACITE!$D$13)</xm:f>
            <x14:dxf>
              <font>
                <b/>
                <i val="0"/>
                <color theme="0"/>
              </font>
              <fill>
                <patternFill>
                  <bgColor rgb="FF0033CC"/>
                </patternFill>
              </fill>
            </x14:dxf>
          </x14:cfRule>
          <x14:cfRule type="expression" priority="10182" id="{FF8ED4C3-AB2E-4981-8E4E-E45CFF029791}">
            <xm:f>AND(N$1&gt;=CAPACITE!$C$8,N$1&lt;=CAPACITE!$D$8)</xm:f>
            <x14:dxf>
              <font>
                <b/>
                <i val="0"/>
                <color theme="0"/>
              </font>
              <fill>
                <patternFill>
                  <bgColor rgb="FF00FFCC"/>
                </patternFill>
              </fill>
            </x14:dxf>
          </x14:cfRule>
          <x14:cfRule type="expression" priority="10183" id="{D445EB90-4E85-4897-8025-F4B00B40B8D4}">
            <xm:f>AND(N$1&gt;=CAPACITE!$C$3,N$1&lt;=CAPACITE!$D$3)</xm:f>
            <x14:dxf>
              <font>
                <b/>
                <i val="0"/>
                <color theme="0"/>
              </font>
              <fill>
                <patternFill>
                  <bgColor rgb="FFCC00FF"/>
                </patternFill>
              </fill>
            </x14:dxf>
          </x14:cfRule>
          <xm:sqref>N2:JN2</xm:sqref>
        </x14:conditionalFormatting>
        <x14:conditionalFormatting xmlns:xm="http://schemas.microsoft.com/office/excel/2006/main">
          <x14:cfRule type="cellIs" priority="10166" operator="equal" id="{BE5BFED9-7165-49CE-BBD8-7911C92A3914}">
            <xm:f>DATA!$A$5</xm:f>
            <x14:dxf>
              <font>
                <b/>
                <i val="0"/>
                <color rgb="FF00B050"/>
              </font>
            </x14:dxf>
          </x14:cfRule>
          <xm:sqref>L290:M301 L320:M320 L303:M304 L307:M310 L312:M315 L322:M323</xm:sqref>
        </x14:conditionalFormatting>
        <x14:conditionalFormatting xmlns:xm="http://schemas.microsoft.com/office/excel/2006/main">
          <x14:cfRule type="cellIs" priority="10165" operator="equal" id="{3B5C77A2-C3BF-433F-BE14-E74D3067726F}">
            <xm:f>DATA!$A$5</xm:f>
            <x14:dxf>
              <font>
                <b/>
                <i val="0"/>
                <color rgb="FF00B050"/>
              </font>
            </x14:dxf>
          </x14:cfRule>
          <xm:sqref>L302:M302</xm:sqref>
        </x14:conditionalFormatting>
        <x14:conditionalFormatting xmlns:xm="http://schemas.microsoft.com/office/excel/2006/main">
          <x14:cfRule type="cellIs" priority="10164" operator="equal" id="{C184E958-FC45-48E0-A9C4-8224A4B9B888}">
            <xm:f>DATA!$A$5</xm:f>
            <x14:dxf>
              <font>
                <b/>
                <i val="0"/>
                <color rgb="FF00B050"/>
              </font>
            </x14:dxf>
          </x14:cfRule>
          <xm:sqref>L305:M305</xm:sqref>
        </x14:conditionalFormatting>
        <x14:conditionalFormatting xmlns:xm="http://schemas.microsoft.com/office/excel/2006/main">
          <x14:cfRule type="cellIs" priority="10163" operator="equal" id="{AC26DC12-E4FB-4D44-AE0F-47DF280E9CCA}">
            <xm:f>DATA!$A$5</xm:f>
            <x14:dxf>
              <font>
                <b/>
                <i val="0"/>
                <color rgb="FF00B050"/>
              </font>
            </x14:dxf>
          </x14:cfRule>
          <xm:sqref>L306:M306</xm:sqref>
        </x14:conditionalFormatting>
        <x14:conditionalFormatting xmlns:xm="http://schemas.microsoft.com/office/excel/2006/main">
          <x14:cfRule type="cellIs" priority="10162" operator="equal" id="{6A687DA6-A5E6-4389-9EE7-E9F06B9A67B6}">
            <xm:f>DATA!$A$5</xm:f>
            <x14:dxf>
              <font>
                <b/>
                <i val="0"/>
                <color rgb="FF00B050"/>
              </font>
            </x14:dxf>
          </x14:cfRule>
          <xm:sqref>L316:M316</xm:sqref>
        </x14:conditionalFormatting>
        <x14:conditionalFormatting xmlns:xm="http://schemas.microsoft.com/office/excel/2006/main">
          <x14:cfRule type="cellIs" priority="10161" operator="equal" id="{AB46BD65-E018-4252-9E42-88AC897D0FE1}">
            <xm:f>DATA!$A$5</xm:f>
            <x14:dxf>
              <font>
                <b/>
                <i val="0"/>
                <color rgb="FF00B050"/>
              </font>
            </x14:dxf>
          </x14:cfRule>
          <xm:sqref>L317:M317</xm:sqref>
        </x14:conditionalFormatting>
        <x14:conditionalFormatting xmlns:xm="http://schemas.microsoft.com/office/excel/2006/main">
          <x14:cfRule type="cellIs" priority="10160" operator="equal" id="{431BEDEF-0C74-4DBE-B97C-16DB1B8C621A}">
            <xm:f>DATA!$A$5</xm:f>
            <x14:dxf>
              <font>
                <b/>
                <i val="0"/>
                <color rgb="FF00B050"/>
              </font>
            </x14:dxf>
          </x14:cfRule>
          <xm:sqref>L318:M318</xm:sqref>
        </x14:conditionalFormatting>
        <x14:conditionalFormatting xmlns:xm="http://schemas.microsoft.com/office/excel/2006/main">
          <x14:cfRule type="cellIs" priority="10159" operator="equal" id="{60A0D22C-7B13-46D9-8597-341E91A2E6CD}">
            <xm:f>DATA!$A$5</xm:f>
            <x14:dxf>
              <font>
                <b/>
                <i val="0"/>
                <color rgb="FF00B050"/>
              </font>
            </x14:dxf>
          </x14:cfRule>
          <xm:sqref>L319:M319</xm:sqref>
        </x14:conditionalFormatting>
        <x14:conditionalFormatting xmlns:xm="http://schemas.microsoft.com/office/excel/2006/main">
          <x14:cfRule type="cellIs" priority="10155" operator="equal" id="{828105A9-9162-4200-8692-FF485B699ECA}">
            <xm:f>DATA!$A$5</xm:f>
            <x14:dxf>
              <font>
                <b/>
                <i val="0"/>
                <color rgb="FF00B050"/>
              </font>
            </x14:dxf>
          </x14:cfRule>
          <xm:sqref>L311:M311</xm:sqref>
        </x14:conditionalFormatting>
        <x14:conditionalFormatting xmlns:xm="http://schemas.microsoft.com/office/excel/2006/main">
          <x14:cfRule type="cellIs" priority="10154" operator="equal" id="{DFC84CC7-6CA4-4D01-A833-4CEFF8774191}">
            <xm:f>DATA!$A$5</xm:f>
            <x14:dxf>
              <font>
                <b/>
                <i val="0"/>
                <color rgb="FF00B050"/>
              </font>
            </x14:dxf>
          </x14:cfRule>
          <xm:sqref>L321:M321</xm:sqref>
        </x14:conditionalFormatting>
        <x14:conditionalFormatting xmlns:xm="http://schemas.microsoft.com/office/excel/2006/main">
          <x14:cfRule type="cellIs" priority="10153" operator="equal" id="{EDCA589D-863A-44F3-971A-059726654A5D}">
            <xm:f>DATA!$A$5</xm:f>
            <x14:dxf>
              <font>
                <b/>
                <i val="0"/>
                <color rgb="FF00B050"/>
              </font>
            </x14:dxf>
          </x14:cfRule>
          <xm:sqref>L324:M324</xm:sqref>
        </x14:conditionalFormatting>
        <x14:conditionalFormatting xmlns:xm="http://schemas.microsoft.com/office/excel/2006/main">
          <x14:cfRule type="expression" priority="10311" id="{6BE18A82-ECF4-4B7B-A8DC-2A29CB81FFE6}">
            <xm:f>$L1=DATA!$A$5</xm:f>
            <x14:dxf>
              <fill>
                <patternFill>
                  <bgColor theme="9" tint="0.79998168889431442"/>
                </patternFill>
              </fill>
            </x14:dxf>
          </x14:cfRule>
          <xm:sqref>A1:XFD3 B6:F7 B5:C5 A4:C4 E4:XFD4 H5:XFD7 A26:XFD26 I21:XFD34 E5:F7 I42:XFD51 A42:G51 D21:G51 I86:XFD91 D86:G91 I363:XFD367 I388:XFD391 A362:F362 A369:G370 A368:F368 A372:G372 A371:F371 A374:G375 A373:F373 A376:F376 A381:G381 A380:F380 A382:F382 A392:F392 A394:F394 I402:XFD406 L425:XFD426 J427:XFD430 I432:XFD432 A393:G393 A116 C116:G116 I116:XFD116 A515:XFD1233 A377:G379 A387:F387 A383:G385 A386:D386 I383:J385 A395:G396 A388:G391 A399:C399 M399:XFD399 E399:F399 B124:XFD124 I125:XFD134 A125:G134 I513:XFD513 I503:XFD506 A513:G513 I478:XFD482 A501:D501 A503:G506 L477:XFD477 I484:XFD485 L483:XFD483 A477:F477 A484:G485 A483:F483 A487:G487 A486:F486 I487:XFD487 L486:XFD486 A489:G490 A488:F488 I489:XFD490 L488:XFD488 A492:G494 A491:F491 I492:XFD494 L491:XFD491 I496:XFD496 L495:XFD495 A496:G496 A495:F495 I498:XFD500 L497:XFD497 A498:G500 A497:F497 L501:XFD502 A502:F502 I508:XFD508 L507:XFD507 A508:G508 A507:F507 I510:XFD511 L509:XFD509 A510:G511 A509:F509 A401:F401 L401:XFD401 A408:G409 A407:F407 I408:XFD409 L407:XFD407 A410:F410 I411:XFD411 L410:XFD410 A412:F412 L412:XFD412 A415:F415 I413:XFD414 A419:F419 I420:XFD420 L419:XFD419 A421:F421 L421:XFD421 A426:F426 A432:G432 A431:F431 L431:XFD431 A433:F433 I434:XFD435 L433:XFD433 A411:G411 A413:G414 A416:G418 M437:XFD437 A437:F437 A434:G435 A420:G420 I422:XFD424 A422:G425 A427:G430 A402:G406 A363:G367 A463:B463 I465:XFD468 A475:F475 I440:XFD444 D463 A465:G468 A440:G444 A400:XFD400 L362:XFD362 I369:XFD370 L368:XFD368 I372:XFD372 L371:XFD371 I374:XFD375 L373:XFD373 I377:XFD379 L376:XFD376 I381:XFD381 L380:XFD380 L382:XFD387 I393:XFD393 L392:XFD392 I395:XFD396 L394:XFD394 A439:F439 L439:XFD439 I446:XFD447 L445:XFD445 A446:G447 A445:F445 I449:XFD449 L448:XFD448 A449:G449 A448:F448 I451:XFD452 L450:XFD450 A451:G452 A450:F450 I454:XFD456 L453:XFD453 A454:G456 A453:F453 I458:XFD458 L457:XFD457 A458:G458 A457:F457 I460:XFD462 L459:XFD459 A460:G462 A459:F459 L463:XFD464 A464:F464 I470:XFD470 L469:XFD469 A470:G470 A469:F469 I472:XFD473 L471:XFD471 A472:G473 A471:F471 L475:XFD475 A438:XFD438 A476:XFD476 A478:G482 A34:XFD41 A8:XFD20 A91:XFD91 I416:XFD418 L415:XFD415 A289:XFD361</xm:sqref>
        </x14:conditionalFormatting>
        <x14:conditionalFormatting xmlns:xm="http://schemas.microsoft.com/office/excel/2006/main">
          <x14:cfRule type="cellIs" priority="10152" operator="equal" id="{2EE7FC01-CF0A-4CA8-ABA6-55B50D9518B7}">
            <xm:f>DATA!$A$5</xm:f>
            <x14:dxf>
              <font>
                <b/>
                <i val="0"/>
                <color rgb="FF00B050"/>
              </font>
            </x14:dxf>
          </x14:cfRule>
          <xm:sqref>L326:M326 L348:M359 L339:M346 L328:M337</xm:sqref>
        </x14:conditionalFormatting>
        <x14:conditionalFormatting xmlns:xm="http://schemas.microsoft.com/office/excel/2006/main">
          <x14:cfRule type="cellIs" priority="10151" operator="equal" id="{550F3CFF-986B-4877-9589-2F747B7F9F5B}">
            <xm:f>DATA!$A$5</xm:f>
            <x14:dxf>
              <font>
                <b/>
                <i val="0"/>
                <color rgb="FF00B050"/>
              </font>
            </x14:dxf>
          </x14:cfRule>
          <xm:sqref>L327:M327</xm:sqref>
        </x14:conditionalFormatting>
        <x14:conditionalFormatting xmlns:xm="http://schemas.microsoft.com/office/excel/2006/main">
          <x14:cfRule type="cellIs" priority="10150" operator="equal" id="{2474CEA1-7D6D-4606-A4E2-19928ADBC920}">
            <xm:f>DATA!$A$5</xm:f>
            <x14:dxf>
              <font>
                <b/>
                <i val="0"/>
                <color rgb="FF00B050"/>
              </font>
            </x14:dxf>
          </x14:cfRule>
          <xm:sqref>L338:M338</xm:sqref>
        </x14:conditionalFormatting>
        <x14:conditionalFormatting xmlns:xm="http://schemas.microsoft.com/office/excel/2006/main">
          <x14:cfRule type="cellIs" priority="10149" operator="equal" id="{29026A1D-0CB8-46A2-AFB9-705AC720098F}">
            <xm:f>DATA!$A$5</xm:f>
            <x14:dxf>
              <font>
                <b/>
                <i val="0"/>
                <color rgb="FF00B050"/>
              </font>
            </x14:dxf>
          </x14:cfRule>
          <xm:sqref>L347:M347</xm:sqref>
        </x14:conditionalFormatting>
        <x14:conditionalFormatting xmlns:xm="http://schemas.microsoft.com/office/excel/2006/main">
          <x14:cfRule type="cellIs" priority="10148" operator="equal" id="{C7A8E840-A9B0-425C-9C9D-DA7E67076D69}">
            <xm:f>DATA!$A$5</xm:f>
            <x14:dxf>
              <font>
                <b/>
                <i val="0"/>
                <color rgb="FF00B050"/>
              </font>
            </x14:dxf>
          </x14:cfRule>
          <xm:sqref>L360:M360</xm:sqref>
        </x14:conditionalFormatting>
        <x14:conditionalFormatting xmlns:xm="http://schemas.microsoft.com/office/excel/2006/main">
          <x14:cfRule type="expression" priority="10141" id="{03F27D90-B106-4833-BEEB-0799BE6C8A9E}">
            <xm:f>$L5=DATA!$A$4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10140" id="{9CF1DC41-9362-486F-A010-9B8A9AA1B6D0}">
            <xm:f>$L5=DATA!$A$5</xm:f>
            <x14:dxf>
              <fill>
                <patternFill>
                  <bgColor theme="9" tint="0.79998168889431442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10131" id="{9E4EDA2A-F0B1-4A05-8C17-59260A311B37}">
            <xm:f>$L4=DATA!$A$4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130" id="{B4D2BDE1-AA54-47EB-A88F-C1A095E946EE}">
            <xm:f>$L4=DATA!$A$5</xm:f>
            <x14:dxf>
              <fill>
                <patternFill>
                  <bgColor theme="9" tint="0.79998168889431442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167" id="{F6E59A81-DB15-4870-A452-E02931F9C826}">
            <xm:f>AND(N$1&gt;=CAPACITE!$C$12,N$1&lt;=CAPACITE!$D$12)</xm:f>
            <x14:dxf>
              <font>
                <b/>
                <i val="0"/>
                <color theme="0"/>
              </font>
              <fill>
                <patternFill>
                  <bgColor rgb="FF99FF99"/>
                </patternFill>
              </fill>
            </x14:dxf>
          </x14:cfRule>
          <x14:cfRule type="expression" priority="10168" id="{7D5296BA-F6FC-40C1-82BE-E901E1D57CBC}">
            <xm:f>AND(N$1&gt;=CAPACITE!$C$11,N$1&lt;=CAPACITE!$D$11)</xm:f>
            <x14:dxf>
              <font>
                <b/>
                <i val="0"/>
                <color theme="0"/>
              </font>
              <fill>
                <patternFill>
                  <bgColor rgb="FF66FFCC"/>
                </patternFill>
              </fill>
            </x14:dxf>
          </x14:cfRule>
          <x14:cfRule type="expression" priority="10169" id="{1BCAC4D6-055F-4342-A5D8-1CAC0C96F856}">
            <xm:f>AND(N$1&gt;=CAPACITE!$C$10,N$1&lt;=CAPACITE!$D$10)</xm:f>
            <x14:dxf>
              <font>
                <b/>
                <i val="0"/>
                <color theme="0"/>
              </font>
              <fill>
                <patternFill>
                  <bgColor rgb="FF00FF99"/>
                </patternFill>
              </fill>
            </x14:dxf>
          </x14:cfRule>
          <x14:cfRule type="expression" priority="10170" id="{09E38DB7-AD8B-473E-8EDE-A04651939578}">
            <xm:f>AND(N$1&gt;=CAPACITE!$C$9,N$1&lt;=CAPACITE!$D$9)</xm:f>
            <x14:dxf>
              <font>
                <b/>
                <i val="0"/>
                <color theme="0"/>
              </font>
              <fill>
                <patternFill>
                  <bgColor rgb="FF33CCCC"/>
                </patternFill>
              </fill>
            </x14:dxf>
          </x14:cfRule>
          <x14:cfRule type="expression" priority="10171" id="{E96357BA-F3C9-44E2-B4DF-AEA53E089ED6}">
            <xm:f>AND(N$1&gt;=CAPACITE!$C$7,N$1&lt;=CAPACITE!$D$7)</xm:f>
            <x14:dxf>
              <font>
                <b/>
                <i val="0"/>
                <color theme="0"/>
              </font>
              <fill>
                <patternFill>
                  <bgColor rgb="FFFF99CC"/>
                </patternFill>
              </fill>
            </x14:dxf>
          </x14:cfRule>
          <x14:cfRule type="expression" priority="10172" id="{ADE0AF80-4848-4A26-977C-993E66C16B8E}">
            <xm:f>AND(N$1&gt;=CAPACITE!$C$6,N$1&lt;=CAPACITE!$D$6)</xm:f>
            <x14:dxf>
              <font>
                <b/>
                <i val="0"/>
                <color theme="0"/>
              </font>
              <fill>
                <patternFill>
                  <bgColor rgb="FFFF99FF"/>
                </patternFill>
              </fill>
            </x14:dxf>
          </x14:cfRule>
          <x14:cfRule type="expression" priority="10173" id="{7139731E-8F2B-4F00-86EA-8CD6A957A179}">
            <xm:f>AND(N$1&gt;=CAPACITE!$C$5,N$1&lt;=CAPACITE!$D$5)</xm:f>
            <x14:dxf>
              <font>
                <b/>
                <i val="0"/>
                <color theme="0"/>
              </font>
              <fill>
                <patternFill>
                  <bgColor rgb="FFFF00FF"/>
                </patternFill>
              </fill>
            </x14:dxf>
          </x14:cfRule>
          <x14:cfRule type="expression" priority="10174" id="{B6281AE3-28FE-4CBE-9ECC-634A0321CE02}">
            <xm:f>AND(N$1&gt;=CAPACITE!$C$4,N$1&lt;=CAPACITE!$D$4)</xm:f>
            <x14:dxf>
              <font>
                <b/>
                <i val="0"/>
                <color theme="0"/>
              </font>
              <fill>
                <patternFill>
                  <bgColor rgb="FF9900CC"/>
                </patternFill>
              </fill>
            </x14:dxf>
          </x14:cfRule>
          <x14:cfRule type="expression" priority="10175" id="{EC4C995E-CE6E-46D6-81FB-9EB11D9D3AE1}">
            <xm:f>AND(N$1&gt;=CAPACITE!$C$17,N$1&lt;=CAPACITE!$D$17)</xm:f>
            <x14:dxf>
              <font>
                <b/>
                <i val="0"/>
                <color theme="0"/>
              </font>
              <fill>
                <patternFill>
                  <bgColor rgb="FF66CCFF"/>
                </patternFill>
              </fill>
            </x14:dxf>
          </x14:cfRule>
          <x14:cfRule type="expression" priority="10176" id="{7DF21120-8CF0-4EB8-BB58-0B57681F8FBF}">
            <xm:f>AND(N$1&gt;=CAPACITE!$C$16,N$1&lt;=CAPACITE!$D$16)</xm:f>
            <x14:dxf>
              <font>
                <b/>
                <i val="0"/>
                <color theme="0"/>
              </font>
              <fill>
                <patternFill>
                  <bgColor rgb="FF3399FF"/>
                </patternFill>
              </fill>
            </x14:dxf>
          </x14:cfRule>
          <x14:cfRule type="expression" priority="10177" id="{40772186-CC30-4244-A92A-1B9A9B3E9B28}">
            <xm:f>AND(N$1&gt;=CAPACITE!$C$15,N$1&lt;=CAPACITE!$D$15)</xm:f>
            <x14:dxf>
              <font>
                <b/>
                <i val="0"/>
                <color theme="0"/>
              </font>
              <fill>
                <patternFill>
                  <bgColor theme="8" tint="0.59996337778862885"/>
                </patternFill>
              </fill>
            </x14:dxf>
          </x14:cfRule>
          <x14:cfRule type="expression" priority="10178" id="{52150D81-3AA0-4B8A-8671-49AE27FA40CC}">
            <xm:f>AND(N$1&gt;=CAPACITE!$C$14,N$1&lt;=CAPACITE!$D$14)</xm:f>
            <x14:dxf>
              <font>
                <b/>
                <i val="0"/>
                <color theme="0"/>
              </font>
              <fill>
                <patternFill>
                  <bgColor theme="8"/>
                </patternFill>
              </fill>
            </x14:dxf>
          </x14:cfRule>
          <xm:sqref>N3:JN3</xm:sqref>
        </x14:conditionalFormatting>
        <x14:conditionalFormatting xmlns:xm="http://schemas.microsoft.com/office/excel/2006/main">
          <x14:cfRule type="cellIs" priority="10625" operator="equal" id="{01FFA2D5-C914-490F-8D61-A5C2BE1B694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626" id="{F14222CB-9C55-4FA6-85F0-43DBB325E01B}">
            <xm:f>$L5=DATA!$A$4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I42:XFD51 A42:G51 A52:XFD52 I53:XFD62 A53:G62 I115:XFD115 A115:G115 A116:XFD116 I363:XFD367 A362:F362 A369:G370 A368:F368 A372:G372 A371:F371 A374:G375 A373:F373 A376:F376 A381:G381 A380:F380 A382:F382 A392:F392 A394:F394 I402:XFD406 A393:G393 I427:XFD430 B124:XFD124 I125:XFD134 A125:G134 A377:G379 A387:F387 A383:G385 A386:D386 I383:K385 A395:G396 A388:G391 A397:F397 I388:XFD391 A398:G399 A515:XFD1269 I503:XFD506 A513:G513 I478:XFD482 A501:D501 A503:G506 L477:XFD477 I484:XFD485 L483:XFD483 A477:F477 A484:G485 A483:F483 A487:G487 A486:F486 I487:XFD487 L486:XFD486 A489:G490 A488:F488 I489:XFD490 L488:XFD488 A492:G494 A491:F491 I492:XFD494 L491:XFD491 I496:XFD496 L495:XFD495 A496:G496 A495:F495 I498:XFD500 L497:XFD497 A498:G500 A497:F497 L501:XFD502 A502:F502 I508:XFD508 L507:XFD507 A508:G508 A507:F507 I510:XFD511 L509:XFD509 A510:G511 A509:F509 I513:XFD513 L512:XFD512 A401:F401 L401:XFD401 A408:G409 A407:F407 I408:XFD409 L407:XFD407 A410:F410 I411:XFD411 L410:XFD410 A412:F412 L412:XFD412 A415:F415 I413:XFD414 A419:F419 I420:XFD420 L419:XFD419 A421:F421 L421:XFD421 A426:F426 L425:XFD426 A432:G432 A431:F431 I432:XFD432 L431:XFD431 A433:F433 I434:XFD435 L433:XFD433 A411:G411 A413:G414 A416:G418 M437:XFD437 A437:F437 A434:G435 A420:G420 I422:XFD424 A422:G425 A427:G430 A402:G406 A363:G367 A463:B463 I465:XFD468 A475:F475 I440:XFD444 D463 A465:G468 A440:G444 A400:XFD400 L362:XFD362 I369:XFD370 L368:XFD368 I372:XFD372 L371:XFD371 I374:XFD375 L373:XFD373 I377:XFD379 L376:XFD376 I381:XFD381 L380:XFD380 L382:XFD387 I393:XFD393 L392:XFD392 I395:XFD396 L394:XFD394 I398:XFD399 L397:XFD397 A439:F439 L439:XFD439 I446:XFD447 L445:XFD445 A446:G447 A445:F445 I449:XFD449 L448:XFD448 A449:G449 A448:F448 I451:XFD452 L450:XFD450 A451:G452 A450:F450 I454:XFD456 L453:XFD453 A454:G456 A453:F453 I458:XFD458 L457:XFD457 A458:G458 A457:F457 I460:XFD462 L459:XFD459 A460:G462 A459:F459 L463:XFD464 A464:F464 I470:XFD470 L469:XFD469 A470:G470 A469:F469 I472:XFD473 L471:XFD471 A472:G473 A471:F471 L475:XFD475 A438:XFD438 A476:XFD476 A478:G482 A5:XFD41 A86:XFD91 A114:XFD114 I416:XFD418 L415:XFD415 A289:XFD361</xm:sqref>
        </x14:conditionalFormatting>
        <x14:conditionalFormatting xmlns:xm="http://schemas.microsoft.com/office/excel/2006/main">
          <x14:cfRule type="expression" priority="10069" id="{75255ADC-8831-4A0B-AAE1-F2A09181BF29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N52:JN62</xm:sqref>
        </x14:conditionalFormatting>
        <x14:conditionalFormatting xmlns:xm="http://schemas.microsoft.com/office/excel/2006/main">
          <x14:cfRule type="cellIs" priority="10070" operator="equal" id="{2F3EA639-442C-4B0D-9A43-ABD8CE440C94}">
            <xm:f>DATA!$A$5</xm:f>
            <x14:dxf>
              <font>
                <b/>
                <i val="0"/>
                <color rgb="FF00B050"/>
              </font>
            </x14:dxf>
          </x14:cfRule>
          <xm:sqref>L52:AB62</xm:sqref>
        </x14:conditionalFormatting>
        <x14:conditionalFormatting xmlns:xm="http://schemas.microsoft.com/office/excel/2006/main">
          <x14:cfRule type="expression" priority="10072" id="{117742B2-01B1-4C64-9E5E-CAD926AD3683}">
            <xm:f>$L52=DATA!$A$5</xm:f>
            <x14:dxf>
              <fill>
                <patternFill>
                  <bgColor theme="9" tint="0.79998168889431442"/>
                </patternFill>
              </fill>
            </x14:dxf>
          </x14:cfRule>
          <xm:sqref>A52:XFD52 I53:XFD62 A53:G62</xm:sqref>
        </x14:conditionalFormatting>
        <x14:conditionalFormatting xmlns:xm="http://schemas.microsoft.com/office/excel/2006/main">
          <x14:cfRule type="cellIs" priority="10049" operator="equal" id="{610C5D4E-CD1E-4A17-A35B-3DBC9125B84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050" id="{D1378A8B-12BD-4479-A1DA-80CCA79F0E95}">
            <xm:f>$L63=DATA!$A$4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A63:XFD63 I64:XFD73 A64:G73</xm:sqref>
        </x14:conditionalFormatting>
        <x14:conditionalFormatting xmlns:xm="http://schemas.microsoft.com/office/excel/2006/main">
          <x14:cfRule type="expression" priority="10044" id="{22DD3560-C340-4934-ACAA-1B30219E7909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N63:JN73</xm:sqref>
        </x14:conditionalFormatting>
        <x14:conditionalFormatting xmlns:xm="http://schemas.microsoft.com/office/excel/2006/main">
          <x14:cfRule type="cellIs" priority="10045" operator="equal" id="{E8B836F2-CECA-4DB8-8B42-2D0279EEAD81}">
            <xm:f>DATA!$A$5</xm:f>
            <x14:dxf>
              <font>
                <b/>
                <i val="0"/>
                <color rgb="FF00B050"/>
              </font>
            </x14:dxf>
          </x14:cfRule>
          <xm:sqref>L63:AB73</xm:sqref>
        </x14:conditionalFormatting>
        <x14:conditionalFormatting xmlns:xm="http://schemas.microsoft.com/office/excel/2006/main">
          <x14:cfRule type="expression" priority="10047" id="{F01BFA67-525F-449F-8738-E393A387F426}">
            <xm:f>$L63=DATA!$A$5</xm:f>
            <x14:dxf>
              <fill>
                <patternFill>
                  <bgColor theme="9" tint="0.79998168889431442"/>
                </patternFill>
              </fill>
            </x14:dxf>
          </x14:cfRule>
          <xm:sqref>A63:XFD63 I64:XFD73 A64:G73</xm:sqref>
        </x14:conditionalFormatting>
        <x14:conditionalFormatting xmlns:xm="http://schemas.microsoft.com/office/excel/2006/main">
          <x14:cfRule type="cellIs" priority="10036" operator="equal" id="{3EA71ACB-AFDD-45FF-B5AF-CB239FA7192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037" id="{4BF42737-5E6E-45A5-A357-5472F21B838D}">
            <xm:f>$L74=DATA!$A$4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A74:XFD74 I75:XFD84 E75:G76 A75:C76 A77:G85 H85:XFD85</xm:sqref>
        </x14:conditionalFormatting>
        <x14:conditionalFormatting xmlns:xm="http://schemas.microsoft.com/office/excel/2006/main">
          <x14:cfRule type="expression" priority="10031" id="{45A56564-6800-412D-A0BB-A86C05645792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N74:JN85</xm:sqref>
        </x14:conditionalFormatting>
        <x14:conditionalFormatting xmlns:xm="http://schemas.microsoft.com/office/excel/2006/main">
          <x14:cfRule type="cellIs" priority="10032" operator="equal" id="{170C491E-079E-4542-A817-881DC7AAE826}">
            <xm:f>DATA!$A$5</xm:f>
            <x14:dxf>
              <font>
                <b/>
                <i val="0"/>
                <color rgb="FF00B050"/>
              </font>
            </x14:dxf>
          </x14:cfRule>
          <xm:sqref>L74:AB85</xm:sqref>
        </x14:conditionalFormatting>
        <x14:conditionalFormatting xmlns:xm="http://schemas.microsoft.com/office/excel/2006/main">
          <x14:cfRule type="expression" priority="10034" id="{A3420456-44F9-41C6-975C-BBD37B09F533}">
            <xm:f>$L74=DATA!$A$5</xm:f>
            <x14:dxf>
              <fill>
                <patternFill>
                  <bgColor theme="9" tint="0.79998168889431442"/>
                </patternFill>
              </fill>
            </x14:dxf>
          </x14:cfRule>
          <xm:sqref>A74:XFD74 I75:XFD84 E75:G76 A75:C76 A77:G85 H85:XFD85</xm:sqref>
        </x14:conditionalFormatting>
        <x14:conditionalFormatting xmlns:xm="http://schemas.microsoft.com/office/excel/2006/main">
          <x14:cfRule type="cellIs" priority="10023" operator="equal" id="{209BF695-742E-41DF-9BF5-4F7B26A5CBB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024" id="{B7CB9C65-3645-48EE-9E5E-6929975012B4}">
            <xm:f>$L75=DATA!$A$4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expression" priority="10021" id="{455B584A-A0DB-4696-B2C4-00296B6A2DE1}">
            <xm:f>$L75=DATA!$A$5</xm:f>
            <x14:dxf>
              <fill>
                <patternFill>
                  <bgColor theme="9" tint="0.79998168889431442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expression" priority="10011" id="{8CCE753B-F2FC-4638-84D0-5ED9F3EBA77B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N92:JN102 N115:JN115</xm:sqref>
        </x14:conditionalFormatting>
        <x14:conditionalFormatting xmlns:xm="http://schemas.microsoft.com/office/excel/2006/main">
          <x14:cfRule type="cellIs" priority="10012" operator="equal" id="{3E3ED493-C60D-474A-A122-EC4A30BD0683}">
            <xm:f>DATA!$A$5</xm:f>
            <x14:dxf>
              <font>
                <b/>
                <i val="0"/>
                <color rgb="FF00B050"/>
              </font>
            </x14:dxf>
          </x14:cfRule>
          <xm:sqref>L92:AB102 L115:AB115</xm:sqref>
        </x14:conditionalFormatting>
        <x14:conditionalFormatting xmlns:xm="http://schemas.microsoft.com/office/excel/2006/main">
          <x14:cfRule type="expression" priority="10014" id="{9B88AD90-96CC-4110-BA48-B73AA96E40C6}">
            <xm:f>$L92=DATA!$A$5</xm:f>
            <x14:dxf>
              <fill>
                <patternFill>
                  <bgColor theme="9" tint="0.79998168889431442"/>
                </patternFill>
              </fill>
            </x14:dxf>
          </x14:cfRule>
          <xm:sqref>I93:XFD102 A92:XFD92 I115:XFD115 A115:G115 A93:G102</xm:sqref>
        </x14:conditionalFormatting>
        <x14:conditionalFormatting xmlns:xm="http://schemas.microsoft.com/office/excel/2006/main">
          <x14:cfRule type="cellIs" priority="10016" operator="equal" id="{BD8ADCA1-9A27-4F75-A61D-008E789F2D5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017" id="{D89A7C17-2682-437C-AD05-A71A5413B73B}">
            <xm:f>$L92=DATA!$A$4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I93:XFD102 A92:XFD92 A93:G102</xm:sqref>
        </x14:conditionalFormatting>
        <x14:conditionalFormatting xmlns:xm="http://schemas.microsoft.com/office/excel/2006/main">
          <x14:cfRule type="expression" priority="10003" id="{2A3FD5E3-3DAA-4361-930A-6B4D918AE601}">
            <xm:f>$L383=DATA!$A$5</xm:f>
            <x14:dxf>
              <fill>
                <patternFill>
                  <bgColor theme="9" tint="0.79998168889431442"/>
                </patternFill>
              </fill>
            </x14:dxf>
          </x14:cfRule>
          <xm:sqref>K383:K385</xm:sqref>
        </x14:conditionalFormatting>
        <x14:conditionalFormatting xmlns:xm="http://schemas.microsoft.com/office/excel/2006/main">
          <x14:cfRule type="expression" priority="9993" id="{FB3FBA88-A628-45A9-988B-126D9BF54088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N114:JN114</xm:sqref>
        </x14:conditionalFormatting>
        <x14:conditionalFormatting xmlns:xm="http://schemas.microsoft.com/office/excel/2006/main">
          <x14:cfRule type="cellIs" priority="9994" operator="equal" id="{9FE1F6AB-109D-4305-A995-AFF2DD72F0EE}">
            <xm:f>DATA!$A$5</xm:f>
            <x14:dxf>
              <font>
                <b/>
                <i val="0"/>
                <color rgb="FF00B050"/>
              </font>
            </x14:dxf>
          </x14:cfRule>
          <xm:sqref>L114:AB114</xm:sqref>
        </x14:conditionalFormatting>
        <x14:conditionalFormatting xmlns:xm="http://schemas.microsoft.com/office/excel/2006/main">
          <x14:cfRule type="expression" priority="9996" id="{C4E24710-ABEE-40A8-AE32-CC1145C25EC2}">
            <xm:f>$L114=DATA!$A$5</xm:f>
            <x14:dxf>
              <fill>
                <patternFill>
                  <bgColor theme="9" tint="0.79998168889431442"/>
                </patternFill>
              </fill>
            </x14:dxf>
          </x14:cfRule>
          <xm:sqref>A114:XFD114</xm:sqref>
        </x14:conditionalFormatting>
        <x14:conditionalFormatting xmlns:xm="http://schemas.microsoft.com/office/excel/2006/main">
          <x14:cfRule type="expression" priority="9985" id="{857EAACD-6C1E-4864-811F-029C72A7DA69}">
            <xm:f>$L427=DATA!$A$5</xm:f>
            <x14:dxf>
              <fill>
                <patternFill>
                  <bgColor theme="9" tint="0.79998168889431442"/>
                </patternFill>
              </fill>
            </x14:dxf>
          </x14:cfRule>
          <xm:sqref>I427:I430</xm:sqref>
        </x14:conditionalFormatting>
        <x14:conditionalFormatting xmlns:xm="http://schemas.microsoft.com/office/excel/2006/main">
          <x14:cfRule type="expression" priority="9975" id="{FBCCC0C8-D487-4C53-AFCD-B17422CF032A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N103:JN113</xm:sqref>
        </x14:conditionalFormatting>
        <x14:conditionalFormatting xmlns:xm="http://schemas.microsoft.com/office/excel/2006/main">
          <x14:cfRule type="cellIs" priority="9976" operator="equal" id="{F4D3A09E-5B6D-4314-A699-DC8717BE5E0C}">
            <xm:f>DATA!$A$5</xm:f>
            <x14:dxf>
              <font>
                <b/>
                <i val="0"/>
                <color rgb="FF00B050"/>
              </font>
            </x14:dxf>
          </x14:cfRule>
          <xm:sqref>L103:AB113</xm:sqref>
        </x14:conditionalFormatting>
        <x14:conditionalFormatting xmlns:xm="http://schemas.microsoft.com/office/excel/2006/main">
          <x14:cfRule type="expression" priority="9978" id="{62C9819F-2020-49E7-B0FF-4230077EAFFE}">
            <xm:f>$L103=DATA!$A$5</xm:f>
            <x14:dxf>
              <fill>
                <patternFill>
                  <bgColor theme="9" tint="0.79998168889431442"/>
                </patternFill>
              </fill>
            </x14:dxf>
          </x14:cfRule>
          <xm:sqref>I104:XFD113 A103:XFD103 A104:G106 A107:B113 E107:G113</xm:sqref>
        </x14:conditionalFormatting>
        <x14:conditionalFormatting xmlns:xm="http://schemas.microsoft.com/office/excel/2006/main">
          <x14:cfRule type="cellIs" priority="9980" operator="equal" id="{A85993AD-7CEA-4040-8A6B-5476D8966B4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81" id="{BFF92F90-7C1B-4F92-8832-49BA69342C78}">
            <xm:f>$L103=DATA!$A$4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I104:XFD113 A103:XFD103 A104:G106 A107:B113 E107:G113</xm:sqref>
        </x14:conditionalFormatting>
        <x14:conditionalFormatting xmlns:xm="http://schemas.microsoft.com/office/excel/2006/main">
          <x14:cfRule type="expression" priority="9967" id="{07622C77-D86C-4E88-8317-EEE3EFCF092A}">
            <xm:f>$L107=DATA!$A$5</xm:f>
            <x14:dxf>
              <fill>
                <patternFill>
                  <bgColor theme="9" tint="0.79998168889431442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9969" operator="equal" id="{C8DE320A-AE6A-4ED6-927E-D4C37D115FD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70" id="{C796AE4D-DD75-477E-83C4-703ED9FC1AE1}">
            <xm:f>$L107=DATA!$A$4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expression" priority="9960" id="{D954023E-BA27-4B62-A281-5C0B8ED642F6}">
            <xm:f>$L109=DATA!$A$5</xm:f>
            <x14:dxf>
              <fill>
                <patternFill>
                  <bgColor theme="9" tint="0.79998168889431442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9962" operator="equal" id="{531017BC-5908-461A-8387-268A14378F9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63" id="{C31608D9-8968-4539-AD7B-1F64F4D09969}">
            <xm:f>$L109=DATA!$A$4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expression" priority="9953" id="{E4B5D841-A110-48CF-80B4-597A9C681A71}">
            <xm:f>$L107=DATA!$A$5</xm:f>
            <x14:dxf>
              <fill>
                <patternFill>
                  <bgColor theme="9" tint="0.79998168889431442"/>
                </patternFill>
              </fill>
            </x14:dxf>
          </x14:cfRule>
          <xm:sqref>C107</xm:sqref>
        </x14:conditionalFormatting>
        <x14:conditionalFormatting xmlns:xm="http://schemas.microsoft.com/office/excel/2006/main">
          <x14:cfRule type="cellIs" priority="9955" operator="equal" id="{72F08BFA-5F95-41ED-98B2-BACADD1CFC4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56" id="{F6B8708A-27AD-42DA-948B-E3CF73F40C76}">
            <xm:f>$L107=DATA!$A$4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C107</xm:sqref>
        </x14:conditionalFormatting>
        <x14:conditionalFormatting xmlns:xm="http://schemas.microsoft.com/office/excel/2006/main">
          <x14:cfRule type="expression" priority="9946" id="{10640BAD-17EF-4F7B-ABF7-A989A7121FE5}">
            <xm:f>$L108=DATA!$A$5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C108</xm:sqref>
        </x14:conditionalFormatting>
        <x14:conditionalFormatting xmlns:xm="http://schemas.microsoft.com/office/excel/2006/main">
          <x14:cfRule type="cellIs" priority="9948" operator="equal" id="{083CF642-13E4-4173-AB87-6C1F48432B0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49" id="{1329B637-CF6D-4090-8C64-412CCDDC7845}">
            <xm:f>$L108=DATA!$A$4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C108</xm:sqref>
        </x14:conditionalFormatting>
        <x14:conditionalFormatting xmlns:xm="http://schemas.microsoft.com/office/excel/2006/main">
          <x14:cfRule type="expression" priority="9939" id="{59EF1E3E-28C0-4028-9DA8-B902A5D01E27}">
            <xm:f>$L109=DATA!$A$5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C109</xm:sqref>
        </x14:conditionalFormatting>
        <x14:conditionalFormatting xmlns:xm="http://schemas.microsoft.com/office/excel/2006/main">
          <x14:cfRule type="cellIs" priority="9941" operator="equal" id="{87DC07A6-DA3D-4BDD-9214-DFA70635340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42" id="{58248A43-2CFA-4CB5-9CF5-CB04082A8D69}">
            <xm:f>$L109=DATA!$A$4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C109</xm:sqref>
        </x14:conditionalFormatting>
        <x14:conditionalFormatting xmlns:xm="http://schemas.microsoft.com/office/excel/2006/main">
          <x14:cfRule type="expression" priority="9932" id="{5DA883E8-ACF7-4370-9D48-88D5CD5CDF45}">
            <xm:f>$L108=DATA!$A$5</xm:f>
            <x14:dxf>
              <fill>
                <patternFill>
                  <bgColor theme="9" tint="0.79998168889431442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9934" operator="equal" id="{EB8D7245-59DF-4104-84AB-D142F4C8934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35" id="{F33B2409-AF3B-43CF-A427-8E39595BDB31}">
            <xm:f>$L108=DATA!$A$4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expression" priority="9925" id="{16706D9B-DF48-43CB-B2AA-BD56D607709D}">
            <xm:f>$L110=DATA!$A$5</xm:f>
            <x14:dxf>
              <fill>
                <patternFill>
                  <bgColor theme="9" tint="0.79998168889431442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9927" operator="equal" id="{304A8B2A-AF1A-4170-A948-1749954A7B2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28" id="{D406E8AB-B3B8-41FC-95EA-48ED6DF53AEA}">
            <xm:f>$L110=DATA!$A$4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expression" priority="9918" id="{B109D95C-FB71-4B94-8804-B92EB50BC818}">
            <xm:f>$L110=DATA!$A$5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C110</xm:sqref>
        </x14:conditionalFormatting>
        <x14:conditionalFormatting xmlns:xm="http://schemas.microsoft.com/office/excel/2006/main">
          <x14:cfRule type="cellIs" priority="9920" operator="equal" id="{AF5F24CF-7EA7-4656-B372-91EB9D65049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21" id="{6A792578-CD74-42F1-A1B9-8F8E28135E39}">
            <xm:f>$L110=DATA!$A$4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C110</xm:sqref>
        </x14:conditionalFormatting>
        <x14:conditionalFormatting xmlns:xm="http://schemas.microsoft.com/office/excel/2006/main">
          <x14:cfRule type="expression" priority="9911" id="{3C72681D-5490-4820-8C92-0264D2058BB3}">
            <xm:f>$L111=DATA!$A$5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C111</xm:sqref>
        </x14:conditionalFormatting>
        <x14:conditionalFormatting xmlns:xm="http://schemas.microsoft.com/office/excel/2006/main">
          <x14:cfRule type="cellIs" priority="9913" operator="equal" id="{18A89FA9-F9A4-4A81-AF81-7F333948A49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14" id="{E5CBF77D-9046-4158-8515-EB971356C6FE}">
            <xm:f>$L111=DATA!$A$4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C111</xm:sqref>
        </x14:conditionalFormatting>
        <x14:conditionalFormatting xmlns:xm="http://schemas.microsoft.com/office/excel/2006/main">
          <x14:cfRule type="expression" priority="9904" id="{A18E0E9B-3806-4190-830C-05075B304CAB}">
            <xm:f>$L112=DATA!$A$5</xm:f>
            <x14:dxf>
              <fill>
                <patternFill>
                  <bgColor theme="9" tint="0.79998168889431442"/>
                </patternFill>
              </fill>
            </x14:dxf>
          </x14:cfRule>
          <xm:sqref>C112</xm:sqref>
        </x14:conditionalFormatting>
        <x14:conditionalFormatting xmlns:xm="http://schemas.microsoft.com/office/excel/2006/main">
          <x14:cfRule type="cellIs" priority="9906" operator="equal" id="{F85777B5-3081-4208-8300-F27D160CEC6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07" id="{1D2825E7-213B-418F-97EB-C1B4981853D2}">
            <xm:f>$L112=DATA!$A$4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C112</xm:sqref>
        </x14:conditionalFormatting>
        <x14:conditionalFormatting xmlns:xm="http://schemas.microsoft.com/office/excel/2006/main">
          <x14:cfRule type="expression" priority="9897" id="{601BD206-4260-4F89-93C2-1F526993A574}">
            <xm:f>$L113=DATA!$A$5</xm:f>
            <x14:dxf>
              <fill>
                <patternFill>
                  <bgColor theme="9" tint="0.79998168889431442"/>
                </patternFill>
              </fill>
            </x14:dxf>
          </x14:cfRule>
          <xm:sqref>C113</xm:sqref>
        </x14:conditionalFormatting>
        <x14:conditionalFormatting xmlns:xm="http://schemas.microsoft.com/office/excel/2006/main">
          <x14:cfRule type="cellIs" priority="9899" operator="equal" id="{14BB1C60-12C8-4F6C-96A9-4E8C027A423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900" id="{C3CFE01B-A419-47B3-8831-7902BF6CFBC2}">
            <xm:f>$L113=DATA!$A$4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C113</xm:sqref>
        </x14:conditionalFormatting>
        <x14:conditionalFormatting xmlns:xm="http://schemas.microsoft.com/office/excel/2006/main">
          <x14:cfRule type="expression" priority="9890" id="{F39C1846-EA49-4104-9B57-EDA9C4842F8E}">
            <xm:f>$L111=DATA!$A$5</xm:f>
            <x14:dxf>
              <fill>
                <patternFill>
                  <bgColor theme="9" tint="0.79998168889431442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9892" operator="equal" id="{52B6CECA-C818-4EC2-8DAD-508548D881B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893" id="{81DE944E-E80F-49A6-9982-4DD2B22FF432}">
            <xm:f>$L111=DATA!$A$4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expression" priority="9883" id="{653EA0B6-0501-44ED-A7EE-E13D68D62DA3}">
            <xm:f>$L112=DATA!$A$5</xm:f>
            <x14:dxf>
              <fill>
                <patternFill>
                  <bgColor theme="9" tint="0.79998168889431442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9885" operator="equal" id="{DB6E9A69-B63E-4584-A3A3-6B1D42E5AF8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886" id="{BF10443C-BA76-4710-BD31-7B159DFBD43F}">
            <xm:f>$L112=DATA!$A$4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expression" priority="9876" id="{8A153DEE-0701-4619-9EC1-3ED4A732C768}">
            <xm:f>$L113=DATA!$A$5</xm:f>
            <x14:dxf>
              <fill>
                <patternFill>
                  <bgColor theme="9" tint="0.79998168889431442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9878" operator="equal" id="{05CA534B-C156-488F-ABE4-11E6318574D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879" id="{16CAD519-2F2A-472C-81D9-442647AB4BEF}">
            <xm:f>$L113=DATA!$A$4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9708" operator="equal" id="{53844AC8-2BE2-4E12-9B92-E12B545DA12B}">
            <xm:f>DATA!$A$5</xm:f>
            <x14:dxf>
              <font>
                <b/>
                <i val="0"/>
                <color rgb="FF00B050"/>
              </font>
            </x14:dxf>
          </x14:cfRule>
          <xm:sqref>L116</xm:sqref>
        </x14:conditionalFormatting>
        <x14:conditionalFormatting xmlns:xm="http://schemas.microsoft.com/office/excel/2006/main">
          <x14:cfRule type="expression" priority="9635" id="{9F26BA31-2C25-46A8-9187-093AE8DC5ADC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N118:JN122</xm:sqref>
        </x14:conditionalFormatting>
        <x14:conditionalFormatting xmlns:xm="http://schemas.microsoft.com/office/excel/2006/main">
          <x14:cfRule type="cellIs" priority="9636" operator="equal" id="{4821CBE6-8D27-4891-BF7B-07636DDD2594}">
            <xm:f>DATA!$A$5</xm:f>
            <x14:dxf>
              <font>
                <b/>
                <i val="0"/>
                <color rgb="FF00B050"/>
              </font>
            </x14:dxf>
          </x14:cfRule>
          <xm:sqref>L118:M122</xm:sqref>
        </x14:conditionalFormatting>
        <x14:conditionalFormatting xmlns:xm="http://schemas.microsoft.com/office/excel/2006/main">
          <x14:cfRule type="expression" priority="9638" id="{69DA0FC8-C051-4EC8-A954-77EEB4CBAF53}">
            <xm:f>$L118=DATA!$A$5</xm:f>
            <x14:dxf>
              <fill>
                <patternFill>
                  <bgColor theme="9" tint="0.79998168889431442"/>
                </patternFill>
              </fill>
            </x14:dxf>
          </x14:cfRule>
          <xm:sqref>I118:XFD122 D118:G122</xm:sqref>
        </x14:conditionalFormatting>
        <x14:conditionalFormatting xmlns:xm="http://schemas.microsoft.com/office/excel/2006/main">
          <x14:cfRule type="cellIs" priority="9640" operator="equal" id="{88EE40DF-4D64-4124-82B4-3453590364C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641" id="{F4AE8D9B-E69B-48BE-92E5-BA0233023DA1}">
            <xm:f>$L118=DATA!$A$4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A118:XFD122</xm:sqref>
        </x14:conditionalFormatting>
        <x14:conditionalFormatting xmlns:xm="http://schemas.microsoft.com/office/excel/2006/main">
          <x14:cfRule type="cellIs" priority="9629" operator="equal" id="{58FE86CF-5523-4B13-9C1B-D6CCC51B251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630" id="{C045FBA7-23F1-4B74-8823-349D2B909BE5}">
            <xm:f>$L117=DATA!$A$4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A117:XFD117</xm:sqref>
        </x14:conditionalFormatting>
        <x14:conditionalFormatting xmlns:xm="http://schemas.microsoft.com/office/excel/2006/main">
          <x14:cfRule type="expression" priority="9624" id="{6F270120-48B3-447E-B95F-BACE087AC6B7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N117:JN117</xm:sqref>
        </x14:conditionalFormatting>
        <x14:conditionalFormatting xmlns:xm="http://schemas.microsoft.com/office/excel/2006/main">
          <x14:cfRule type="cellIs" priority="9625" operator="equal" id="{5EE9ABCC-92BF-4132-B640-C7185565E7BA}">
            <xm:f>DATA!$A$5</xm:f>
            <x14:dxf>
              <font>
                <b/>
                <i val="0"/>
                <color rgb="FF00B050"/>
              </font>
            </x14:dxf>
          </x14:cfRule>
          <xm:sqref>L117:AB117</xm:sqref>
        </x14:conditionalFormatting>
        <x14:conditionalFormatting xmlns:xm="http://schemas.microsoft.com/office/excel/2006/main">
          <x14:cfRule type="expression" priority="9627" id="{E5483A4D-E10C-4CE9-B880-AE7578CE42BB}">
            <xm:f>$L117=DATA!$A$5</xm:f>
            <x14:dxf>
              <fill>
                <patternFill>
                  <bgColor theme="9" tint="0.79998168889431442"/>
                </patternFill>
              </fill>
            </x14:dxf>
          </x14:cfRule>
          <xm:sqref>A117:XFD117</xm:sqref>
        </x14:conditionalFormatting>
        <x14:conditionalFormatting xmlns:xm="http://schemas.microsoft.com/office/excel/2006/main">
          <x14:cfRule type="expression" priority="9613" id="{0DB36798-2D83-49B3-8D65-C48CDC546508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N123:JN123</xm:sqref>
        </x14:conditionalFormatting>
        <x14:conditionalFormatting xmlns:xm="http://schemas.microsoft.com/office/excel/2006/main">
          <x14:cfRule type="cellIs" priority="9614" operator="equal" id="{13A6D111-B92B-4A4C-8ECA-1F3BACD78E2C}">
            <xm:f>DATA!$A$5</xm:f>
            <x14:dxf>
              <font>
                <b/>
                <i val="0"/>
                <color rgb="FF00B050"/>
              </font>
            </x14:dxf>
          </x14:cfRule>
          <xm:sqref>L123:AB123</xm:sqref>
        </x14:conditionalFormatting>
        <x14:conditionalFormatting xmlns:xm="http://schemas.microsoft.com/office/excel/2006/main">
          <x14:cfRule type="expression" priority="9616" id="{EAD40AA3-CE45-43BD-9601-7B8C94D1784A}">
            <xm:f>$L123=DATA!$A$5</xm:f>
            <x14:dxf>
              <fill>
                <patternFill>
                  <bgColor theme="9" tint="0.79998168889431442"/>
                </patternFill>
              </fill>
            </x14:dxf>
          </x14:cfRule>
          <xm:sqref>A123:XFD123</xm:sqref>
        </x14:conditionalFormatting>
        <x14:conditionalFormatting xmlns:xm="http://schemas.microsoft.com/office/excel/2006/main">
          <x14:cfRule type="cellIs" priority="9618" operator="equal" id="{597E005A-0707-4648-925E-638AAC303CD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619" id="{170E7276-38AE-4107-9CC8-BAF9C9D910C9}">
            <xm:f>$L123=DATA!$A$4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A123:XFD123</xm:sqref>
        </x14:conditionalFormatting>
        <x14:conditionalFormatting xmlns:xm="http://schemas.microsoft.com/office/excel/2006/main">
          <x14:cfRule type="expression" priority="9571" id="{3346D0C6-93ED-4993-BFC3-5A49F4F53B1D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N397:JN397</xm:sqref>
        </x14:conditionalFormatting>
        <x14:conditionalFormatting xmlns:xm="http://schemas.microsoft.com/office/excel/2006/main">
          <x14:cfRule type="cellIs" priority="9572" operator="equal" id="{50955ADE-1DB6-4557-8385-F415437F32FE}">
            <xm:f>DATA!$A$5</xm:f>
            <x14:dxf>
              <font>
                <b/>
                <i val="0"/>
                <color rgb="FF00B050"/>
              </font>
            </x14:dxf>
          </x14:cfRule>
          <xm:sqref>L397:M397</xm:sqref>
        </x14:conditionalFormatting>
        <x14:conditionalFormatting xmlns:xm="http://schemas.microsoft.com/office/excel/2006/main">
          <x14:cfRule type="expression" priority="9574" id="{0C5BDAE0-3EEB-4842-A33A-72315D2C15EB}">
            <xm:f>$L397=DATA!$A$5</xm:f>
            <x14:dxf>
              <fill>
                <patternFill>
                  <bgColor theme="9" tint="0.79998168889431442"/>
                </patternFill>
              </fill>
            </x14:dxf>
          </x14:cfRule>
          <xm:sqref>L397:XFD397 A397:F397</xm:sqref>
        </x14:conditionalFormatting>
        <x14:conditionalFormatting xmlns:xm="http://schemas.microsoft.com/office/excel/2006/main">
          <x14:cfRule type="expression" priority="9560" id="{7FEA26E6-E44A-4635-B6DF-06593D9492EF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N398:JN398</xm:sqref>
        </x14:conditionalFormatting>
        <x14:conditionalFormatting xmlns:xm="http://schemas.microsoft.com/office/excel/2006/main">
          <x14:cfRule type="cellIs" priority="9561" operator="equal" id="{F0994155-0077-4CA7-9558-E1B25A814DD7}">
            <xm:f>DATA!$A$5</xm:f>
            <x14:dxf>
              <font>
                <b/>
                <i val="0"/>
                <color rgb="FF00B050"/>
              </font>
            </x14:dxf>
          </x14:cfRule>
          <xm:sqref>L398:M398 L399</xm:sqref>
        </x14:conditionalFormatting>
        <x14:conditionalFormatting xmlns:xm="http://schemas.microsoft.com/office/excel/2006/main">
          <x14:cfRule type="expression" priority="9563" id="{237FDE3F-A7C8-415E-AC4F-A267679B3F44}">
            <xm:f>$L398=DATA!$A$5</xm:f>
            <x14:dxf>
              <fill>
                <patternFill>
                  <bgColor theme="9" tint="0.79998168889431442"/>
                </patternFill>
              </fill>
            </x14:dxf>
          </x14:cfRule>
          <xm:sqref>I398:XFD398 A398:G398 I399:L399 G399</xm:sqref>
        </x14:conditionalFormatting>
        <x14:conditionalFormatting xmlns:xm="http://schemas.microsoft.com/office/excel/2006/main">
          <x14:cfRule type="expression" priority="9552" id="{A85D8CEE-57F4-4A4D-977E-3E67042A4CE6}">
            <xm:f>$L399=DATA!$A$5</xm:f>
            <x14:dxf>
              <fill>
                <patternFill>
                  <bgColor theme="9" tint="0.79998168889431442"/>
                </patternFill>
              </fill>
            </x14:dxf>
          </x14:cfRule>
          <xm:sqref>D399</xm:sqref>
        </x14:conditionalFormatting>
        <x14:conditionalFormatting xmlns:xm="http://schemas.microsoft.com/office/excel/2006/main">
          <x14:cfRule type="expression" priority="9542" id="{83FD92B6-94D1-4B4B-9379-3B2F2C5891B4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N135:JN145</xm:sqref>
        </x14:conditionalFormatting>
        <x14:conditionalFormatting xmlns:xm="http://schemas.microsoft.com/office/excel/2006/main">
          <x14:cfRule type="cellIs" priority="9543" operator="equal" id="{48196731-99D1-4800-BB9C-12B9D05CF9CA}">
            <xm:f>DATA!$A$5</xm:f>
            <x14:dxf>
              <font>
                <b/>
                <i val="0"/>
                <color rgb="FF00B050"/>
              </font>
            </x14:dxf>
          </x14:cfRule>
          <xm:sqref>L135:AB145</xm:sqref>
        </x14:conditionalFormatting>
        <x14:conditionalFormatting xmlns:xm="http://schemas.microsoft.com/office/excel/2006/main">
          <x14:cfRule type="expression" priority="9545" id="{5369C253-A1F1-4784-A1BB-39D6B70A57F9}">
            <xm:f>$L135=DATA!$A$5</xm:f>
            <x14:dxf>
              <fill>
                <patternFill>
                  <bgColor theme="9" tint="0.79998168889431442"/>
                </patternFill>
              </fill>
            </x14:dxf>
          </x14:cfRule>
          <xm:sqref>B135:XFD135 I136:XFD145 A136:G136 A138:G138 A137:C137 E137:G137 A139:C141 E139:G141 A142:G142 A145:G145 E143:G144 A143:C144</xm:sqref>
        </x14:conditionalFormatting>
        <x14:conditionalFormatting xmlns:xm="http://schemas.microsoft.com/office/excel/2006/main">
          <x14:cfRule type="cellIs" priority="9547" operator="equal" id="{2FEFB194-DF92-449A-850E-ABB7317A89B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548" id="{AAC9C006-EFA3-4914-B481-A57956B35D38}">
            <xm:f>$L135=DATA!$A$4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B135:XFD135 I136:XFD145 A136:G136 A138:G138 A137:C137 E137:G137 A139:C141 E139:G141 A142:G142 A145:G145 E143:G144 A143:C144</xm:sqref>
        </x14:conditionalFormatting>
        <x14:conditionalFormatting xmlns:xm="http://schemas.microsoft.com/office/excel/2006/main">
          <x14:cfRule type="expression" priority="9444" id="{3B22BB92-B7A8-4C8E-8D25-1EBD7110B2AF}">
            <xm:f>$L139=DATA!$A$5</xm:f>
            <x14:dxf>
              <fill>
                <patternFill>
                  <bgColor theme="9" tint="0.79998168889431442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9446" operator="equal" id="{BEF267BA-3126-495C-AA9D-ABF6061BB79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447" id="{ADE1A96C-87A8-4D37-A924-F396149F9E2F}">
            <xm:f>$L139=DATA!$A$4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expression" priority="9431" id="{DEBF25D2-01E3-428A-AD1B-712D75ED566B}">
            <xm:f>$L137=DATA!$A$5</xm:f>
            <x14:dxf>
              <fill>
                <patternFill>
                  <bgColor theme="9" tint="0.79998168889431442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9433" operator="equal" id="{772595ED-903F-4B47-B2CF-D23583138C8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434" id="{C8928229-0227-47FE-84BF-BD44773FE8BC}">
            <xm:f>$L137=DATA!$A$4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expression" priority="9418" id="{DBE4DBF6-0C2C-464B-AE60-11F338C44853}">
            <xm:f>$L140=DATA!$A$5</xm:f>
            <x14:dxf>
              <fill>
                <patternFill>
                  <bgColor theme="9" tint="0.79998168889431442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9420" operator="equal" id="{CAAFE8F6-9189-4BFD-9DE7-069BCF82354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421" id="{8D1A8028-CCBE-4BF8-BCF3-3BF60DF46727}">
            <xm:f>$L140=DATA!$A$4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expression" priority="9399" id="{7FC50D87-07BB-49A9-843A-6298FD11FD3D}">
            <xm:f>$L141=DATA!$A$5</xm:f>
            <x14:dxf>
              <fill>
                <patternFill>
                  <bgColor theme="9" tint="0.79998168889431442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9401" operator="equal" id="{2BCEFA84-27E3-4336-AAA1-C63BF971779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402" id="{30F75B50-62CE-40D8-82F9-CE2813B63502}">
            <xm:f>$L141=DATA!$A$4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expression" priority="9383" id="{7B2DEB87-4B4C-4C66-99D0-94A95F3444F4}">
            <xm:f>$L144=DATA!$A$5</xm:f>
            <x14:dxf>
              <fill>
                <patternFill>
                  <bgColor theme="9" tint="0.79998168889431442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9385" operator="equal" id="{8E3372C2-E2DC-45F7-B154-991AD74E0DF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386" id="{81C1BAC5-ECB8-4510-AB9A-281BDA7AE702}">
            <xm:f>$L144=DATA!$A$4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expression" priority="9370" id="{E5920C96-3C6F-417F-89B7-C6B39A92287D}">
            <xm:f>$L143=DATA!$A$5</xm:f>
            <x14:dxf>
              <fill>
                <patternFill>
                  <bgColor theme="9" tint="0.7999816888943144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9372" operator="equal" id="{AC59A1BF-345C-4123-BD76-8F1B63B8B3B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373" id="{60B1EB56-8FD0-4FDE-9B87-4F21D18D9E94}">
            <xm:f>$L143=DATA!$A$4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expression" priority="9348" id="{2D749CC7-F32F-42BA-9B3B-35370634FCDF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N513:JN513</xm:sqref>
        </x14:conditionalFormatting>
        <x14:conditionalFormatting xmlns:xm="http://schemas.microsoft.com/office/excel/2006/main">
          <x14:cfRule type="cellIs" priority="9349" operator="equal" id="{92FF33BC-C628-4F40-BD83-32E5A03E51E1}">
            <xm:f>DATA!$A$5</xm:f>
            <x14:dxf>
              <font>
                <b/>
                <i val="0"/>
                <color rgb="FF00B050"/>
              </font>
            </x14:dxf>
          </x14:cfRule>
          <xm:sqref>M513</xm:sqref>
        </x14:conditionalFormatting>
        <x14:conditionalFormatting xmlns:xm="http://schemas.microsoft.com/office/excel/2006/main">
          <x14:cfRule type="cellIs" priority="9353" operator="equal" id="{07224C14-2440-4BFD-85BC-2DF4C893E55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354" id="{0B28AD4B-1569-44FF-B059-AE16E0AF84A5}">
            <xm:f>$L512=DATA!$A$4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A512:F512</xm:sqref>
        </x14:conditionalFormatting>
        <x14:conditionalFormatting xmlns:xm="http://schemas.microsoft.com/office/excel/2006/main">
          <x14:cfRule type="expression" priority="9340" id="{8F3BABD9-9EA5-4F15-9298-4A7202EE9927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N512:JN512</xm:sqref>
        </x14:conditionalFormatting>
        <x14:conditionalFormatting xmlns:xm="http://schemas.microsoft.com/office/excel/2006/main">
          <x14:cfRule type="cellIs" priority="9341" operator="equal" id="{B42DF6DE-CDBE-4B40-B966-EDAADF0003D4}">
            <xm:f>DATA!$A$5</xm:f>
            <x14:dxf>
              <font>
                <b/>
                <i val="0"/>
                <color rgb="FF00B050"/>
              </font>
            </x14:dxf>
          </x14:cfRule>
          <xm:sqref>L512:M512</xm:sqref>
        </x14:conditionalFormatting>
        <x14:conditionalFormatting xmlns:xm="http://schemas.microsoft.com/office/excel/2006/main">
          <x14:cfRule type="expression" priority="9343" id="{B31CB8C1-82D0-4485-B864-329590866C95}">
            <xm:f>$L512=DATA!$A$5</xm:f>
            <x14:dxf>
              <fill>
                <patternFill>
                  <bgColor theme="9" tint="0.79998168889431442"/>
                </patternFill>
              </fill>
            </x14:dxf>
          </x14:cfRule>
          <xm:sqref>L512:XFD512 A512:F512</xm:sqref>
        </x14:conditionalFormatting>
        <x14:conditionalFormatting xmlns:xm="http://schemas.microsoft.com/office/excel/2006/main">
          <x14:cfRule type="cellIs" priority="9333" operator="equal" id="{518570A5-DC1A-407A-B434-7DA0B7178D2B}">
            <xm:f>DATA!$A$5</xm:f>
            <x14:dxf>
              <font>
                <b/>
                <i val="0"/>
                <color rgb="FF00B050"/>
              </font>
            </x14:dxf>
          </x14:cfRule>
          <xm:sqref>L513</xm:sqref>
        </x14:conditionalFormatting>
        <x14:conditionalFormatting xmlns:xm="http://schemas.microsoft.com/office/excel/2006/main">
          <x14:cfRule type="expression" priority="9320" id="{3479B638-BD7B-4C73-9365-4E8A29CE27DE}">
            <xm:f>$L514=DATA!$A$5</xm:f>
            <x14:dxf>
              <fill>
                <patternFill>
                  <bgColor theme="9" tint="0.79998168889431442"/>
                </patternFill>
              </fill>
            </x14:dxf>
          </x14:cfRule>
          <xm:sqref>J514:XFD514 A514 G514</xm:sqref>
        </x14:conditionalFormatting>
        <x14:conditionalFormatting xmlns:xm="http://schemas.microsoft.com/office/excel/2006/main">
          <x14:cfRule type="cellIs" priority="9322" operator="equal" id="{BFAFF32C-A96C-44F0-B44E-78DF568B916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323" id="{ED3380E8-CE87-4CBA-A535-DB7510C13A07}">
            <xm:f>$L514=DATA!$A$4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J514:XFD514 A514 G514</xm:sqref>
        </x14:conditionalFormatting>
        <x14:conditionalFormatting xmlns:xm="http://schemas.microsoft.com/office/excel/2006/main">
          <x14:cfRule type="expression" priority="9316" id="{21D01F2C-B9EF-4326-B27F-32B2B0DB6382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N514:JN514</xm:sqref>
        </x14:conditionalFormatting>
        <x14:conditionalFormatting xmlns:xm="http://schemas.microsoft.com/office/excel/2006/main">
          <x14:cfRule type="cellIs" priority="9317" operator="equal" id="{E4263CC6-E456-4312-A22C-CCE135513CF2}">
            <xm:f>DATA!$A$5</xm:f>
            <x14:dxf>
              <font>
                <b/>
                <i val="0"/>
                <color rgb="FF00B050"/>
              </font>
            </x14:dxf>
          </x14:cfRule>
          <xm:sqref>M514</xm:sqref>
        </x14:conditionalFormatting>
        <x14:conditionalFormatting xmlns:xm="http://schemas.microsoft.com/office/excel/2006/main">
          <x14:cfRule type="cellIs" priority="9312" operator="equal" id="{6C33BFF1-C52B-4A46-82E3-7436C7AD1626}">
            <xm:f>DATA!$A$5</xm:f>
            <x14:dxf>
              <font>
                <b/>
                <i val="0"/>
                <color rgb="FF00B050"/>
              </font>
            </x14:dxf>
          </x14:cfRule>
          <xm:sqref>L514</xm:sqref>
        </x14:conditionalFormatting>
        <x14:conditionalFormatting xmlns:xm="http://schemas.microsoft.com/office/excel/2006/main">
          <x14:cfRule type="expression" priority="9295" id="{A4C0E33D-6363-4A57-99A4-9F89518BDAD1}">
            <xm:f>$L514=DATA!$A$5</xm:f>
            <x14:dxf>
              <fill>
                <patternFill>
                  <bgColor theme="9" tint="0.79998168889431442"/>
                </patternFill>
              </fill>
            </x14:dxf>
          </x14:cfRule>
          <xm:sqref>I514</xm:sqref>
        </x14:conditionalFormatting>
        <x14:conditionalFormatting xmlns:xm="http://schemas.microsoft.com/office/excel/2006/main">
          <x14:cfRule type="cellIs" priority="9297" operator="equal" id="{BB86D70A-8263-4F70-AFDF-312C8148E8A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298" id="{8139E9A7-041B-4C71-94A6-29D890354964}">
            <xm:f>$L514=DATA!$A$4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I514</xm:sqref>
        </x14:conditionalFormatting>
        <x14:conditionalFormatting xmlns:xm="http://schemas.microsoft.com/office/excel/2006/main">
          <x14:cfRule type="expression" priority="9147" id="{D2C8F4A8-D585-4AF0-8891-55F8688767A4}">
            <xm:f>$L514=DATA!$A$5</xm:f>
            <x14:dxf>
              <fill>
                <patternFill>
                  <bgColor theme="9" tint="0.79998168889431442"/>
                </patternFill>
              </fill>
            </x14:dxf>
          </x14:cfRule>
          <xm:sqref>F514</xm:sqref>
        </x14:conditionalFormatting>
        <x14:conditionalFormatting xmlns:xm="http://schemas.microsoft.com/office/excel/2006/main">
          <x14:cfRule type="cellIs" priority="9149" operator="equal" id="{D4D5CE73-2978-4D81-908A-E203E15E724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150" id="{77758E35-338E-4B48-B318-85E2D41FD10C}">
            <xm:f>$L514=DATA!$A$4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F514</xm:sqref>
        </x14:conditionalFormatting>
        <x14:conditionalFormatting xmlns:xm="http://schemas.microsoft.com/office/excel/2006/main">
          <x14:cfRule type="expression" priority="9136" id="{11F4F9A7-46B8-4487-8648-B9CCFB132345}">
            <xm:f>$L514=DATA!$A$5</xm:f>
            <x14:dxf>
              <fill>
                <patternFill>
                  <bgColor theme="9" tint="0.79998168889431442"/>
                </patternFill>
              </fill>
            </x14:dxf>
          </x14:cfRule>
          <xm:sqref>D514</xm:sqref>
        </x14:conditionalFormatting>
        <x14:conditionalFormatting xmlns:xm="http://schemas.microsoft.com/office/excel/2006/main">
          <x14:cfRule type="cellIs" priority="9138" operator="equal" id="{5F8EE599-B875-4FAE-99EF-E4C9B02B36C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139" id="{5146AF4F-86F0-4E6F-A0C0-D24218323743}">
            <xm:f>$L514=DATA!$A$4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D514</xm:sqref>
        </x14:conditionalFormatting>
        <x14:conditionalFormatting xmlns:xm="http://schemas.microsoft.com/office/excel/2006/main">
          <x14:cfRule type="expression" priority="9126" id="{659C1BFB-BAA8-4520-A08B-595AE6F0D98D}">
            <xm:f>$L514=DATA!$A$5</xm:f>
            <x14:dxf>
              <fill>
                <patternFill>
                  <bgColor theme="9" tint="0.79998168889431442"/>
                </patternFill>
              </fill>
            </x14:dxf>
          </x14:cfRule>
          <xm:sqref>B514</xm:sqref>
        </x14:conditionalFormatting>
        <x14:conditionalFormatting xmlns:xm="http://schemas.microsoft.com/office/excel/2006/main">
          <x14:cfRule type="cellIs" priority="9128" operator="equal" id="{AFE793C9-616F-4741-A187-B80815B1E26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129" id="{61E4495E-5E22-4BA0-B125-0B9A58C61112}">
            <xm:f>$L514=DATA!$A$4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B514</xm:sqref>
        </x14:conditionalFormatting>
        <x14:conditionalFormatting xmlns:xm="http://schemas.microsoft.com/office/excel/2006/main">
          <x14:cfRule type="expression" priority="9116" id="{9BB1BBBE-872D-43FD-94BE-FA8687B073FB}">
            <xm:f>$L514=DATA!$A$5</xm:f>
            <x14:dxf>
              <fill>
                <patternFill>
                  <bgColor theme="9" tint="0.79998168889431442"/>
                </patternFill>
              </fill>
            </x14:dxf>
          </x14:cfRule>
          <xm:sqref>E514</xm:sqref>
        </x14:conditionalFormatting>
        <x14:conditionalFormatting xmlns:xm="http://schemas.microsoft.com/office/excel/2006/main">
          <x14:cfRule type="cellIs" priority="9118" operator="equal" id="{FA265AA4-A735-4C5A-B3F1-70F8659112F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119" id="{E390629B-DCE7-4A61-9FDD-D839E9843C21}">
            <xm:f>$L514=DATA!$A$4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E514</xm:sqref>
        </x14:conditionalFormatting>
        <x14:conditionalFormatting xmlns:xm="http://schemas.microsoft.com/office/excel/2006/main">
          <x14:cfRule type="expression" priority="9108" id="{5BDE5833-5155-4637-8275-F1B4BDA5F762}">
            <xm:f>$L514=DATA!$A$5</xm:f>
            <x14:dxf>
              <fill>
                <patternFill>
                  <bgColor theme="9" tint="0.79998168889431442"/>
                </patternFill>
              </fill>
            </x14:dxf>
          </x14:cfRule>
          <xm:sqref>C514</xm:sqref>
        </x14:conditionalFormatting>
        <x14:conditionalFormatting xmlns:xm="http://schemas.microsoft.com/office/excel/2006/main">
          <x14:cfRule type="cellIs" priority="9110" operator="equal" id="{4D8C0B57-91FB-463C-AF81-046413A730F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111" id="{CD67CDD7-7349-4584-B770-770DC3B910F7}">
            <xm:f>$L514=DATA!$A$4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C514</xm:sqref>
        </x14:conditionalFormatting>
        <x14:conditionalFormatting xmlns:xm="http://schemas.microsoft.com/office/excel/2006/main">
          <x14:cfRule type="expression" priority="9098" id="{8A98713C-29D7-4164-B2BF-FF95C8578196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N436:JN436</xm:sqref>
        </x14:conditionalFormatting>
        <x14:conditionalFormatting xmlns:xm="http://schemas.microsoft.com/office/excel/2006/main">
          <x14:cfRule type="cellIs" priority="9099" operator="equal" id="{8BD74B38-F7E5-4248-B11A-A8BDC30DB5A0}">
            <xm:f>DATA!$A$5</xm:f>
            <x14:dxf>
              <font>
                <b/>
                <i val="0"/>
                <color rgb="FF00B050"/>
              </font>
            </x14:dxf>
          </x14:cfRule>
          <xm:sqref>M436</xm:sqref>
        </x14:conditionalFormatting>
        <x14:conditionalFormatting xmlns:xm="http://schemas.microsoft.com/office/excel/2006/main">
          <x14:cfRule type="expression" priority="9101" id="{18668C7B-BE0A-489C-82C5-A8DF0FA37C41}">
            <xm:f>$L436=DATA!$A$5</xm:f>
            <x14:dxf>
              <fill>
                <patternFill>
                  <bgColor theme="9" tint="0.79998168889431442"/>
                </patternFill>
              </fill>
            </x14:dxf>
          </x14:cfRule>
          <xm:sqref>A436:F436 M436:XFD436</xm:sqref>
        </x14:conditionalFormatting>
        <x14:conditionalFormatting xmlns:xm="http://schemas.microsoft.com/office/excel/2006/main">
          <x14:cfRule type="cellIs" priority="9103" operator="equal" id="{DE68D8E3-4774-4DD5-BD46-22306FAC091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104" id="{FBA5EA41-D154-4B3B-BB4F-76B7CA2D16EA}">
            <xm:f>$L436=DATA!$A$4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A436:F436 M436:XFD436</xm:sqref>
        </x14:conditionalFormatting>
        <x14:conditionalFormatting xmlns:xm="http://schemas.microsoft.com/office/excel/2006/main">
          <x14:cfRule type="cellIs" priority="9089" operator="equal" id="{7A9393FC-2B0C-4D70-8AB8-2D4EB840E409}">
            <xm:f>DATA!$A$5</xm:f>
            <x14:dxf>
              <font>
                <b/>
                <i val="0"/>
                <color rgb="FF00B050"/>
              </font>
            </x14:dxf>
          </x14:cfRule>
          <xm:sqref>L436</xm:sqref>
        </x14:conditionalFormatting>
        <x14:conditionalFormatting xmlns:xm="http://schemas.microsoft.com/office/excel/2006/main">
          <x14:cfRule type="expression" priority="9090" id="{BEF3DCA8-7503-4F1D-AAE8-52DECDBE2453}">
            <xm:f>$L436=DATA!$A$5</xm:f>
            <x14:dxf>
              <fill>
                <patternFill>
                  <bgColor theme="9" tint="0.79998168889431442"/>
                </patternFill>
              </fill>
            </x14:dxf>
          </x14:cfRule>
          <xm:sqref>L436</xm:sqref>
        </x14:conditionalFormatting>
        <x14:conditionalFormatting xmlns:xm="http://schemas.microsoft.com/office/excel/2006/main">
          <x14:cfRule type="cellIs" priority="9092" operator="equal" id="{1938036A-0662-4AD2-AF05-870E70B72C6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093" id="{293CF9A9-96F0-44CA-B36A-7B275B170BCD}">
            <xm:f>$L436=DATA!$A$4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L436</xm:sqref>
        </x14:conditionalFormatting>
        <x14:conditionalFormatting xmlns:xm="http://schemas.microsoft.com/office/excel/2006/main">
          <x14:cfRule type="cellIs" priority="9081" operator="equal" id="{E2D152CC-526A-48D9-88DC-C5A24487AB72}">
            <xm:f>DATA!$A$5</xm:f>
            <x14:dxf>
              <font>
                <b/>
                <i val="0"/>
                <color rgb="FF00B050"/>
              </font>
            </x14:dxf>
          </x14:cfRule>
          <xm:sqref>L437</xm:sqref>
        </x14:conditionalFormatting>
        <x14:conditionalFormatting xmlns:xm="http://schemas.microsoft.com/office/excel/2006/main">
          <x14:cfRule type="expression" priority="9082" id="{DF8C2ECA-2BFD-43D8-8FA5-F0168BD2E8F2}">
            <xm:f>$L437=DATA!$A$5</xm:f>
            <x14:dxf>
              <fill>
                <patternFill>
                  <bgColor theme="9" tint="0.79998168889431442"/>
                </patternFill>
              </fill>
            </x14:dxf>
          </x14:cfRule>
          <xm:sqref>I437:L437</xm:sqref>
        </x14:conditionalFormatting>
        <x14:conditionalFormatting xmlns:xm="http://schemas.microsoft.com/office/excel/2006/main">
          <x14:cfRule type="cellIs" priority="9084" operator="equal" id="{37FA5946-CB66-43E0-8623-EFFEF313886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085" id="{C3310FB9-10B3-4BE8-8F36-2F4325146021}">
            <xm:f>$L437=DATA!$A$4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I437:L437</xm:sqref>
        </x14:conditionalFormatting>
        <x14:conditionalFormatting xmlns:xm="http://schemas.microsoft.com/office/excel/2006/main">
          <x14:cfRule type="expression" priority="9071" id="{8BE1C4BB-373B-4BB0-A2A5-9B42B7F972DC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N474:JN474</xm:sqref>
        </x14:conditionalFormatting>
        <x14:conditionalFormatting xmlns:xm="http://schemas.microsoft.com/office/excel/2006/main">
          <x14:cfRule type="cellIs" priority="9072" operator="equal" id="{FA8D1F06-FA9F-4A0C-A842-AEBD9CD33237}">
            <xm:f>DATA!$A$5</xm:f>
            <x14:dxf>
              <font>
                <b/>
                <i val="0"/>
                <color rgb="FF00B050"/>
              </font>
            </x14:dxf>
          </x14:cfRule>
          <xm:sqref>L474:M474</xm:sqref>
        </x14:conditionalFormatting>
        <x14:conditionalFormatting xmlns:xm="http://schemas.microsoft.com/office/excel/2006/main">
          <x14:cfRule type="expression" priority="9074" id="{387194F5-6275-4F3E-9461-81AC170002B6}">
            <xm:f>$L474=DATA!$A$5</xm:f>
            <x14:dxf>
              <fill>
                <patternFill>
                  <bgColor theme="9" tint="0.79998168889431442"/>
                </patternFill>
              </fill>
            </x14:dxf>
          </x14:cfRule>
          <xm:sqref>L474:XFD474 A474:F474</xm:sqref>
        </x14:conditionalFormatting>
        <x14:conditionalFormatting xmlns:xm="http://schemas.microsoft.com/office/excel/2006/main">
          <x14:cfRule type="cellIs" priority="9076" operator="equal" id="{4402FD37-4247-4B78-8CF8-5895F4F5386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077" id="{A9E74853-B5F9-450A-BACA-891219610441}">
            <xm:f>$L474=DATA!$A$4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L474:XFD474 A474:F474</xm:sqref>
        </x14:conditionalFormatting>
        <x14:conditionalFormatting xmlns:xm="http://schemas.microsoft.com/office/excel/2006/main">
          <x14:cfRule type="expression" priority="9063" id="{899A1D46-BC96-4ECA-8067-3ABD21A1E832}">
            <xm:f>$L475=DATA!$A$5</xm:f>
            <x14:dxf>
              <fill>
                <patternFill>
                  <bgColor theme="9" tint="0.79998168889431442"/>
                </patternFill>
              </fill>
            </x14:dxf>
          </x14:cfRule>
          <xm:sqref>I475:K475 G475</xm:sqref>
        </x14:conditionalFormatting>
        <x14:conditionalFormatting xmlns:xm="http://schemas.microsoft.com/office/excel/2006/main">
          <x14:cfRule type="cellIs" priority="9065" operator="equal" id="{BEF9E561-F717-4614-BC34-BCF608E9DB7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066" id="{2EF621A7-76D9-4C98-9071-29046805B319}">
            <xm:f>$L475=DATA!$A$4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I475:K475 G475</xm:sqref>
        </x14:conditionalFormatting>
        <x14:conditionalFormatting xmlns:xm="http://schemas.microsoft.com/office/excel/2006/main">
          <x14:cfRule type="expression" priority="9049" id="{ACC38111-96AE-455E-AD11-8CA48FF51540}">
            <xm:f>$L437=DATA!$A$5</xm:f>
            <x14:dxf>
              <fill>
                <patternFill>
                  <bgColor theme="9" tint="0.79998168889431442"/>
                </patternFill>
              </fill>
            </x14:dxf>
          </x14:cfRule>
          <xm:sqref>G437</xm:sqref>
        </x14:conditionalFormatting>
        <x14:conditionalFormatting xmlns:xm="http://schemas.microsoft.com/office/excel/2006/main">
          <x14:cfRule type="cellIs" priority="9051" operator="equal" id="{38C7A4F7-1C43-48EF-A16F-2C2BE0B6DC9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052" id="{8EDD8EDC-550A-4411-B565-292F56524F5C}">
            <xm:f>$L437=DATA!$A$4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G437</xm:sqref>
        </x14:conditionalFormatting>
        <x14:conditionalFormatting xmlns:xm="http://schemas.microsoft.com/office/excel/2006/main">
          <x14:cfRule type="expression" priority="9039" id="{EEF87B3C-BFE4-4752-A3A3-CD57096CEED7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N150:JN161</xm:sqref>
        </x14:conditionalFormatting>
        <x14:conditionalFormatting xmlns:xm="http://schemas.microsoft.com/office/excel/2006/main">
          <x14:cfRule type="cellIs" priority="9040" operator="equal" id="{21B988EC-1ED9-4F7D-8B37-BC1ABB853D5C}">
            <xm:f>DATA!$A$5</xm:f>
            <x14:dxf>
              <font>
                <b/>
                <i val="0"/>
                <color rgb="FF00B050"/>
              </font>
            </x14:dxf>
          </x14:cfRule>
          <xm:sqref>L150:AB161</xm:sqref>
        </x14:conditionalFormatting>
        <x14:conditionalFormatting xmlns:xm="http://schemas.microsoft.com/office/excel/2006/main">
          <x14:cfRule type="expression" priority="9042" id="{4E3080D4-0461-4D03-B8AE-0923546E7C49}">
            <xm:f>$L150=DATA!$A$5</xm:f>
            <x14:dxf>
              <fill>
                <patternFill>
                  <bgColor theme="9" tint="0.79998168889431442"/>
                </patternFill>
              </fill>
            </x14:dxf>
          </x14:cfRule>
          <xm:sqref>B150:XFD150 A151:G151 A153:G153 A152:C152 E152:G152 D158:G158 A154:B161 I151:XFD161 E159:G161 E154:G157</xm:sqref>
        </x14:conditionalFormatting>
        <x14:conditionalFormatting xmlns:xm="http://schemas.microsoft.com/office/excel/2006/main">
          <x14:cfRule type="cellIs" priority="9044" operator="equal" id="{4B5D2045-A696-4D83-BFCD-B2B715A26F2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045" id="{D7A36F10-6C46-4BAD-BD64-E27A15BE242F}">
            <xm:f>$L150=DATA!$A$4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B150:XFD150 A151:G151 A153:G153 A152:C152 E152:G152 D158:G158 A154:B161 I151:XFD161 E159:G161 E154:G157</xm:sqref>
        </x14:conditionalFormatting>
        <x14:conditionalFormatting xmlns:xm="http://schemas.microsoft.com/office/excel/2006/main">
          <x14:cfRule type="expression" priority="8955" id="{89DB8AEF-898F-443F-BE00-E595F28D1F50}">
            <xm:f>$L152=DATA!$A$5</xm:f>
            <x14:dxf>
              <fill>
                <patternFill>
                  <bgColor theme="9" tint="0.79998168889431442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8957" operator="equal" id="{23C104F7-CAB0-48BF-894C-6C5EA96214B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958" id="{55C710ED-5AC3-457D-B039-07D4DB55D305}">
            <xm:f>$L152=DATA!$A$4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expression" priority="8942" id="{B0BECBE5-F5F4-44A8-84F7-0A7FD8499C36}">
            <xm:f>$L155=DATA!$A$5</xm:f>
            <x14:dxf>
              <fill>
                <patternFill>
                  <bgColor theme="9" tint="0.79998168889431442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8944" operator="equal" id="{B38386C6-4013-46A0-8EDE-7BAE518E674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945" id="{86522238-CB0B-4C07-9551-C49B26170770}">
            <xm:f>$L155=DATA!$A$4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8877" operator="equal" id="{81041FBC-A536-4720-A7C8-A218CFE553B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878" id="{5C5DD3F8-62F3-491A-97C8-0E5D5DEB3448}">
            <xm:f>$L146=DATA!$A$4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I147:XFD147 A146:F146 A147:G147 M148:XFD149 A148:F149 H146:XFD146</xm:sqref>
        </x14:conditionalFormatting>
        <x14:conditionalFormatting xmlns:xm="http://schemas.microsoft.com/office/excel/2006/main">
          <x14:cfRule type="expression" priority="8872" id="{D90A5CFB-CBDB-42BA-B968-72883F6AF959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N147:JN149</xm:sqref>
        </x14:conditionalFormatting>
        <x14:conditionalFormatting xmlns:xm="http://schemas.microsoft.com/office/excel/2006/main">
          <x14:cfRule type="cellIs" priority="8873" operator="equal" id="{8FD7D33A-13A8-499F-871D-B7E62648A5D9}">
            <xm:f>DATA!$A$5</xm:f>
            <x14:dxf>
              <font>
                <b/>
                <i val="0"/>
                <color rgb="FF00B050"/>
              </font>
            </x14:dxf>
          </x14:cfRule>
          <xm:sqref>L147:AB147 M148:AB149</xm:sqref>
        </x14:conditionalFormatting>
        <x14:conditionalFormatting xmlns:xm="http://schemas.microsoft.com/office/excel/2006/main">
          <x14:cfRule type="expression" priority="8875" id="{793F38CA-DEFF-4E14-9455-42B2F0289310}">
            <xm:f>$L147=DATA!$A$5</xm:f>
            <x14:dxf>
              <fill>
                <patternFill>
                  <bgColor theme="9" tint="0.79998168889431442"/>
                </patternFill>
              </fill>
            </x14:dxf>
          </x14:cfRule>
          <xm:sqref>I147:XFD147 A147:G147 M148:XFD149 A148:F149</xm:sqref>
        </x14:conditionalFormatting>
        <x14:conditionalFormatting xmlns:xm="http://schemas.microsoft.com/office/excel/2006/main">
          <x14:cfRule type="expression" priority="8864" id="{2C0B7723-2AC9-4B46-AC71-679E420F9312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N146:JN146</xm:sqref>
        </x14:conditionalFormatting>
        <x14:conditionalFormatting xmlns:xm="http://schemas.microsoft.com/office/excel/2006/main">
          <x14:cfRule type="cellIs" priority="8865" operator="equal" id="{ABE2014F-9EE5-4CBE-9FE8-0F8BCBDC418E}">
            <xm:f>DATA!$A$5</xm:f>
            <x14:dxf>
              <font>
                <b/>
                <i val="0"/>
                <color rgb="FF00B050"/>
              </font>
            </x14:dxf>
          </x14:cfRule>
          <xm:sqref>L146:AB146</xm:sqref>
        </x14:conditionalFormatting>
        <x14:conditionalFormatting xmlns:xm="http://schemas.microsoft.com/office/excel/2006/main">
          <x14:cfRule type="expression" priority="8867" id="{D842E119-7FEC-437B-B08A-892CC70F53F2}">
            <xm:f>$L146=DATA!$A$5</xm:f>
            <x14:dxf>
              <fill>
                <patternFill>
                  <bgColor theme="9" tint="0.79998168889431442"/>
                </patternFill>
              </fill>
            </x14:dxf>
          </x14:cfRule>
          <xm:sqref>A146:F146 H146:XFD146</xm:sqref>
        </x14:conditionalFormatting>
        <x14:conditionalFormatting xmlns:xm="http://schemas.microsoft.com/office/excel/2006/main">
          <x14:cfRule type="expression" priority="8856" id="{47710237-241A-4FA3-AB67-3BA47C715E80}">
            <xm:f>$L154=DATA!$A$5</xm:f>
            <x14:dxf>
              <fill>
                <patternFill>
                  <bgColor theme="9" tint="0.79998168889431442"/>
                </patternFill>
              </fill>
            </x14:dxf>
          </x14:cfRule>
          <xm:sqref>C154</xm:sqref>
        </x14:conditionalFormatting>
        <x14:conditionalFormatting xmlns:xm="http://schemas.microsoft.com/office/excel/2006/main">
          <x14:cfRule type="cellIs" priority="8858" operator="equal" id="{F7CE0486-F933-44ED-AFB0-B591486B04E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859" id="{C2654179-BC79-433B-AD5B-2FE3FBF50994}">
            <xm:f>$L154=DATA!$A$4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C154</xm:sqref>
        </x14:conditionalFormatting>
        <x14:conditionalFormatting xmlns:xm="http://schemas.microsoft.com/office/excel/2006/main">
          <x14:cfRule type="expression" priority="8840" id="{43219368-38EF-4495-8325-738FE5FDE6E1}">
            <xm:f>$L155=DATA!$A$5</xm:f>
            <x14:dxf>
              <fill>
                <patternFill>
                  <bgColor theme="9" tint="0.79998168889431442"/>
                </patternFill>
              </fill>
            </x14:dxf>
          </x14:cfRule>
          <xm:sqref>C155</xm:sqref>
        </x14:conditionalFormatting>
        <x14:conditionalFormatting xmlns:xm="http://schemas.microsoft.com/office/excel/2006/main">
          <x14:cfRule type="cellIs" priority="8842" operator="equal" id="{2E5790D4-7A70-4DA5-B1D8-436B19618D5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843" id="{DDB09764-8746-4263-B6BD-9E17E0D79F1F}">
            <xm:f>$L155=DATA!$A$4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C155</xm:sqref>
        </x14:conditionalFormatting>
        <x14:conditionalFormatting xmlns:xm="http://schemas.microsoft.com/office/excel/2006/main">
          <x14:cfRule type="expression" priority="8824" id="{FD02013C-5A82-4DAE-9B59-77EE58119507}">
            <xm:f>$L156=DATA!$A$5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C156</xm:sqref>
        </x14:conditionalFormatting>
        <x14:conditionalFormatting xmlns:xm="http://schemas.microsoft.com/office/excel/2006/main">
          <x14:cfRule type="cellIs" priority="8826" operator="equal" id="{ED0329B1-BA7B-44DB-A39A-0DC82BF5355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827" id="{92C6C7B5-3DB4-4B5D-B942-74521F5E48CB}">
            <xm:f>$L156=DATA!$A$4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C156</xm:sqref>
        </x14:conditionalFormatting>
        <x14:conditionalFormatting xmlns:xm="http://schemas.microsoft.com/office/excel/2006/main">
          <x14:cfRule type="expression" priority="8808" id="{1972B878-61F5-4F1B-B448-29FAEA3B4220}">
            <xm:f>$L157=DATA!$A$5</xm:f>
            <x14:dxf>
              <fill>
                <patternFill>
                  <bgColor theme="9" tint="0.79998168889431442"/>
                </patternFill>
              </fill>
            </x14:dxf>
          </x14:cfRule>
          <xm:sqref>C157</xm:sqref>
        </x14:conditionalFormatting>
        <x14:conditionalFormatting xmlns:xm="http://schemas.microsoft.com/office/excel/2006/main">
          <x14:cfRule type="cellIs" priority="8810" operator="equal" id="{55D0177C-BE90-4BFD-9487-CC2F887342B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811" id="{45B5230C-3858-495A-9C47-DFA3B4213C26}">
            <xm:f>$L157=DATA!$A$4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C157</xm:sqref>
        </x14:conditionalFormatting>
        <x14:conditionalFormatting xmlns:xm="http://schemas.microsoft.com/office/excel/2006/main">
          <x14:cfRule type="expression" priority="8792" id="{6C743348-3267-4E6D-96D6-44E1E196CD4D}">
            <xm:f>$L158=DATA!$A$5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C158</xm:sqref>
        </x14:conditionalFormatting>
        <x14:conditionalFormatting xmlns:xm="http://schemas.microsoft.com/office/excel/2006/main">
          <x14:cfRule type="cellIs" priority="8794" operator="equal" id="{04208BE4-403E-4999-A02A-11AE857FA25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795" id="{8ECF5E8C-45DC-44D7-8FBD-646AF12AA7B2}">
            <xm:f>$L158=DATA!$A$4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C158</xm:sqref>
        </x14:conditionalFormatting>
        <x14:conditionalFormatting xmlns:xm="http://schemas.microsoft.com/office/excel/2006/main">
          <x14:cfRule type="expression" priority="8776" id="{583AF02E-0F5C-48A9-9DFB-A92F37D0465C}">
            <xm:f>$L159=DATA!$A$5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C159</xm:sqref>
        </x14:conditionalFormatting>
        <x14:conditionalFormatting xmlns:xm="http://schemas.microsoft.com/office/excel/2006/main">
          <x14:cfRule type="cellIs" priority="8778" operator="equal" id="{3D5C81A9-0C58-4732-B8EB-3FEFB532A88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779" id="{241581C0-FFEE-45F1-829A-6DFBAA6F3BF3}">
            <xm:f>$L159=DATA!$A$4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C159</xm:sqref>
        </x14:conditionalFormatting>
        <x14:conditionalFormatting xmlns:xm="http://schemas.microsoft.com/office/excel/2006/main">
          <x14:cfRule type="expression" priority="8760" id="{4205D913-FE0A-4C68-943E-793EF630F8B6}">
            <xm:f>$L160=DATA!$A$5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C160</xm:sqref>
        </x14:conditionalFormatting>
        <x14:conditionalFormatting xmlns:xm="http://schemas.microsoft.com/office/excel/2006/main">
          <x14:cfRule type="cellIs" priority="8762" operator="equal" id="{90D44F43-339E-44BF-87CF-375F10DFCD8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763" id="{BD6D0348-A05A-4C4F-B239-282ADDB45026}">
            <xm:f>$L160=DATA!$A$4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C160</xm:sqref>
        </x14:conditionalFormatting>
        <x14:conditionalFormatting xmlns:xm="http://schemas.microsoft.com/office/excel/2006/main">
          <x14:cfRule type="expression" priority="8744" id="{7F43CA29-B46A-4279-AF02-617FB91E7BBC}">
            <xm:f>$L161=DATA!$A$5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C161</xm:sqref>
        </x14:conditionalFormatting>
        <x14:conditionalFormatting xmlns:xm="http://schemas.microsoft.com/office/excel/2006/main">
          <x14:cfRule type="cellIs" priority="8746" operator="equal" id="{9F408B95-552E-4F29-A90A-F6335846BBB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747" id="{71FB5F27-046A-4315-BDFA-8C80447DE655}">
            <xm:f>$L161=DATA!$A$4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C161</xm:sqref>
        </x14:conditionalFormatting>
        <x14:conditionalFormatting xmlns:xm="http://schemas.microsoft.com/office/excel/2006/main">
          <x14:cfRule type="expression" priority="8728" id="{0BD2322D-0AD1-4A81-A95A-614B11B3760A}">
            <xm:f>$L159=DATA!$A$5</xm:f>
            <x14:dxf>
              <fill>
                <patternFill>
                  <bgColor theme="9" tint="0.79998168889431442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8730" operator="equal" id="{FEA6C002-861B-4318-9C66-8C137E986C2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731" id="{51A8A8BA-0532-4D22-9EB9-7B32FA2191FB}">
            <xm:f>$L159=DATA!$A$4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expression" priority="8715" id="{4520E965-BCC9-49BC-855A-8D009088F6B4}">
            <xm:f>$L160=DATA!$A$5</xm:f>
            <x14:dxf>
              <fill>
                <patternFill>
                  <bgColor theme="9" tint="0.79998168889431442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8717" operator="equal" id="{41F4758F-7DD1-4650-9B20-9DF6D7E37B8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718" id="{BE95252A-21AF-42C4-9749-A46D78020D50}">
            <xm:f>$L160=DATA!$A$4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expression" priority="8702" id="{471BD470-1B0F-42F7-9C69-7B6376574D9D}">
            <xm:f>$L161=DATA!$A$5</xm:f>
            <x14:dxf>
              <fill>
                <patternFill>
                  <bgColor theme="9" tint="0.79998168889431442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8704" operator="equal" id="{7972779A-8ABC-4E5A-9436-5B1E0519CE7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705" id="{46447138-CDE0-42BB-97C9-433408E94CC3}">
            <xm:f>$L161=DATA!$A$4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expression" priority="8689" id="{B40E5748-37CF-426D-8A9E-8828CA9BD978}">
            <xm:f>$L157=DATA!$A$5</xm:f>
            <x14:dxf>
              <fill>
                <patternFill>
                  <bgColor theme="9" tint="0.79998168889431442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8691" operator="equal" id="{5A98E44C-E299-4847-972E-8AA015E7B70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692" id="{3D321668-69A9-41E9-A7D8-67794691F609}">
            <xm:f>$L157=DATA!$A$4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expression" priority="8676" id="{3AE0C714-7364-4FDF-83C4-8E5A555CFBCD}">
            <xm:f>$L156=DATA!$A$5</xm:f>
            <x14:dxf>
              <fill>
                <patternFill>
                  <bgColor theme="9" tint="0.79998168889431442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8678" operator="equal" id="{44D6A16D-2411-447A-B1CE-E541807694D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679" id="{53D12D1C-C2D5-4D83-A9F0-7B8D0BC062A7}">
            <xm:f>$L156=DATA!$A$4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expression" priority="8663" id="{2C7BDA97-8907-4BCD-AB79-ACC35B542768}">
            <xm:f>$L154=DATA!$A$5</xm:f>
            <x14:dxf>
              <fill>
                <patternFill>
                  <bgColor theme="9" tint="0.79998168889431442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8665" operator="equal" id="{367A2164-7207-46B8-BEEB-866B01D0B5E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666" id="{DD43C201-A6E2-476F-8EA0-19F60F92AAC3}">
            <xm:f>$L154=DATA!$A$4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8652" operator="equal" id="{DCC3ACCE-8A1E-4E0B-A9F5-21C6AEFC9C5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653" id="{6EF24B7C-D4CF-4094-94C6-7BFD5370FE9F}">
            <xm:f>$L148=DATA!$A$4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I148:L148 G148 L149</xm:sqref>
        </x14:conditionalFormatting>
        <x14:conditionalFormatting xmlns:xm="http://schemas.microsoft.com/office/excel/2006/main">
          <x14:cfRule type="cellIs" priority="8649" operator="equal" id="{030BF48C-C391-4716-8E48-EB79A95BEC18}">
            <xm:f>DATA!$A$5</xm:f>
            <x14:dxf>
              <font>
                <b/>
                <i val="0"/>
                <color rgb="FF00B050"/>
              </font>
            </x14:dxf>
          </x14:cfRule>
          <xm:sqref>L148:L149</xm:sqref>
        </x14:conditionalFormatting>
        <x14:conditionalFormatting xmlns:xm="http://schemas.microsoft.com/office/excel/2006/main">
          <x14:cfRule type="expression" priority="8650" id="{E91067C1-290E-4998-A1C1-C20DC0AC2286}">
            <xm:f>$L148=DATA!$A$5</xm:f>
            <x14:dxf>
              <fill>
                <patternFill>
                  <bgColor theme="9" tint="0.79998168889431442"/>
                </patternFill>
              </fill>
            </x14:dxf>
          </x14:cfRule>
          <xm:sqref>I148:L148 G148 L149</xm:sqref>
        </x14:conditionalFormatting>
        <x14:conditionalFormatting xmlns:xm="http://schemas.microsoft.com/office/excel/2006/main">
          <x14:cfRule type="expression" priority="8639" id="{D92393AE-636F-44F6-AAAD-ABE4D0DCAC9D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N162:JN173</xm:sqref>
        </x14:conditionalFormatting>
        <x14:conditionalFormatting xmlns:xm="http://schemas.microsoft.com/office/excel/2006/main">
          <x14:cfRule type="cellIs" priority="8640" operator="equal" id="{E99532F6-0BD3-4A91-8812-2C5A0877D31B}">
            <xm:f>DATA!$A$5</xm:f>
            <x14:dxf>
              <font>
                <b/>
                <i val="0"/>
                <color rgb="FF00B050"/>
              </font>
            </x14:dxf>
          </x14:cfRule>
          <xm:sqref>L162:AB173</xm:sqref>
        </x14:conditionalFormatting>
        <x14:conditionalFormatting xmlns:xm="http://schemas.microsoft.com/office/excel/2006/main">
          <x14:cfRule type="expression" priority="8642" id="{B11E735E-0640-443E-9F7E-257C9E8AB25B}">
            <xm:f>$L162=DATA!$A$5</xm:f>
            <x14:dxf>
              <fill>
                <patternFill>
                  <bgColor theme="9" tint="0.79998168889431442"/>
                </patternFill>
              </fill>
            </x14:dxf>
          </x14:cfRule>
          <xm:sqref>B162:XFD162 A165:G165 A166:B173 J163:XFD173 A163:G163 E164:G164 E166:G173 A164:C164</xm:sqref>
        </x14:conditionalFormatting>
        <x14:conditionalFormatting xmlns:xm="http://schemas.microsoft.com/office/excel/2006/main">
          <x14:cfRule type="cellIs" priority="8643" operator="equal" id="{89F1851D-BBE3-4A2C-BB1E-18E35EC00F1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644" id="{5B129F6E-3742-4840-A0A0-BF96FE0C3A3C}">
            <xm:f>$L162=DATA!$A$4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B162:XFD162 A165:G165 A166:B173 J163:XFD173 A163:G163 E164:G164 E166:G173 A164:C164</xm:sqref>
        </x14:conditionalFormatting>
        <x14:conditionalFormatting xmlns:xm="http://schemas.microsoft.com/office/excel/2006/main">
          <x14:cfRule type="expression" priority="8500" id="{4FA56038-1F85-401C-960B-676A6C306F3C}">
            <xm:f>$L172=DATA!$A$5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C172</xm:sqref>
        </x14:conditionalFormatting>
        <x14:conditionalFormatting xmlns:xm="http://schemas.microsoft.com/office/excel/2006/main">
          <x14:cfRule type="cellIs" priority="8501" operator="equal" id="{14674397-85C8-4F45-808B-544C3CB8262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502" id="{970A36ED-65E9-4502-B917-D2B3E131DBA5}">
            <xm:f>$L172=DATA!$A$4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C172</xm:sqref>
        </x14:conditionalFormatting>
        <x14:conditionalFormatting xmlns:xm="http://schemas.microsoft.com/office/excel/2006/main">
          <x14:cfRule type="expression" priority="8590" id="{44703F03-97B9-4463-97B7-41741648106C}">
            <xm:f>$L166=DATA!$A$5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cellIs" priority="8591" operator="equal" id="{C17C9CF6-0EFA-42E2-B16E-58BF9800E62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592" id="{B5A42FF3-6C37-4AA7-8FC2-FCAC0E268F34}">
            <xm:f>$L166=DATA!$A$4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expression" priority="8575" id="{22CA3F2D-2741-4335-BC33-4658966115D2}">
            <xm:f>$L167=DATA!$A$5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C167</xm:sqref>
        </x14:conditionalFormatting>
        <x14:conditionalFormatting xmlns:xm="http://schemas.microsoft.com/office/excel/2006/main">
          <x14:cfRule type="cellIs" priority="8576" operator="equal" id="{7C456B56-F216-4545-AA87-8B2A3ABBB25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577" id="{D8C7FD5F-50A6-4BA8-A8FD-6D98B57A70C2}">
            <xm:f>$L167=DATA!$A$4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C167</xm:sqref>
        </x14:conditionalFormatting>
        <x14:conditionalFormatting xmlns:xm="http://schemas.microsoft.com/office/excel/2006/main">
          <x14:cfRule type="expression" priority="8560" id="{FA5436B9-06E0-42D3-A4C6-2BE1A665883F}">
            <xm:f>$L168=DATA!$A$5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C168</xm:sqref>
        </x14:conditionalFormatting>
        <x14:conditionalFormatting xmlns:xm="http://schemas.microsoft.com/office/excel/2006/main">
          <x14:cfRule type="cellIs" priority="8561" operator="equal" id="{DBE5CBE4-41D2-4EBD-B62B-8A964DD1E00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562" id="{40B0E96B-6B62-4813-A009-CA67A64D8578}">
            <xm:f>$L168=DATA!$A$4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C168</xm:sqref>
        </x14:conditionalFormatting>
        <x14:conditionalFormatting xmlns:xm="http://schemas.microsoft.com/office/excel/2006/main">
          <x14:cfRule type="expression" priority="8545" id="{E250F97C-1310-4432-873D-B71D3A0A924D}">
            <xm:f>$L169=DATA!$A$5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C169</xm:sqref>
        </x14:conditionalFormatting>
        <x14:conditionalFormatting xmlns:xm="http://schemas.microsoft.com/office/excel/2006/main">
          <x14:cfRule type="cellIs" priority="8546" operator="equal" id="{DD43A09D-66AD-4A5E-A32C-773E9C0C7CE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547" id="{FFBDDE07-C2CB-494B-AE0E-E50CD4483CFF}">
            <xm:f>$L169=DATA!$A$4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C169</xm:sqref>
        </x14:conditionalFormatting>
        <x14:conditionalFormatting xmlns:xm="http://schemas.microsoft.com/office/excel/2006/main">
          <x14:cfRule type="expression" priority="8530" id="{69A0921B-220D-446D-99C4-B666A9794553}">
            <xm:f>$L170=DATA!$A$5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C170</xm:sqref>
        </x14:conditionalFormatting>
        <x14:conditionalFormatting xmlns:xm="http://schemas.microsoft.com/office/excel/2006/main">
          <x14:cfRule type="cellIs" priority="8531" operator="equal" id="{1DA1943E-3F6A-4496-AF25-1D5D04F8891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532" id="{7ACF010C-E1DF-4D11-AF58-760BF0928B03}">
            <xm:f>$L170=DATA!$A$4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C170</xm:sqref>
        </x14:conditionalFormatting>
        <x14:conditionalFormatting xmlns:xm="http://schemas.microsoft.com/office/excel/2006/main">
          <x14:cfRule type="expression" priority="8515" id="{01CC6BE3-3F44-48D3-B78B-FF7A666D3C6A}">
            <xm:f>$L171=DATA!$A$5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C171</xm:sqref>
        </x14:conditionalFormatting>
        <x14:conditionalFormatting xmlns:xm="http://schemas.microsoft.com/office/excel/2006/main">
          <x14:cfRule type="cellIs" priority="8516" operator="equal" id="{F6B0817C-3774-4FDC-84D5-680CBF8A9B0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517" id="{06DF63BA-6DA2-4E53-BBD0-F19FB8CFB13A}">
            <xm:f>$L171=DATA!$A$4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C171</xm:sqref>
        </x14:conditionalFormatting>
        <x14:conditionalFormatting xmlns:xm="http://schemas.microsoft.com/office/excel/2006/main">
          <x14:cfRule type="expression" priority="8485" id="{76DD4B9F-6259-4D14-A63D-12B105B036DE}">
            <xm:f>$L173=DATA!$A$5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C173</xm:sqref>
        </x14:conditionalFormatting>
        <x14:conditionalFormatting xmlns:xm="http://schemas.microsoft.com/office/excel/2006/main">
          <x14:cfRule type="cellIs" priority="8486" operator="equal" id="{780B628F-7460-4A78-9F09-95C1FB60B58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487" id="{C2CEC45E-3481-4A8B-BC79-336AF83B8BAE}">
            <xm:f>$L173=DATA!$A$4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C173</xm:sqref>
        </x14:conditionalFormatting>
        <x14:conditionalFormatting xmlns:xm="http://schemas.microsoft.com/office/excel/2006/main">
          <x14:cfRule type="expression" priority="8397" id="{66703CC5-3F77-43C0-9EC5-CF7228368362}">
            <xm:f>$L163=DATA!$A$5</xm:f>
            <x14:dxf>
              <fill>
                <patternFill>
                  <bgColor theme="9" tint="0.79998168889431442"/>
                </patternFill>
              </fill>
            </x14:dxf>
          </x14:cfRule>
          <xm:sqref>I163:I173</xm:sqref>
        </x14:conditionalFormatting>
        <x14:conditionalFormatting xmlns:xm="http://schemas.microsoft.com/office/excel/2006/main">
          <x14:cfRule type="cellIs" priority="8398" operator="equal" id="{CAF37582-323A-4022-93D6-17AFAF678B5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399" id="{83325BAE-9320-4E53-82C6-807CF9B3BAD9}">
            <xm:f>$L163=DATA!$A$4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I163:I173</xm:sqref>
        </x14:conditionalFormatting>
        <x14:conditionalFormatting xmlns:xm="http://schemas.microsoft.com/office/excel/2006/main">
          <x14:cfRule type="expression" priority="8391" id="{F5E669EE-1C1B-450A-A842-FEBEE481FC87}">
            <xm:f>$L173=DATA!$A$5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C173</xm:sqref>
        </x14:conditionalFormatting>
        <x14:conditionalFormatting xmlns:xm="http://schemas.microsoft.com/office/excel/2006/main">
          <x14:cfRule type="cellIs" priority="8392" operator="equal" id="{A4C8F6A6-91BD-4BFA-A51D-48D61888764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393" id="{B75D4B50-AB68-4199-8A54-46432205199A}">
            <xm:f>$L173=DATA!$A$4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C173</xm:sqref>
        </x14:conditionalFormatting>
        <x14:conditionalFormatting xmlns:xm="http://schemas.microsoft.com/office/excel/2006/main">
          <x14:cfRule type="expression" priority="8376" id="{9C943115-B22E-405F-92D6-B4374D86F5A6}">
            <xm:f>$L171=DATA!$A$5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C171</xm:sqref>
        </x14:conditionalFormatting>
        <x14:conditionalFormatting xmlns:xm="http://schemas.microsoft.com/office/excel/2006/main">
          <x14:cfRule type="cellIs" priority="8377" operator="equal" id="{BAAE0CDF-05B9-4FB2-A04B-13428BF0D78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378" id="{0A1F535A-82E6-4154-9E72-189F752770EC}">
            <xm:f>$L171=DATA!$A$4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C171</xm:sqref>
        </x14:conditionalFormatting>
        <x14:conditionalFormatting xmlns:xm="http://schemas.microsoft.com/office/excel/2006/main">
          <x14:cfRule type="expression" priority="8361" id="{B4A299CA-1FF7-43F3-8DE5-27ADD130BB60}">
            <xm:f>$L170=DATA!$A$5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C170</xm:sqref>
        </x14:conditionalFormatting>
        <x14:conditionalFormatting xmlns:xm="http://schemas.microsoft.com/office/excel/2006/main">
          <x14:cfRule type="cellIs" priority="8362" operator="equal" id="{09DBC5C6-632A-4309-B437-B122DED034E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363" id="{3F3FF106-8D68-426E-BF60-D9D537BC1D89}">
            <xm:f>$L170=DATA!$A$4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C170</xm:sqref>
        </x14:conditionalFormatting>
        <x14:conditionalFormatting xmlns:xm="http://schemas.microsoft.com/office/excel/2006/main">
          <x14:cfRule type="expression" priority="8346" id="{7C391BDF-762B-4AC2-8BF0-F313EBE46E01}">
            <xm:f>$L169=DATA!$A$5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C169</xm:sqref>
        </x14:conditionalFormatting>
        <x14:conditionalFormatting xmlns:xm="http://schemas.microsoft.com/office/excel/2006/main">
          <x14:cfRule type="cellIs" priority="8347" operator="equal" id="{23EDBF95-768D-423B-B910-A89E585F7FC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348" id="{634FA82D-07CC-4555-AE5D-E469B13F4874}">
            <xm:f>$L169=DATA!$A$4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C169</xm:sqref>
        </x14:conditionalFormatting>
        <x14:conditionalFormatting xmlns:xm="http://schemas.microsoft.com/office/excel/2006/main">
          <x14:cfRule type="expression" priority="8331" id="{CA5E82DA-611E-4BD8-84D4-FC86E486146F}">
            <xm:f>$L169=DATA!$A$5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C169</xm:sqref>
        </x14:conditionalFormatting>
        <x14:conditionalFormatting xmlns:xm="http://schemas.microsoft.com/office/excel/2006/main">
          <x14:cfRule type="cellIs" priority="8332" operator="equal" id="{6DE53D32-2C22-405B-8144-4FD2E43AEC7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333" id="{ABCA11F8-4CB1-4899-B0BD-35BF3F844638}">
            <xm:f>$L169=DATA!$A$4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C169</xm:sqref>
        </x14:conditionalFormatting>
        <x14:conditionalFormatting xmlns:xm="http://schemas.microsoft.com/office/excel/2006/main">
          <x14:cfRule type="expression" priority="8316" id="{636D198C-B28C-41DF-956F-E2656E1D90BF}">
            <xm:f>$L168=DATA!$A$5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C168</xm:sqref>
        </x14:conditionalFormatting>
        <x14:conditionalFormatting xmlns:xm="http://schemas.microsoft.com/office/excel/2006/main">
          <x14:cfRule type="cellIs" priority="8317" operator="equal" id="{62BE39FE-A946-42B9-99D1-8D56FF2228A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318" id="{021088AC-EAFF-48A6-9509-ADF3E096BB8A}">
            <xm:f>$L168=DATA!$A$4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C168</xm:sqref>
        </x14:conditionalFormatting>
        <x14:conditionalFormatting xmlns:xm="http://schemas.microsoft.com/office/excel/2006/main">
          <x14:cfRule type="expression" priority="8301" id="{8B39904B-36B7-4A7B-970B-75A246046DED}">
            <xm:f>$L168=DATA!$A$5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C168</xm:sqref>
        </x14:conditionalFormatting>
        <x14:conditionalFormatting xmlns:xm="http://schemas.microsoft.com/office/excel/2006/main">
          <x14:cfRule type="cellIs" priority="8302" operator="equal" id="{7DDA4EBA-9E7A-4949-89BA-60880244021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303" id="{DA5FCFA6-3C12-4A88-A697-8E612B43F28A}">
            <xm:f>$L168=DATA!$A$4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C168</xm:sqref>
        </x14:conditionalFormatting>
        <x14:conditionalFormatting xmlns:xm="http://schemas.microsoft.com/office/excel/2006/main">
          <x14:cfRule type="expression" priority="8286" id="{FEF8A8C8-3812-4BB3-8A26-40F23B6218AB}">
            <xm:f>$L168=DATA!$A$5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C168</xm:sqref>
        </x14:conditionalFormatting>
        <x14:conditionalFormatting xmlns:xm="http://schemas.microsoft.com/office/excel/2006/main">
          <x14:cfRule type="cellIs" priority="8287" operator="equal" id="{481DD84B-7ED0-4783-90E1-D6CF3057685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288" id="{E2373E58-4044-4FD0-B11D-C181717FD1A2}">
            <xm:f>$L168=DATA!$A$4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C168</xm:sqref>
        </x14:conditionalFormatting>
        <x14:conditionalFormatting xmlns:xm="http://schemas.microsoft.com/office/excel/2006/main">
          <x14:cfRule type="expression" priority="8271" id="{4EB49CB5-5093-4019-A684-1E5712E78794}">
            <xm:f>$L167=DATA!$A$5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C167</xm:sqref>
        </x14:conditionalFormatting>
        <x14:conditionalFormatting xmlns:xm="http://schemas.microsoft.com/office/excel/2006/main">
          <x14:cfRule type="cellIs" priority="8272" operator="equal" id="{7892C224-0F7C-49E4-BE06-469D21007CB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273" id="{52930A65-B496-49E4-9557-3C4E54E2F375}">
            <xm:f>$L167=DATA!$A$4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C167</xm:sqref>
        </x14:conditionalFormatting>
        <x14:conditionalFormatting xmlns:xm="http://schemas.microsoft.com/office/excel/2006/main">
          <x14:cfRule type="expression" priority="8256" id="{3DB06F27-2A3A-408F-BE6B-E8C50459B979}">
            <xm:f>$L167=DATA!$A$5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C167</xm:sqref>
        </x14:conditionalFormatting>
        <x14:conditionalFormatting xmlns:xm="http://schemas.microsoft.com/office/excel/2006/main">
          <x14:cfRule type="cellIs" priority="8257" operator="equal" id="{F7F7A8B5-7668-4652-B8E9-ABA33534AB6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258" id="{5545EE71-1988-4B74-9A4B-B218A3DBF489}">
            <xm:f>$L167=DATA!$A$4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C167</xm:sqref>
        </x14:conditionalFormatting>
        <x14:conditionalFormatting xmlns:xm="http://schemas.microsoft.com/office/excel/2006/main">
          <x14:cfRule type="expression" priority="8241" id="{F4447C34-018B-4F02-B474-910BD29DF7F9}">
            <xm:f>$L167=DATA!$A$5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C167</xm:sqref>
        </x14:conditionalFormatting>
        <x14:conditionalFormatting xmlns:xm="http://schemas.microsoft.com/office/excel/2006/main">
          <x14:cfRule type="cellIs" priority="8242" operator="equal" id="{16F8E640-8A66-44AD-A9E9-E5406E63ADC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243" id="{44105FED-A239-4973-876C-13CEB87F46B4}">
            <xm:f>$L167=DATA!$A$4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C167</xm:sqref>
        </x14:conditionalFormatting>
        <x14:conditionalFormatting xmlns:xm="http://schemas.microsoft.com/office/excel/2006/main">
          <x14:cfRule type="expression" priority="8226" id="{1DDA58DF-0DC4-4424-AE11-D2CDB310D036}">
            <xm:f>$L166=DATA!$A$5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cellIs" priority="8227" operator="equal" id="{EBA91458-9369-4EEC-AFF6-C1CDE07B960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228" id="{C5AA7E7B-F933-42FE-A63F-43BF2DC7F99B}">
            <xm:f>$L166=DATA!$A$4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expression" priority="8211" id="{BD20C4A2-9A0F-4878-8898-38515F81947F}">
            <xm:f>$L166=DATA!$A$5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cellIs" priority="8212" operator="equal" id="{C1972070-4FAF-4C0D-9570-25E3F7A7FE9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213" id="{8B9637CD-79FF-426D-B230-40541BB158B3}">
            <xm:f>$L166=DATA!$A$4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expression" priority="8196" id="{9ECA0079-1077-43C6-859D-2B5373960355}">
            <xm:f>$L166=DATA!$A$5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cellIs" priority="8197" operator="equal" id="{AE09A3BF-D567-4A72-BD8A-3CB5A4D8237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198" id="{2BB3F40D-7354-47B1-B446-545CEAAD569F}">
            <xm:f>$L166=DATA!$A$4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expression" priority="8181" id="{46D345D7-C460-463E-8B3F-8B1FAA68BC4F}">
            <xm:f>$L164=DATA!$A$5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C164</xm:sqref>
        </x14:conditionalFormatting>
        <x14:conditionalFormatting xmlns:xm="http://schemas.microsoft.com/office/excel/2006/main">
          <x14:cfRule type="cellIs" priority="8182" operator="equal" id="{C3137F20-AC4A-4DC8-8A74-416C3E70DB0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183" id="{E5B75D0B-0D8C-4B66-90A3-94AAE1ECF19E}">
            <xm:f>$L164=DATA!$A$4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C164</xm:sqref>
        </x14:conditionalFormatting>
        <x14:conditionalFormatting xmlns:xm="http://schemas.microsoft.com/office/excel/2006/main">
          <x14:cfRule type="expression" priority="8166" id="{2D8F79CF-6315-40C7-B09D-EE7A35F59E3C}">
            <xm:f>$L164=DATA!$A$5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C164</xm:sqref>
        </x14:conditionalFormatting>
        <x14:conditionalFormatting xmlns:xm="http://schemas.microsoft.com/office/excel/2006/main">
          <x14:cfRule type="cellIs" priority="8167" operator="equal" id="{028AA077-5E05-41B3-8F2F-03E3ECD919E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168" id="{12C17D3E-540E-48F9-9E0B-D66A2CCB50B1}">
            <xm:f>$L164=DATA!$A$4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C164</xm:sqref>
        </x14:conditionalFormatting>
        <x14:conditionalFormatting xmlns:xm="http://schemas.microsoft.com/office/excel/2006/main">
          <x14:cfRule type="expression" priority="8151" id="{22DED3C6-FB0E-4DAF-AA7B-6930848EA7A5}">
            <xm:f>$L164=DATA!$A$5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C164</xm:sqref>
        </x14:conditionalFormatting>
        <x14:conditionalFormatting xmlns:xm="http://schemas.microsoft.com/office/excel/2006/main">
          <x14:cfRule type="cellIs" priority="8152" operator="equal" id="{C70C7E9C-6768-4810-A42E-F85C1BB761A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153" id="{80F8819C-5D4E-4AA9-89D8-5FE8085DC90A}">
            <xm:f>$L164=DATA!$A$4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C164</xm:sqref>
        </x14:conditionalFormatting>
        <x14:conditionalFormatting xmlns:xm="http://schemas.microsoft.com/office/excel/2006/main">
          <x14:cfRule type="expression" priority="8136" id="{B906BB91-AE8D-4D9B-899D-2DDE66A6185B}">
            <xm:f>$L164=DATA!$A$5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C164</xm:sqref>
        </x14:conditionalFormatting>
        <x14:conditionalFormatting xmlns:xm="http://schemas.microsoft.com/office/excel/2006/main">
          <x14:cfRule type="cellIs" priority="8137" operator="equal" id="{8A90F60A-6550-4714-840E-CF050D6D7F5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138" id="{5483643D-5841-47F6-A280-5C920516F081}">
            <xm:f>$L164=DATA!$A$4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C164</xm:sqref>
        </x14:conditionalFormatting>
        <x14:conditionalFormatting xmlns:xm="http://schemas.microsoft.com/office/excel/2006/main">
          <x14:cfRule type="expression" priority="8094" id="{B4A3DCFC-1DD2-430A-9DBD-03EA68532B27}">
            <xm:f>$L168=DATA!$A$5</xm:f>
            <x14:dxf>
              <fill>
                <patternFill>
                  <bgColor theme="9" tint="0.79998168889431442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8095" operator="equal" id="{29008723-A1BD-495D-8F84-75F848C9D29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096" id="{B06A2877-74DC-41CB-A574-87CAA89D907F}">
            <xm:f>$L168=DATA!$A$4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expression" priority="8042" id="{0B5ADB11-FD0C-4F63-B675-0B1A141243AC}">
            <xm:f>$L173=DATA!$A$5</xm:f>
            <x14:dxf>
              <fill>
                <patternFill>
                  <bgColor theme="9" tint="0.79998168889431442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8043" operator="equal" id="{D6FE3CAB-CB3A-4BEF-B474-BE2832CDDE8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044" id="{7F48F89B-6D86-4053-9918-7EF3B4523431}">
            <xm:f>$L173=DATA!$A$4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expression" priority="8029" id="{FC0BCF8B-2240-4032-AD02-C3B1E068CBEF}">
            <xm:f>$L167=DATA!$A$5</xm:f>
            <x14:dxf>
              <fill>
                <patternFill>
                  <bgColor theme="9" tint="0.79998168889431442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8030" operator="equal" id="{782A14A2-CC28-4452-B339-3CEA2EA6580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031" id="{E1CC1ED9-ADFE-4BDD-9686-47D5F7C46ACF}">
            <xm:f>$L167=DATA!$A$4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expression" priority="8019" id="{A22B1625-51AF-482E-81C8-EAAD349187D5}">
            <xm:f>$L170=DATA!$A$5</xm:f>
            <x14:dxf>
              <fill>
                <patternFill>
                  <bgColor theme="9" tint="0.79998168889431442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8020" operator="equal" id="{2CB609B0-4AD3-4B2D-AB86-23F539B46B1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021" id="{F6BD8574-ECE8-45F3-9397-69271D933E8A}">
            <xm:f>$L170=DATA!$A$4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expression" priority="8006" id="{84F285E1-17B0-412F-AA96-3CF47A3AE953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N174:JN185</xm:sqref>
        </x14:conditionalFormatting>
        <x14:conditionalFormatting xmlns:xm="http://schemas.microsoft.com/office/excel/2006/main">
          <x14:cfRule type="cellIs" priority="8007" operator="equal" id="{10081B3D-EDAE-45CE-BEA7-2767FBD8E1FF}">
            <xm:f>DATA!$A$5</xm:f>
            <x14:dxf>
              <font>
                <b/>
                <i val="0"/>
                <color rgb="FF00B050"/>
              </font>
            </x14:dxf>
          </x14:cfRule>
          <xm:sqref>L174:AB185</xm:sqref>
        </x14:conditionalFormatting>
        <x14:conditionalFormatting xmlns:xm="http://schemas.microsoft.com/office/excel/2006/main">
          <x14:cfRule type="expression" priority="8009" id="{6880BBC8-3072-48F8-99D7-5B36A84043F2}">
            <xm:f>$L174=DATA!$A$5</xm:f>
            <x14:dxf>
              <fill>
                <patternFill>
                  <bgColor theme="9" tint="0.79998168889431442"/>
                </patternFill>
              </fill>
            </x14:dxf>
          </x14:cfRule>
          <xm:sqref>B174:XFD174 A175:G175 A177:G177 A176:C176 E176:G176 A178:B185 J175:XFD185 E178:G185</xm:sqref>
        </x14:conditionalFormatting>
        <x14:conditionalFormatting xmlns:xm="http://schemas.microsoft.com/office/excel/2006/main">
          <x14:cfRule type="cellIs" priority="8010" operator="equal" id="{B82AB996-5206-4E70-B0F6-62F9A1AB047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011" id="{B885A60B-6E8F-4147-A34D-0A0256CDE15C}">
            <xm:f>$L174=DATA!$A$4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B174:XFD174 A175:G175 A177:G177 A176:C176 E176:G176 A178:B185 J175:XFD185 E178:G185</xm:sqref>
        </x14:conditionalFormatting>
        <x14:conditionalFormatting xmlns:xm="http://schemas.microsoft.com/office/excel/2006/main">
          <x14:cfRule type="expression" priority="7891" id="{E8F8E74D-ED61-483D-BB54-F51FA7660392}">
            <xm:f>$L184=DATA!$A$5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C184</xm:sqref>
        </x14:conditionalFormatting>
        <x14:conditionalFormatting xmlns:xm="http://schemas.microsoft.com/office/excel/2006/main">
          <x14:cfRule type="cellIs" priority="7892" operator="equal" id="{EBD83B7C-3F50-465E-AE94-DBD360A7CD4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893" id="{BF6A7382-049E-4ED8-B16A-74AD11934218}">
            <xm:f>$L184=DATA!$A$4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C184</xm:sqref>
        </x14:conditionalFormatting>
        <x14:conditionalFormatting xmlns:xm="http://schemas.microsoft.com/office/excel/2006/main">
          <x14:cfRule type="expression" priority="7981" id="{6FE9892A-EC63-4946-9F24-16EF453D9CA3}">
            <xm:f>$L178=DATA!$A$5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C178</xm:sqref>
        </x14:conditionalFormatting>
        <x14:conditionalFormatting xmlns:xm="http://schemas.microsoft.com/office/excel/2006/main">
          <x14:cfRule type="cellIs" priority="7982" operator="equal" id="{631E4290-7BBF-40FE-9B19-DB0B1C10715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983" id="{AEAFD7E4-D3FA-4234-A9FC-8413BB969FD0}">
            <xm:f>$L178=DATA!$A$4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C178</xm:sqref>
        </x14:conditionalFormatting>
        <x14:conditionalFormatting xmlns:xm="http://schemas.microsoft.com/office/excel/2006/main">
          <x14:cfRule type="expression" priority="7966" id="{82C07E74-B446-4C3B-9505-16FBFC6C4A2C}">
            <xm:f>$L179=DATA!$A$5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C179</xm:sqref>
        </x14:conditionalFormatting>
        <x14:conditionalFormatting xmlns:xm="http://schemas.microsoft.com/office/excel/2006/main">
          <x14:cfRule type="cellIs" priority="7967" operator="equal" id="{E78CD0D0-13F7-4BFA-BD75-10D3C239EBB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968" id="{6659A8CC-A35A-40DF-9F78-D355D43B0C03}">
            <xm:f>$L179=DATA!$A$4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C179</xm:sqref>
        </x14:conditionalFormatting>
        <x14:conditionalFormatting xmlns:xm="http://schemas.microsoft.com/office/excel/2006/main">
          <x14:cfRule type="expression" priority="7951" id="{F889A0E8-3722-4BC3-B0E9-38E2E1B26BEF}">
            <xm:f>$L180=DATA!$A$5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C180</xm:sqref>
        </x14:conditionalFormatting>
        <x14:conditionalFormatting xmlns:xm="http://schemas.microsoft.com/office/excel/2006/main">
          <x14:cfRule type="cellIs" priority="7952" operator="equal" id="{2CD77C45-0B72-470E-B183-A4D9AF04565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953" id="{1E4A9C6B-81F3-419F-91A9-7E1DB0078669}">
            <xm:f>$L180=DATA!$A$4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C180</xm:sqref>
        </x14:conditionalFormatting>
        <x14:conditionalFormatting xmlns:xm="http://schemas.microsoft.com/office/excel/2006/main">
          <x14:cfRule type="expression" priority="7936" id="{A41B4723-DDE0-4F23-96CB-25C9713C36F6}">
            <xm:f>$L181=DATA!$A$5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C181</xm:sqref>
        </x14:conditionalFormatting>
        <x14:conditionalFormatting xmlns:xm="http://schemas.microsoft.com/office/excel/2006/main">
          <x14:cfRule type="cellIs" priority="7937" operator="equal" id="{9AA9297C-3A79-4457-B2A2-AD192F8B0C4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938" id="{F8170694-9D2A-4474-BF62-5AA635CEC231}">
            <xm:f>$L181=DATA!$A$4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C181</xm:sqref>
        </x14:conditionalFormatting>
        <x14:conditionalFormatting xmlns:xm="http://schemas.microsoft.com/office/excel/2006/main">
          <x14:cfRule type="expression" priority="7921" id="{F736C5D9-F0A3-45F2-A274-3FC091041BAD}">
            <xm:f>$L182=DATA!$A$5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C182</xm:sqref>
        </x14:conditionalFormatting>
        <x14:conditionalFormatting xmlns:xm="http://schemas.microsoft.com/office/excel/2006/main">
          <x14:cfRule type="cellIs" priority="7922" operator="equal" id="{D1DD3544-11ED-4D6A-A8B2-B50D2050AF3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923" id="{87115B72-3C85-4060-9D7E-D4403F51598E}">
            <xm:f>$L182=DATA!$A$4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C182</xm:sqref>
        </x14:conditionalFormatting>
        <x14:conditionalFormatting xmlns:xm="http://schemas.microsoft.com/office/excel/2006/main">
          <x14:cfRule type="expression" priority="7906" id="{D9EC4C74-84E4-4E66-BB55-650FE917AD06}">
            <xm:f>$L183=DATA!$A$5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C183</xm:sqref>
        </x14:conditionalFormatting>
        <x14:conditionalFormatting xmlns:xm="http://schemas.microsoft.com/office/excel/2006/main">
          <x14:cfRule type="cellIs" priority="7907" operator="equal" id="{C876AB34-D48B-46CE-BFFB-FE7ECDF5DC1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908" id="{A1B05CD9-0D7B-41BE-8DF9-32F4AD6C4EF4}">
            <xm:f>$L183=DATA!$A$4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C183</xm:sqref>
        </x14:conditionalFormatting>
        <x14:conditionalFormatting xmlns:xm="http://schemas.microsoft.com/office/excel/2006/main">
          <x14:cfRule type="expression" priority="7876" id="{6C8EDE9E-1634-4481-9622-56334251161E}">
            <xm:f>$L185=DATA!$A$5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C185</xm:sqref>
        </x14:conditionalFormatting>
        <x14:conditionalFormatting xmlns:xm="http://schemas.microsoft.com/office/excel/2006/main">
          <x14:cfRule type="cellIs" priority="7877" operator="equal" id="{A38D3958-5748-4BA7-9A30-B8A412CD2E7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878" id="{26575C8D-5B4E-4177-BE7B-704B8B42CB07}">
            <xm:f>$L185=DATA!$A$4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C185</xm:sqref>
        </x14:conditionalFormatting>
        <x14:conditionalFormatting xmlns:xm="http://schemas.microsoft.com/office/excel/2006/main">
          <x14:cfRule type="expression" priority="7860" id="{1B9E7E96-C627-4C8A-A5FF-00777A95B2BA}">
            <xm:f>$L175=DATA!$A$5</xm:f>
            <x14:dxf>
              <fill>
                <patternFill>
                  <bgColor theme="9" tint="0.79998168889431442"/>
                </patternFill>
              </fill>
            </x14:dxf>
          </x14:cfRule>
          <xm:sqref>I175:I185</xm:sqref>
        </x14:conditionalFormatting>
        <x14:conditionalFormatting xmlns:xm="http://schemas.microsoft.com/office/excel/2006/main">
          <x14:cfRule type="cellIs" priority="7861" operator="equal" id="{93562EFF-AA43-4CA7-835D-E352E3BF6D2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862" id="{44D8C16A-792C-412A-BF2A-ED94CBE732DF}">
            <xm:f>$L175=DATA!$A$4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I175:I185</xm:sqref>
        </x14:conditionalFormatting>
        <x14:conditionalFormatting xmlns:xm="http://schemas.microsoft.com/office/excel/2006/main">
          <x14:cfRule type="expression" priority="7854" id="{0F707757-57C6-4E3E-AE9C-87F711F586BD}">
            <xm:f>$L185=DATA!$A$5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C185</xm:sqref>
        </x14:conditionalFormatting>
        <x14:conditionalFormatting xmlns:xm="http://schemas.microsoft.com/office/excel/2006/main">
          <x14:cfRule type="cellIs" priority="7855" operator="equal" id="{B44F1E9D-D14A-44D9-9526-4466C183322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856" id="{FA9B514E-3FA5-4C60-9AAE-0204A1D3B235}">
            <xm:f>$L185=DATA!$A$4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C185</xm:sqref>
        </x14:conditionalFormatting>
        <x14:conditionalFormatting xmlns:xm="http://schemas.microsoft.com/office/excel/2006/main">
          <x14:cfRule type="expression" priority="7839" id="{168481BF-EA6E-4E52-87E1-5FD42D41F5EE}">
            <xm:f>$L183=DATA!$A$5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C183</xm:sqref>
        </x14:conditionalFormatting>
        <x14:conditionalFormatting xmlns:xm="http://schemas.microsoft.com/office/excel/2006/main">
          <x14:cfRule type="cellIs" priority="7840" operator="equal" id="{3632D434-C4CD-416B-A7E9-055592C26DB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841" id="{4CD23EF1-01A1-4B39-A5FC-755AD3952BD7}">
            <xm:f>$L183=DATA!$A$4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C183</xm:sqref>
        </x14:conditionalFormatting>
        <x14:conditionalFormatting xmlns:xm="http://schemas.microsoft.com/office/excel/2006/main">
          <x14:cfRule type="expression" priority="7824" id="{6E475D2F-EFC4-44FA-BDFC-888EDEB4D1D4}">
            <xm:f>$L182=DATA!$A$5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C182</xm:sqref>
        </x14:conditionalFormatting>
        <x14:conditionalFormatting xmlns:xm="http://schemas.microsoft.com/office/excel/2006/main">
          <x14:cfRule type="cellIs" priority="7825" operator="equal" id="{0B1298B5-4E0C-4C78-8D90-7F573960247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826" id="{59177EA8-83F2-4C06-B818-89CAAB99A2E9}">
            <xm:f>$L182=DATA!$A$4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C182</xm:sqref>
        </x14:conditionalFormatting>
        <x14:conditionalFormatting xmlns:xm="http://schemas.microsoft.com/office/excel/2006/main">
          <x14:cfRule type="expression" priority="7809" id="{189387F4-9F1F-4B31-ACAF-D2A0AEA97FCD}">
            <xm:f>$L181=DATA!$A$5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C181</xm:sqref>
        </x14:conditionalFormatting>
        <x14:conditionalFormatting xmlns:xm="http://schemas.microsoft.com/office/excel/2006/main">
          <x14:cfRule type="cellIs" priority="7810" operator="equal" id="{34F96C9E-7D0C-4C8C-A0AE-0EEA7681450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811" id="{7FE74FC8-99A7-41A3-81B2-A79680223AEB}">
            <xm:f>$L181=DATA!$A$4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C181</xm:sqref>
        </x14:conditionalFormatting>
        <x14:conditionalFormatting xmlns:xm="http://schemas.microsoft.com/office/excel/2006/main">
          <x14:cfRule type="expression" priority="7794" id="{D404D168-1E7A-4107-A8B2-587E23F0BE2E}">
            <xm:f>$L181=DATA!$A$5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C181</xm:sqref>
        </x14:conditionalFormatting>
        <x14:conditionalFormatting xmlns:xm="http://schemas.microsoft.com/office/excel/2006/main">
          <x14:cfRule type="cellIs" priority="7795" operator="equal" id="{62E1EB12-3C85-4394-8820-DF20C505035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796" id="{EE48824B-A1D4-4F68-8E57-BF70ED435F6D}">
            <xm:f>$L181=DATA!$A$4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C181</xm:sqref>
        </x14:conditionalFormatting>
        <x14:conditionalFormatting xmlns:xm="http://schemas.microsoft.com/office/excel/2006/main">
          <x14:cfRule type="expression" priority="7779" id="{CFC426C0-9304-4085-A829-4F85236F822F}">
            <xm:f>$L180=DATA!$A$5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C180</xm:sqref>
        </x14:conditionalFormatting>
        <x14:conditionalFormatting xmlns:xm="http://schemas.microsoft.com/office/excel/2006/main">
          <x14:cfRule type="cellIs" priority="7780" operator="equal" id="{7898704E-68D4-4900-B2B7-9E5A986296C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781" id="{6D743688-7916-409F-B267-E4D77257C159}">
            <xm:f>$L180=DATA!$A$4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C180</xm:sqref>
        </x14:conditionalFormatting>
        <x14:conditionalFormatting xmlns:xm="http://schemas.microsoft.com/office/excel/2006/main">
          <x14:cfRule type="expression" priority="7764" id="{488C4749-8636-4B1D-9CB6-C089E1287C26}">
            <xm:f>$L180=DATA!$A$5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C180</xm:sqref>
        </x14:conditionalFormatting>
        <x14:conditionalFormatting xmlns:xm="http://schemas.microsoft.com/office/excel/2006/main">
          <x14:cfRule type="cellIs" priority="7765" operator="equal" id="{F1F5D96E-5BE1-415E-B96C-9D58ED7AD30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766" id="{63CB457F-72FB-4306-AD4C-0F72E73DC987}">
            <xm:f>$L180=DATA!$A$4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C180</xm:sqref>
        </x14:conditionalFormatting>
        <x14:conditionalFormatting xmlns:xm="http://schemas.microsoft.com/office/excel/2006/main">
          <x14:cfRule type="expression" priority="7749" id="{68701CD9-5755-4620-8ECE-FD45D14369F2}">
            <xm:f>$L180=DATA!$A$5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C180</xm:sqref>
        </x14:conditionalFormatting>
        <x14:conditionalFormatting xmlns:xm="http://schemas.microsoft.com/office/excel/2006/main">
          <x14:cfRule type="cellIs" priority="7750" operator="equal" id="{214F99B4-C538-4DD4-B836-A331744150C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751" id="{A248368A-1769-462B-B010-6B2694727806}">
            <xm:f>$L180=DATA!$A$4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C180</xm:sqref>
        </x14:conditionalFormatting>
        <x14:conditionalFormatting xmlns:xm="http://schemas.microsoft.com/office/excel/2006/main">
          <x14:cfRule type="expression" priority="7734" id="{F7A55DA0-ED3D-4163-9839-C7483F2DCBEE}">
            <xm:f>$L179=DATA!$A$5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C179</xm:sqref>
        </x14:conditionalFormatting>
        <x14:conditionalFormatting xmlns:xm="http://schemas.microsoft.com/office/excel/2006/main">
          <x14:cfRule type="cellIs" priority="7735" operator="equal" id="{9CA3DE02-92C4-4852-B271-51E0F21F3DE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736" id="{48C72A8B-9A71-4C55-AF3B-A0461EC8B7DD}">
            <xm:f>$L179=DATA!$A$4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C179</xm:sqref>
        </x14:conditionalFormatting>
        <x14:conditionalFormatting xmlns:xm="http://schemas.microsoft.com/office/excel/2006/main">
          <x14:cfRule type="expression" priority="7719" id="{6DEF7962-AF68-4CA3-BEC5-AAE6E7FCB117}">
            <xm:f>$L179=DATA!$A$5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C179</xm:sqref>
        </x14:conditionalFormatting>
        <x14:conditionalFormatting xmlns:xm="http://schemas.microsoft.com/office/excel/2006/main">
          <x14:cfRule type="cellIs" priority="7720" operator="equal" id="{E4F87471-F567-4936-9DFF-DD95E14C612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721" id="{06C80C69-4103-4978-9C85-D16A7EEE0963}">
            <xm:f>$L179=DATA!$A$4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C179</xm:sqref>
        </x14:conditionalFormatting>
        <x14:conditionalFormatting xmlns:xm="http://schemas.microsoft.com/office/excel/2006/main">
          <x14:cfRule type="expression" priority="7704" id="{546BFAB9-8724-42A0-9E50-507CABBDB514}">
            <xm:f>$L179=DATA!$A$5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C179</xm:sqref>
        </x14:conditionalFormatting>
        <x14:conditionalFormatting xmlns:xm="http://schemas.microsoft.com/office/excel/2006/main">
          <x14:cfRule type="cellIs" priority="7705" operator="equal" id="{2C77E8EC-7E5D-490A-88B7-D91861C045A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706" id="{8C44F865-7C97-49F3-91F0-3790E249C119}">
            <xm:f>$L179=DATA!$A$4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C179</xm:sqref>
        </x14:conditionalFormatting>
        <x14:conditionalFormatting xmlns:xm="http://schemas.microsoft.com/office/excel/2006/main">
          <x14:cfRule type="expression" priority="7689" id="{012C1CF7-A9EB-4D50-80B3-438F4BB14555}">
            <xm:f>$L178=DATA!$A$5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C178</xm:sqref>
        </x14:conditionalFormatting>
        <x14:conditionalFormatting xmlns:xm="http://schemas.microsoft.com/office/excel/2006/main">
          <x14:cfRule type="cellIs" priority="7690" operator="equal" id="{80A066A8-D41F-4E43-9C7F-67C5F7B504D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691" id="{5E6AF381-AF89-4E81-A243-B8E2E64F5B3F}">
            <xm:f>$L178=DATA!$A$4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C178</xm:sqref>
        </x14:conditionalFormatting>
        <x14:conditionalFormatting xmlns:xm="http://schemas.microsoft.com/office/excel/2006/main">
          <x14:cfRule type="expression" priority="7674" id="{F7EAC350-B388-4FF7-8CE2-34AA71E99F6A}">
            <xm:f>$L178=DATA!$A$5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C178</xm:sqref>
        </x14:conditionalFormatting>
        <x14:conditionalFormatting xmlns:xm="http://schemas.microsoft.com/office/excel/2006/main">
          <x14:cfRule type="cellIs" priority="7675" operator="equal" id="{AB0B4E98-88F1-4AF2-8FFB-BA25EA3D6E8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676" id="{8CC575EC-A726-4BEE-8A2A-FF55239B4B9C}">
            <xm:f>$L178=DATA!$A$4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C178</xm:sqref>
        </x14:conditionalFormatting>
        <x14:conditionalFormatting xmlns:xm="http://schemas.microsoft.com/office/excel/2006/main">
          <x14:cfRule type="expression" priority="7659" id="{D5481A38-A97A-4D05-8FBD-3E8ADE96FC7D}">
            <xm:f>$L178=DATA!$A$5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C178</xm:sqref>
        </x14:conditionalFormatting>
        <x14:conditionalFormatting xmlns:xm="http://schemas.microsoft.com/office/excel/2006/main">
          <x14:cfRule type="cellIs" priority="7660" operator="equal" id="{CC322FCF-EDF9-404C-9C0B-C7203DF4426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661" id="{5ED511E3-3F90-4F0C-AE6E-639750D910DE}">
            <xm:f>$L178=DATA!$A$4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C178</xm:sqref>
        </x14:conditionalFormatting>
        <x14:conditionalFormatting xmlns:xm="http://schemas.microsoft.com/office/excel/2006/main">
          <x14:cfRule type="expression" priority="7644" id="{A27BA1BC-199B-4518-958A-580D12B22AC5}">
            <xm:f>$L176=DATA!$A$5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C176</xm:sqref>
        </x14:conditionalFormatting>
        <x14:conditionalFormatting xmlns:xm="http://schemas.microsoft.com/office/excel/2006/main">
          <x14:cfRule type="cellIs" priority="7645" operator="equal" id="{562A6A75-A432-4092-8137-BFD2CC947FB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646" id="{3A0B43AD-0261-4DBA-BE5A-1B4650326E1D}">
            <xm:f>$L176=DATA!$A$4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C176</xm:sqref>
        </x14:conditionalFormatting>
        <x14:conditionalFormatting xmlns:xm="http://schemas.microsoft.com/office/excel/2006/main">
          <x14:cfRule type="expression" priority="7629" id="{3EFBC038-1C8A-41BF-9C6B-647DC676B9F0}">
            <xm:f>$L176=DATA!$A$5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C176</xm:sqref>
        </x14:conditionalFormatting>
        <x14:conditionalFormatting xmlns:xm="http://schemas.microsoft.com/office/excel/2006/main">
          <x14:cfRule type="cellIs" priority="7630" operator="equal" id="{9D0A3B7E-0992-420F-8B5C-9AE65B6DDE5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631" id="{172A8F8D-8830-4470-A8BE-9CD12BF9CC2E}">
            <xm:f>$L176=DATA!$A$4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C176</xm:sqref>
        </x14:conditionalFormatting>
        <x14:conditionalFormatting xmlns:xm="http://schemas.microsoft.com/office/excel/2006/main">
          <x14:cfRule type="expression" priority="7614" id="{B358DDC5-87B1-4F9A-8554-8F3AB10A9B17}">
            <xm:f>$L176=DATA!$A$5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C176</xm:sqref>
        </x14:conditionalFormatting>
        <x14:conditionalFormatting xmlns:xm="http://schemas.microsoft.com/office/excel/2006/main">
          <x14:cfRule type="cellIs" priority="7615" operator="equal" id="{C6DBFCE3-36C7-4E50-A767-AEE195A908F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616" id="{F1302AB1-5D21-4799-B442-BCDC8DB6B475}">
            <xm:f>$L176=DATA!$A$4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C176</xm:sqref>
        </x14:conditionalFormatting>
        <x14:conditionalFormatting xmlns:xm="http://schemas.microsoft.com/office/excel/2006/main">
          <x14:cfRule type="expression" priority="7599" id="{886C3B14-D8A6-4CA7-A289-FCD192BC7393}">
            <xm:f>$L176=DATA!$A$5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C176</xm:sqref>
        </x14:conditionalFormatting>
        <x14:conditionalFormatting xmlns:xm="http://schemas.microsoft.com/office/excel/2006/main">
          <x14:cfRule type="cellIs" priority="7600" operator="equal" id="{AC165B17-D37D-4E89-90AD-83BCFE05D25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601" id="{CE68C1C1-812A-4622-9135-B11C01F60780}">
            <xm:f>$L176=DATA!$A$4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C176</xm:sqref>
        </x14:conditionalFormatting>
        <x14:conditionalFormatting xmlns:xm="http://schemas.microsoft.com/office/excel/2006/main">
          <x14:cfRule type="expression" priority="7583" id="{9C403F29-7B27-4925-BBAE-171AE5DF06E7}">
            <xm:f>$L176=DATA!$A$5</xm:f>
            <x14:dxf>
              <fill>
                <patternFill>
                  <bgColor theme="9" tint="0.79998168889431442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7584" operator="equal" id="{F3C1BED9-2483-4DE3-9CEC-90B7EF4E494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585" id="{7B3924AF-B4DE-42F3-90BD-C90FC53DAA77}">
            <xm:f>$L176=DATA!$A$4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expression" priority="7570" id="{C870C269-F6CC-4611-89BB-8681AD164E0B}">
            <xm:f>$L178=DATA!$A$5</xm:f>
            <x14:dxf>
              <fill>
                <patternFill>
                  <bgColor theme="9" tint="0.79998168889431442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ellIs" priority="7571" operator="equal" id="{9D721FD8-CB60-4E80-9499-B404E6FDAE3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572" id="{6CCABEAD-9A5C-4839-A300-1F836B3455D6}">
            <xm:f>$L178=DATA!$A$4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expression" priority="7557" id="{8AD70D63-26CB-47DA-86CF-50B71466EFFD}">
            <xm:f>$L180=DATA!$A$5</xm:f>
            <x14:dxf>
              <fill>
                <patternFill>
                  <bgColor theme="9" tint="0.79998168889431442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ellIs" priority="7558" operator="equal" id="{2B311D43-EEDF-455B-83C4-8F1673D1A84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559" id="{ADE100F6-F62A-4BB9-8D5E-C877EB11481F}">
            <xm:f>$L180=DATA!$A$4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expression" priority="7544" id="{2C557C4B-86E4-4182-B0CB-22E5986AC72E}">
            <xm:f>$L181=DATA!$A$5</xm:f>
            <x14:dxf>
              <fill>
                <patternFill>
                  <bgColor theme="9" tint="0.79998168889431442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7545" operator="equal" id="{FD185D58-2038-459B-9A8B-943624BEA45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546" id="{0B2FE559-509C-49B3-A585-42E759F02DBD}">
            <xm:f>$L181=DATA!$A$4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expression" priority="7531" id="{2023D9CC-0BB5-4201-BF46-D9B1BBDA48EE}">
            <xm:f>$L183=DATA!$A$5</xm:f>
            <x14:dxf>
              <fill>
                <patternFill>
                  <bgColor theme="9" tint="0.79998168889431442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7532" operator="equal" id="{FFEA6CF9-533F-47C2-A4BA-22ECF952BDB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533" id="{C6C57B0D-004B-419A-98A8-37DA67B057BC}">
            <xm:f>$L183=DATA!$A$4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expression" priority="7518" id="{2C75C096-6E79-410E-9E62-5571BD0E7AF0}">
            <xm:f>$L184=DATA!$A$5</xm:f>
            <x14:dxf>
              <fill>
                <patternFill>
                  <bgColor theme="9" tint="0.79998168889431442"/>
                </patternFill>
              </fill>
            </x14:dxf>
          </x14:cfRule>
          <xm:sqref>D184</xm:sqref>
        </x14:conditionalFormatting>
        <x14:conditionalFormatting xmlns:xm="http://schemas.microsoft.com/office/excel/2006/main">
          <x14:cfRule type="cellIs" priority="7519" operator="equal" id="{D8F8C176-A351-4D75-A285-2C6047D5F08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520" id="{9F35369C-5C5A-4A4C-96E4-8A86EE6F9657}">
            <xm:f>$L184=DATA!$A$4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D184</xm:sqref>
        </x14:conditionalFormatting>
        <x14:conditionalFormatting xmlns:xm="http://schemas.microsoft.com/office/excel/2006/main">
          <x14:cfRule type="expression" priority="7505" id="{F4E0E5DE-1930-46CF-AF79-F6635CDC0799}">
            <xm:f>$L185=DATA!$A$5</xm:f>
            <x14:dxf>
              <fill>
                <patternFill>
                  <bgColor theme="9" tint="0.79998168889431442"/>
                </patternFill>
              </fill>
            </x14:dxf>
          </x14:cfRule>
          <xm:sqref>D185</xm:sqref>
        </x14:conditionalFormatting>
        <x14:conditionalFormatting xmlns:xm="http://schemas.microsoft.com/office/excel/2006/main">
          <x14:cfRule type="cellIs" priority="7506" operator="equal" id="{47D7FA18-F2F4-4078-BC64-FEAAF4763F7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507" id="{05EB6B54-9B71-4F39-88F3-170ACEDA710F}">
            <xm:f>$L185=DATA!$A$4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D185</xm:sqref>
        </x14:conditionalFormatting>
        <x14:conditionalFormatting xmlns:xm="http://schemas.microsoft.com/office/excel/2006/main">
          <x14:cfRule type="expression" priority="7492" id="{ED81BFD7-9A80-4A4B-B433-556D01EB7B95}">
            <xm:f>$L179=DATA!$A$5</xm:f>
            <x14:dxf>
              <fill>
                <patternFill>
                  <bgColor theme="9" tint="0.79998168889431442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ellIs" priority="7493" operator="equal" id="{8BC24065-E541-4E2C-9710-18EB88E3612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494" id="{DA242114-EB4B-4B51-BCDA-0B7870F567F6}">
            <xm:f>$L179=DATA!$A$4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expression" priority="7482" id="{3E693345-C050-44E7-A9F3-9391F3654C68}">
            <xm:f>$L182=DATA!$A$5</xm:f>
            <x14:dxf>
              <fill>
                <patternFill>
                  <bgColor theme="9" tint="0.79998168889431442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7483" operator="equal" id="{039D1C03-7B9B-4F40-B111-153064371E0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484" id="{2F888E68-03C0-47AC-A261-335EB3EC1567}">
            <xm:f>$L182=DATA!$A$4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expression" priority="7469" id="{DD63B927-3A4A-4B82-B40C-31E1C001CD13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N186:JN197</xm:sqref>
        </x14:conditionalFormatting>
        <x14:conditionalFormatting xmlns:xm="http://schemas.microsoft.com/office/excel/2006/main">
          <x14:cfRule type="cellIs" priority="7470" operator="equal" id="{D43B49CC-56CE-4B8A-9D56-A69644EBDED0}">
            <xm:f>DATA!$A$5</xm:f>
            <x14:dxf>
              <font>
                <b/>
                <i val="0"/>
                <color rgb="FF00B050"/>
              </font>
            </x14:dxf>
          </x14:cfRule>
          <xm:sqref>L186:AB197</xm:sqref>
        </x14:conditionalFormatting>
        <x14:conditionalFormatting xmlns:xm="http://schemas.microsoft.com/office/excel/2006/main">
          <x14:cfRule type="expression" priority="7472" id="{010B0FC1-3CA2-4BE7-9FF9-81BED4C4CE7B}">
            <xm:f>$L186=DATA!$A$5</xm:f>
            <x14:dxf>
              <fill>
                <patternFill>
                  <bgColor theme="9" tint="0.79998168889431442"/>
                </patternFill>
              </fill>
            </x14:dxf>
          </x14:cfRule>
          <xm:sqref>B186:XFD186 A187:G187 A189:G189 A188:C188 E188:G188 A190:B197 J187:XFD197 E190:G197</xm:sqref>
        </x14:conditionalFormatting>
        <x14:conditionalFormatting xmlns:xm="http://schemas.microsoft.com/office/excel/2006/main">
          <x14:cfRule type="cellIs" priority="7473" operator="equal" id="{D7A901F2-A2A3-48C0-A9DC-EFF62BB5DBC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474" id="{AE6A80C1-225B-43FD-8A7D-DA5525CEA1A2}">
            <xm:f>$L186=DATA!$A$4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B186:XFD186 A187:G187 A189:G189 A188:C188 E188:G188 A190:B197 J187:XFD197 E190:G197</xm:sqref>
        </x14:conditionalFormatting>
        <x14:conditionalFormatting xmlns:xm="http://schemas.microsoft.com/office/excel/2006/main">
          <x14:cfRule type="expression" priority="7429" id="{E657EE27-E7F9-405F-B2A5-322AE4B2CD3A}">
            <xm:f>$L191=DATA!$A$5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C191</xm:sqref>
        </x14:conditionalFormatting>
        <x14:conditionalFormatting xmlns:xm="http://schemas.microsoft.com/office/excel/2006/main">
          <x14:cfRule type="cellIs" priority="7430" operator="equal" id="{7A1BFF82-C97C-431E-A417-58C9405111E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431" id="{8B95115D-06A9-49A2-8AD0-A3DF288FCC98}">
            <xm:f>$L191=DATA!$A$4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C191</xm:sqref>
        </x14:conditionalFormatting>
        <x14:conditionalFormatting xmlns:xm="http://schemas.microsoft.com/office/excel/2006/main">
          <x14:cfRule type="expression" priority="7384" id="{7E069A69-BB45-4402-AA58-79479B80C530}">
            <xm:f>$L194=DATA!$A$5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C194</xm:sqref>
        </x14:conditionalFormatting>
        <x14:conditionalFormatting xmlns:xm="http://schemas.microsoft.com/office/excel/2006/main">
          <x14:cfRule type="cellIs" priority="7385" operator="equal" id="{5F21AEF8-64CB-43F9-90A5-B31E4F58FCB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386" id="{DD4F1A0E-7D77-4020-9E3A-637F28D3A904}">
            <xm:f>$L194=DATA!$A$4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C194</xm:sqref>
        </x14:conditionalFormatting>
        <x14:conditionalFormatting xmlns:xm="http://schemas.microsoft.com/office/excel/2006/main">
          <x14:cfRule type="expression" priority="7339" id="{F0F3D14F-75F5-4C92-ABBC-7EDB2AC57DA3}">
            <xm:f>$L197=DATA!$A$5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C197</xm:sqref>
        </x14:conditionalFormatting>
        <x14:conditionalFormatting xmlns:xm="http://schemas.microsoft.com/office/excel/2006/main">
          <x14:cfRule type="cellIs" priority="7340" operator="equal" id="{66A08369-AF88-4869-8A5F-C5D47E6EA16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341" id="{5FDC32BC-A72D-4F2B-9C33-85426D0207DF}">
            <xm:f>$L197=DATA!$A$4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C197</xm:sqref>
        </x14:conditionalFormatting>
        <x14:conditionalFormatting xmlns:xm="http://schemas.microsoft.com/office/excel/2006/main">
          <x14:cfRule type="expression" priority="7323" id="{9C025AEC-9AFE-46F7-BDA1-C75D06226749}">
            <xm:f>$L187=DATA!$A$5</xm:f>
            <x14:dxf>
              <fill>
                <patternFill>
                  <bgColor theme="9" tint="0.79998168889431442"/>
                </patternFill>
              </fill>
            </x14:dxf>
          </x14:cfRule>
          <xm:sqref>I187:I197</xm:sqref>
        </x14:conditionalFormatting>
        <x14:conditionalFormatting xmlns:xm="http://schemas.microsoft.com/office/excel/2006/main">
          <x14:cfRule type="cellIs" priority="7324" operator="equal" id="{79564359-18C1-45A8-A8E6-E9172A4A553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325" id="{2016027A-2EC6-478F-BB9D-7B9E2ADD0132}">
            <xm:f>$L187=DATA!$A$4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I187:I197</xm:sqref>
        </x14:conditionalFormatting>
        <x14:conditionalFormatting xmlns:xm="http://schemas.microsoft.com/office/excel/2006/main">
          <x14:cfRule type="expression" priority="7317" id="{5BC86538-C0B4-4A12-ABBD-17183707270F}">
            <xm:f>$L197=DATA!$A$5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C197</xm:sqref>
        </x14:conditionalFormatting>
        <x14:conditionalFormatting xmlns:xm="http://schemas.microsoft.com/office/excel/2006/main">
          <x14:cfRule type="cellIs" priority="7318" operator="equal" id="{6360C843-1DF6-4084-A1A3-F2ECBF88C68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319" id="{1D616EA2-7C20-4987-A368-D09C1809BE20}">
            <xm:f>$L197=DATA!$A$4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C197</xm:sqref>
        </x14:conditionalFormatting>
        <x14:conditionalFormatting xmlns:xm="http://schemas.microsoft.com/office/excel/2006/main">
          <x14:cfRule type="expression" priority="7287" id="{B67AB231-5C9C-4E64-9C20-54CA1BB0CD20}">
            <xm:f>$L194=DATA!$A$5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C194</xm:sqref>
        </x14:conditionalFormatting>
        <x14:conditionalFormatting xmlns:xm="http://schemas.microsoft.com/office/excel/2006/main">
          <x14:cfRule type="cellIs" priority="7288" operator="equal" id="{7C4F401A-1648-48CE-A461-1EB7BA5347D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289" id="{1C2DD802-F8FD-49A4-9FCE-CA47C4CC4FDD}">
            <xm:f>$L194=DATA!$A$4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C194</xm:sqref>
        </x14:conditionalFormatting>
        <x14:conditionalFormatting xmlns:xm="http://schemas.microsoft.com/office/excel/2006/main">
          <x14:cfRule type="expression" priority="7197" id="{324D568F-977D-4286-85ED-05DFF4FE2A95}">
            <xm:f>$L191=DATA!$A$5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C191</xm:sqref>
        </x14:conditionalFormatting>
        <x14:conditionalFormatting xmlns:xm="http://schemas.microsoft.com/office/excel/2006/main">
          <x14:cfRule type="cellIs" priority="7198" operator="equal" id="{B7503F2D-A643-47FE-83A7-78FBE8FB5E5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199" id="{91B1BC7F-5F79-4F26-9D4A-687CFE43AFD4}">
            <xm:f>$L191=DATA!$A$4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C191</xm:sqref>
        </x14:conditionalFormatting>
        <x14:conditionalFormatting xmlns:xm="http://schemas.microsoft.com/office/excel/2006/main">
          <x14:cfRule type="expression" priority="7182" id="{3D5FF11D-0171-4C4F-AE00-D0741AD39978}">
            <xm:f>$L191=DATA!$A$5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C191</xm:sqref>
        </x14:conditionalFormatting>
        <x14:conditionalFormatting xmlns:xm="http://schemas.microsoft.com/office/excel/2006/main">
          <x14:cfRule type="cellIs" priority="7183" operator="equal" id="{17B905A0-3FD7-4206-B8B0-324526EF27F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184" id="{16A30488-5EBC-4D80-9023-82A834C7ECAB}">
            <xm:f>$L191=DATA!$A$4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C191</xm:sqref>
        </x14:conditionalFormatting>
        <x14:conditionalFormatting xmlns:xm="http://schemas.microsoft.com/office/excel/2006/main">
          <x14:cfRule type="expression" priority="7167" id="{3B1CFCF1-4911-4A59-A767-1B20051AB089}">
            <xm:f>$L191=DATA!$A$5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C191</xm:sqref>
        </x14:conditionalFormatting>
        <x14:conditionalFormatting xmlns:xm="http://schemas.microsoft.com/office/excel/2006/main">
          <x14:cfRule type="cellIs" priority="7168" operator="equal" id="{F4B3FF65-7342-44F1-AAE8-C1DE9047FDF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169" id="{EFA0D7F0-494B-4731-AEA8-A179F63184E6}">
            <xm:f>$L191=DATA!$A$4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C191</xm:sqref>
        </x14:conditionalFormatting>
        <x14:conditionalFormatting xmlns:xm="http://schemas.microsoft.com/office/excel/2006/main">
          <x14:cfRule type="expression" priority="7107" id="{5228E6E9-FA05-4895-832D-C35C8B210702}">
            <xm:f>$L188=DATA!$A$5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C188</xm:sqref>
        </x14:conditionalFormatting>
        <x14:conditionalFormatting xmlns:xm="http://schemas.microsoft.com/office/excel/2006/main">
          <x14:cfRule type="cellIs" priority="7108" operator="equal" id="{945C93F1-D6A7-454F-B7FE-3ABACC64698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109" id="{F30A7A12-E08F-470C-B24C-C9AC4C2DCF82}">
            <xm:f>$L188=DATA!$A$4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C188</xm:sqref>
        </x14:conditionalFormatting>
        <x14:conditionalFormatting xmlns:xm="http://schemas.microsoft.com/office/excel/2006/main">
          <x14:cfRule type="expression" priority="7092" id="{CBCA2FF2-C1FC-4560-835C-4F5AF951B4CD}">
            <xm:f>$L188=DATA!$A$5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C188</xm:sqref>
        </x14:conditionalFormatting>
        <x14:conditionalFormatting xmlns:xm="http://schemas.microsoft.com/office/excel/2006/main">
          <x14:cfRule type="cellIs" priority="7093" operator="equal" id="{0CD2C47E-A7C6-468D-9290-A528456688A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094" id="{E51379C9-B28F-42A9-808D-E9CAB36AA523}">
            <xm:f>$L188=DATA!$A$4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C188</xm:sqref>
        </x14:conditionalFormatting>
        <x14:conditionalFormatting xmlns:xm="http://schemas.microsoft.com/office/excel/2006/main">
          <x14:cfRule type="expression" priority="7077" id="{AD84BECE-9B46-461E-9EA3-9E17D4175CD8}">
            <xm:f>$L188=DATA!$A$5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C188</xm:sqref>
        </x14:conditionalFormatting>
        <x14:conditionalFormatting xmlns:xm="http://schemas.microsoft.com/office/excel/2006/main">
          <x14:cfRule type="cellIs" priority="7078" operator="equal" id="{D90CEF28-5429-42D9-BD22-64EDB3F1881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079" id="{1AF4B922-4324-455C-AC56-05E250F6CDEA}">
            <xm:f>$L188=DATA!$A$4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C188</xm:sqref>
        </x14:conditionalFormatting>
        <x14:conditionalFormatting xmlns:xm="http://schemas.microsoft.com/office/excel/2006/main">
          <x14:cfRule type="expression" priority="7062" id="{7BDACEF3-9135-4FFB-B642-B16F8FDF2F4A}">
            <xm:f>$L188=DATA!$A$5</xm:f>
            <x14:dxf>
              <fill>
                <patternFill>
                  <bgColor theme="9" tint="0.79998168889431442"/>
                </patternFill>
              </fill>
            </x14:dxf>
          </x14:cfRule>
          <xm:sqref>C188</xm:sqref>
        </x14:conditionalFormatting>
        <x14:conditionalFormatting xmlns:xm="http://schemas.microsoft.com/office/excel/2006/main">
          <x14:cfRule type="cellIs" priority="7063" operator="equal" id="{E4CDD8E4-A25F-4A0F-9B1B-BB94AC3FDC8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064" id="{19C7F30F-4C57-4A32-ABF0-4FA17BD85783}">
            <xm:f>$L188=DATA!$A$4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C188</xm:sqref>
        </x14:conditionalFormatting>
        <x14:conditionalFormatting xmlns:xm="http://schemas.microsoft.com/office/excel/2006/main">
          <x14:cfRule type="expression" priority="7046" id="{DD03325F-C30E-4331-B2D7-87E48F5E35FD}">
            <xm:f>$L188=DATA!$A$5</xm:f>
            <x14:dxf>
              <fill>
                <patternFill>
                  <bgColor theme="9" tint="0.79998168889431442"/>
                </patternFill>
              </fill>
            </x14:dxf>
          </x14:cfRule>
          <xm:sqref>D188</xm:sqref>
        </x14:conditionalFormatting>
        <x14:conditionalFormatting xmlns:xm="http://schemas.microsoft.com/office/excel/2006/main">
          <x14:cfRule type="cellIs" priority="7047" operator="equal" id="{9BF559DE-5604-4E2A-99DF-7DA7E013D9B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048" id="{5C259185-CEED-49FD-AC3B-4B8FAE2AA299}">
            <xm:f>$L188=DATA!$A$4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D188</xm:sqref>
        </x14:conditionalFormatting>
        <x14:conditionalFormatting xmlns:xm="http://schemas.microsoft.com/office/excel/2006/main">
          <x14:cfRule type="expression" priority="7033" id="{B4FE9E1D-8933-4528-B32C-8D5CAA7C347F}">
            <xm:f>$L190=DATA!$A$5</xm:f>
            <x14:dxf>
              <fill>
                <patternFill>
                  <bgColor theme="9" tint="0.79998168889431442"/>
                </patternFill>
              </fill>
            </x14:dxf>
          </x14:cfRule>
          <xm:sqref>D190</xm:sqref>
        </x14:conditionalFormatting>
        <x14:conditionalFormatting xmlns:xm="http://schemas.microsoft.com/office/excel/2006/main">
          <x14:cfRule type="cellIs" priority="7034" operator="equal" id="{7EB39B17-8539-43C8-9F42-3AFABBCC295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035" id="{1A011996-4FF4-4CC8-B6EF-A5F33A32F13B}">
            <xm:f>$L190=DATA!$A$4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D190</xm:sqref>
        </x14:conditionalFormatting>
        <x14:conditionalFormatting xmlns:xm="http://schemas.microsoft.com/office/excel/2006/main">
          <x14:cfRule type="expression" priority="6968" id="{7C3FC969-6A20-4233-8E60-EDE378CE6508}">
            <xm:f>$L197=DATA!$A$5</xm:f>
            <x14:dxf>
              <fill>
                <patternFill>
                  <bgColor theme="9" tint="0.79998168889431442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6969" operator="equal" id="{9F34B673-81EC-40A4-B3B1-F0FF7681309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970" id="{726C708C-BB89-41EF-BB74-E64132EF7AAE}">
            <xm:f>$L197=DATA!$A$4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expression" priority="6955" id="{95F5CD79-5EF1-4E56-BA10-2CDAB245CE32}">
            <xm:f>$L191=DATA!$A$5</xm:f>
            <x14:dxf>
              <fill>
                <patternFill>
                  <bgColor theme="9" tint="0.79998168889431442"/>
                </patternFill>
              </fill>
            </x14:dxf>
          </x14:cfRule>
          <xm:sqref>D191</xm:sqref>
        </x14:conditionalFormatting>
        <x14:conditionalFormatting xmlns:xm="http://schemas.microsoft.com/office/excel/2006/main">
          <x14:cfRule type="cellIs" priority="6956" operator="equal" id="{C1537936-8F53-46B9-AC07-C075657FE14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957" id="{D55F7756-5420-4CE7-BC91-ECD67BFCEE6B}">
            <xm:f>$L191=DATA!$A$4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D191</xm:sqref>
        </x14:conditionalFormatting>
        <x14:conditionalFormatting xmlns:xm="http://schemas.microsoft.com/office/excel/2006/main">
          <x14:cfRule type="expression" priority="6945" id="{C4853367-EE02-46C3-B6B9-C0CB389FC910}">
            <xm:f>$L194=DATA!$A$5</xm:f>
            <x14:dxf>
              <fill>
                <patternFill>
                  <bgColor theme="9" tint="0.79998168889431442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6946" operator="equal" id="{FE7704FC-02A1-4BBE-BC40-FB5D9CF3B48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947" id="{724AE0A2-AA06-41D4-AC44-4E1C3A1B270F}">
            <xm:f>$L194=DATA!$A$4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expression" priority="6936" id="{82AE6F7F-FE11-4905-8B0A-02C8BF8D0A34}">
            <xm:f>$B197=DATA!$A$5</xm:f>
            <x14:dxf>
              <fill>
                <patternFill>
                  <bgColor theme="9" tint="0.7999816888943144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6937" operator="equal" id="{E4D58DA1-D5A2-4940-9C9C-EA113973E47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938" id="{47350C22-BC0D-43F4-99A3-C8F8E8540CB4}">
            <xm:f>$B197=DATA!$A$4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6930" operator="equal" id="{23FF615F-8B7E-470A-8D6D-7DCC021612F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931" id="{71E19ACB-637B-437B-9BA5-33A7402458BD}">
            <xm:f>$L149=DATA!$A$4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I149:K149 G149</xm:sqref>
        </x14:conditionalFormatting>
        <x14:conditionalFormatting xmlns:xm="http://schemas.microsoft.com/office/excel/2006/main">
          <x14:cfRule type="expression" priority="6928" id="{86172C78-EE86-4A86-9CA4-976C560B7AAA}">
            <xm:f>$L149=DATA!$A$5</xm:f>
            <x14:dxf>
              <fill>
                <patternFill>
                  <bgColor theme="9" tint="0.79998168889431442"/>
                </patternFill>
              </fill>
            </x14:dxf>
          </x14:cfRule>
          <xm:sqref>I149:K149 G149</xm:sqref>
        </x14:conditionalFormatting>
        <x14:conditionalFormatting xmlns:xm="http://schemas.microsoft.com/office/excel/2006/main">
          <x14:cfRule type="expression" priority="6918" id="{BA8D385C-92CD-4C21-891F-A6CE90D5C2F0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N198:JN209</xm:sqref>
        </x14:conditionalFormatting>
        <x14:conditionalFormatting xmlns:xm="http://schemas.microsoft.com/office/excel/2006/main">
          <x14:cfRule type="cellIs" priority="6919" operator="equal" id="{D14A778E-C42C-488B-8A7D-491036C78A19}">
            <xm:f>DATA!$A$5</xm:f>
            <x14:dxf>
              <font>
                <b/>
                <i val="0"/>
                <color rgb="FF00B050"/>
              </font>
            </x14:dxf>
          </x14:cfRule>
          <xm:sqref>L198:AB198 L202:AB202 M199:AB201 L204:AB205 M203:AB203 L207:AB208 M206:AB206 M209:AB209</xm:sqref>
        </x14:conditionalFormatting>
        <x14:conditionalFormatting xmlns:xm="http://schemas.microsoft.com/office/excel/2006/main">
          <x14:cfRule type="expression" priority="6921" id="{393C685A-2855-41C2-B64D-D7CCB7EECA42}">
            <xm:f>$L198=DATA!$A$5</xm:f>
            <x14:dxf>
              <fill>
                <patternFill>
                  <bgColor theme="9" tint="0.79998168889431442"/>
                </patternFill>
              </fill>
            </x14:dxf>
          </x14:cfRule>
          <xm:sqref>B198:XFD198 A201:G201 A199:C200 A202:B209 J202:XFD202 J199:K201 M199:XFD201 J204:XFD205 J203:K203 M203:XFD203 J207:XFD208 J206:K206 M206:XFD206 J209:K209 M209:XFD209 E199:G200 E202:G209</xm:sqref>
        </x14:conditionalFormatting>
        <x14:conditionalFormatting xmlns:xm="http://schemas.microsoft.com/office/excel/2006/main">
          <x14:cfRule type="cellIs" priority="6922" operator="equal" id="{8BD93BBC-6781-4AA6-AA85-E8B8981C50B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923" id="{F5C521DF-C642-4FD8-999B-5499DA369FF9}">
            <xm:f>$L198=DATA!$A$4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B198:XFD198 A201:G201 A199:C200 A202:B209 J202:XFD202 J199:K201 M199:XFD201 J204:XFD205 J203:K203 M203:XFD203 J207:XFD208 J206:K206 M206:XFD206 J209:K209 M209:XFD209 E199:G200 E202:G209</xm:sqref>
        </x14:conditionalFormatting>
        <x14:conditionalFormatting xmlns:xm="http://schemas.microsoft.com/office/excel/2006/main">
          <x14:cfRule type="expression" priority="6803" id="{295843FF-5308-484C-9A9A-78705D119A10}">
            <xm:f>$L208=DATA!$A$5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C208</xm:sqref>
        </x14:conditionalFormatting>
        <x14:conditionalFormatting xmlns:xm="http://schemas.microsoft.com/office/excel/2006/main">
          <x14:cfRule type="cellIs" priority="6804" operator="equal" id="{B258283E-2B1B-4A11-A6BA-070293E5E57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805" id="{91CE99B4-CA71-4D01-8252-BF6050AFCFE3}">
            <xm:f>$L208=DATA!$A$4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C208</xm:sqref>
        </x14:conditionalFormatting>
        <x14:conditionalFormatting xmlns:xm="http://schemas.microsoft.com/office/excel/2006/main">
          <x14:cfRule type="expression" priority="6893" id="{9108150F-BC53-4065-A0F0-13BA962E0E49}">
            <xm:f>$L202=DATA!$A$5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cellIs" priority="6894" operator="equal" id="{1D8C7E1B-46E4-437C-94B5-6FF7E8E9691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895" id="{189A4879-0DD9-4709-BD87-CEF964567933}">
            <xm:f>$L202=DATA!$A$4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expression" priority="6878" id="{71023C1A-3748-4F57-9D05-E440A438B41F}">
            <xm:f>$L203=DATA!$A$5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cellIs" priority="6879" operator="equal" id="{C500A862-4E4F-44D7-ABCD-A0609452CB1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880" id="{37622ECA-14C1-43A8-8B9E-65EE0AB76FF9}">
            <xm:f>$L203=DATA!$A$4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expression" priority="6863" id="{47C29787-8326-4611-9126-644421FF4797}">
            <xm:f>$L204=DATA!$A$5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C204</xm:sqref>
        </x14:conditionalFormatting>
        <x14:conditionalFormatting xmlns:xm="http://schemas.microsoft.com/office/excel/2006/main">
          <x14:cfRule type="cellIs" priority="6864" operator="equal" id="{7237C44C-F32B-4B5B-B09E-4445987B0C5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865" id="{BB545236-EA91-4A02-8EE0-AAE14E8BB8C8}">
            <xm:f>$L204=DATA!$A$4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C204</xm:sqref>
        </x14:conditionalFormatting>
        <x14:conditionalFormatting xmlns:xm="http://schemas.microsoft.com/office/excel/2006/main">
          <x14:cfRule type="expression" priority="6848" id="{EDC632F7-9B9F-4187-9650-06D5AA457CCC}">
            <xm:f>$L205=DATA!$A$5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C205</xm:sqref>
        </x14:conditionalFormatting>
        <x14:conditionalFormatting xmlns:xm="http://schemas.microsoft.com/office/excel/2006/main">
          <x14:cfRule type="cellIs" priority="6849" operator="equal" id="{2F35B1E4-B100-4619-8AF8-04B9695DDFD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850" id="{405CAC6B-8F2C-40B3-AFB9-D1731AD69D0F}">
            <xm:f>$L205=DATA!$A$4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C205</xm:sqref>
        </x14:conditionalFormatting>
        <x14:conditionalFormatting xmlns:xm="http://schemas.microsoft.com/office/excel/2006/main">
          <x14:cfRule type="expression" priority="6833" id="{833C29C5-87F1-4F34-A598-9C2E73E0FC91}">
            <xm:f>$L206=DATA!$A$5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C206</xm:sqref>
        </x14:conditionalFormatting>
        <x14:conditionalFormatting xmlns:xm="http://schemas.microsoft.com/office/excel/2006/main">
          <x14:cfRule type="cellIs" priority="6834" operator="equal" id="{0F2E98C3-3C26-43FC-A933-AAF38BBCFE3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835" id="{70BA7610-912A-4217-AD29-58D0E2E458F4}">
            <xm:f>$L206=DATA!$A$4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C206</xm:sqref>
        </x14:conditionalFormatting>
        <x14:conditionalFormatting xmlns:xm="http://schemas.microsoft.com/office/excel/2006/main">
          <x14:cfRule type="expression" priority="6818" id="{328B9E7A-65E7-4A15-91A0-FCD797F49360}">
            <xm:f>$L207=DATA!$A$5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C207</xm:sqref>
        </x14:conditionalFormatting>
        <x14:conditionalFormatting xmlns:xm="http://schemas.microsoft.com/office/excel/2006/main">
          <x14:cfRule type="cellIs" priority="6819" operator="equal" id="{026EEADD-2B67-4534-B570-92AF5BB164C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820" id="{4FEF7931-F748-4B84-953D-6B67797CA1D6}">
            <xm:f>$L207=DATA!$A$4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C207</xm:sqref>
        </x14:conditionalFormatting>
        <x14:conditionalFormatting xmlns:xm="http://schemas.microsoft.com/office/excel/2006/main">
          <x14:cfRule type="expression" priority="6788" id="{D19CF8C0-DC67-4C7A-BF6A-753635741276}">
            <xm:f>$L209=DATA!$A$5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cellIs" priority="6789" operator="equal" id="{5B99794C-0A6B-4D92-95B0-30169E13C87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790" id="{3D93F84F-C468-4A63-BC92-AEF7CAE6D99E}">
            <xm:f>$L209=DATA!$A$4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expression" priority="6772" id="{24F4CB95-F07F-4289-92BC-E4B368A1E823}">
            <xm:f>$L199=DATA!$A$5</xm:f>
            <x14:dxf>
              <fill>
                <patternFill>
                  <bgColor theme="9" tint="0.79998168889431442"/>
                </patternFill>
              </fill>
            </x14:dxf>
          </x14:cfRule>
          <xm:sqref>I199:I209</xm:sqref>
        </x14:conditionalFormatting>
        <x14:conditionalFormatting xmlns:xm="http://schemas.microsoft.com/office/excel/2006/main">
          <x14:cfRule type="cellIs" priority="6773" operator="equal" id="{39B9F809-F3ED-4D3E-AD79-EC6A5D31995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774" id="{742369AB-AC1E-4BE3-8516-CA673AED4550}">
            <xm:f>$L199=DATA!$A$4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I199:I209</xm:sqref>
        </x14:conditionalFormatting>
        <x14:conditionalFormatting xmlns:xm="http://schemas.microsoft.com/office/excel/2006/main">
          <x14:cfRule type="expression" priority="6766" id="{8551BAB5-847A-43D1-8B0C-E78101AF6CEF}">
            <xm:f>$L209=DATA!$A$5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cellIs" priority="6767" operator="equal" id="{AEC4B297-ADA5-4DC2-96BC-1D586D71D02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768" id="{622498AC-A008-4F40-9930-2BD03E5360F5}">
            <xm:f>$L209=DATA!$A$4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expression" priority="6751" id="{0FA993CD-A2CE-4325-9D7E-B3B0942AAB63}">
            <xm:f>$L207=DATA!$A$5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C207</xm:sqref>
        </x14:conditionalFormatting>
        <x14:conditionalFormatting xmlns:xm="http://schemas.microsoft.com/office/excel/2006/main">
          <x14:cfRule type="cellIs" priority="6752" operator="equal" id="{8F28F568-EF99-42A9-A2AA-69967C544F6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753" id="{0251A007-548A-4A1F-83A5-E2F85FC3D8EE}">
            <xm:f>$L207=DATA!$A$4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C207</xm:sqref>
        </x14:conditionalFormatting>
        <x14:conditionalFormatting xmlns:xm="http://schemas.microsoft.com/office/excel/2006/main">
          <x14:cfRule type="expression" priority="6736" id="{F6741235-A19C-4E80-AAB8-ECBCA3354C1E}">
            <xm:f>$L206=DATA!$A$5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C206</xm:sqref>
        </x14:conditionalFormatting>
        <x14:conditionalFormatting xmlns:xm="http://schemas.microsoft.com/office/excel/2006/main">
          <x14:cfRule type="cellIs" priority="6737" operator="equal" id="{79B1E429-546A-4E0F-9493-D473F5FEFE0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738" id="{EF39EB1E-47CC-4FED-83ED-FB4AD5860339}">
            <xm:f>$L206=DATA!$A$4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C206</xm:sqref>
        </x14:conditionalFormatting>
        <x14:conditionalFormatting xmlns:xm="http://schemas.microsoft.com/office/excel/2006/main">
          <x14:cfRule type="expression" priority="6721" id="{C33C3A31-59E7-48DC-B9A4-E4EFE39AA197}">
            <xm:f>$L205=DATA!$A$5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C205</xm:sqref>
        </x14:conditionalFormatting>
        <x14:conditionalFormatting xmlns:xm="http://schemas.microsoft.com/office/excel/2006/main">
          <x14:cfRule type="cellIs" priority="6722" operator="equal" id="{ABC3B58E-B56C-4A72-9F1E-228E26FB0B4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723" id="{6477646E-CFED-423C-B7DC-869F7C0BB7B4}">
            <xm:f>$L205=DATA!$A$4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C205</xm:sqref>
        </x14:conditionalFormatting>
        <x14:conditionalFormatting xmlns:xm="http://schemas.microsoft.com/office/excel/2006/main">
          <x14:cfRule type="expression" priority="6706" id="{F19A35C0-69AC-492A-9434-991DF2B5944E}">
            <xm:f>$L205=DATA!$A$5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C205</xm:sqref>
        </x14:conditionalFormatting>
        <x14:conditionalFormatting xmlns:xm="http://schemas.microsoft.com/office/excel/2006/main">
          <x14:cfRule type="cellIs" priority="6707" operator="equal" id="{672A3E84-3C96-47B6-837A-4AC7CC4CA3D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708" id="{BAF6A4CF-82BE-4B72-8ACF-123FB4A04547}">
            <xm:f>$L205=DATA!$A$4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C205</xm:sqref>
        </x14:conditionalFormatting>
        <x14:conditionalFormatting xmlns:xm="http://schemas.microsoft.com/office/excel/2006/main">
          <x14:cfRule type="expression" priority="6691" id="{714CCAB8-457D-4FAF-86CA-E15D321703CE}">
            <xm:f>$L204=DATA!$A$5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C204</xm:sqref>
        </x14:conditionalFormatting>
        <x14:conditionalFormatting xmlns:xm="http://schemas.microsoft.com/office/excel/2006/main">
          <x14:cfRule type="cellIs" priority="6692" operator="equal" id="{0EDDC24E-99F1-4819-90F5-62E9E1D1C11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693" id="{900F0BC5-8239-452E-BF4C-400A877F0390}">
            <xm:f>$L204=DATA!$A$4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C204</xm:sqref>
        </x14:conditionalFormatting>
        <x14:conditionalFormatting xmlns:xm="http://schemas.microsoft.com/office/excel/2006/main">
          <x14:cfRule type="expression" priority="6676" id="{203B520A-2B24-43DA-BD5A-2AB91AF316BC}">
            <xm:f>$L204=DATA!$A$5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C204</xm:sqref>
        </x14:conditionalFormatting>
        <x14:conditionalFormatting xmlns:xm="http://schemas.microsoft.com/office/excel/2006/main">
          <x14:cfRule type="cellIs" priority="6677" operator="equal" id="{40288A37-58E0-47A7-B541-F9B71655F74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678" id="{A029EC01-46EE-48FE-9EF2-C743119B5724}">
            <xm:f>$L204=DATA!$A$4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C204</xm:sqref>
        </x14:conditionalFormatting>
        <x14:conditionalFormatting xmlns:xm="http://schemas.microsoft.com/office/excel/2006/main">
          <x14:cfRule type="expression" priority="6661" id="{4E4719C5-8B44-466B-B318-FC8B657E5055}">
            <xm:f>$L204=DATA!$A$5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C204</xm:sqref>
        </x14:conditionalFormatting>
        <x14:conditionalFormatting xmlns:xm="http://schemas.microsoft.com/office/excel/2006/main">
          <x14:cfRule type="cellIs" priority="6662" operator="equal" id="{445A0E4D-A0D0-4A49-AB4C-4C183A69315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663" id="{F9D63A19-BE6D-49E8-8CB9-9B253133F905}">
            <xm:f>$L204=DATA!$A$4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C204</xm:sqref>
        </x14:conditionalFormatting>
        <x14:conditionalFormatting xmlns:xm="http://schemas.microsoft.com/office/excel/2006/main">
          <x14:cfRule type="expression" priority="6646" id="{71751AB7-EA7D-40E0-A7FF-1618C24F966F}">
            <xm:f>$L203=DATA!$A$5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cellIs" priority="6647" operator="equal" id="{3976B933-7DF7-4FD0-99D4-0BCD5B412C2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648" id="{396ED515-9759-4028-8E78-0E387AAB666C}">
            <xm:f>$L203=DATA!$A$4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expression" priority="6631" id="{64A470AB-9F2E-4A59-A917-34C4F3FE2B7C}">
            <xm:f>$L203=DATA!$A$5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cellIs" priority="6632" operator="equal" id="{16C40187-8CE6-4B3B-83B6-12B217649B7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633" id="{BE24971B-F979-4226-9406-8EAC420FB033}">
            <xm:f>$L203=DATA!$A$4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expression" priority="6616" id="{4951206F-E673-4282-9FDC-63AB35C8A697}">
            <xm:f>$L203=DATA!$A$5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cellIs" priority="6617" operator="equal" id="{12A90BD1-2B8C-4758-9675-2BA890A9894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618" id="{DD0B7CB1-796D-4863-BE08-8B6B27FADB69}">
            <xm:f>$L203=DATA!$A$4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expression" priority="6601" id="{A7AF71F5-9284-4C25-AC1C-B7273958C741}">
            <xm:f>$L202=DATA!$A$5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cellIs" priority="6602" operator="equal" id="{C0D3459D-4B80-4A8E-BC5F-EABF36C4737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603" id="{063937BF-F960-4396-9CFC-125990FA3DC5}">
            <xm:f>$L202=DATA!$A$4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expression" priority="6586" id="{3607496E-7881-4B4B-8B0C-CF265329640F}">
            <xm:f>$L202=DATA!$A$5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cellIs" priority="6587" operator="equal" id="{289C86E5-8980-47F5-9C93-FB742331C42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588" id="{D3B9E2DA-8730-4841-9E34-0833F4FFBFB7}">
            <xm:f>$L202=DATA!$A$4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expression" priority="6571" id="{A6975AC2-D603-42BC-B7EC-90A66CD412CC}">
            <xm:f>$L202=DATA!$A$5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cellIs" priority="6572" operator="equal" id="{BD7D4EA9-FBB5-41D9-8D8A-3CFEA66B039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573" id="{96B5E7C1-688B-4497-9EFB-016AE6E2156D}">
            <xm:f>$L202=DATA!$A$4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expression" priority="6556" id="{C59A0963-781C-401E-B4D7-87D649AFC8A2}">
            <xm:f>$L200=DATA!$A$5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cellIs" priority="6557" operator="equal" id="{5B5174B3-F70B-48C2-976B-BA37A0CBEB9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558" id="{61152A06-D722-4B3F-9FA1-E0720B0542ED}">
            <xm:f>$L200=DATA!$A$4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expression" priority="6541" id="{010216BD-9A94-48CF-B324-731E8A87EBEC}">
            <xm:f>$L200=DATA!$A$5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cellIs" priority="6542" operator="equal" id="{1ECAED4C-D5B1-4605-AE10-D0A1FE77DA1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543" id="{A100A982-C734-43ED-9F7A-8C89149B7A48}">
            <xm:f>$L200=DATA!$A$4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expression" priority="6526" id="{8C5C8B80-F4E0-4385-A0B9-7BE5AFE8BF2C}">
            <xm:f>$L200=DATA!$A$5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cellIs" priority="6527" operator="equal" id="{C3176C36-80C0-4800-931C-63CAD9E5E76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528" id="{A9DC3E73-D2A3-4C1C-8F59-2C271504F8F2}">
            <xm:f>$L200=DATA!$A$4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expression" priority="6511" id="{D96AF4C0-665B-4F4D-890D-5CBC2E23D536}">
            <xm:f>$L200=DATA!$A$5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cellIs" priority="6512" operator="equal" id="{C2C33076-502B-49BB-95D0-A83CAA21597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513" id="{EFCC4288-F9E1-415E-AFEC-34651F37FF46}">
            <xm:f>$L200=DATA!$A$4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expression" priority="6482" id="{C4F1F606-D0CB-4C02-AB5E-1E7004818D3E}">
            <xm:f>$L202=DATA!$A$5</xm:f>
            <x14:dxf>
              <fill>
                <patternFill>
                  <bgColor theme="9" tint="0.79998168889431442"/>
                </patternFill>
              </fill>
            </x14:dxf>
          </x14:cfRule>
          <xm:sqref>D202</xm:sqref>
        </x14:conditionalFormatting>
        <x14:conditionalFormatting xmlns:xm="http://schemas.microsoft.com/office/excel/2006/main">
          <x14:cfRule type="cellIs" priority="6483" operator="equal" id="{0C354086-E1C7-4859-9BF4-B705E082568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484" id="{6D5CD742-6D28-4117-93F3-2F94CBDAEEB1}">
            <xm:f>$L202=DATA!$A$4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D202</xm:sqref>
        </x14:conditionalFormatting>
        <x14:conditionalFormatting xmlns:xm="http://schemas.microsoft.com/office/excel/2006/main">
          <x14:cfRule type="expression" priority="6469" id="{AF8E230E-03A8-4248-8948-96E2647B0C1D}">
            <xm:f>$L204=DATA!$A$5</xm:f>
            <x14:dxf>
              <fill>
                <patternFill>
                  <bgColor theme="9" tint="0.79998168889431442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6470" operator="equal" id="{EC693C67-E2D1-40B4-AD27-9F0E1BF26E0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471" id="{0FFF01DD-BD8C-45A0-B661-F7835D8DE8F1}">
            <xm:f>$L204=DATA!$A$4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expression" priority="6271" id="{15C2F3E8-DFF8-4926-9E7D-A9DC178801B1}">
            <xm:f>$L192=DATA!$A$5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C192</xm:sqref>
        </x14:conditionalFormatting>
        <x14:conditionalFormatting xmlns:xm="http://schemas.microsoft.com/office/excel/2006/main">
          <x14:cfRule type="cellIs" priority="6272" operator="equal" id="{633E41AF-1E58-462A-A827-6F0C8CEBA10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273" id="{F8E7AA15-B406-426D-8CAA-E91CB04A9E00}">
            <xm:f>$L192=DATA!$A$4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C192</xm:sqref>
        </x14:conditionalFormatting>
        <x14:conditionalFormatting xmlns:xm="http://schemas.microsoft.com/office/excel/2006/main">
          <x14:cfRule type="expression" priority="6394" id="{E1784193-7BC8-40AE-B2C8-947676658FD1}">
            <xm:f>$L206=DATA!$A$5</xm:f>
            <x14:dxf>
              <fill>
                <patternFill>
                  <bgColor theme="9" tint="0.79998168889431442"/>
                </patternFill>
              </fill>
            </x14:dxf>
          </x14:cfRule>
          <xm:sqref>D206</xm:sqref>
        </x14:conditionalFormatting>
        <x14:conditionalFormatting xmlns:xm="http://schemas.microsoft.com/office/excel/2006/main">
          <x14:cfRule type="cellIs" priority="6395" operator="equal" id="{F3A90D11-AD6E-4D02-B4D1-FACD8256705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396" id="{4A414014-2D67-406D-B9E3-82DBFDD4D637}">
            <xm:f>$L206=DATA!$A$4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D206</xm:sqref>
        </x14:conditionalFormatting>
        <x14:conditionalFormatting xmlns:xm="http://schemas.microsoft.com/office/excel/2006/main">
          <x14:cfRule type="expression" priority="6377" id="{F6FB91B3-2486-44C7-B9A6-B72E1763FD22}">
            <xm:f>$L190=DATA!$A$5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C190</xm:sqref>
        </x14:conditionalFormatting>
        <x14:conditionalFormatting xmlns:xm="http://schemas.microsoft.com/office/excel/2006/main">
          <x14:cfRule type="cellIs" priority="6378" operator="equal" id="{0DF568E8-622A-4111-B9B6-8264903F52F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379" id="{967BAF3C-85AF-40FD-B92C-5FD5A33446A8}">
            <xm:f>$L190=DATA!$A$4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C190</xm:sqref>
        </x14:conditionalFormatting>
        <x14:conditionalFormatting xmlns:xm="http://schemas.microsoft.com/office/excel/2006/main">
          <x14:cfRule type="expression" priority="6362" id="{63EE6D02-6A95-42AA-8D69-68A653D84929}">
            <xm:f>$L190=DATA!$A$5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C190</xm:sqref>
        </x14:conditionalFormatting>
        <x14:conditionalFormatting xmlns:xm="http://schemas.microsoft.com/office/excel/2006/main">
          <x14:cfRule type="cellIs" priority="6363" operator="equal" id="{55CEF695-51E2-4E2D-8436-F27984C4E47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364" id="{161B367A-0B87-4E81-823C-8C007BA81505}">
            <xm:f>$L190=DATA!$A$4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C190</xm:sqref>
        </x14:conditionalFormatting>
        <x14:conditionalFormatting xmlns:xm="http://schemas.microsoft.com/office/excel/2006/main">
          <x14:cfRule type="expression" priority="6347" id="{B395474A-3BE6-409D-9554-BC8F2A7694B4}">
            <xm:f>$L190=DATA!$A$5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C190</xm:sqref>
        </x14:conditionalFormatting>
        <x14:conditionalFormatting xmlns:xm="http://schemas.microsoft.com/office/excel/2006/main">
          <x14:cfRule type="cellIs" priority="6348" operator="equal" id="{4812DFDB-A99B-4AA4-B723-945C7D93729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349" id="{93D2FF60-E277-4EBB-BD6E-0F544460BE54}">
            <xm:f>$L190=DATA!$A$4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C190</xm:sqref>
        </x14:conditionalFormatting>
        <x14:conditionalFormatting xmlns:xm="http://schemas.microsoft.com/office/excel/2006/main">
          <x14:cfRule type="expression" priority="6332" id="{06AEE64D-1215-424A-B2BE-CB1CA8714D02}">
            <xm:f>$L190=DATA!$A$5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C190</xm:sqref>
        </x14:conditionalFormatting>
        <x14:conditionalFormatting xmlns:xm="http://schemas.microsoft.com/office/excel/2006/main">
          <x14:cfRule type="cellIs" priority="6333" operator="equal" id="{77C160A1-60B7-4E43-B8DD-B3F99C549EA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334" id="{833BC3D3-7618-46F4-BA9E-18F181395AEC}">
            <xm:f>$L190=DATA!$A$4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C190</xm:sqref>
        </x14:conditionalFormatting>
        <x14:conditionalFormatting xmlns:xm="http://schemas.microsoft.com/office/excel/2006/main">
          <x14:cfRule type="expression" priority="6316" id="{13BBD6FA-6B54-4D90-A78F-B3CDFAB7F4C8}">
            <xm:f>$L192=DATA!$A$5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C192</xm:sqref>
        </x14:conditionalFormatting>
        <x14:conditionalFormatting xmlns:xm="http://schemas.microsoft.com/office/excel/2006/main">
          <x14:cfRule type="cellIs" priority="6317" operator="equal" id="{14369FA0-1FE5-4591-BD44-FC6404BA02B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318" id="{1B528946-7A18-4BE9-BCDD-9F46CED92872}">
            <xm:f>$L192=DATA!$A$4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C192</xm:sqref>
        </x14:conditionalFormatting>
        <x14:conditionalFormatting xmlns:xm="http://schemas.microsoft.com/office/excel/2006/main">
          <x14:cfRule type="expression" priority="6301" id="{171CE70F-ED57-4B04-A47D-B28A0A497F02}">
            <xm:f>$L192=DATA!$A$5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C192</xm:sqref>
        </x14:conditionalFormatting>
        <x14:conditionalFormatting xmlns:xm="http://schemas.microsoft.com/office/excel/2006/main">
          <x14:cfRule type="cellIs" priority="6302" operator="equal" id="{A667B918-0D86-40D9-82C1-F45712248D7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303" id="{FB27FE3E-D7C6-4F08-B4E6-B7A1CCC5F93A}">
            <xm:f>$L192=DATA!$A$4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C192</xm:sqref>
        </x14:conditionalFormatting>
        <x14:conditionalFormatting xmlns:xm="http://schemas.microsoft.com/office/excel/2006/main">
          <x14:cfRule type="expression" priority="6286" id="{7656FAD3-4DBE-4037-90F4-6F05DF4A667B}">
            <xm:f>$L192=DATA!$A$5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C192</xm:sqref>
        </x14:conditionalFormatting>
        <x14:conditionalFormatting xmlns:xm="http://schemas.microsoft.com/office/excel/2006/main">
          <x14:cfRule type="cellIs" priority="6287" operator="equal" id="{179066B1-FE4E-412D-9EF0-C8FEFB11536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288" id="{2B692E2F-057C-448E-AA96-F5B8B9819B0D}">
            <xm:f>$L192=DATA!$A$4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C192</xm:sqref>
        </x14:conditionalFormatting>
        <x14:conditionalFormatting xmlns:xm="http://schemas.microsoft.com/office/excel/2006/main">
          <x14:cfRule type="expression" priority="6255" id="{F1EDAC3A-2960-41E7-AEE9-ED24CD391AB5}">
            <xm:f>$L193=DATA!$A$5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C193</xm:sqref>
        </x14:conditionalFormatting>
        <x14:conditionalFormatting xmlns:xm="http://schemas.microsoft.com/office/excel/2006/main">
          <x14:cfRule type="cellIs" priority="6256" operator="equal" id="{7AD7B56A-8E8C-4493-AF8B-13645A3FA87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257" id="{51F839C8-28FC-4FA6-8C16-85B596CE478D}">
            <xm:f>$L193=DATA!$A$4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C193</xm:sqref>
        </x14:conditionalFormatting>
        <x14:conditionalFormatting xmlns:xm="http://schemas.microsoft.com/office/excel/2006/main">
          <x14:cfRule type="expression" priority="6240" id="{22BFAAFA-21D6-4CF9-B587-1C612B196D2B}">
            <xm:f>$L193=DATA!$A$5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C193</xm:sqref>
        </x14:conditionalFormatting>
        <x14:conditionalFormatting xmlns:xm="http://schemas.microsoft.com/office/excel/2006/main">
          <x14:cfRule type="cellIs" priority="6241" operator="equal" id="{B931194B-A317-4F5C-A21B-CB859CFB2FA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242" id="{49DA79AE-0355-49D7-A43F-3C8F2276440D}">
            <xm:f>$L193=DATA!$A$4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C193</xm:sqref>
        </x14:conditionalFormatting>
        <x14:conditionalFormatting xmlns:xm="http://schemas.microsoft.com/office/excel/2006/main">
          <x14:cfRule type="expression" priority="6225" id="{9C52CB2A-4DFF-4979-8308-DD7E4A7D2577}">
            <xm:f>$L193=DATA!$A$5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C193</xm:sqref>
        </x14:conditionalFormatting>
        <x14:conditionalFormatting xmlns:xm="http://schemas.microsoft.com/office/excel/2006/main">
          <x14:cfRule type="cellIs" priority="6226" operator="equal" id="{461D6B37-35EC-4961-8887-E9C98D7BC13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227" id="{E29B017B-5349-4243-8DCB-DE48403CAC1F}">
            <xm:f>$L193=DATA!$A$4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C193</xm:sqref>
        </x14:conditionalFormatting>
        <x14:conditionalFormatting xmlns:xm="http://schemas.microsoft.com/office/excel/2006/main">
          <x14:cfRule type="expression" priority="6210" id="{755114E9-F494-41C3-90BA-1664806F3D5D}">
            <xm:f>$L193=DATA!$A$5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C193</xm:sqref>
        </x14:conditionalFormatting>
        <x14:conditionalFormatting xmlns:xm="http://schemas.microsoft.com/office/excel/2006/main">
          <x14:cfRule type="cellIs" priority="6211" operator="equal" id="{DF0F2154-45D1-4FBE-85CD-5ABF075251D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212" id="{801E7B06-ED4A-4FE6-A64C-A640F769003D}">
            <xm:f>$L193=DATA!$A$4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C193</xm:sqref>
        </x14:conditionalFormatting>
        <x14:conditionalFormatting xmlns:xm="http://schemas.microsoft.com/office/excel/2006/main">
          <x14:cfRule type="expression" priority="6194" id="{5C450910-FB56-4875-AE9F-68FD8AFA9B9A}">
            <xm:f>$L195=DATA!$A$5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C195</xm:sqref>
        </x14:conditionalFormatting>
        <x14:conditionalFormatting xmlns:xm="http://schemas.microsoft.com/office/excel/2006/main">
          <x14:cfRule type="cellIs" priority="6195" operator="equal" id="{7803D714-B9A3-4FF6-AECA-3CDC3E1BB48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196" id="{1BBF8E32-7397-4494-B961-E12D1872E145}">
            <xm:f>$L195=DATA!$A$4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C195</xm:sqref>
        </x14:conditionalFormatting>
        <x14:conditionalFormatting xmlns:xm="http://schemas.microsoft.com/office/excel/2006/main">
          <x14:cfRule type="expression" priority="6179" id="{B662B1AF-9661-4CEB-96D8-189FD891E7A6}">
            <xm:f>$L195=DATA!$A$5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C195</xm:sqref>
        </x14:conditionalFormatting>
        <x14:conditionalFormatting xmlns:xm="http://schemas.microsoft.com/office/excel/2006/main">
          <x14:cfRule type="cellIs" priority="6180" operator="equal" id="{78AE7D81-3821-47D5-9A93-CAF55537B1D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181" id="{60903E91-E4ED-4EB1-B8B6-391F4DFB6CBA}">
            <xm:f>$L195=DATA!$A$4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C195</xm:sqref>
        </x14:conditionalFormatting>
        <x14:conditionalFormatting xmlns:xm="http://schemas.microsoft.com/office/excel/2006/main">
          <x14:cfRule type="expression" priority="6164" id="{A25A5913-5858-498D-9299-7E05DB979C6C}">
            <xm:f>$L195=DATA!$A$5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C195</xm:sqref>
        </x14:conditionalFormatting>
        <x14:conditionalFormatting xmlns:xm="http://schemas.microsoft.com/office/excel/2006/main">
          <x14:cfRule type="cellIs" priority="6165" operator="equal" id="{CFF837A5-2611-4EBB-B347-DDAD02E68E5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166" id="{55AFF33A-887F-4B25-A93E-78683675F99A}">
            <xm:f>$L195=DATA!$A$4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C195</xm:sqref>
        </x14:conditionalFormatting>
        <x14:conditionalFormatting xmlns:xm="http://schemas.microsoft.com/office/excel/2006/main">
          <x14:cfRule type="expression" priority="6149" id="{562F5059-8251-4E3E-8E52-11004E98E28F}">
            <xm:f>$L195=DATA!$A$5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C195</xm:sqref>
        </x14:conditionalFormatting>
        <x14:conditionalFormatting xmlns:xm="http://schemas.microsoft.com/office/excel/2006/main">
          <x14:cfRule type="cellIs" priority="6150" operator="equal" id="{32741C45-3843-4E0C-98B6-62943D513C5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151" id="{CED9AA97-7D54-4BBC-8C24-53BA03DFCF2C}">
            <xm:f>$L195=DATA!$A$4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C195</xm:sqref>
        </x14:conditionalFormatting>
        <x14:conditionalFormatting xmlns:xm="http://schemas.microsoft.com/office/excel/2006/main">
          <x14:cfRule type="expression" priority="6133" id="{3897DFB7-B674-4673-835B-AEA2BC83D114}">
            <xm:f>$L196=DATA!$A$5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C196</xm:sqref>
        </x14:conditionalFormatting>
        <x14:conditionalFormatting xmlns:xm="http://schemas.microsoft.com/office/excel/2006/main">
          <x14:cfRule type="cellIs" priority="6134" operator="equal" id="{CA4B9CE3-ACEB-46DC-94C8-3C45C311952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135" id="{C6653252-A5CB-43D9-A199-7088836BAD37}">
            <xm:f>$L196=DATA!$A$4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C196</xm:sqref>
        </x14:conditionalFormatting>
        <x14:conditionalFormatting xmlns:xm="http://schemas.microsoft.com/office/excel/2006/main">
          <x14:cfRule type="expression" priority="6118" id="{89567EDC-CB28-484A-A0E4-65EED97091C0}">
            <xm:f>$L196=DATA!$A$5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C196</xm:sqref>
        </x14:conditionalFormatting>
        <x14:conditionalFormatting xmlns:xm="http://schemas.microsoft.com/office/excel/2006/main">
          <x14:cfRule type="cellIs" priority="6119" operator="equal" id="{813B7A89-C754-4C4B-AE71-1C69A1BEC20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120" id="{669E4FEB-E8E9-4EF4-8FE2-B6C2D6492F51}">
            <xm:f>$L196=DATA!$A$4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C196</xm:sqref>
        </x14:conditionalFormatting>
        <x14:conditionalFormatting xmlns:xm="http://schemas.microsoft.com/office/excel/2006/main">
          <x14:cfRule type="expression" priority="6103" id="{878BCC0E-B62F-4F37-A4F4-3EF949A79C8F}">
            <xm:f>$L196=DATA!$A$5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C196</xm:sqref>
        </x14:conditionalFormatting>
        <x14:conditionalFormatting xmlns:xm="http://schemas.microsoft.com/office/excel/2006/main">
          <x14:cfRule type="cellIs" priority="6104" operator="equal" id="{5D32C86D-5476-4088-BE42-AC06CFC99D9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105" id="{82B3711E-BA54-4BF7-B9D3-29BC38104499}">
            <xm:f>$L196=DATA!$A$4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C196</xm:sqref>
        </x14:conditionalFormatting>
        <x14:conditionalFormatting xmlns:xm="http://schemas.microsoft.com/office/excel/2006/main">
          <x14:cfRule type="expression" priority="6088" id="{42E3A3F8-7D17-4303-B74A-3D545B7E4E2A}">
            <xm:f>$L196=DATA!$A$5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C196</xm:sqref>
        </x14:conditionalFormatting>
        <x14:conditionalFormatting xmlns:xm="http://schemas.microsoft.com/office/excel/2006/main">
          <x14:cfRule type="cellIs" priority="6089" operator="equal" id="{B22EA99C-35CA-476C-A001-63CCA7F0584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090" id="{3892F236-7DFD-4CBB-82A1-C161A461409B}">
            <xm:f>$L196=DATA!$A$4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C196</xm:sqref>
        </x14:conditionalFormatting>
        <x14:conditionalFormatting xmlns:xm="http://schemas.microsoft.com/office/excel/2006/main">
          <x14:cfRule type="expression" priority="6062" id="{56E4401E-0AB9-493B-AC6C-6432A3FC48D7}">
            <xm:f>$L192=DATA!$A$5</xm:f>
            <x14:dxf>
              <fill>
                <patternFill>
                  <bgColor theme="9" tint="0.79998168889431442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6063" operator="equal" id="{BC08D81D-C718-49AB-A2F5-A61BD2127F4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064" id="{416AE1B3-3BAE-4696-890C-B569CA772C96}">
            <xm:f>$L192=DATA!$A$4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expression" priority="6049" id="{A018C751-82B8-4B45-A9D5-A7ED400A432C}">
            <xm:f>$L193=DATA!$A$5</xm:f>
            <x14:dxf>
              <fill>
                <patternFill>
                  <bgColor theme="9" tint="0.79998168889431442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6050" operator="equal" id="{94157622-4432-41F4-8E81-783C3223E3B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051" id="{2EFD79E2-9974-4FD2-91D4-87E585FBF1D7}">
            <xm:f>$L193=DATA!$A$4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expression" priority="6036" id="{2B77214D-8403-4CFD-BBE6-79077575CE9F}">
            <xm:f>$L195=DATA!$A$5</xm:f>
            <x14:dxf>
              <fill>
                <patternFill>
                  <bgColor theme="9" tint="0.79998168889431442"/>
                </patternFill>
              </fill>
            </x14:dxf>
          </x14:cfRule>
          <xm:sqref>D195</xm:sqref>
        </x14:conditionalFormatting>
        <x14:conditionalFormatting xmlns:xm="http://schemas.microsoft.com/office/excel/2006/main">
          <x14:cfRule type="cellIs" priority="6037" operator="equal" id="{0D8B7AEB-195D-40B0-841A-73CFDE115CC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038" id="{D62E9B41-6AE8-49B3-953B-908348DD254A}">
            <xm:f>$L195=DATA!$A$4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D195</xm:sqref>
        </x14:conditionalFormatting>
        <x14:conditionalFormatting xmlns:xm="http://schemas.microsoft.com/office/excel/2006/main">
          <x14:cfRule type="expression" priority="6023" id="{671D5A88-E298-429E-8E39-C4845B305DBB}">
            <xm:f>$L196=DATA!$A$5</xm:f>
            <x14:dxf>
              <fill>
                <patternFill>
                  <bgColor theme="9" tint="0.79998168889431442"/>
                </patternFill>
              </fill>
            </x14:dxf>
          </x14:cfRule>
          <xm:sqref>D196</xm:sqref>
        </x14:conditionalFormatting>
        <x14:conditionalFormatting xmlns:xm="http://schemas.microsoft.com/office/excel/2006/main">
          <x14:cfRule type="cellIs" priority="6024" operator="equal" id="{BA1E57BC-C7E8-44F1-8920-04D328B6C3D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025" id="{0CC85AD3-A3B2-4D4A-BF50-F954ECDC1F02}">
            <xm:f>$L196=DATA!$A$4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D196</xm:sqref>
        </x14:conditionalFormatting>
        <x14:conditionalFormatting xmlns:xm="http://schemas.microsoft.com/office/excel/2006/main">
          <x14:cfRule type="cellIs" priority="6009" operator="equal" id="{EC2DA311-48B0-4AD2-A004-E959BECB8C73}">
            <xm:f>DATA!$A$5</xm:f>
            <x14:dxf>
              <font>
                <b/>
                <i val="0"/>
                <color rgb="FF00B050"/>
              </font>
            </x14:dxf>
          </x14:cfRule>
          <xm:sqref>L199:L201</xm:sqref>
        </x14:conditionalFormatting>
        <x14:conditionalFormatting xmlns:xm="http://schemas.microsoft.com/office/excel/2006/main">
          <x14:cfRule type="expression" priority="6010" id="{BEC3F526-DEB1-4245-8137-2DF961FC5629}">
            <xm:f>$L199=DATA!$A$5</xm:f>
            <x14:dxf>
              <fill>
                <patternFill>
                  <bgColor theme="9" tint="0.79998168889431442"/>
                </patternFill>
              </fill>
            </x14:dxf>
          </x14:cfRule>
          <xm:sqref>L199:L201</xm:sqref>
        </x14:conditionalFormatting>
        <x14:conditionalFormatting xmlns:xm="http://schemas.microsoft.com/office/excel/2006/main">
          <x14:cfRule type="cellIs" priority="6011" operator="equal" id="{48349362-8FF6-4CD2-A246-4131248F777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012" id="{F3E2BB95-7317-4871-9D73-A19EF17EC168}">
            <xm:f>$L199=DATA!$A$4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L199:L201</xm:sqref>
        </x14:conditionalFormatting>
        <x14:conditionalFormatting xmlns:xm="http://schemas.microsoft.com/office/excel/2006/main">
          <x14:cfRule type="cellIs" priority="6001" operator="equal" id="{A06B61E7-9879-43AB-A4F1-4249E338484B}">
            <xm:f>DATA!$A$5</xm:f>
            <x14:dxf>
              <font>
                <b/>
                <i val="0"/>
                <color rgb="FF00B050"/>
              </font>
            </x14:dxf>
          </x14:cfRule>
          <xm:sqref>L203</xm:sqref>
        </x14:conditionalFormatting>
        <x14:conditionalFormatting xmlns:xm="http://schemas.microsoft.com/office/excel/2006/main">
          <x14:cfRule type="expression" priority="6002" id="{B3725990-57FC-4C76-8B38-412732C4A8C4}">
            <xm:f>$L203=DATA!$A$5</xm:f>
            <x14:dxf>
              <fill>
                <patternFill>
                  <bgColor theme="9" tint="0.79998168889431442"/>
                </patternFill>
              </fill>
            </x14:dxf>
          </x14:cfRule>
          <xm:sqref>L203</xm:sqref>
        </x14:conditionalFormatting>
        <x14:conditionalFormatting xmlns:xm="http://schemas.microsoft.com/office/excel/2006/main">
          <x14:cfRule type="cellIs" priority="6003" operator="equal" id="{105718FC-BD61-4FA2-9D25-32261F71C76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004" id="{F53851EC-94A2-457C-9127-399A104A2A04}">
            <xm:f>$L203=DATA!$A$4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L203</xm:sqref>
        </x14:conditionalFormatting>
        <x14:conditionalFormatting xmlns:xm="http://schemas.microsoft.com/office/excel/2006/main">
          <x14:cfRule type="cellIs" priority="5993" operator="equal" id="{ABD2800B-3E99-44A4-BDE4-6C7B822B6EB7}">
            <xm:f>DATA!$A$5</xm:f>
            <x14:dxf>
              <font>
                <b/>
                <i val="0"/>
                <color rgb="FF00B050"/>
              </font>
            </x14:dxf>
          </x14:cfRule>
          <xm:sqref>L206</xm:sqref>
        </x14:conditionalFormatting>
        <x14:conditionalFormatting xmlns:xm="http://schemas.microsoft.com/office/excel/2006/main">
          <x14:cfRule type="expression" priority="5994" id="{20CC6F07-858F-4C1A-A4E8-2AA4064A3484}">
            <xm:f>$L206=DATA!$A$5</xm:f>
            <x14:dxf>
              <fill>
                <patternFill>
                  <bgColor theme="9" tint="0.79998168889431442"/>
                </patternFill>
              </fill>
            </x14:dxf>
          </x14:cfRule>
          <xm:sqref>L206</xm:sqref>
        </x14:conditionalFormatting>
        <x14:conditionalFormatting xmlns:xm="http://schemas.microsoft.com/office/excel/2006/main">
          <x14:cfRule type="cellIs" priority="5995" operator="equal" id="{8B05BDD3-550D-4C5D-AB60-A152A072A18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996" id="{8D1A69C0-1C26-4945-9334-472EC6DC8E66}">
            <xm:f>$L206=DATA!$A$4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L206</xm:sqref>
        </x14:conditionalFormatting>
        <x14:conditionalFormatting xmlns:xm="http://schemas.microsoft.com/office/excel/2006/main">
          <x14:cfRule type="cellIs" priority="5985" operator="equal" id="{97BF97F6-F503-49C0-B32D-FD6BEB4530D9}">
            <xm:f>DATA!$A$5</xm:f>
            <x14:dxf>
              <font>
                <b/>
                <i val="0"/>
                <color rgb="FF00B050"/>
              </font>
            </x14:dxf>
          </x14:cfRule>
          <xm:sqref>L209</xm:sqref>
        </x14:conditionalFormatting>
        <x14:conditionalFormatting xmlns:xm="http://schemas.microsoft.com/office/excel/2006/main">
          <x14:cfRule type="expression" priority="5986" id="{E2446F6B-4FDB-4F22-BE35-A2CE5A891965}">
            <xm:f>$L209=DATA!$A$5</xm:f>
            <x14:dxf>
              <fill>
                <patternFill>
                  <bgColor theme="9" tint="0.79998168889431442"/>
                </patternFill>
              </fill>
            </x14:dxf>
          </x14:cfRule>
          <xm:sqref>L209</xm:sqref>
        </x14:conditionalFormatting>
        <x14:conditionalFormatting xmlns:xm="http://schemas.microsoft.com/office/excel/2006/main">
          <x14:cfRule type="cellIs" priority="5987" operator="equal" id="{A4216088-C693-4611-91FD-EA69C770439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988" id="{75E60430-142E-4BFB-9C21-309076519433}">
            <xm:f>$L209=DATA!$A$4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L209</xm:sqref>
        </x14:conditionalFormatting>
        <x14:conditionalFormatting xmlns:xm="http://schemas.microsoft.com/office/excel/2006/main">
          <x14:cfRule type="expression" priority="5978" id="{16C3DD09-E0E0-4A57-B116-FA98082A3A67}">
            <xm:f>$L203=DATA!$A$5</xm:f>
            <x14:dxf>
              <fill>
                <patternFill>
                  <bgColor theme="9" tint="0.79998168889431442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5979" operator="equal" id="{728D6D7C-6057-4F5D-8F3A-2B1232B697D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980" id="{93055D7F-69DC-49FB-9136-524DC0E05001}">
            <xm:f>$L203=DATA!$A$4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expression" priority="5968" id="{940FF39F-E14D-42AF-9C56-E293112665DA}">
            <xm:f>$L200=DATA!$A$5</xm:f>
            <x14:dxf>
              <fill>
                <patternFill>
                  <bgColor theme="9" tint="0.79998168889431442"/>
                </patternFill>
              </fill>
            </x14:dxf>
          </x14:cfRule>
          <xm:sqref>D200</xm:sqref>
        </x14:conditionalFormatting>
        <x14:conditionalFormatting xmlns:xm="http://schemas.microsoft.com/office/excel/2006/main">
          <x14:cfRule type="cellIs" priority="5969" operator="equal" id="{86B00930-348F-4548-84FB-A604B5EE71D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970" id="{0DF74B14-9D33-4D9B-A57F-C2C1A0E61B04}">
            <xm:f>$L200=DATA!$A$4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D200</xm:sqref>
        </x14:conditionalFormatting>
        <x14:conditionalFormatting xmlns:xm="http://schemas.microsoft.com/office/excel/2006/main">
          <x14:cfRule type="expression" priority="5955" id="{963A5355-BA5D-4051-95FB-49572ADA4AA3}">
            <xm:f>$L199=DATA!$A$5</xm:f>
            <x14:dxf>
              <fill>
                <patternFill>
                  <bgColor theme="9" tint="0.79998168889431442"/>
                </patternFill>
              </fill>
            </x14:dxf>
          </x14:cfRule>
          <xm:sqref>D199</xm:sqref>
        </x14:conditionalFormatting>
        <x14:conditionalFormatting xmlns:xm="http://schemas.microsoft.com/office/excel/2006/main">
          <x14:cfRule type="cellIs" priority="5956" operator="equal" id="{E7A37372-128F-40B2-AEB6-570BFD5CE7F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957" id="{B207A52C-7D32-4166-9CCE-2E87AC8DDF90}">
            <xm:f>$L199=DATA!$A$4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D199</xm:sqref>
        </x14:conditionalFormatting>
        <x14:conditionalFormatting xmlns:xm="http://schemas.microsoft.com/office/excel/2006/main">
          <x14:cfRule type="expression" priority="5942" id="{10A05CE1-0676-41D7-8F2E-AB27423F1D5C}">
            <xm:f>$L205=DATA!$A$5</xm:f>
            <x14:dxf>
              <fill>
                <patternFill>
                  <bgColor theme="9" tint="0.79998168889431442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943" operator="equal" id="{58E49A0F-DB69-4013-9034-FA487D2037A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944" id="{FDF502B1-3B7D-49C4-9D47-452FC60E94FF}">
            <xm:f>$L205=DATA!$A$4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expression" priority="5930" id="{59F9EB9B-2105-4DF0-81A2-FF22DE02287F}">
            <xm:f>$L203=DATA!$A$5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cellIs" priority="5931" operator="equal" id="{235714A7-8B02-46C8-9943-013143BF7B7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932" id="{AD56E91D-2D5C-449D-87BC-F7AF01759240}">
            <xm:f>$L203=DATA!$A$4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expression" priority="5915" id="{7FA0EAEF-FE30-4425-9F84-B4969D7AEC06}">
            <xm:f>$L203=DATA!$A$5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cellIs" priority="5916" operator="equal" id="{5D7B19DD-06BE-4CB7-BAF6-D74EF9E4F75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917" id="{1D33C1A6-5EBB-4F03-BDC7-34E177AEDFD4}">
            <xm:f>$L203=DATA!$A$4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C203</xm:sqref>
        </x14:conditionalFormatting>
        <x14:conditionalFormatting xmlns:xm="http://schemas.microsoft.com/office/excel/2006/main">
          <x14:cfRule type="expression" priority="5900" id="{5B7F813C-EC82-4FE0-BCF5-4C613CBAB3E4}">
            <xm:f>$L202=DATA!$A$5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cellIs" priority="5901" operator="equal" id="{9F38B5F3-51FD-401E-90F5-5A730C7CB73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902" id="{1D6A52D5-DDE8-4E60-900E-4E6EEE2F66BD}">
            <xm:f>$L202=DATA!$A$4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expression" priority="5885" id="{6A565733-EC8B-4D6D-80A2-44A701108560}">
            <xm:f>$L202=DATA!$A$5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cellIs" priority="5886" operator="equal" id="{F7AD25C0-6046-4298-82CB-81BC8402FCA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887" id="{E0263F8B-C84E-4773-9078-2AA2CF972555}">
            <xm:f>$L202=DATA!$A$4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expression" priority="5870" id="{B0EEAB0C-5BDC-41B5-95C5-925D6B570618}">
            <xm:f>$L202=DATA!$A$5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cellIs" priority="5871" operator="equal" id="{EED8A986-AD73-4993-B50B-CD1DA92C26E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872" id="{9630AA14-EA8F-435A-897A-7293A6E8D80D}">
            <xm:f>$L202=DATA!$A$4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C202</xm:sqref>
        </x14:conditionalFormatting>
        <x14:conditionalFormatting xmlns:xm="http://schemas.microsoft.com/office/excel/2006/main">
          <x14:cfRule type="expression" priority="5855" id="{D18E85AD-D333-4674-8781-19065CE188FF}">
            <xm:f>$L200=DATA!$A$5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cellIs" priority="5856" operator="equal" id="{9C142E48-2B2A-4861-98A2-6017A4996E6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857" id="{CF8C5183-00BC-4872-A3C4-8312FBE218FB}">
            <xm:f>$L200=DATA!$A$4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expression" priority="5840" id="{A78547F8-3811-4E7D-A917-E13456DBBFCE}">
            <xm:f>$L200=DATA!$A$5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cellIs" priority="5841" operator="equal" id="{53A99DDC-780E-459C-AAB6-D7889FB2554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842" id="{84B063FE-A525-456D-8C21-04073392B728}">
            <xm:f>$L200=DATA!$A$4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expression" priority="5825" id="{746E589E-C69F-4A24-82B7-3D063E836DF6}">
            <xm:f>$L200=DATA!$A$5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cellIs" priority="5826" operator="equal" id="{F3DC2956-FA70-44B8-859E-33122C3EBCB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827" id="{1B4FBBB2-2E60-40B4-BB29-D47259449764}">
            <xm:f>$L200=DATA!$A$4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C200</xm:sqref>
        </x14:conditionalFormatting>
        <x14:conditionalFormatting xmlns:xm="http://schemas.microsoft.com/office/excel/2006/main">
          <x14:cfRule type="expression" priority="5810" id="{C38158D7-6811-4B71-BC1F-FA00AACE2D10}">
            <xm:f>$L199=DATA!$A$5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C199</xm:sqref>
        </x14:conditionalFormatting>
        <x14:conditionalFormatting xmlns:xm="http://schemas.microsoft.com/office/excel/2006/main">
          <x14:cfRule type="cellIs" priority="5811" operator="equal" id="{E3814929-175E-4658-9608-85B307B120A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812" id="{BE7C3461-E95F-48C8-9C5C-9B0734E9AF2E}">
            <xm:f>$L199=DATA!$A$4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C199</xm:sqref>
        </x14:conditionalFormatting>
        <x14:conditionalFormatting xmlns:xm="http://schemas.microsoft.com/office/excel/2006/main">
          <x14:cfRule type="expression" priority="5795" id="{3B6B810E-324F-4867-BDB2-6BE0B3317D58}">
            <xm:f>$L199=DATA!$A$5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C199</xm:sqref>
        </x14:conditionalFormatting>
        <x14:conditionalFormatting xmlns:xm="http://schemas.microsoft.com/office/excel/2006/main">
          <x14:cfRule type="cellIs" priority="5796" operator="equal" id="{AB1A6C53-3269-4F58-B0AD-D49B80BF7CB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797" id="{00D1C0A3-0C24-4687-8F8E-FE78F3ADC0E6}">
            <xm:f>$L199=DATA!$A$4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C199</xm:sqref>
        </x14:conditionalFormatting>
        <x14:conditionalFormatting xmlns:xm="http://schemas.microsoft.com/office/excel/2006/main">
          <x14:cfRule type="expression" priority="5780" id="{ABDC3D11-6FEF-4823-B623-AF150AA36C78}">
            <xm:f>$L199=DATA!$A$5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C199</xm:sqref>
        </x14:conditionalFormatting>
        <x14:conditionalFormatting xmlns:xm="http://schemas.microsoft.com/office/excel/2006/main">
          <x14:cfRule type="cellIs" priority="5781" operator="equal" id="{138D93D9-C731-475D-A433-6417A33EA63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782" id="{380AF46A-D3E5-498A-A69F-C76FE98D31CD}">
            <xm:f>$L199=DATA!$A$4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C199</xm:sqref>
        </x14:conditionalFormatting>
        <x14:conditionalFormatting xmlns:xm="http://schemas.microsoft.com/office/excel/2006/main">
          <x14:cfRule type="expression" priority="5764" id="{D9833BEC-11A6-4479-94D7-9E7814FB32F8}">
            <xm:f>$L208=DATA!$A$5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5765" operator="equal" id="{F65D9373-B016-4783-9EB7-0DF03F6C596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766" id="{8918F2C4-088C-4CA7-A4AC-7787B8DAE5CB}">
            <xm:f>$L208=DATA!$A$4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expression" priority="5751" id="{5F4273DC-84AB-4FB4-BB62-83D9E169F0F5}">
            <xm:f>$L209=DATA!$A$5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5752" operator="equal" id="{66E3715C-2064-4813-B1BC-9C9AD1906D0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753" id="{87CC4FC9-9BA0-45EF-B1EF-B83001BE6D8B}">
            <xm:f>$L209=DATA!$A$4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expression" priority="5739" id="{8B679742-D75F-4CD8-9EC9-7E75C9B6CC25}">
            <xm:f>$L208=DATA!$A$5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C208</xm:sqref>
        </x14:conditionalFormatting>
        <x14:conditionalFormatting xmlns:xm="http://schemas.microsoft.com/office/excel/2006/main">
          <x14:cfRule type="cellIs" priority="5740" operator="equal" id="{6172471A-0FA3-4C9D-A8C7-86CB250A9BD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741" id="{5E6747F5-C7C0-459A-A782-7FD0F7CB8CAC}">
            <xm:f>$L208=DATA!$A$4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C208</xm:sqref>
        </x14:conditionalFormatting>
        <x14:conditionalFormatting xmlns:xm="http://schemas.microsoft.com/office/excel/2006/main">
          <x14:cfRule type="expression" priority="5724" id="{6A2434DE-4874-425E-BE0F-DD070494EDA7}">
            <xm:f>$L208=DATA!$A$5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C208</xm:sqref>
        </x14:conditionalFormatting>
        <x14:conditionalFormatting xmlns:xm="http://schemas.microsoft.com/office/excel/2006/main">
          <x14:cfRule type="cellIs" priority="5725" operator="equal" id="{496680A9-BB6D-4E4C-88A5-35DE59C7DDC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726" id="{0097313A-EDE6-4527-B176-624A2618E5A6}">
            <xm:f>$L208=DATA!$A$4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C208</xm:sqref>
        </x14:conditionalFormatting>
        <x14:conditionalFormatting xmlns:xm="http://schemas.microsoft.com/office/excel/2006/main">
          <x14:cfRule type="expression" priority="5709" id="{7EA92899-87A1-4C94-80E9-1E3124662DF3}">
            <xm:f>$L208=DATA!$A$5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C208</xm:sqref>
        </x14:conditionalFormatting>
        <x14:conditionalFormatting xmlns:xm="http://schemas.microsoft.com/office/excel/2006/main">
          <x14:cfRule type="cellIs" priority="5710" operator="equal" id="{0EBD496B-C1C1-469A-AC42-F59187F314D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711" id="{FBC3EE63-30C8-4F62-BC26-C497BB961691}">
            <xm:f>$L208=DATA!$A$4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C208</xm:sqref>
        </x14:conditionalFormatting>
        <x14:conditionalFormatting xmlns:xm="http://schemas.microsoft.com/office/excel/2006/main">
          <x14:cfRule type="expression" priority="5694" id="{77F1522D-3245-4082-BBBF-429A295C3EC5}">
            <xm:f>$L209=DATA!$A$5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cellIs" priority="5695" operator="equal" id="{FA487620-386B-46AA-BC8A-D0F0D236BCB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696" id="{2BFB8AFB-BBDA-4C10-95D2-BA3DB36548AB}">
            <xm:f>$L209=DATA!$A$4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expression" priority="5679" id="{031BCEE7-D34C-4E0D-9283-2187D118430B}">
            <xm:f>$L209=DATA!$A$5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cellIs" priority="5680" operator="equal" id="{ED218946-37BD-4918-9E0C-9487F98FD25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681" id="{17C0512E-6A3A-47DC-9888-92F7AF6BBE1F}">
            <xm:f>$L209=DATA!$A$4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expression" priority="5664" id="{E00B71C2-0D7A-4A28-9DD0-D6A6A4E163AC}">
            <xm:f>$L209=DATA!$A$5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cellIs" priority="5665" operator="equal" id="{DABFA1F3-7957-4276-961C-D028C8499AC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666" id="{A7CBCC58-1E53-4C4B-9CB7-B778993CAB8F}">
            <xm:f>$L209=DATA!$A$4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C209</xm:sqref>
        </x14:conditionalFormatting>
        <x14:conditionalFormatting xmlns:xm="http://schemas.microsoft.com/office/excel/2006/main">
          <x14:cfRule type="expression" priority="5648" id="{27079C21-14A7-4DA4-BDF5-91886B1F5034}">
            <xm:f>$L207=DATA!$A$5</xm:f>
            <x14:dxf>
              <fill>
                <patternFill>
                  <bgColor theme="9" tint="0.79998168889431442"/>
                </patternFill>
              </fill>
            </x14:dxf>
          </x14:cfRule>
          <xm:sqref>D207</xm:sqref>
        </x14:conditionalFormatting>
        <x14:conditionalFormatting xmlns:xm="http://schemas.microsoft.com/office/excel/2006/main">
          <x14:cfRule type="cellIs" priority="5649" operator="equal" id="{B05D042E-42E3-4302-B533-7BD47B5AFDB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650" id="{3F7E6927-E262-489A-B20D-E24D22B6A674}">
            <xm:f>$L207=DATA!$A$4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D207</xm:sqref>
        </x14:conditionalFormatting>
        <x14:conditionalFormatting xmlns:xm="http://schemas.microsoft.com/office/excel/2006/main">
          <x14:cfRule type="expression" priority="5636" id="{3BB4A5C9-4FC3-4DD4-A921-0E68C1AC6A21}">
            <xm:f>$L207=DATA!$A$5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C207</xm:sqref>
        </x14:conditionalFormatting>
        <x14:conditionalFormatting xmlns:xm="http://schemas.microsoft.com/office/excel/2006/main">
          <x14:cfRule type="cellIs" priority="5637" operator="equal" id="{B1E170B5-2F61-48AB-AA45-BAFD5DB7373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638" id="{5F64BF71-FDA8-426C-9C37-8AEC1E9E9208}">
            <xm:f>$L207=DATA!$A$4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C207</xm:sqref>
        </x14:conditionalFormatting>
        <x14:conditionalFormatting xmlns:xm="http://schemas.microsoft.com/office/excel/2006/main">
          <x14:cfRule type="expression" priority="5621" id="{3921CCC5-5BD9-4B80-9120-5C86619BB93C}">
            <xm:f>$L207=DATA!$A$5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C207</xm:sqref>
        </x14:conditionalFormatting>
        <x14:conditionalFormatting xmlns:xm="http://schemas.microsoft.com/office/excel/2006/main">
          <x14:cfRule type="cellIs" priority="5622" operator="equal" id="{A40E399B-1E9E-48F9-A197-7F2E511182B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623" id="{D8770337-BFB4-4880-9EA8-B24AA9372063}">
            <xm:f>$L207=DATA!$A$4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C207</xm:sqref>
        </x14:conditionalFormatting>
        <x14:conditionalFormatting xmlns:xm="http://schemas.microsoft.com/office/excel/2006/main">
          <x14:cfRule type="expression" priority="5603" id="{A1050AFD-F479-47F1-96EA-27D144CD7125}">
            <xm:f>$L166=DATA!$A$5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cellIs" priority="5604" operator="equal" id="{AC015330-06EF-4A7F-9A2F-789EB972A10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605" id="{54F837B4-0317-458E-A3F7-AA5C646AA7FC}">
            <xm:f>$L166=DATA!$A$4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expression" priority="5594" id="{94764F80-C802-44D6-8614-A45B40924FE3}">
            <xm:f>$L169=DATA!$A$5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C169</xm:sqref>
        </x14:conditionalFormatting>
        <x14:conditionalFormatting xmlns:xm="http://schemas.microsoft.com/office/excel/2006/main">
          <x14:cfRule type="cellIs" priority="5595" operator="equal" id="{FD25CA2B-A53F-4987-96E7-8A5662EA3A5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596" id="{5F1A8573-B75F-434C-9738-F8DBA09DC82D}">
            <xm:f>$L169=DATA!$A$4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C169</xm:sqref>
        </x14:conditionalFormatting>
        <x14:conditionalFormatting xmlns:xm="http://schemas.microsoft.com/office/excel/2006/main">
          <x14:cfRule type="expression" priority="5585" id="{B61378F9-33A9-49DE-A586-8CB1BD8ECC63}">
            <xm:f>$L172=DATA!$A$5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C172</xm:sqref>
        </x14:conditionalFormatting>
        <x14:conditionalFormatting xmlns:xm="http://schemas.microsoft.com/office/excel/2006/main">
          <x14:cfRule type="cellIs" priority="5586" operator="equal" id="{04185E5C-5A6A-4209-8DF8-4F04F68E70B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587" id="{42A75BAC-D1AD-44B8-906A-9A8CA9C69B40}">
            <xm:f>$L172=DATA!$A$4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C172</xm:sqref>
        </x14:conditionalFormatting>
        <x14:conditionalFormatting xmlns:xm="http://schemas.microsoft.com/office/excel/2006/main">
          <x14:cfRule type="expression" priority="5576" id="{2CEA1E6A-3CCD-4E79-9DEE-18A7749190D8}">
            <xm:f>$L171=DATA!$A$5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C171</xm:sqref>
        </x14:conditionalFormatting>
        <x14:conditionalFormatting xmlns:xm="http://schemas.microsoft.com/office/excel/2006/main">
          <x14:cfRule type="cellIs" priority="5577" operator="equal" id="{61E3C4BE-69E7-4FF4-BE14-B32EF1FF945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578" id="{47937766-E49F-42BE-BD7B-05F1CC2463F3}">
            <xm:f>$L171=DATA!$A$4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C171</xm:sqref>
        </x14:conditionalFormatting>
        <x14:conditionalFormatting xmlns:xm="http://schemas.microsoft.com/office/excel/2006/main">
          <x14:cfRule type="expression" priority="5566" id="{77FF8842-7D19-4728-AB73-6546C91F3D48}">
            <xm:f>$L164=DATA!$A$5</xm:f>
            <x14:dxf>
              <fill>
                <patternFill>
                  <bgColor theme="9" tint="0.79998168889431442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5567" operator="equal" id="{16921C38-6090-4579-93D1-A754299A92D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568" id="{A0ACE632-9949-4158-B7C6-3C8D9597121B}">
            <xm:f>$L164=DATA!$A$4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expression" priority="5556" id="{CD19EF24-5391-497F-818F-342B05B748FD}">
            <xm:f>$L166=DATA!$A$5</xm:f>
            <x14:dxf>
              <fill>
                <patternFill>
                  <bgColor theme="9" tint="0.79998168889431442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5557" operator="equal" id="{93C63402-B90D-40DE-A9B2-EC6017E3F23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558" id="{31A01289-273A-402B-8B1F-3617A9F91381}">
            <xm:f>$L166=DATA!$A$4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expression" priority="5546" id="{94068B8B-E7DC-47E0-8184-492C582AAE4D}">
            <xm:f>$L169=DATA!$A$5</xm:f>
            <x14:dxf>
              <fill>
                <patternFill>
                  <bgColor theme="9" tint="0.79998168889431442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5547" operator="equal" id="{E3B05A1C-2417-4B49-B3DA-0F83D88FC69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548" id="{1296C7C4-9FFB-4919-9AEC-09A33FA5A444}">
            <xm:f>$L169=DATA!$A$4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expression" priority="5536" id="{E9F554A0-F430-4099-8061-C8768B8504A6}">
            <xm:f>$L171=DATA!$A$5</xm:f>
            <x14:dxf>
              <fill>
                <patternFill>
                  <bgColor theme="9" tint="0.79998168889431442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5537" operator="equal" id="{376E5CE7-5671-429D-B4AB-9712056EAA5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538" id="{988773FE-E256-4430-8648-D5D552A52877}">
            <xm:f>$L171=DATA!$A$4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expression" priority="5526" id="{1B681D64-0B18-4102-A740-62BD1E33E2C4}">
            <xm:f>$L172=DATA!$A$5</xm:f>
            <x14:dxf>
              <fill>
                <patternFill>
                  <bgColor theme="9" tint="0.79998168889431442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5527" operator="equal" id="{2480EDEB-8CC0-4C4B-8088-83E09432E03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528" id="{1457BDD4-327D-42E3-BE69-1A4060C8E56E}">
            <xm:f>$L172=DATA!$A$4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expression" priority="5513" id="{7FDDC9C0-2A15-4F7F-A511-2069B242D3ED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N210:JN221</xm:sqref>
        </x14:conditionalFormatting>
        <x14:conditionalFormatting xmlns:xm="http://schemas.microsoft.com/office/excel/2006/main">
          <x14:cfRule type="cellIs" priority="5514" operator="equal" id="{2A108724-9216-41DB-8525-357A568C57D6}">
            <xm:f>DATA!$A$5</xm:f>
            <x14:dxf>
              <font>
                <b/>
                <i val="0"/>
                <color rgb="FF00B050"/>
              </font>
            </x14:dxf>
          </x14:cfRule>
          <xm:sqref>L210:AB221</xm:sqref>
        </x14:conditionalFormatting>
        <x14:conditionalFormatting xmlns:xm="http://schemas.microsoft.com/office/excel/2006/main">
          <x14:cfRule type="expression" priority="5516" id="{29B9BD53-CF04-4C67-828A-7D4DB7D7D067}">
            <xm:f>$L210=DATA!$A$5</xm:f>
            <x14:dxf>
              <fill>
                <patternFill>
                  <bgColor theme="9" tint="0.79998168889431442"/>
                </patternFill>
              </fill>
            </x14:dxf>
          </x14:cfRule>
          <xm:sqref>B210:XFD210 A213:G213 A214:B221 A211:G211 E212:G212 A212:C212 J211:XFD221 E214:G221</xm:sqref>
        </x14:conditionalFormatting>
        <x14:conditionalFormatting xmlns:xm="http://schemas.microsoft.com/office/excel/2006/main">
          <x14:cfRule type="cellIs" priority="5517" operator="equal" id="{6524A81D-7A21-4D3A-9B80-C33A25D05B7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518" id="{BDDEDDBD-45E2-47A1-AA34-EABD723E16C8}">
            <xm:f>$L210=DATA!$A$4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B210:XFD210 A213:G213 A214:B221 A211:G211 E212:G212 A212:C212 J211:XFD221 E214:G221</xm:sqref>
        </x14:conditionalFormatting>
        <x14:conditionalFormatting xmlns:xm="http://schemas.microsoft.com/office/excel/2006/main">
          <x14:cfRule type="expression" priority="5398" id="{F2D7442A-FFB6-480A-9D85-358BF2E39E94}">
            <xm:f>$L220=DATA!$A$5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C220</xm:sqref>
        </x14:conditionalFormatting>
        <x14:conditionalFormatting xmlns:xm="http://schemas.microsoft.com/office/excel/2006/main">
          <x14:cfRule type="cellIs" priority="5399" operator="equal" id="{FC3C3FFB-1F46-4979-99CB-6927D25D8DF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400" id="{FA2F2ABF-A960-460B-A500-C1B973390F25}">
            <xm:f>$L220=DATA!$A$4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C220</xm:sqref>
        </x14:conditionalFormatting>
        <x14:conditionalFormatting xmlns:xm="http://schemas.microsoft.com/office/excel/2006/main">
          <x14:cfRule type="expression" priority="5473" id="{6763B903-5401-4FCB-8B43-2FF2F11901AA}">
            <xm:f>$L215=DATA!$A$5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C215</xm:sqref>
        </x14:conditionalFormatting>
        <x14:conditionalFormatting xmlns:xm="http://schemas.microsoft.com/office/excel/2006/main">
          <x14:cfRule type="cellIs" priority="5474" operator="equal" id="{B07E0F34-8B09-4568-B477-FEAD4A5B5FD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475" id="{1AA20331-CEBB-4081-B2A8-D9DBADC11E2C}">
            <xm:f>$L215=DATA!$A$4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C215</xm:sqref>
        </x14:conditionalFormatting>
        <x14:conditionalFormatting xmlns:xm="http://schemas.microsoft.com/office/excel/2006/main">
          <x14:cfRule type="expression" priority="5458" id="{AE7F73DB-5547-4A71-855B-75B473504FE6}">
            <xm:f>$L216=DATA!$A$5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C216</xm:sqref>
        </x14:conditionalFormatting>
        <x14:conditionalFormatting xmlns:xm="http://schemas.microsoft.com/office/excel/2006/main">
          <x14:cfRule type="cellIs" priority="5459" operator="equal" id="{C1C0CCFA-1385-483B-9C62-47171790158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460" id="{BD403AE2-29C4-42C9-BE06-7FD9DC1C2BA5}">
            <xm:f>$L216=DATA!$A$4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C216</xm:sqref>
        </x14:conditionalFormatting>
        <x14:conditionalFormatting xmlns:xm="http://schemas.microsoft.com/office/excel/2006/main">
          <x14:cfRule type="expression" priority="5428" id="{51FA78DD-53E8-42D9-AF7D-F48D95B5CFBD}">
            <xm:f>$L218=DATA!$A$5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C218</xm:sqref>
        </x14:conditionalFormatting>
        <x14:conditionalFormatting xmlns:xm="http://schemas.microsoft.com/office/excel/2006/main">
          <x14:cfRule type="cellIs" priority="5429" operator="equal" id="{AB882EE1-59FE-448D-905D-E57AFECFBA5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430" id="{EBFC66A4-40D5-4556-9C5D-2E3A67376386}">
            <xm:f>$L218=DATA!$A$4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C218</xm:sqref>
        </x14:conditionalFormatting>
        <x14:conditionalFormatting xmlns:xm="http://schemas.microsoft.com/office/excel/2006/main">
          <x14:cfRule type="expression" priority="5383" id="{0428013A-0E67-4367-B8FE-71285EFA9CE2}">
            <xm:f>$L221=DATA!$A$5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C221</xm:sqref>
        </x14:conditionalFormatting>
        <x14:conditionalFormatting xmlns:xm="http://schemas.microsoft.com/office/excel/2006/main">
          <x14:cfRule type="cellIs" priority="5384" operator="equal" id="{009AC68C-2473-407E-9255-485AEFB8D95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385" id="{4B212D65-C028-4BBE-84E4-C8DEF61E4BA0}">
            <xm:f>$L221=DATA!$A$4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C221</xm:sqref>
        </x14:conditionalFormatting>
        <x14:conditionalFormatting xmlns:xm="http://schemas.microsoft.com/office/excel/2006/main">
          <x14:cfRule type="expression" priority="5367" id="{93A070FC-0BE7-4164-A354-9925982C618E}">
            <xm:f>$L211=DATA!$A$5</xm:f>
            <x14:dxf>
              <fill>
                <patternFill>
                  <bgColor theme="9" tint="0.79998168889431442"/>
                </patternFill>
              </fill>
            </x14:dxf>
          </x14:cfRule>
          <xm:sqref>I211:I221</xm:sqref>
        </x14:conditionalFormatting>
        <x14:conditionalFormatting xmlns:xm="http://schemas.microsoft.com/office/excel/2006/main">
          <x14:cfRule type="cellIs" priority="5368" operator="equal" id="{550AB7C9-5284-4B3C-ACAE-D0881498C5D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369" id="{61B12231-26DE-415C-B373-6CB8ABC72214}">
            <xm:f>$L211=DATA!$A$4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I211:I221</xm:sqref>
        </x14:conditionalFormatting>
        <x14:conditionalFormatting xmlns:xm="http://schemas.microsoft.com/office/excel/2006/main">
          <x14:cfRule type="expression" priority="5361" id="{B996F1CA-87ED-42DA-8150-9C38745144AC}">
            <xm:f>$L221=DATA!$A$5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C221</xm:sqref>
        </x14:conditionalFormatting>
        <x14:conditionalFormatting xmlns:xm="http://schemas.microsoft.com/office/excel/2006/main">
          <x14:cfRule type="cellIs" priority="5362" operator="equal" id="{D2613FAA-56F3-4F44-BB61-47C5F64A3F4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363" id="{76F66755-8E81-401E-BE23-B70A37FB5F7E}">
            <xm:f>$L221=DATA!$A$4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C221</xm:sqref>
        </x14:conditionalFormatting>
        <x14:conditionalFormatting xmlns:xm="http://schemas.microsoft.com/office/excel/2006/main">
          <x14:cfRule type="expression" priority="5331" id="{090B8A67-B327-414E-BD92-8F6535BBC7B3}">
            <xm:f>$L218=DATA!$A$5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C218</xm:sqref>
        </x14:conditionalFormatting>
        <x14:conditionalFormatting xmlns:xm="http://schemas.microsoft.com/office/excel/2006/main">
          <x14:cfRule type="cellIs" priority="5332" operator="equal" id="{1F8E8CA3-9A81-48C1-A9A7-65FEE9A52A7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333" id="{85C8FE7E-FB53-45DB-8BB5-DE110A3ABB96}">
            <xm:f>$L218=DATA!$A$4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C218</xm:sqref>
        </x14:conditionalFormatting>
        <x14:conditionalFormatting xmlns:xm="http://schemas.microsoft.com/office/excel/2006/main">
          <x14:cfRule type="expression" priority="5286" id="{C47926A1-6A61-4E19-89F1-059561DDB490}">
            <xm:f>$L216=DATA!$A$5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C216</xm:sqref>
        </x14:conditionalFormatting>
        <x14:conditionalFormatting xmlns:xm="http://schemas.microsoft.com/office/excel/2006/main">
          <x14:cfRule type="cellIs" priority="5287" operator="equal" id="{34D8BEFE-71D3-4F66-82B9-F2F81334FF6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288" id="{FC898173-9093-40C4-BEAE-6ED0711B254E}">
            <xm:f>$L216=DATA!$A$4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C216</xm:sqref>
        </x14:conditionalFormatting>
        <x14:conditionalFormatting xmlns:xm="http://schemas.microsoft.com/office/excel/2006/main">
          <x14:cfRule type="expression" priority="5271" id="{1F8EE111-D9D5-478B-971E-4920DFB857DD}">
            <xm:f>$L216=DATA!$A$5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C216</xm:sqref>
        </x14:conditionalFormatting>
        <x14:conditionalFormatting xmlns:xm="http://schemas.microsoft.com/office/excel/2006/main">
          <x14:cfRule type="cellIs" priority="5272" operator="equal" id="{D51648DF-9E17-48AE-AA70-D6707136E92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273" id="{DC2AD0A3-93EA-46D9-A963-A84FB73FF108}">
            <xm:f>$L216=DATA!$A$4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C216</xm:sqref>
        </x14:conditionalFormatting>
        <x14:conditionalFormatting xmlns:xm="http://schemas.microsoft.com/office/excel/2006/main">
          <x14:cfRule type="expression" priority="5256" id="{780F6884-72DD-4782-99C5-4FEEBCAD3218}">
            <xm:f>$L216=DATA!$A$5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C216</xm:sqref>
        </x14:conditionalFormatting>
        <x14:conditionalFormatting xmlns:xm="http://schemas.microsoft.com/office/excel/2006/main">
          <x14:cfRule type="cellIs" priority="5257" operator="equal" id="{118CDE07-3CFF-4F02-991D-918E0BA3635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258" id="{A51664C2-63E9-401D-9E3B-AEB76CAFA8BA}">
            <xm:f>$L216=DATA!$A$4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C216</xm:sqref>
        </x14:conditionalFormatting>
        <x14:conditionalFormatting xmlns:xm="http://schemas.microsoft.com/office/excel/2006/main">
          <x14:cfRule type="expression" priority="5241" id="{67F81CD6-E849-4BA9-8D5A-8CC4DDC529C6}">
            <xm:f>$L215=DATA!$A$5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C215</xm:sqref>
        </x14:conditionalFormatting>
        <x14:conditionalFormatting xmlns:xm="http://schemas.microsoft.com/office/excel/2006/main">
          <x14:cfRule type="cellIs" priority="5242" operator="equal" id="{0F7DF8CD-0B29-4815-AAB8-F700B8C0E61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243" id="{D5D41B17-4C02-4E5E-A95F-648868A0423C}">
            <xm:f>$L215=DATA!$A$4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C215</xm:sqref>
        </x14:conditionalFormatting>
        <x14:conditionalFormatting xmlns:xm="http://schemas.microsoft.com/office/excel/2006/main">
          <x14:cfRule type="expression" priority="5226" id="{91AC6014-82E8-4795-AE22-E339A3B05D23}">
            <xm:f>$L215=DATA!$A$5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C215</xm:sqref>
        </x14:conditionalFormatting>
        <x14:conditionalFormatting xmlns:xm="http://schemas.microsoft.com/office/excel/2006/main">
          <x14:cfRule type="cellIs" priority="5227" operator="equal" id="{FDDF0C54-98F2-4E39-B106-E18CFD63F0E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228" id="{3651B217-4BF8-4ED3-A4B0-FFA77B9EE741}">
            <xm:f>$L215=DATA!$A$4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C215</xm:sqref>
        </x14:conditionalFormatting>
        <x14:conditionalFormatting xmlns:xm="http://schemas.microsoft.com/office/excel/2006/main">
          <x14:cfRule type="expression" priority="5211" id="{3DE60B94-CB58-4E2D-BBEC-CA8CAA21DF82}">
            <xm:f>$L215=DATA!$A$5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C215</xm:sqref>
        </x14:conditionalFormatting>
        <x14:conditionalFormatting xmlns:xm="http://schemas.microsoft.com/office/excel/2006/main">
          <x14:cfRule type="cellIs" priority="5212" operator="equal" id="{A0C581E1-2F27-415E-A3AB-E2E6813BBC5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213" id="{6C6DBE51-1A06-4D6C-A68D-B3FD01C27486}">
            <xm:f>$L215=DATA!$A$4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C215</xm:sqref>
        </x14:conditionalFormatting>
        <x14:conditionalFormatting xmlns:xm="http://schemas.microsoft.com/office/excel/2006/main">
          <x14:cfRule type="expression" priority="5151" id="{2ECCD77D-97AF-4DCF-BC43-C29DCD483C5F}">
            <xm:f>$L212=DATA!$A$5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C212</xm:sqref>
        </x14:conditionalFormatting>
        <x14:conditionalFormatting xmlns:xm="http://schemas.microsoft.com/office/excel/2006/main">
          <x14:cfRule type="cellIs" priority="5152" operator="equal" id="{7F65BD6C-0CFA-4C5A-A9C7-8CFC42F4999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153" id="{13A2F529-720E-462B-82B3-3BE0D3BB7CC9}">
            <xm:f>$L212=DATA!$A$4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C212</xm:sqref>
        </x14:conditionalFormatting>
        <x14:conditionalFormatting xmlns:xm="http://schemas.microsoft.com/office/excel/2006/main">
          <x14:cfRule type="expression" priority="5136" id="{175B0B6B-D372-4552-B7AB-7C8C817C55D8}">
            <xm:f>$L212=DATA!$A$5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C212</xm:sqref>
        </x14:conditionalFormatting>
        <x14:conditionalFormatting xmlns:xm="http://schemas.microsoft.com/office/excel/2006/main">
          <x14:cfRule type="cellIs" priority="5137" operator="equal" id="{BE2E315B-8BD6-4A88-BF6C-B6ED46011A7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138" id="{2F82783E-07B2-487A-866A-AD77BD0B0A0B}">
            <xm:f>$L212=DATA!$A$4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C212</xm:sqref>
        </x14:conditionalFormatting>
        <x14:conditionalFormatting xmlns:xm="http://schemas.microsoft.com/office/excel/2006/main">
          <x14:cfRule type="expression" priority="5121" id="{CD9EDC7B-14A4-4A71-A359-A88C4E40C2C6}">
            <xm:f>$L212=DATA!$A$5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C212</xm:sqref>
        </x14:conditionalFormatting>
        <x14:conditionalFormatting xmlns:xm="http://schemas.microsoft.com/office/excel/2006/main">
          <x14:cfRule type="cellIs" priority="5122" operator="equal" id="{C32FC759-FC58-4714-A98E-AB0305D222F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123" id="{ACB2422E-00C4-49A2-988F-808B45959574}">
            <xm:f>$L212=DATA!$A$4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C212</xm:sqref>
        </x14:conditionalFormatting>
        <x14:conditionalFormatting xmlns:xm="http://schemas.microsoft.com/office/excel/2006/main">
          <x14:cfRule type="expression" priority="5106" id="{30E3AE66-6539-43BB-9BFE-234C03750A3D}">
            <xm:f>$L212=DATA!$A$5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C212</xm:sqref>
        </x14:conditionalFormatting>
        <x14:conditionalFormatting xmlns:xm="http://schemas.microsoft.com/office/excel/2006/main">
          <x14:cfRule type="cellIs" priority="5107" operator="equal" id="{7DA9B886-59ED-4EC7-9220-66D48A22DBA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108" id="{46F80D0C-89B1-4308-945F-77AECA8BC96A}">
            <xm:f>$L212=DATA!$A$4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C212</xm:sqref>
        </x14:conditionalFormatting>
        <x14:conditionalFormatting xmlns:xm="http://schemas.microsoft.com/office/excel/2006/main">
          <x14:cfRule type="expression" priority="5090" id="{AF4C2AFF-ABF1-48B5-B17C-B20B29AEDEE5}">
            <xm:f>$L216=DATA!$A$5</xm:f>
            <x14:dxf>
              <fill>
                <patternFill>
                  <bgColor theme="9" tint="0.79998168889431442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5091" operator="equal" id="{A8D1DCD5-F633-4A88-9266-CCD14F2C2D2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092" id="{6E9162B8-E23B-4490-ADED-862FE78C1F4C}">
            <xm:f>$L216=DATA!$A$4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expression" priority="5077" id="{A2A5B120-5BA2-4B23-AF02-5DC7CAEF414C}">
            <xm:f>$L221=DATA!$A$5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D221</xm:sqref>
        </x14:conditionalFormatting>
        <x14:conditionalFormatting xmlns:xm="http://schemas.microsoft.com/office/excel/2006/main">
          <x14:cfRule type="cellIs" priority="5078" operator="equal" id="{4F060B5E-1C62-4D9C-A140-AB62CF172CE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079" id="{EB9C10BB-0FA4-40B7-A412-72363FB69224}">
            <xm:f>$L221=DATA!$A$4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D221</xm:sqref>
        </x14:conditionalFormatting>
        <x14:conditionalFormatting xmlns:xm="http://schemas.microsoft.com/office/excel/2006/main">
          <x14:cfRule type="expression" priority="5064" id="{C4BFC3F6-624F-435E-AD33-7A24D4EF6342}">
            <xm:f>$L215=DATA!$A$5</xm:f>
            <x14:dxf>
              <fill>
                <patternFill>
                  <bgColor theme="9" tint="0.79998168889431442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5065" operator="equal" id="{13E2682D-CDC1-4D1F-9CD7-074F841A9A4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066" id="{9A2B4BFF-9CCD-4DB5-9501-FC393B95B302}">
            <xm:f>$L215=DATA!$A$4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expression" priority="5054" id="{574BE749-2B36-4BC3-A2A9-2DEF748532C4}">
            <xm:f>$L218=DATA!$A$5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D218</xm:sqref>
        </x14:conditionalFormatting>
        <x14:conditionalFormatting xmlns:xm="http://schemas.microsoft.com/office/excel/2006/main">
          <x14:cfRule type="cellIs" priority="5055" operator="equal" id="{F7F534D4-BFC7-4C35-A302-7A31C1F668A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056" id="{29833F7E-29EE-457C-9168-71242658EB8D}">
            <xm:f>$L218=DATA!$A$4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D218</xm:sqref>
        </x14:conditionalFormatting>
        <x14:conditionalFormatting xmlns:xm="http://schemas.microsoft.com/office/excel/2006/main">
          <x14:cfRule type="expression" priority="5024" id="{95150A81-3489-4C34-AFAE-650D827C5190}">
            <xm:f>$L220=DATA!$A$5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C220</xm:sqref>
        </x14:conditionalFormatting>
        <x14:conditionalFormatting xmlns:xm="http://schemas.microsoft.com/office/excel/2006/main">
          <x14:cfRule type="cellIs" priority="5025" operator="equal" id="{F78A99FA-DAEA-4400-8D42-AFC5FA2D11D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026" id="{DC39F916-395B-4CD3-97B5-813CDC268806}">
            <xm:f>$L220=DATA!$A$4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C220</xm:sqref>
        </x14:conditionalFormatting>
        <x14:conditionalFormatting xmlns:xm="http://schemas.microsoft.com/office/excel/2006/main">
          <x14:cfRule type="expression" priority="5005" id="{CD0A3330-E5E6-4D9E-9489-4184DB4CE6E0}">
            <xm:f>$L212=DATA!$A$5</xm:f>
            <x14:dxf>
              <fill>
                <patternFill>
                  <bgColor theme="9" tint="0.79998168889431442"/>
                </patternFill>
              </fill>
            </x14:dxf>
          </x14:cfRule>
          <xm:sqref>D212</xm:sqref>
        </x14:conditionalFormatting>
        <x14:conditionalFormatting xmlns:xm="http://schemas.microsoft.com/office/excel/2006/main">
          <x14:cfRule type="cellIs" priority="5006" operator="equal" id="{F208108C-BFF5-426F-BBF2-9BFAF36F56C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007" id="{0E40D6B0-1339-4B6B-95E5-479DCDCFCF9D}">
            <xm:f>$L212=DATA!$A$4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D212</xm:sqref>
        </x14:conditionalFormatting>
        <x14:conditionalFormatting xmlns:xm="http://schemas.microsoft.com/office/excel/2006/main">
          <x14:cfRule type="expression" priority="4965" id="{A31046B0-1612-4317-8246-1049C2EC2277}">
            <xm:f>$L220=DATA!$A$5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4966" operator="equal" id="{5B8F381A-6E79-40BF-ADCD-6744BA33AFB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967" id="{2F571B18-AC77-4CEF-94BC-F2F414B972CA}">
            <xm:f>$L220=DATA!$A$4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expression" priority="4952" id="{F31EC8CF-23A7-4F10-9EE7-2D43D61DEDC2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N222:JN233</xm:sqref>
        </x14:conditionalFormatting>
        <x14:conditionalFormatting xmlns:xm="http://schemas.microsoft.com/office/excel/2006/main">
          <x14:cfRule type="cellIs" priority="4953" operator="equal" id="{A74E2B7E-D235-4538-90D9-67D912333DA8}">
            <xm:f>DATA!$A$5</xm:f>
            <x14:dxf>
              <font>
                <b/>
                <i val="0"/>
                <color rgb="FF00B050"/>
              </font>
            </x14:dxf>
          </x14:cfRule>
          <xm:sqref>L222:AB233</xm:sqref>
        </x14:conditionalFormatting>
        <x14:conditionalFormatting xmlns:xm="http://schemas.microsoft.com/office/excel/2006/main">
          <x14:cfRule type="expression" priority="4955" id="{489523B9-A1E6-446F-BD20-03318A38C538}">
            <xm:f>$L222=DATA!$A$5</xm:f>
            <x14:dxf>
              <fill>
                <patternFill>
                  <bgColor theme="9" tint="0.79998168889431442"/>
                </patternFill>
              </fill>
            </x14:dxf>
          </x14:cfRule>
          <xm:sqref>B222:E222 A225:G225 A226:B233 A223:G223 A224:C224 J223:XFD233 G222:XFD222 E224:G224 E226:G233</xm:sqref>
        </x14:conditionalFormatting>
        <x14:conditionalFormatting xmlns:xm="http://schemas.microsoft.com/office/excel/2006/main">
          <x14:cfRule type="cellIs" priority="4956" operator="equal" id="{8FA2E7A6-70AC-40F9-B587-7AA92F36C85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957" id="{C3A21835-B2F4-4F3D-A7F1-AED2654CE466}">
            <xm:f>$L222=DATA!$A$4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B222:E222 A225:G225 A226:B233 A223:G223 A224:C224 J223:XFD233 G222:XFD222 E224:G224 E226:G233</xm:sqref>
        </x14:conditionalFormatting>
        <x14:conditionalFormatting xmlns:xm="http://schemas.microsoft.com/office/excel/2006/main">
          <x14:cfRule type="expression" priority="4837" id="{5181C759-BF60-4E3E-B6A4-10DF3EA8DAD8}">
            <xm:f>$L232=DATA!$A$5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C232</xm:sqref>
        </x14:conditionalFormatting>
        <x14:conditionalFormatting xmlns:xm="http://schemas.microsoft.com/office/excel/2006/main">
          <x14:cfRule type="cellIs" priority="4838" operator="equal" id="{AF2542AF-9284-483F-8C6D-D046C03735F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839" id="{75DB889C-C8DB-4F28-8623-E4733B282C32}">
            <xm:f>$L232=DATA!$A$4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C232</xm:sqref>
        </x14:conditionalFormatting>
        <x14:conditionalFormatting xmlns:xm="http://schemas.microsoft.com/office/excel/2006/main">
          <x14:cfRule type="expression" priority="4927" id="{246A6F66-D941-4DE0-8C0D-06D592E01DF3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cellIs" priority="4928" operator="equal" id="{54A37B99-724A-4633-9729-D9E6229A2AB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929" id="{1DD991F0-9BBA-4120-B3EC-0FCD4B8462F8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expression" priority="4912" id="{A9C33B94-E7C1-4ABF-B627-2AEAA609E0AB}">
            <xm:f>$L227=DATA!$A$5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C227</xm:sqref>
        </x14:conditionalFormatting>
        <x14:conditionalFormatting xmlns:xm="http://schemas.microsoft.com/office/excel/2006/main">
          <x14:cfRule type="cellIs" priority="4913" operator="equal" id="{C2743609-E8B3-46CA-B97A-20FDA34F3DB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914" id="{3911A907-4FA2-42E7-A41F-78E4B127DF68}">
            <xm:f>$L227=DATA!$A$4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C227</xm:sqref>
        </x14:conditionalFormatting>
        <x14:conditionalFormatting xmlns:xm="http://schemas.microsoft.com/office/excel/2006/main">
          <x14:cfRule type="expression" priority="4897" id="{5E93858A-9E49-437D-B9B8-D632A6C968F8}">
            <xm:f>$L228=DATA!$A$5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C228</xm:sqref>
        </x14:conditionalFormatting>
        <x14:conditionalFormatting xmlns:xm="http://schemas.microsoft.com/office/excel/2006/main">
          <x14:cfRule type="cellIs" priority="4898" operator="equal" id="{518418B7-1988-4187-A687-C785BBBEA6C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899" id="{6B1B62DC-530D-41D2-BC2D-5604D3675263}">
            <xm:f>$L228=DATA!$A$4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C228</xm:sqref>
        </x14:conditionalFormatting>
        <x14:conditionalFormatting xmlns:xm="http://schemas.microsoft.com/office/excel/2006/main">
          <x14:cfRule type="expression" priority="4882" id="{25770D74-9B36-42E1-BC34-B67696CFD7AE}">
            <xm:f>$L229=DATA!$A$5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C229</xm:sqref>
        </x14:conditionalFormatting>
        <x14:conditionalFormatting xmlns:xm="http://schemas.microsoft.com/office/excel/2006/main">
          <x14:cfRule type="cellIs" priority="4883" operator="equal" id="{3FE53D23-DACA-49F6-B0E5-91A2F177055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884" id="{7A4786BD-17A6-43B6-9EF1-81B89505B362}">
            <xm:f>$L229=DATA!$A$4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C229</xm:sqref>
        </x14:conditionalFormatting>
        <x14:conditionalFormatting xmlns:xm="http://schemas.microsoft.com/office/excel/2006/main">
          <x14:cfRule type="expression" priority="4867" id="{DF4DC0C0-7C24-4B29-972B-EA4782BD4EAA}">
            <xm:f>$L230=DATA!$A$5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C230</xm:sqref>
        </x14:conditionalFormatting>
        <x14:conditionalFormatting xmlns:xm="http://schemas.microsoft.com/office/excel/2006/main">
          <x14:cfRule type="cellIs" priority="4868" operator="equal" id="{FD6846E1-4F3C-41F9-B89C-BC01276440A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869" id="{B999CDC5-6EE5-4C95-96A5-9CAA7E3AEC3A}">
            <xm:f>$L230=DATA!$A$4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C230</xm:sqref>
        </x14:conditionalFormatting>
        <x14:conditionalFormatting xmlns:xm="http://schemas.microsoft.com/office/excel/2006/main">
          <x14:cfRule type="expression" priority="4852" id="{D18724BD-AA0F-4D1E-A8C7-A28AAEE7EB63}">
            <xm:f>$L231=DATA!$A$5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C231</xm:sqref>
        </x14:conditionalFormatting>
        <x14:conditionalFormatting xmlns:xm="http://schemas.microsoft.com/office/excel/2006/main">
          <x14:cfRule type="cellIs" priority="4853" operator="equal" id="{1AD6BA87-100B-4ACF-95CC-C8A15DCBF50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854" id="{CE7AC258-2D2D-414C-9F59-2E00C74A18A2}">
            <xm:f>$L231=DATA!$A$4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C231</xm:sqref>
        </x14:conditionalFormatting>
        <x14:conditionalFormatting xmlns:xm="http://schemas.microsoft.com/office/excel/2006/main">
          <x14:cfRule type="expression" priority="4822" id="{9486E097-BDD7-465A-B83F-3B14EAAEEB44}">
            <xm:f>$L233=DATA!$A$5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C233</xm:sqref>
        </x14:conditionalFormatting>
        <x14:conditionalFormatting xmlns:xm="http://schemas.microsoft.com/office/excel/2006/main">
          <x14:cfRule type="cellIs" priority="4823" operator="equal" id="{BBC0099E-E250-4C63-AFF6-A6C1415F34F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824" id="{DF6F5019-36FF-4C2F-9FD4-A4A94F03914F}">
            <xm:f>$L233=DATA!$A$4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C233</xm:sqref>
        </x14:conditionalFormatting>
        <x14:conditionalFormatting xmlns:xm="http://schemas.microsoft.com/office/excel/2006/main">
          <x14:cfRule type="expression" priority="4806" id="{6D793AFA-8366-41C2-B762-CDBDD1C44D9D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I223:I233</xm:sqref>
        </x14:conditionalFormatting>
        <x14:conditionalFormatting xmlns:xm="http://schemas.microsoft.com/office/excel/2006/main">
          <x14:cfRule type="cellIs" priority="4807" operator="equal" id="{C8F298CB-9972-4D2B-B2A8-63DBF7F7F0B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808" id="{D1BFCDFD-D75E-4AED-B3E2-11E99E452780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I223:I233</xm:sqref>
        </x14:conditionalFormatting>
        <x14:conditionalFormatting xmlns:xm="http://schemas.microsoft.com/office/excel/2006/main">
          <x14:cfRule type="expression" priority="4800" id="{FCE42568-6DD2-445D-AC3A-1F51A918FC92}">
            <xm:f>$L233=DATA!$A$5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C233</xm:sqref>
        </x14:conditionalFormatting>
        <x14:conditionalFormatting xmlns:xm="http://schemas.microsoft.com/office/excel/2006/main">
          <x14:cfRule type="cellIs" priority="4801" operator="equal" id="{013DD27B-156E-438B-A97F-4EF424E92C4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802" id="{C7BB8494-CA61-4C0B-86D8-539285E15744}">
            <xm:f>$L233=DATA!$A$4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C233</xm:sqref>
        </x14:conditionalFormatting>
        <x14:conditionalFormatting xmlns:xm="http://schemas.microsoft.com/office/excel/2006/main">
          <x14:cfRule type="expression" priority="4785" id="{5F428BCD-D94B-42E2-A4D6-5023F3B5824C}">
            <xm:f>$L231=DATA!$A$5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C231</xm:sqref>
        </x14:conditionalFormatting>
        <x14:conditionalFormatting xmlns:xm="http://schemas.microsoft.com/office/excel/2006/main">
          <x14:cfRule type="cellIs" priority="4786" operator="equal" id="{536E6277-5B6B-4C46-A8CE-3280326BE97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787" id="{A5C0EC4D-6903-41E6-8AF3-D9AD5B7CB829}">
            <xm:f>$L231=DATA!$A$4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C231</xm:sqref>
        </x14:conditionalFormatting>
        <x14:conditionalFormatting xmlns:xm="http://schemas.microsoft.com/office/excel/2006/main">
          <x14:cfRule type="expression" priority="4770" id="{B5347937-5438-429D-AD78-60DA43595A57}">
            <xm:f>$L230=DATA!$A$5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C230</xm:sqref>
        </x14:conditionalFormatting>
        <x14:conditionalFormatting xmlns:xm="http://schemas.microsoft.com/office/excel/2006/main">
          <x14:cfRule type="cellIs" priority="4771" operator="equal" id="{96396F8C-83EC-46E9-A185-EF31C692A89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772" id="{01517B63-5199-4BD9-8211-43952B7F650D}">
            <xm:f>$L230=DATA!$A$4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C230</xm:sqref>
        </x14:conditionalFormatting>
        <x14:conditionalFormatting xmlns:xm="http://schemas.microsoft.com/office/excel/2006/main">
          <x14:cfRule type="expression" priority="4755" id="{56917B9F-1D10-4007-AD8A-F7505FB345C0}">
            <xm:f>$L229=DATA!$A$5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C229</xm:sqref>
        </x14:conditionalFormatting>
        <x14:conditionalFormatting xmlns:xm="http://schemas.microsoft.com/office/excel/2006/main">
          <x14:cfRule type="cellIs" priority="4756" operator="equal" id="{A07DA80B-59B8-49A2-AAAE-C06472FF2FD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757" id="{86067977-0640-4B49-B85B-BA5938AA97CD}">
            <xm:f>$L229=DATA!$A$4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C229</xm:sqref>
        </x14:conditionalFormatting>
        <x14:conditionalFormatting xmlns:xm="http://schemas.microsoft.com/office/excel/2006/main">
          <x14:cfRule type="expression" priority="4740" id="{DBE38962-CD4B-4BB8-A9CD-AC6BFF9775D1}">
            <xm:f>$L229=DATA!$A$5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C229</xm:sqref>
        </x14:conditionalFormatting>
        <x14:conditionalFormatting xmlns:xm="http://schemas.microsoft.com/office/excel/2006/main">
          <x14:cfRule type="cellIs" priority="4741" operator="equal" id="{34099A06-ED61-474E-BD09-51D60281D96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742" id="{6CD3FD7C-60BE-4461-ADB0-A95945F86325}">
            <xm:f>$L229=DATA!$A$4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C229</xm:sqref>
        </x14:conditionalFormatting>
        <x14:conditionalFormatting xmlns:xm="http://schemas.microsoft.com/office/excel/2006/main">
          <x14:cfRule type="expression" priority="4725" id="{E4A9C7DF-1175-4125-B2EC-E1A6BD44E40E}">
            <xm:f>$L228=DATA!$A$5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C228</xm:sqref>
        </x14:conditionalFormatting>
        <x14:conditionalFormatting xmlns:xm="http://schemas.microsoft.com/office/excel/2006/main">
          <x14:cfRule type="cellIs" priority="4726" operator="equal" id="{155A7D56-AFDC-4262-A203-7AF626C5195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727" id="{5AEF8AFB-77D8-493D-8EFE-F32103895B78}">
            <xm:f>$L228=DATA!$A$4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C228</xm:sqref>
        </x14:conditionalFormatting>
        <x14:conditionalFormatting xmlns:xm="http://schemas.microsoft.com/office/excel/2006/main">
          <x14:cfRule type="expression" priority="4710" id="{0C62FD70-DFB8-4B32-A71C-B84BC3ED4876}">
            <xm:f>$L228=DATA!$A$5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C228</xm:sqref>
        </x14:conditionalFormatting>
        <x14:conditionalFormatting xmlns:xm="http://schemas.microsoft.com/office/excel/2006/main">
          <x14:cfRule type="cellIs" priority="4711" operator="equal" id="{33FBB535-9320-4F0D-B2C2-6A9B125F591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712" id="{74378998-3DDC-40E5-A638-36B016394A01}">
            <xm:f>$L228=DATA!$A$4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C228</xm:sqref>
        </x14:conditionalFormatting>
        <x14:conditionalFormatting xmlns:xm="http://schemas.microsoft.com/office/excel/2006/main">
          <x14:cfRule type="expression" priority="4695" id="{03F94BEA-3058-48B2-BBC9-A64060807D8B}">
            <xm:f>$L228=DATA!$A$5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C228</xm:sqref>
        </x14:conditionalFormatting>
        <x14:conditionalFormatting xmlns:xm="http://schemas.microsoft.com/office/excel/2006/main">
          <x14:cfRule type="cellIs" priority="4696" operator="equal" id="{5F961586-E2BE-4AC8-A527-AD3F86B1F45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97" id="{DF6D6912-59B1-4CE3-BDD8-47F20046FF83}">
            <xm:f>$L228=DATA!$A$4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C228</xm:sqref>
        </x14:conditionalFormatting>
        <x14:conditionalFormatting xmlns:xm="http://schemas.microsoft.com/office/excel/2006/main">
          <x14:cfRule type="expression" priority="4680" id="{9B2BC9F3-3538-4082-94F7-5BF7F9D582BA}">
            <xm:f>$L227=DATA!$A$5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C227</xm:sqref>
        </x14:conditionalFormatting>
        <x14:conditionalFormatting xmlns:xm="http://schemas.microsoft.com/office/excel/2006/main">
          <x14:cfRule type="cellIs" priority="4681" operator="equal" id="{2A38DAA5-7E69-43FC-A0DC-44DE33969AF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82" id="{4C415695-248C-40D8-9455-8122329E8BF5}">
            <xm:f>$L227=DATA!$A$4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C227</xm:sqref>
        </x14:conditionalFormatting>
        <x14:conditionalFormatting xmlns:xm="http://schemas.microsoft.com/office/excel/2006/main">
          <x14:cfRule type="expression" priority="4665" id="{38077E33-B98B-4F96-806A-B3261C199DF2}">
            <xm:f>$L227=DATA!$A$5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C227</xm:sqref>
        </x14:conditionalFormatting>
        <x14:conditionalFormatting xmlns:xm="http://schemas.microsoft.com/office/excel/2006/main">
          <x14:cfRule type="cellIs" priority="4666" operator="equal" id="{2C8DBB04-F58B-48C3-8702-72E6C2D0D63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67" id="{D83DE86C-EC51-48DC-A68F-9157AF3E217D}">
            <xm:f>$L227=DATA!$A$4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C227</xm:sqref>
        </x14:conditionalFormatting>
        <x14:conditionalFormatting xmlns:xm="http://schemas.microsoft.com/office/excel/2006/main">
          <x14:cfRule type="expression" priority="4650" id="{CC5CF54C-925D-448C-8B48-C7978555553B}">
            <xm:f>$L227=DATA!$A$5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C227</xm:sqref>
        </x14:conditionalFormatting>
        <x14:conditionalFormatting xmlns:xm="http://schemas.microsoft.com/office/excel/2006/main">
          <x14:cfRule type="cellIs" priority="4651" operator="equal" id="{0CF0B42C-2D00-4F2F-9161-700C7A65686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52" id="{2E0A2564-890A-421E-BC53-F74093EFBFA0}">
            <xm:f>$L227=DATA!$A$4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C227</xm:sqref>
        </x14:conditionalFormatting>
        <x14:conditionalFormatting xmlns:xm="http://schemas.microsoft.com/office/excel/2006/main">
          <x14:cfRule type="expression" priority="4635" id="{988335C1-AF66-4B0D-BF8E-4494D4620488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cellIs" priority="4636" operator="equal" id="{3E7ADEA6-9B4A-4F79-A767-BE67BA84649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37" id="{EA8EAACC-7D5D-4669-8979-C316ED745E77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expression" priority="4620" id="{FE567C30-7426-4D51-A1CB-8114BB14249D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cellIs" priority="4621" operator="equal" id="{CCBA9C08-07AA-4FED-B5F3-C2337B7E7AA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22" id="{142254B9-D1B7-4608-AD74-20CE19982D5A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expression" priority="4605" id="{BEC0918F-EBCD-45DB-87C4-875ABAC6D83C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cellIs" priority="4606" operator="equal" id="{26F4C63D-7714-4D22-B98C-C461D4F98F5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07" id="{453D47BA-209E-41F5-8DA2-CAA05004FFE8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expression" priority="4590" id="{73D9B88B-B2FC-48D9-A977-D4DB0DF00D42}">
            <xm:f>$L224=DATA!$A$5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C224</xm:sqref>
        </x14:conditionalFormatting>
        <x14:conditionalFormatting xmlns:xm="http://schemas.microsoft.com/office/excel/2006/main">
          <x14:cfRule type="cellIs" priority="4591" operator="equal" id="{7C91CC05-82E0-45C3-A8E0-BC809C718C4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592" id="{9D56F23D-2DEF-4084-B23D-6EB5124C24F7}">
            <xm:f>$L224=DATA!$A$4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C224</xm:sqref>
        </x14:conditionalFormatting>
        <x14:conditionalFormatting xmlns:xm="http://schemas.microsoft.com/office/excel/2006/main">
          <x14:cfRule type="expression" priority="4575" id="{CC3A2ED4-C48E-45AC-B7DA-3628CE9052C7}">
            <xm:f>$L224=DATA!$A$5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C224</xm:sqref>
        </x14:conditionalFormatting>
        <x14:conditionalFormatting xmlns:xm="http://schemas.microsoft.com/office/excel/2006/main">
          <x14:cfRule type="cellIs" priority="4576" operator="equal" id="{2C90C049-06A9-4B10-8FD2-78C4A6EE7F6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577" id="{5CEA139E-43A4-4B4C-B381-6195C6C00ACD}">
            <xm:f>$L224=DATA!$A$4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C224</xm:sqref>
        </x14:conditionalFormatting>
        <x14:conditionalFormatting xmlns:xm="http://schemas.microsoft.com/office/excel/2006/main">
          <x14:cfRule type="expression" priority="4560" id="{A3941157-AF08-4622-9E9F-E34ADEF64E6C}">
            <xm:f>$L224=DATA!$A$5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C224</xm:sqref>
        </x14:conditionalFormatting>
        <x14:conditionalFormatting xmlns:xm="http://schemas.microsoft.com/office/excel/2006/main">
          <x14:cfRule type="cellIs" priority="4561" operator="equal" id="{065CCF62-3C02-40B6-8D0E-2A8D9ABEC77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562" id="{2D7D9E69-674D-44BB-B418-A1261869F59A}">
            <xm:f>$L224=DATA!$A$4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C224</xm:sqref>
        </x14:conditionalFormatting>
        <x14:conditionalFormatting xmlns:xm="http://schemas.microsoft.com/office/excel/2006/main">
          <x14:cfRule type="expression" priority="4545" id="{AD3B9EA1-C129-4ECF-A219-30D9C5093963}">
            <xm:f>$L224=DATA!$A$5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C224</xm:sqref>
        </x14:conditionalFormatting>
        <x14:conditionalFormatting xmlns:xm="http://schemas.microsoft.com/office/excel/2006/main">
          <x14:cfRule type="cellIs" priority="4546" operator="equal" id="{38A3F8A6-523D-4CB0-BD8E-48CE021F833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547" id="{3B9C3700-CA5B-48AD-BF58-967854C9F165}">
            <xm:f>$L224=DATA!$A$4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C224</xm:sqref>
        </x14:conditionalFormatting>
        <x14:conditionalFormatting xmlns:xm="http://schemas.microsoft.com/office/excel/2006/main">
          <x14:cfRule type="expression" priority="4529" id="{9C4B9D1E-BA5D-462F-AC6C-6809931E9C92}">
            <xm:f>$L228=DATA!$A$5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D228</xm:sqref>
        </x14:conditionalFormatting>
        <x14:conditionalFormatting xmlns:xm="http://schemas.microsoft.com/office/excel/2006/main">
          <x14:cfRule type="cellIs" priority="4530" operator="equal" id="{07FF9724-4928-4BD6-A8B6-228A438E244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531" id="{C86BA40D-67FE-4545-82A2-446FD3E7C786}">
            <xm:f>$L228=DATA!$A$4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D228</xm:sqref>
        </x14:conditionalFormatting>
        <x14:conditionalFormatting xmlns:xm="http://schemas.microsoft.com/office/excel/2006/main">
          <x14:cfRule type="expression" priority="4516" id="{573A2531-135D-4158-9112-9D7A1BD5EC14}">
            <xm:f>$L233=DATA!$A$5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D233</xm:sqref>
        </x14:conditionalFormatting>
        <x14:conditionalFormatting xmlns:xm="http://schemas.microsoft.com/office/excel/2006/main">
          <x14:cfRule type="cellIs" priority="4517" operator="equal" id="{C0D9140D-724A-4D8C-97D2-3C8D43D2D7E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518" id="{AF4358DE-CDB3-41CA-B5FB-7656D6E3232E}">
            <xm:f>$L233=DATA!$A$4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D233</xm:sqref>
        </x14:conditionalFormatting>
        <x14:conditionalFormatting xmlns:xm="http://schemas.microsoft.com/office/excel/2006/main">
          <x14:cfRule type="expression" priority="4503" id="{868EE87E-DA4C-4594-B823-177DFA30BDFC}">
            <xm:f>$L227=DATA!$A$5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4504" operator="equal" id="{F548F364-9718-42B1-BACF-AEBEDDEA984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505" id="{11FB1620-E6EF-48DA-BD4F-CCF7DD5BB8EE}">
            <xm:f>$L227=DATA!$A$4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expression" priority="4493" id="{A1471FE6-188E-4E22-96D2-FD886DBF8177}">
            <xm:f>$L230=DATA!$A$5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4494" operator="equal" id="{D013EFAD-639E-4AAA-8C3A-D7389D64FCA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95" id="{D3F4534E-2539-4574-804C-7CD95C46D1B9}">
            <xm:f>$L230=DATA!$A$4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expression" priority="4481" id="{972F4EC6-ABA2-4859-8EB3-FC7E42CAB524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cellIs" priority="4482" operator="equal" id="{EB791D10-C4EB-49CC-BAA5-8F06E932557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83" id="{0296EDBF-D697-4939-82B1-C8F8CAE879CE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</xm:sqref>
        </x14:conditionalFormatting>
        <x14:conditionalFormatting xmlns:xm="http://schemas.microsoft.com/office/excel/2006/main">
          <x14:cfRule type="expression" priority="4472" id="{EAE0E54F-F02E-46E7-B0DE-FFE9C9A35DC1}">
            <xm:f>$L229=DATA!$A$5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C229</xm:sqref>
        </x14:conditionalFormatting>
        <x14:conditionalFormatting xmlns:xm="http://schemas.microsoft.com/office/excel/2006/main">
          <x14:cfRule type="cellIs" priority="4473" operator="equal" id="{C98A7025-1653-4015-B951-3FC2E14C3DC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74" id="{B7F75F18-39CE-4D93-9889-FD9374F57954}">
            <xm:f>$L229=DATA!$A$4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C229</xm:sqref>
        </x14:conditionalFormatting>
        <x14:conditionalFormatting xmlns:xm="http://schemas.microsoft.com/office/excel/2006/main">
          <x14:cfRule type="expression" priority="4463" id="{A0D5DE6E-4D08-4F65-8B0A-A4472F4E1FF2}">
            <xm:f>$L232=DATA!$A$5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C232</xm:sqref>
        </x14:conditionalFormatting>
        <x14:conditionalFormatting xmlns:xm="http://schemas.microsoft.com/office/excel/2006/main">
          <x14:cfRule type="cellIs" priority="4464" operator="equal" id="{0A78AA11-C5C4-4CC2-95C9-B1F333D0BCA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65" id="{99BF6D18-874B-4CB5-8D4E-1CEF05DED83A}">
            <xm:f>$L232=DATA!$A$4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C232</xm:sqref>
        </x14:conditionalFormatting>
        <x14:conditionalFormatting xmlns:xm="http://schemas.microsoft.com/office/excel/2006/main">
          <x14:cfRule type="expression" priority="4454" id="{22C40812-0D4D-4C26-A3AD-6816B2D54597}">
            <xm:f>$L231=DATA!$A$5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C231</xm:sqref>
        </x14:conditionalFormatting>
        <x14:conditionalFormatting xmlns:xm="http://schemas.microsoft.com/office/excel/2006/main">
          <x14:cfRule type="cellIs" priority="4455" operator="equal" id="{F40125A8-961E-441E-8D19-D8A73A442C6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56" id="{EB010200-D830-4C07-BFF2-66D5820708A2}">
            <xm:f>$L231=DATA!$A$4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C231</xm:sqref>
        </x14:conditionalFormatting>
        <x14:conditionalFormatting xmlns:xm="http://schemas.microsoft.com/office/excel/2006/main">
          <x14:cfRule type="expression" priority="4444" id="{735945BB-5EB5-40B5-AB0E-F00999723CD5}">
            <xm:f>$L224=DATA!$A$5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D224</xm:sqref>
        </x14:conditionalFormatting>
        <x14:conditionalFormatting xmlns:xm="http://schemas.microsoft.com/office/excel/2006/main">
          <x14:cfRule type="cellIs" priority="4445" operator="equal" id="{32AD0712-CD3F-46D4-8A9E-261669D7978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46" id="{908B21D3-2429-46A5-B70E-48D296C20FE0}">
            <xm:f>$L224=DATA!$A$4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D224</xm:sqref>
        </x14:conditionalFormatting>
        <x14:conditionalFormatting xmlns:xm="http://schemas.microsoft.com/office/excel/2006/main">
          <x14:cfRule type="expression" priority="4434" id="{CC8B4762-C481-4CB3-9F98-20621CF7A164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4435" operator="equal" id="{771D4D15-1EFB-4690-9280-A4EADE3685D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36" id="{17728B53-6533-4C89-989B-3AB8792E5AD2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expression" priority="4424" id="{11625782-2895-44AA-AAE7-0430FEF1625E}">
            <xm:f>$L229=DATA!$A$5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D229</xm:sqref>
        </x14:conditionalFormatting>
        <x14:conditionalFormatting xmlns:xm="http://schemas.microsoft.com/office/excel/2006/main">
          <x14:cfRule type="cellIs" priority="4425" operator="equal" id="{063AEDB2-8BD1-481F-AAE1-610957CBC8F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26" id="{06848A31-07F6-4F19-8D6B-83CD8B068AA1}">
            <xm:f>$L229=DATA!$A$4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D229</xm:sqref>
        </x14:conditionalFormatting>
        <x14:conditionalFormatting xmlns:xm="http://schemas.microsoft.com/office/excel/2006/main">
          <x14:cfRule type="expression" priority="4414" id="{A6CD4186-EC5D-46EB-B608-7BA08E9E5D3F}">
            <xm:f>$L231=DATA!$A$5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415" operator="equal" id="{0DDF5755-56F0-4B4C-9766-E633D12DEAC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16" id="{395D3AB8-53A3-4C95-B646-E9D2CD2F38E0}">
            <xm:f>$L231=DATA!$A$4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expression" priority="4404" id="{B7C1F9F4-0CAA-4C31-98C5-711D7FAC9E43}">
            <xm:f>$L232=DATA!$A$5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D232</xm:sqref>
        </x14:conditionalFormatting>
        <x14:conditionalFormatting xmlns:xm="http://schemas.microsoft.com/office/excel/2006/main">
          <x14:cfRule type="cellIs" priority="4405" operator="equal" id="{46785DBC-7A74-498A-BEB5-0713BAD50DC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06" id="{D7B1A646-5C93-4946-8B21-87901F376A49}">
            <xm:f>$L232=DATA!$A$4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D232</xm:sqref>
        </x14:conditionalFormatting>
        <x14:conditionalFormatting xmlns:xm="http://schemas.microsoft.com/office/excel/2006/main">
          <x14:cfRule type="expression" priority="4394" id="{C33ADB1A-EB02-4F9A-B5C5-1CF5E3EB51E8}">
            <xm:f>$L214=DATA!$A$5</xm:f>
            <x14:dxf>
              <fill>
                <patternFill>
                  <bgColor theme="9" tint="0.79998168889431442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4395" operator="equal" id="{FFF35BE4-EDCF-424A-A732-CD2A36F894C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396" id="{2FEFFE2B-3621-411C-8A7A-E03947954488}">
            <xm:f>$L214=DATA!$A$4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expression" priority="4381" id="{4762D994-85CD-462B-B016-E766027ECA81}">
            <xm:f>$L217=DATA!$A$5</xm:f>
            <x14:dxf>
              <fill>
                <patternFill>
                  <bgColor theme="9" tint="0.79998168889431442"/>
                </patternFill>
              </fill>
            </x14:dxf>
          </x14:cfRule>
          <xm:sqref>D217</xm:sqref>
        </x14:conditionalFormatting>
        <x14:conditionalFormatting xmlns:xm="http://schemas.microsoft.com/office/excel/2006/main">
          <x14:cfRule type="cellIs" priority="4382" operator="equal" id="{891EA735-7295-4B90-8AD8-740BFC71C51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383" id="{64629DBE-41BF-464B-A49E-3158937922D8}">
            <xm:f>$L217=DATA!$A$4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D217</xm:sqref>
        </x14:conditionalFormatting>
        <x14:conditionalFormatting xmlns:xm="http://schemas.microsoft.com/office/excel/2006/main">
          <x14:cfRule type="expression" priority="4368" id="{27B4A11F-422C-4989-882A-0536165B3A15}">
            <xm:f>$L219=DATA!$A$5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369" operator="equal" id="{85F1154F-DC9A-40BF-999A-9D99FBB805E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370" id="{E5A5AE09-BF54-4E8E-B7E0-FB8BD3D92D1B}">
            <xm:f>$L219=DATA!$A$4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expression" priority="4355" id="{49E2D34C-EE62-4594-8B5F-E90C3DCB74C5}">
            <xm:f>$L214=DATA!$A$5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C214</xm:sqref>
        </x14:conditionalFormatting>
        <x14:conditionalFormatting xmlns:xm="http://schemas.microsoft.com/office/excel/2006/main">
          <x14:cfRule type="cellIs" priority="4356" operator="equal" id="{1C436ABB-303B-405E-84FF-AB79B868A71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357" id="{2B5EE669-6784-45E1-BCA6-BB6FCDDC0ED8}">
            <xm:f>$L214=DATA!$A$4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C214</xm:sqref>
        </x14:conditionalFormatting>
        <x14:conditionalFormatting xmlns:xm="http://schemas.microsoft.com/office/excel/2006/main">
          <x14:cfRule type="expression" priority="4340" id="{9742CA26-AF21-4FD0-B93C-CEF5A30EB3DE}">
            <xm:f>$L214=DATA!$A$5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C214</xm:sqref>
        </x14:conditionalFormatting>
        <x14:conditionalFormatting xmlns:xm="http://schemas.microsoft.com/office/excel/2006/main">
          <x14:cfRule type="cellIs" priority="4341" operator="equal" id="{A8019569-519A-4C7B-96EB-5255D5D976D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342" id="{0B865708-62C9-4844-A00C-37F1127D6775}">
            <xm:f>$L214=DATA!$A$4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C214</xm:sqref>
        </x14:conditionalFormatting>
        <x14:conditionalFormatting xmlns:xm="http://schemas.microsoft.com/office/excel/2006/main">
          <x14:cfRule type="expression" priority="4325" id="{11337607-7B2A-45AD-82FF-0189D0E53A6F}">
            <xm:f>$L214=DATA!$A$5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C214</xm:sqref>
        </x14:conditionalFormatting>
        <x14:conditionalFormatting xmlns:xm="http://schemas.microsoft.com/office/excel/2006/main">
          <x14:cfRule type="cellIs" priority="4326" operator="equal" id="{8BAC50A1-9814-45B0-A754-0C32215840D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327" id="{F4DF0B46-2F0F-4F22-9EDD-E02F53100CEE}">
            <xm:f>$L214=DATA!$A$4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C214</xm:sqref>
        </x14:conditionalFormatting>
        <x14:conditionalFormatting xmlns:xm="http://schemas.microsoft.com/office/excel/2006/main">
          <x14:cfRule type="expression" priority="4310" id="{0FFCBFBB-57CB-4ABB-A450-267DCC335ABA}">
            <xm:f>$L214=DATA!$A$5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C214</xm:sqref>
        </x14:conditionalFormatting>
        <x14:conditionalFormatting xmlns:xm="http://schemas.microsoft.com/office/excel/2006/main">
          <x14:cfRule type="cellIs" priority="4311" operator="equal" id="{E03D6B97-223E-4282-A011-7FE1884BFC1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312" id="{5A3B284F-B8FD-4E26-B595-4FE2184A26A0}">
            <xm:f>$L214=DATA!$A$4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C214</xm:sqref>
        </x14:conditionalFormatting>
        <x14:conditionalFormatting xmlns:xm="http://schemas.microsoft.com/office/excel/2006/main">
          <x14:cfRule type="expression" priority="4294" id="{0443D49A-0DFA-4DC9-99FE-7A04E8A4D1C7}">
            <xm:f>$L217=DATA!$A$5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C217</xm:sqref>
        </x14:conditionalFormatting>
        <x14:conditionalFormatting xmlns:xm="http://schemas.microsoft.com/office/excel/2006/main">
          <x14:cfRule type="cellIs" priority="4295" operator="equal" id="{DA71C422-988E-4E77-B953-225DB74316F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296" id="{6BD94E3C-14CE-42A0-85EB-41AB2036A6A2}">
            <xm:f>$L217=DATA!$A$4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C217</xm:sqref>
        </x14:conditionalFormatting>
        <x14:conditionalFormatting xmlns:xm="http://schemas.microsoft.com/office/excel/2006/main">
          <x14:cfRule type="expression" priority="4279" id="{90DA3994-60B3-4258-A727-D7407820CCDD}">
            <xm:f>$L217=DATA!$A$5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C217</xm:sqref>
        </x14:conditionalFormatting>
        <x14:conditionalFormatting xmlns:xm="http://schemas.microsoft.com/office/excel/2006/main">
          <x14:cfRule type="cellIs" priority="4280" operator="equal" id="{3089ED67-A23C-440E-A1CD-83783AA2CE3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281" id="{B095343E-3317-4351-999D-A2DF31CEFD6C}">
            <xm:f>$L217=DATA!$A$4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C217</xm:sqref>
        </x14:conditionalFormatting>
        <x14:conditionalFormatting xmlns:xm="http://schemas.microsoft.com/office/excel/2006/main">
          <x14:cfRule type="expression" priority="4264" id="{61001056-74D7-4B5F-8DCE-FF0AB148971F}">
            <xm:f>$L217=DATA!$A$5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C217</xm:sqref>
        </x14:conditionalFormatting>
        <x14:conditionalFormatting xmlns:xm="http://schemas.microsoft.com/office/excel/2006/main">
          <x14:cfRule type="cellIs" priority="4265" operator="equal" id="{33306A6B-D331-4369-BB4A-B574A00FEBE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266" id="{EC97F46C-5178-42EC-A0F6-AC87C645A1F3}">
            <xm:f>$L217=DATA!$A$4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C217</xm:sqref>
        </x14:conditionalFormatting>
        <x14:conditionalFormatting xmlns:xm="http://schemas.microsoft.com/office/excel/2006/main">
          <x14:cfRule type="expression" priority="4249" id="{F76165E6-B6D8-4216-BB78-E2A270DB4A0E}">
            <xm:f>$L217=DATA!$A$5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C217</xm:sqref>
        </x14:conditionalFormatting>
        <x14:conditionalFormatting xmlns:xm="http://schemas.microsoft.com/office/excel/2006/main">
          <x14:cfRule type="cellIs" priority="4250" operator="equal" id="{494FEEFC-11EE-4F91-AD85-11D17EE810C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251" id="{7F3739FD-6FAB-4629-935C-C5BB3A5EAF7D}">
            <xm:f>$L217=DATA!$A$4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C217</xm:sqref>
        </x14:conditionalFormatting>
        <x14:conditionalFormatting xmlns:xm="http://schemas.microsoft.com/office/excel/2006/main">
          <x14:cfRule type="expression" priority="4233" id="{E4527C3E-4BC4-4E15-BA06-EA63E0686660}">
            <xm:f>$L219=DATA!$A$5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C219</xm:sqref>
        </x14:conditionalFormatting>
        <x14:conditionalFormatting xmlns:xm="http://schemas.microsoft.com/office/excel/2006/main">
          <x14:cfRule type="cellIs" priority="4234" operator="equal" id="{E0FD92B4-8950-4EF3-83B1-CBFB90065AE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235" id="{7F5C9DEA-15BB-4ED9-BFFE-0E787EFED8BD}">
            <xm:f>$L219=DATA!$A$4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C219</xm:sqref>
        </x14:conditionalFormatting>
        <x14:conditionalFormatting xmlns:xm="http://schemas.microsoft.com/office/excel/2006/main">
          <x14:cfRule type="expression" priority="4218" id="{63C48B26-561B-4F5E-885D-35A0C52113DF}">
            <xm:f>$L219=DATA!$A$5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C219</xm:sqref>
        </x14:conditionalFormatting>
        <x14:conditionalFormatting xmlns:xm="http://schemas.microsoft.com/office/excel/2006/main">
          <x14:cfRule type="cellIs" priority="4219" operator="equal" id="{EAB34610-EFD5-41AD-A8FA-635AD8F5E68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220" id="{F0529ECB-9BAC-402A-A71C-8B9CF7D06C55}">
            <xm:f>$L219=DATA!$A$4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C219</xm:sqref>
        </x14:conditionalFormatting>
        <x14:conditionalFormatting xmlns:xm="http://schemas.microsoft.com/office/excel/2006/main">
          <x14:cfRule type="expression" priority="4203" id="{180D99D3-2444-4903-B501-F7DCE0B67480}">
            <xm:f>$L219=DATA!$A$5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C219</xm:sqref>
        </x14:conditionalFormatting>
        <x14:conditionalFormatting xmlns:xm="http://schemas.microsoft.com/office/excel/2006/main">
          <x14:cfRule type="cellIs" priority="4204" operator="equal" id="{2027BB0A-0752-423A-9F5F-C00C3EF4BCC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205" id="{CF10FBCA-BCC9-4160-8972-09780ABA98CD}">
            <xm:f>$L219=DATA!$A$4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C219</xm:sqref>
        </x14:conditionalFormatting>
        <x14:conditionalFormatting xmlns:xm="http://schemas.microsoft.com/office/excel/2006/main">
          <x14:cfRule type="expression" priority="4188" id="{C59C52C1-697A-43DC-9356-C08CDD2DDC83}">
            <xm:f>$L219=DATA!$A$5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C219</xm:sqref>
        </x14:conditionalFormatting>
        <x14:conditionalFormatting xmlns:xm="http://schemas.microsoft.com/office/excel/2006/main">
          <x14:cfRule type="cellIs" priority="4189" operator="equal" id="{D0588DDD-FB34-4CFF-BA93-E76A599A8C1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190" id="{4534212E-DAE3-4FFA-9458-2382DDE6754A}">
            <xm:f>$L219=DATA!$A$4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C219</xm:sqref>
        </x14:conditionalFormatting>
        <x14:conditionalFormatting xmlns:xm="http://schemas.microsoft.com/office/excel/2006/main">
          <x14:cfRule type="expression" priority="4139" id="{6639592D-71DC-4F54-B9CE-8D3BF8717590}">
            <xm:f>$L146=DATA!$A$5</xm:f>
            <x14:dxf>
              <fill>
                <patternFill>
                  <bgColor theme="9" tint="0.79998168889431442"/>
                </patternFill>
              </fill>
            </x14:dxf>
          </x14:cfRule>
          <xm:sqref>G146</xm:sqref>
        </x14:conditionalFormatting>
        <x14:conditionalFormatting xmlns:xm="http://schemas.microsoft.com/office/excel/2006/main">
          <x14:cfRule type="cellIs" priority="4141" operator="equal" id="{2548E1DE-6734-4ED9-8994-4AE73EA884E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142" id="{D5A1C98F-D5C1-4271-B7FA-13DBCC29B3AB}">
            <xm:f>$L146=DATA!$A$4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G146</xm:sqref>
        </x14:conditionalFormatting>
        <x14:conditionalFormatting xmlns:xm="http://schemas.microsoft.com/office/excel/2006/main">
          <x14:cfRule type="expression" priority="4116" id="{7C938F4F-EEBB-487A-B69D-4E8CF76349B9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N234:JN245</xm:sqref>
        </x14:conditionalFormatting>
        <x14:conditionalFormatting xmlns:xm="http://schemas.microsoft.com/office/excel/2006/main">
          <x14:cfRule type="cellIs" priority="4117" operator="equal" id="{6A70D894-C119-40DB-B2AC-3A4373AF96A0}">
            <xm:f>DATA!$A$5</xm:f>
            <x14:dxf>
              <font>
                <b/>
                <i val="0"/>
                <color rgb="FF00B050"/>
              </font>
            </x14:dxf>
          </x14:cfRule>
          <xm:sqref>L234:AB234 M235:AB245</xm:sqref>
        </x14:conditionalFormatting>
        <x14:conditionalFormatting xmlns:xm="http://schemas.microsoft.com/office/excel/2006/main">
          <x14:cfRule type="expression" priority="4119" id="{AC74BF3D-1720-4A8D-9EFB-923972090439}">
            <xm:f>$L234=DATA!$A$5</xm:f>
            <x14:dxf>
              <fill>
                <patternFill>
                  <bgColor theme="9" tint="0.79998168889431442"/>
                </patternFill>
              </fill>
            </x14:dxf>
          </x14:cfRule>
          <xm:sqref>B234:E234 A238:B245 A235:G235 A236:C236 J235:K245 M235:XFD245 E236:G236 G234:XFD234 A237:G237 E238:G245</xm:sqref>
        </x14:conditionalFormatting>
        <x14:conditionalFormatting xmlns:xm="http://schemas.microsoft.com/office/excel/2006/main">
          <x14:cfRule type="cellIs" priority="4120" operator="equal" id="{2DBFB09C-84CD-4825-B6C2-E567199807C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121" id="{AE56FC3C-0AE2-461A-B88E-462C562B6D07}">
            <xm:f>$L234=DATA!$A$4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B234:E234 A238:B245 A235:G235 A236:C236 J235:K245 M235:XFD245 E236:G236 G234:XFD234 A237:G237 E238:G245</xm:sqref>
        </x14:conditionalFormatting>
        <x14:conditionalFormatting xmlns:xm="http://schemas.microsoft.com/office/excel/2006/main">
          <x14:cfRule type="expression" priority="4001" id="{1477E0F4-0A9D-4AB0-9395-AE924420B935}">
            <xm:f>$L244=DATA!$A$5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C244</xm:sqref>
        </x14:conditionalFormatting>
        <x14:conditionalFormatting xmlns:xm="http://schemas.microsoft.com/office/excel/2006/main">
          <x14:cfRule type="cellIs" priority="4002" operator="equal" id="{628E8BC5-CA3A-42ED-841E-7681A089EFC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003" id="{49DC65F1-7CDD-4114-87E0-EEB90B0A08A1}">
            <xm:f>$L244=DATA!$A$4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C244</xm:sqref>
        </x14:conditionalFormatting>
        <x14:conditionalFormatting xmlns:xm="http://schemas.microsoft.com/office/excel/2006/main">
          <x14:cfRule type="expression" priority="4091" id="{36D3B88A-A795-4D3B-BC94-CE982B5A66E0}">
            <xm:f>$L238=DATA!$A$5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cellIs" priority="4092" operator="equal" id="{EDAF101F-2CEC-4D17-AA5D-12778ECFB3C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093" id="{AF00EF76-CA54-456A-AB88-C8B6DC9584BD}">
            <xm:f>$L238=DATA!$A$4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expression" priority="4076" id="{B8E6E88D-2881-475D-A658-71E80A46930D}">
            <xm:f>$L239=DATA!$A$5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C239</xm:sqref>
        </x14:conditionalFormatting>
        <x14:conditionalFormatting xmlns:xm="http://schemas.microsoft.com/office/excel/2006/main">
          <x14:cfRule type="cellIs" priority="4077" operator="equal" id="{8AE2177D-49E6-4CAC-9038-BD8A43BA9CC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078" id="{17C7D9C5-1CFE-449F-9E8A-88A5D63DAC5E}">
            <xm:f>$L239=DATA!$A$4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C239</xm:sqref>
        </x14:conditionalFormatting>
        <x14:conditionalFormatting xmlns:xm="http://schemas.microsoft.com/office/excel/2006/main">
          <x14:cfRule type="expression" priority="4061" id="{CDD4DE66-0D3C-4A92-B41C-3F6CD3299A7B}">
            <xm:f>$L240=DATA!$A$5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C240</xm:sqref>
        </x14:conditionalFormatting>
        <x14:conditionalFormatting xmlns:xm="http://schemas.microsoft.com/office/excel/2006/main">
          <x14:cfRule type="cellIs" priority="4062" operator="equal" id="{A4E0BC41-B51C-4448-87F0-E957F3D05BC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063" id="{608D14E9-952D-4F09-9B1B-F9A041655F51}">
            <xm:f>$L240=DATA!$A$4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C240</xm:sqref>
        </x14:conditionalFormatting>
        <x14:conditionalFormatting xmlns:xm="http://schemas.microsoft.com/office/excel/2006/main">
          <x14:cfRule type="expression" priority="4046" id="{AD3C9CD2-3A46-428C-87FB-3D0EF2F05287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</xm:sqref>
        </x14:conditionalFormatting>
        <x14:conditionalFormatting xmlns:xm="http://schemas.microsoft.com/office/excel/2006/main">
          <x14:cfRule type="cellIs" priority="4047" operator="equal" id="{F74C3ABF-7BA3-4B3F-A913-AABE69E19B1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048" id="{3BEABB5E-C959-4E05-9CC8-C2EAFF775D3E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</xm:sqref>
        </x14:conditionalFormatting>
        <x14:conditionalFormatting xmlns:xm="http://schemas.microsoft.com/office/excel/2006/main">
          <x14:cfRule type="expression" priority="4031" id="{95E2F3BB-E28C-465E-9EDA-EF5E3174E68F}">
            <xm:f>$L242=DATA!$A$5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C242</xm:sqref>
        </x14:conditionalFormatting>
        <x14:conditionalFormatting xmlns:xm="http://schemas.microsoft.com/office/excel/2006/main">
          <x14:cfRule type="cellIs" priority="4032" operator="equal" id="{128E8551-FEFD-4F82-837C-9E646973AE3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033" id="{E6756F90-1F85-4281-81F4-F018A738C685}">
            <xm:f>$L242=DATA!$A$4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C242</xm:sqref>
        </x14:conditionalFormatting>
        <x14:conditionalFormatting xmlns:xm="http://schemas.microsoft.com/office/excel/2006/main">
          <x14:cfRule type="expression" priority="4016" id="{09B7D053-40A4-4578-9497-FAF86A20C9D1}">
            <xm:f>$L243=DATA!$A$5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C243</xm:sqref>
        </x14:conditionalFormatting>
        <x14:conditionalFormatting xmlns:xm="http://schemas.microsoft.com/office/excel/2006/main">
          <x14:cfRule type="cellIs" priority="4017" operator="equal" id="{E4B7427C-9665-4F00-BDC4-CE5B7630C33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018" id="{D03BAA19-AEFE-4ADF-BCAE-AB1037A17467}">
            <xm:f>$L243=DATA!$A$4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C243</xm:sqref>
        </x14:conditionalFormatting>
        <x14:conditionalFormatting xmlns:xm="http://schemas.microsoft.com/office/excel/2006/main">
          <x14:cfRule type="expression" priority="3986" id="{ECFEEB19-A1AD-41B5-9CD9-B301FE80CF9E}">
            <xm:f>$L245=DATA!$A$5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C245</xm:sqref>
        </x14:conditionalFormatting>
        <x14:conditionalFormatting xmlns:xm="http://schemas.microsoft.com/office/excel/2006/main">
          <x14:cfRule type="cellIs" priority="3987" operator="equal" id="{5E631ED3-CCA0-4CEA-9905-1AF04384B0B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988" id="{91F3643F-31E9-4058-8E47-FC4CBE2ACE89}">
            <xm:f>$L245=DATA!$A$4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C245</xm:sqref>
        </x14:conditionalFormatting>
        <x14:conditionalFormatting xmlns:xm="http://schemas.microsoft.com/office/excel/2006/main">
          <x14:cfRule type="expression" priority="3970" id="{4C50D8F3-5B9A-4FC3-9A6F-F0F265D28A29}">
            <xm:f>$L235=DATA!$A$5</xm:f>
            <x14:dxf>
              <fill>
                <patternFill>
                  <bgColor theme="9" tint="0.79998168889431442"/>
                </patternFill>
              </fill>
            </x14:dxf>
          </x14:cfRule>
          <xm:sqref>I235:I245</xm:sqref>
        </x14:conditionalFormatting>
        <x14:conditionalFormatting xmlns:xm="http://schemas.microsoft.com/office/excel/2006/main">
          <x14:cfRule type="cellIs" priority="3971" operator="equal" id="{A4A5F7A2-8A7C-4421-8F90-2EE9B1E310F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972" id="{A7BE2101-2243-46B0-8E41-AECDD5094339}">
            <xm:f>$L235=DATA!$A$4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I235:I245</xm:sqref>
        </x14:conditionalFormatting>
        <x14:conditionalFormatting xmlns:xm="http://schemas.microsoft.com/office/excel/2006/main">
          <x14:cfRule type="expression" priority="3964" id="{48DB1035-0188-4ADC-BE46-D3860DF749C8}">
            <xm:f>$L245=DATA!$A$5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C245</xm:sqref>
        </x14:conditionalFormatting>
        <x14:conditionalFormatting xmlns:xm="http://schemas.microsoft.com/office/excel/2006/main">
          <x14:cfRule type="cellIs" priority="3965" operator="equal" id="{66B49939-E684-4A2E-9456-A7A3E14E90B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966" id="{1920AEBE-50EF-4362-B98B-A171DC2E2F3D}">
            <xm:f>$L245=DATA!$A$4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C245</xm:sqref>
        </x14:conditionalFormatting>
        <x14:conditionalFormatting xmlns:xm="http://schemas.microsoft.com/office/excel/2006/main">
          <x14:cfRule type="expression" priority="3949" id="{0E4675A9-2F86-41F4-8683-09E782542F75}">
            <xm:f>$L243=DATA!$A$5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C243</xm:sqref>
        </x14:conditionalFormatting>
        <x14:conditionalFormatting xmlns:xm="http://schemas.microsoft.com/office/excel/2006/main">
          <x14:cfRule type="cellIs" priority="3950" operator="equal" id="{6F6B3FB3-3674-41F0-BA1F-3D438F5CAE6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951" id="{5FB3D338-FB50-48F2-B3A9-7FE8D6AC3082}">
            <xm:f>$L243=DATA!$A$4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C243</xm:sqref>
        </x14:conditionalFormatting>
        <x14:conditionalFormatting xmlns:xm="http://schemas.microsoft.com/office/excel/2006/main">
          <x14:cfRule type="expression" priority="3934" id="{844D3AB9-E047-4A5B-9937-879105227DEC}">
            <xm:f>$L242=DATA!$A$5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C242</xm:sqref>
        </x14:conditionalFormatting>
        <x14:conditionalFormatting xmlns:xm="http://schemas.microsoft.com/office/excel/2006/main">
          <x14:cfRule type="cellIs" priority="3935" operator="equal" id="{A1255F13-9200-4211-9FAE-5299435B0DF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936" id="{C8CC19C0-18B9-486D-87B7-B7F36DF82500}">
            <xm:f>$L242=DATA!$A$4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C242</xm:sqref>
        </x14:conditionalFormatting>
        <x14:conditionalFormatting xmlns:xm="http://schemas.microsoft.com/office/excel/2006/main">
          <x14:cfRule type="expression" priority="3919" id="{5E3153D8-D744-4FF4-8A2B-9DA3EA0CF1F7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</xm:sqref>
        </x14:conditionalFormatting>
        <x14:conditionalFormatting xmlns:xm="http://schemas.microsoft.com/office/excel/2006/main">
          <x14:cfRule type="cellIs" priority="3920" operator="equal" id="{E8CD3813-F93F-462D-A233-5368099530D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921" id="{792FD706-D5DB-423A-8162-FD6F203C3192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</xm:sqref>
        </x14:conditionalFormatting>
        <x14:conditionalFormatting xmlns:xm="http://schemas.microsoft.com/office/excel/2006/main">
          <x14:cfRule type="expression" priority="3904" id="{683BFF86-905B-4B81-A529-5E80503F6918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</xm:sqref>
        </x14:conditionalFormatting>
        <x14:conditionalFormatting xmlns:xm="http://schemas.microsoft.com/office/excel/2006/main">
          <x14:cfRule type="cellIs" priority="3905" operator="equal" id="{42093A06-3835-4830-9E45-3C2FE1578AD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906" id="{5A8BD301-3407-4780-9D82-5EE8B1412336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</xm:sqref>
        </x14:conditionalFormatting>
        <x14:conditionalFormatting xmlns:xm="http://schemas.microsoft.com/office/excel/2006/main">
          <x14:cfRule type="expression" priority="3889" id="{FB1B2369-F9FE-4959-947C-3A4DC17DF539}">
            <xm:f>$L240=DATA!$A$5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C240</xm:sqref>
        </x14:conditionalFormatting>
        <x14:conditionalFormatting xmlns:xm="http://schemas.microsoft.com/office/excel/2006/main">
          <x14:cfRule type="cellIs" priority="3890" operator="equal" id="{4A02733A-C797-4013-AD00-768E84E9B68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891" id="{6F6B78EC-736E-404B-8BCB-AA4BC934DB5F}">
            <xm:f>$L240=DATA!$A$4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C240</xm:sqref>
        </x14:conditionalFormatting>
        <x14:conditionalFormatting xmlns:xm="http://schemas.microsoft.com/office/excel/2006/main">
          <x14:cfRule type="expression" priority="3874" id="{9EE37890-C3D0-4A70-93E9-1719D4234DC7}">
            <xm:f>$L240=DATA!$A$5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C240</xm:sqref>
        </x14:conditionalFormatting>
        <x14:conditionalFormatting xmlns:xm="http://schemas.microsoft.com/office/excel/2006/main">
          <x14:cfRule type="cellIs" priority="3875" operator="equal" id="{730F2345-4DCB-4612-875A-2DD13D867C1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876" id="{7643F574-06C6-486F-9B82-C3B9D44063EF}">
            <xm:f>$L240=DATA!$A$4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C240</xm:sqref>
        </x14:conditionalFormatting>
        <x14:conditionalFormatting xmlns:xm="http://schemas.microsoft.com/office/excel/2006/main">
          <x14:cfRule type="expression" priority="3859" id="{F3758F5C-5DB9-4D11-913A-A1DD7486F47A}">
            <xm:f>$L240=DATA!$A$5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C240</xm:sqref>
        </x14:conditionalFormatting>
        <x14:conditionalFormatting xmlns:xm="http://schemas.microsoft.com/office/excel/2006/main">
          <x14:cfRule type="cellIs" priority="3860" operator="equal" id="{9CB4E869-4925-4A70-B9B3-600690ED1F8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861" id="{6AB47247-2308-4A86-B229-525F65C375C0}">
            <xm:f>$L240=DATA!$A$4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C240</xm:sqref>
        </x14:conditionalFormatting>
        <x14:conditionalFormatting xmlns:xm="http://schemas.microsoft.com/office/excel/2006/main">
          <x14:cfRule type="expression" priority="3844" id="{23EE4B67-6E17-4B39-8A72-B8D8340B69D5}">
            <xm:f>$L239=DATA!$A$5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C239</xm:sqref>
        </x14:conditionalFormatting>
        <x14:conditionalFormatting xmlns:xm="http://schemas.microsoft.com/office/excel/2006/main">
          <x14:cfRule type="cellIs" priority="3845" operator="equal" id="{7F5883B0-1ECD-489D-8472-F650BAF5088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846" id="{73FBF162-3A87-4793-AAAF-4566237D607E}">
            <xm:f>$L239=DATA!$A$4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C239</xm:sqref>
        </x14:conditionalFormatting>
        <x14:conditionalFormatting xmlns:xm="http://schemas.microsoft.com/office/excel/2006/main">
          <x14:cfRule type="expression" priority="3829" id="{D311A14A-221A-42F5-AF38-08A6597C88E6}">
            <xm:f>$L239=DATA!$A$5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C239</xm:sqref>
        </x14:conditionalFormatting>
        <x14:conditionalFormatting xmlns:xm="http://schemas.microsoft.com/office/excel/2006/main">
          <x14:cfRule type="cellIs" priority="3830" operator="equal" id="{0E49A98B-4906-484C-AAA3-9216578607E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831" id="{3DF60785-9334-448B-AEB1-249DFA1D18AD}">
            <xm:f>$L239=DATA!$A$4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C239</xm:sqref>
        </x14:conditionalFormatting>
        <x14:conditionalFormatting xmlns:xm="http://schemas.microsoft.com/office/excel/2006/main">
          <x14:cfRule type="expression" priority="3814" id="{BB5C0792-CC83-4AFB-A075-E76C52FB7EB3}">
            <xm:f>$L239=DATA!$A$5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C239</xm:sqref>
        </x14:conditionalFormatting>
        <x14:conditionalFormatting xmlns:xm="http://schemas.microsoft.com/office/excel/2006/main">
          <x14:cfRule type="cellIs" priority="3815" operator="equal" id="{17AB7DF2-147D-439C-9B33-52BEE0ADC00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816" id="{8AA29397-0C1E-42AF-AB6F-F657F4F59C96}">
            <xm:f>$L239=DATA!$A$4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C239</xm:sqref>
        </x14:conditionalFormatting>
        <x14:conditionalFormatting xmlns:xm="http://schemas.microsoft.com/office/excel/2006/main">
          <x14:cfRule type="expression" priority="3799" id="{BDF46FFB-77D2-47B6-9A07-0A15D35167ED}">
            <xm:f>$L238=DATA!$A$5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cellIs" priority="3800" operator="equal" id="{82FAFA2A-5CBE-433A-8C18-ECB3C080C05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801" id="{700715C3-2AAA-4AC6-88DE-30E3B0E082AD}">
            <xm:f>$L238=DATA!$A$4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expression" priority="3784" id="{AB6A1821-D6B9-4D1A-A5A5-F790ADFFE611}">
            <xm:f>$L238=DATA!$A$5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cellIs" priority="3785" operator="equal" id="{6A060771-D5BC-4B48-A497-177B2BF5C9F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786" id="{17A21608-A0DE-4DF0-B51C-F37ED97A8834}">
            <xm:f>$L238=DATA!$A$4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expression" priority="3769" id="{200F4406-1A46-4E8A-8525-5B0E734A8046}">
            <xm:f>$L238=DATA!$A$5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cellIs" priority="3770" operator="equal" id="{34218F89-036A-4A1C-967F-AF4B8CBDF39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771" id="{664E2607-FA0F-452E-A490-3794F6A7CC71}">
            <xm:f>$L238=DATA!$A$4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expression" priority="3754" id="{04CA7EC5-DC4B-46DF-A265-113401039C1C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C236</xm:sqref>
        </x14:conditionalFormatting>
        <x14:conditionalFormatting xmlns:xm="http://schemas.microsoft.com/office/excel/2006/main">
          <x14:cfRule type="cellIs" priority="3755" operator="equal" id="{107B4CE6-B4F4-48A3-9DAE-329015D6663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756" id="{435914DE-2FB3-4D82-85C9-F0A0467F4C1A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C236</xm:sqref>
        </x14:conditionalFormatting>
        <x14:conditionalFormatting xmlns:xm="http://schemas.microsoft.com/office/excel/2006/main">
          <x14:cfRule type="expression" priority="3739" id="{6D0AA3D1-2570-4033-8D60-13B29B5A9BE6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C236</xm:sqref>
        </x14:conditionalFormatting>
        <x14:conditionalFormatting xmlns:xm="http://schemas.microsoft.com/office/excel/2006/main">
          <x14:cfRule type="cellIs" priority="3740" operator="equal" id="{58765B87-A785-4BEA-9988-9BD38459049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741" id="{CDDB6437-2BDF-4103-B16E-F1D13192D6A8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C236</xm:sqref>
        </x14:conditionalFormatting>
        <x14:conditionalFormatting xmlns:xm="http://schemas.microsoft.com/office/excel/2006/main">
          <x14:cfRule type="expression" priority="3724" id="{11C4F4A0-70EF-47F8-AC16-9474D121E7C3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C236</xm:sqref>
        </x14:conditionalFormatting>
        <x14:conditionalFormatting xmlns:xm="http://schemas.microsoft.com/office/excel/2006/main">
          <x14:cfRule type="cellIs" priority="3725" operator="equal" id="{7F1D4076-3A1A-4390-A613-307B1C9FE3F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726" id="{ABD7A74A-A5FA-439B-911E-29736D7B583E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C236</xm:sqref>
        </x14:conditionalFormatting>
        <x14:conditionalFormatting xmlns:xm="http://schemas.microsoft.com/office/excel/2006/main">
          <x14:cfRule type="expression" priority="3709" id="{7204F527-3151-4B30-9D75-B52848D033D5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C236</xm:sqref>
        </x14:conditionalFormatting>
        <x14:conditionalFormatting xmlns:xm="http://schemas.microsoft.com/office/excel/2006/main">
          <x14:cfRule type="cellIs" priority="3710" operator="equal" id="{2A202831-F037-409C-8444-A4B4BD62186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711" id="{22A4E69F-B948-4840-88FA-051008D2E5D7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C236</xm:sqref>
        </x14:conditionalFormatting>
        <x14:conditionalFormatting xmlns:xm="http://schemas.microsoft.com/office/excel/2006/main">
          <x14:cfRule type="expression" priority="3693" id="{BEBB7CF4-9D47-4A69-AED0-3D3259617123}">
            <xm:f>$L240=DATA!$A$5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cellIs" priority="3694" operator="equal" id="{BFE055F4-E1EA-40AD-B5C0-0EF98CECF1A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95" id="{E801F34C-244C-4AC7-895D-1B6A0027F4A1}">
            <xm:f>$L240=DATA!$A$4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expression" priority="3680" id="{59FDF987-0FFA-4412-B072-37B6B33EC4B1}">
            <xm:f>$L245=DATA!$A$5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D245</xm:sqref>
        </x14:conditionalFormatting>
        <x14:conditionalFormatting xmlns:xm="http://schemas.microsoft.com/office/excel/2006/main">
          <x14:cfRule type="cellIs" priority="3681" operator="equal" id="{4FEF9401-019C-49D5-A163-E524CA32FFD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82" id="{857F3BC7-D3A7-4D40-8865-2A74367AE023}">
            <xm:f>$L245=DATA!$A$4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D245</xm:sqref>
        </x14:conditionalFormatting>
        <x14:conditionalFormatting xmlns:xm="http://schemas.microsoft.com/office/excel/2006/main">
          <x14:cfRule type="expression" priority="3667" id="{B44677FE-B095-4DED-B07F-8050631A2C5A}">
            <xm:f>$L239=DATA!$A$5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D239</xm:sqref>
        </x14:conditionalFormatting>
        <x14:conditionalFormatting xmlns:xm="http://schemas.microsoft.com/office/excel/2006/main">
          <x14:cfRule type="cellIs" priority="3668" operator="equal" id="{82B3360A-1CCC-494D-8401-7A59D7F85C5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69" id="{338FB337-E818-4472-A9F6-2387C28C035E}">
            <xm:f>$L239=DATA!$A$4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D239</xm:sqref>
        </x14:conditionalFormatting>
        <x14:conditionalFormatting xmlns:xm="http://schemas.microsoft.com/office/excel/2006/main">
          <x14:cfRule type="expression" priority="3657" id="{38DA636A-33A6-4C28-BB9C-313C3F199956}">
            <xm:f>$L242=DATA!$A$5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658" operator="equal" id="{EAC5ECAA-4523-4D15-98E6-FFA3E0B4AA5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59" id="{897178DD-441C-402D-9F03-CC4326C86CB8}">
            <xm:f>$L242=DATA!$A$4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expression" priority="3645" id="{1374BE01-8A5A-430B-8BEB-4F11C536A36C}">
            <xm:f>$L238=DATA!$A$5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cellIs" priority="3646" operator="equal" id="{948AB946-8C96-45E6-A4D8-28F70290AB5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47" id="{3436F10C-E569-4FBA-9579-19A4965359B6}">
            <xm:f>$L238=DATA!$A$4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C238</xm:sqref>
        </x14:conditionalFormatting>
        <x14:conditionalFormatting xmlns:xm="http://schemas.microsoft.com/office/excel/2006/main">
          <x14:cfRule type="expression" priority="3636" id="{4B0C5B62-FE85-492D-BC35-C6A298CD8D3B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</xm:sqref>
        </x14:conditionalFormatting>
        <x14:conditionalFormatting xmlns:xm="http://schemas.microsoft.com/office/excel/2006/main">
          <x14:cfRule type="cellIs" priority="3637" operator="equal" id="{00FFA250-7AF5-4B2C-9CAE-F4D3612A130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38" id="{60158DEA-80F2-4DF6-923D-224166F1285E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</xm:sqref>
        </x14:conditionalFormatting>
        <x14:conditionalFormatting xmlns:xm="http://schemas.microsoft.com/office/excel/2006/main">
          <x14:cfRule type="expression" priority="3627" id="{8DA386E3-578B-4825-ACAE-3C3CECAEC5BC}">
            <xm:f>$L244=DATA!$A$5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C244</xm:sqref>
        </x14:conditionalFormatting>
        <x14:conditionalFormatting xmlns:xm="http://schemas.microsoft.com/office/excel/2006/main">
          <x14:cfRule type="cellIs" priority="3628" operator="equal" id="{4926CEDE-DA30-405E-B99C-23D33D374B5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29" id="{F138B3EA-DC93-473D-AAD2-0272C38E817B}">
            <xm:f>$L244=DATA!$A$4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C244</xm:sqref>
        </x14:conditionalFormatting>
        <x14:conditionalFormatting xmlns:xm="http://schemas.microsoft.com/office/excel/2006/main">
          <x14:cfRule type="expression" priority="3618" id="{1C289044-6DF4-4150-A928-A2CB97EC9CC6}">
            <xm:f>$L243=DATA!$A$5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C243</xm:sqref>
        </x14:conditionalFormatting>
        <x14:conditionalFormatting xmlns:xm="http://schemas.microsoft.com/office/excel/2006/main">
          <x14:cfRule type="cellIs" priority="3619" operator="equal" id="{8114E312-D206-4A87-A05A-9E92535C112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20" id="{44F9E333-FEE8-4B76-BC28-DBD282F56CAB}">
            <xm:f>$L243=DATA!$A$4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C243</xm:sqref>
        </x14:conditionalFormatting>
        <x14:conditionalFormatting xmlns:xm="http://schemas.microsoft.com/office/excel/2006/main">
          <x14:cfRule type="expression" priority="3608" id="{F8C87610-6985-403A-B3F6-130E185FDB3F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3609" operator="equal" id="{E8386996-8F74-45E0-878E-667BE7E623C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10" id="{83474129-3EE8-4FBF-BD6E-6F6C1EA8E877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expression" priority="3598" id="{4C1D353B-7DE8-42D9-8D27-A365E6E4D783}">
            <xm:f>$L238=DATA!$A$5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599" operator="equal" id="{D2152F32-63DA-4BF5-9E76-4AB97E819B1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00" id="{F7007445-C205-4B8C-9AFB-1D005A4FF8DC}">
            <xm:f>$L238=DATA!$A$4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expression" priority="3588" id="{50F439C7-41B7-423E-BD61-02DD26310146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3589" operator="equal" id="{E577529B-3F4E-49E7-AC85-B77DD03D76E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590" id="{095BC449-36B7-46CE-AAB0-A0948A886BB7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expression" priority="3578" id="{8751D449-59FB-424F-A41B-5551376FE7CB}">
            <xm:f>$L243=DATA!$A$5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D243</xm:sqref>
        </x14:conditionalFormatting>
        <x14:conditionalFormatting xmlns:xm="http://schemas.microsoft.com/office/excel/2006/main">
          <x14:cfRule type="cellIs" priority="3579" operator="equal" id="{72C810DB-4350-4E82-A782-F9C98D543C2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580" id="{4178CA24-F006-484C-867A-0A3797EC2871}">
            <xm:f>$L243=DATA!$A$4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D243</xm:sqref>
        </x14:conditionalFormatting>
        <x14:conditionalFormatting xmlns:xm="http://schemas.microsoft.com/office/excel/2006/main">
          <x14:cfRule type="expression" priority="3568" id="{F2540A27-2AEF-4373-A5C4-4B36FFFFCBF1}">
            <xm:f>$L244=DATA!$A$5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D244</xm:sqref>
        </x14:conditionalFormatting>
        <x14:conditionalFormatting xmlns:xm="http://schemas.microsoft.com/office/excel/2006/main">
          <x14:cfRule type="cellIs" priority="3569" operator="equal" id="{EB295FD3-AD25-4986-8E22-752AD6E97BD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570" id="{6BFC8056-DCE3-4DA9-9FBA-0B9118B376CA}">
            <xm:f>$L244=DATA!$A$4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D244</xm:sqref>
        </x14:conditionalFormatting>
        <x14:conditionalFormatting xmlns:xm="http://schemas.microsoft.com/office/excel/2006/main">
          <x14:cfRule type="cellIs" priority="3557" operator="equal" id="{85C4FE5E-0265-4C43-91EB-D4CDD8540C0F}">
            <xm:f>DATA!$A$5</xm:f>
            <x14:dxf>
              <font>
                <b/>
                <i val="0"/>
                <color rgb="FF00B050"/>
              </font>
            </x14:dxf>
          </x14:cfRule>
          <xm:sqref>L235:L245</xm:sqref>
        </x14:conditionalFormatting>
        <x14:conditionalFormatting xmlns:xm="http://schemas.microsoft.com/office/excel/2006/main">
          <x14:cfRule type="expression" priority="3558" id="{121C2A71-6A7C-423D-ABF4-3466212C11C9}">
            <xm:f>$L235=DATA!$A$5</xm:f>
            <x14:dxf>
              <fill>
                <patternFill>
                  <bgColor theme="9" tint="0.79998168889431442"/>
                </patternFill>
              </fill>
            </x14:dxf>
          </x14:cfRule>
          <xm:sqref>L235:L245</xm:sqref>
        </x14:conditionalFormatting>
        <x14:conditionalFormatting xmlns:xm="http://schemas.microsoft.com/office/excel/2006/main">
          <x14:cfRule type="cellIs" priority="3559" operator="equal" id="{FCCC9BA6-4F0A-47EC-AD0A-1153F06BDF6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560" id="{069E61D8-7086-408B-9CA5-6EEAE4F27EF3}">
            <xm:f>$L235=DATA!$A$4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L235:L245</xm:sqref>
        </x14:conditionalFormatting>
        <x14:conditionalFormatting xmlns:xm="http://schemas.microsoft.com/office/excel/2006/main">
          <x14:cfRule type="expression" priority="3547" id="{08C502D6-C784-491F-89B5-0D75CA52B059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N246:JN257</xm:sqref>
        </x14:conditionalFormatting>
        <x14:conditionalFormatting xmlns:xm="http://schemas.microsoft.com/office/excel/2006/main">
          <x14:cfRule type="cellIs" priority="3548" operator="equal" id="{5AE8BA36-0A66-41C0-8349-0B6019ACCB2B}">
            <xm:f>DATA!$A$5</xm:f>
            <x14:dxf>
              <font>
                <b/>
                <i val="0"/>
                <color rgb="FF00B050"/>
              </font>
            </x14:dxf>
          </x14:cfRule>
          <xm:sqref>L246:AB246 M247:AB257</xm:sqref>
        </x14:conditionalFormatting>
        <x14:conditionalFormatting xmlns:xm="http://schemas.microsoft.com/office/excel/2006/main">
          <x14:cfRule type="expression" priority="3550" id="{2E68B2F9-F0C1-43A4-A4A0-AD82287F9782}">
            <xm:f>$L246=DATA!$A$5</xm:f>
            <x14:dxf>
              <fill>
                <patternFill>
                  <bgColor theme="9" tint="0.79998168889431442"/>
                </patternFill>
              </fill>
            </x14:dxf>
          </x14:cfRule>
          <xm:sqref>A249:G249 A250:B257 A247:G247 J247:K257 M247:XFD257 B246:E246 E248:G248 A248:C248 G246:XFD246 E250:G257</xm:sqref>
        </x14:conditionalFormatting>
        <x14:conditionalFormatting xmlns:xm="http://schemas.microsoft.com/office/excel/2006/main">
          <x14:cfRule type="cellIs" priority="3551" operator="equal" id="{5E71236F-B067-424E-A3ED-78ECED0097B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552" id="{EDECF45D-AF69-44CB-9B3A-4180A66B22A5}">
            <xm:f>$L246=DATA!$A$4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A249:G249 A250:B257 A247:G247 J247:K257 M247:XFD257 B246:E246 E248:G248 A248:C248 G246:XFD246 E250:G257</xm:sqref>
        </x14:conditionalFormatting>
        <x14:conditionalFormatting xmlns:xm="http://schemas.microsoft.com/office/excel/2006/main">
          <x14:cfRule type="expression" priority="3432" id="{153866CB-CCD5-418A-BCD2-BD3440583DD4}">
            <xm:f>$L256=DATA!$A$5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C256</xm:sqref>
        </x14:conditionalFormatting>
        <x14:conditionalFormatting xmlns:xm="http://schemas.microsoft.com/office/excel/2006/main">
          <x14:cfRule type="cellIs" priority="3433" operator="equal" id="{4191381E-A30C-439B-9523-E6ECD930068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434" id="{2BC64AC2-1230-445F-BBC7-D7B57E2E62AB}">
            <xm:f>$L256=DATA!$A$4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C256</xm:sqref>
        </x14:conditionalFormatting>
        <x14:conditionalFormatting xmlns:xm="http://schemas.microsoft.com/office/excel/2006/main">
          <x14:cfRule type="expression" priority="3522" id="{58361C9D-F33C-47F5-806C-9027A5E2BBEE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3523" operator="equal" id="{100C6EAD-87AF-47DC-A2A0-070DBF505FE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524" id="{D9EC285D-E15E-45D2-8009-533DE6FC2372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3507" id="{034FBB95-AEB9-4088-AC7B-15B16E7E6F9B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3508" operator="equal" id="{64449D3E-DA73-4BF8-BF10-F8B78CFD1D2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509" id="{571C9ACC-EA57-42D2-90FF-4906379611A3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3492" id="{D4F5AB19-FE16-4C96-AEE4-52325FBCCAD6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</xm:sqref>
        </x14:conditionalFormatting>
        <x14:conditionalFormatting xmlns:xm="http://schemas.microsoft.com/office/excel/2006/main">
          <x14:cfRule type="cellIs" priority="3493" operator="equal" id="{FE1B6F69-A5FE-4233-87B7-7DE8118B8E3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494" id="{20DDB9A0-3747-48CA-BB36-4704C3C1DAE3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</xm:sqref>
        </x14:conditionalFormatting>
        <x14:conditionalFormatting xmlns:xm="http://schemas.microsoft.com/office/excel/2006/main">
          <x14:cfRule type="expression" priority="3477" id="{3CD5CD36-FB54-4D5E-A934-FF12E419F0C4}">
            <xm:f>$L253=DATA!$A$5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C253</xm:sqref>
        </x14:conditionalFormatting>
        <x14:conditionalFormatting xmlns:xm="http://schemas.microsoft.com/office/excel/2006/main">
          <x14:cfRule type="cellIs" priority="3478" operator="equal" id="{31F35849-B1C4-43CE-8314-A90FF16E2FF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479" id="{4C7BDC61-D093-4A70-9FC0-FEBB4CE76F19}">
            <xm:f>$L253=DATA!$A$4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C253</xm:sqref>
        </x14:conditionalFormatting>
        <x14:conditionalFormatting xmlns:xm="http://schemas.microsoft.com/office/excel/2006/main">
          <x14:cfRule type="expression" priority="3462" id="{2EC1037A-B266-427D-AE61-E7465F551209}">
            <xm:f>$L254=DATA!$A$5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C254</xm:sqref>
        </x14:conditionalFormatting>
        <x14:conditionalFormatting xmlns:xm="http://schemas.microsoft.com/office/excel/2006/main">
          <x14:cfRule type="cellIs" priority="3463" operator="equal" id="{17492ED9-AF77-463C-B8CF-2DDAD69FDDC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464" id="{7158794A-5221-406B-A6B7-871E459F468C}">
            <xm:f>$L254=DATA!$A$4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C254</xm:sqref>
        </x14:conditionalFormatting>
        <x14:conditionalFormatting xmlns:xm="http://schemas.microsoft.com/office/excel/2006/main">
          <x14:cfRule type="expression" priority="3447" id="{879354E0-C8F1-43CF-AE9B-E10288DE0F2F}">
            <xm:f>$L255=DATA!$A$5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C255</xm:sqref>
        </x14:conditionalFormatting>
        <x14:conditionalFormatting xmlns:xm="http://schemas.microsoft.com/office/excel/2006/main">
          <x14:cfRule type="cellIs" priority="3448" operator="equal" id="{0BB3DA71-2CAB-461F-A303-E3A53364589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449" id="{5990FBB6-5AA1-4F88-982F-6217F84C603B}">
            <xm:f>$L255=DATA!$A$4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C255</xm:sqref>
        </x14:conditionalFormatting>
        <x14:conditionalFormatting xmlns:xm="http://schemas.microsoft.com/office/excel/2006/main">
          <x14:cfRule type="expression" priority="3417" id="{37A4CA9E-5FA6-49AC-A28A-55F90F036675}">
            <xm:f>$L257=DATA!$A$5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C257</xm:sqref>
        </x14:conditionalFormatting>
        <x14:conditionalFormatting xmlns:xm="http://schemas.microsoft.com/office/excel/2006/main">
          <x14:cfRule type="cellIs" priority="3418" operator="equal" id="{87FB5667-E31D-4729-89DA-41EFE89117C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419" id="{2C696B32-8CE5-4583-A181-B89B27BD4A63}">
            <xm:f>$L257=DATA!$A$4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C257</xm:sqref>
        </x14:conditionalFormatting>
        <x14:conditionalFormatting xmlns:xm="http://schemas.microsoft.com/office/excel/2006/main">
          <x14:cfRule type="expression" priority="3401" id="{B15DDC0F-AEA3-4B08-B4D0-690B16D69CBA}">
            <xm:f>$L247=DATA!$A$5</xm:f>
            <x14:dxf>
              <fill>
                <patternFill>
                  <bgColor theme="9" tint="0.79998168889431442"/>
                </patternFill>
              </fill>
            </x14:dxf>
          </x14:cfRule>
          <xm:sqref>I247:I257</xm:sqref>
        </x14:conditionalFormatting>
        <x14:conditionalFormatting xmlns:xm="http://schemas.microsoft.com/office/excel/2006/main">
          <x14:cfRule type="cellIs" priority="3402" operator="equal" id="{A0249665-0FB0-4047-9342-32BB7375112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403" id="{0BC698C4-9DE1-4AA8-A69E-4BABF74068A5}">
            <xm:f>$L247=DATA!$A$4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I247:I257</xm:sqref>
        </x14:conditionalFormatting>
        <x14:conditionalFormatting xmlns:xm="http://schemas.microsoft.com/office/excel/2006/main">
          <x14:cfRule type="expression" priority="3395" id="{FB11D6FC-57AD-4712-86B0-2ED876B9542B}">
            <xm:f>$L257=DATA!$A$5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C257</xm:sqref>
        </x14:conditionalFormatting>
        <x14:conditionalFormatting xmlns:xm="http://schemas.microsoft.com/office/excel/2006/main">
          <x14:cfRule type="cellIs" priority="3396" operator="equal" id="{293736C5-A921-4A88-B16D-EC782BDB5DD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397" id="{555784F6-8BBA-4CFC-83D4-8E60BAA17A4C}">
            <xm:f>$L257=DATA!$A$4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C257</xm:sqref>
        </x14:conditionalFormatting>
        <x14:conditionalFormatting xmlns:xm="http://schemas.microsoft.com/office/excel/2006/main">
          <x14:cfRule type="expression" priority="3380" id="{459FB75D-1392-4894-8C01-9CF37CBB0FA6}">
            <xm:f>$L255=DATA!$A$5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C255</xm:sqref>
        </x14:conditionalFormatting>
        <x14:conditionalFormatting xmlns:xm="http://schemas.microsoft.com/office/excel/2006/main">
          <x14:cfRule type="cellIs" priority="3381" operator="equal" id="{4B8299F5-8FF3-448C-839B-9F282726EDD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382" id="{BE994DEA-637D-4D62-98E1-82729D673DDF}">
            <xm:f>$L255=DATA!$A$4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C255</xm:sqref>
        </x14:conditionalFormatting>
        <x14:conditionalFormatting xmlns:xm="http://schemas.microsoft.com/office/excel/2006/main">
          <x14:cfRule type="expression" priority="3365" id="{CBC0FC55-E12B-4FB7-A81D-C5778BE21D5E}">
            <xm:f>$L254=DATA!$A$5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C254</xm:sqref>
        </x14:conditionalFormatting>
        <x14:conditionalFormatting xmlns:xm="http://schemas.microsoft.com/office/excel/2006/main">
          <x14:cfRule type="cellIs" priority="3366" operator="equal" id="{D05345F6-C208-4A51-BE24-B60A5051292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367" id="{09CD42DF-E74E-4896-85DD-148FE6EF0753}">
            <xm:f>$L254=DATA!$A$4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C254</xm:sqref>
        </x14:conditionalFormatting>
        <x14:conditionalFormatting xmlns:xm="http://schemas.microsoft.com/office/excel/2006/main">
          <x14:cfRule type="expression" priority="3350" id="{A728FA76-2943-4DE3-A85D-FC52DD8A699C}">
            <xm:f>$L253=DATA!$A$5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C253</xm:sqref>
        </x14:conditionalFormatting>
        <x14:conditionalFormatting xmlns:xm="http://schemas.microsoft.com/office/excel/2006/main">
          <x14:cfRule type="cellIs" priority="3351" operator="equal" id="{F4EBBC8B-116B-4C3A-A70D-66ED59B4EC3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352" id="{23607762-014A-4DF1-BC3E-E5A614182ADE}">
            <xm:f>$L253=DATA!$A$4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C253</xm:sqref>
        </x14:conditionalFormatting>
        <x14:conditionalFormatting xmlns:xm="http://schemas.microsoft.com/office/excel/2006/main">
          <x14:cfRule type="expression" priority="3335" id="{27FFD632-9BC8-4DAD-9FFA-81354E9A58B6}">
            <xm:f>$L253=DATA!$A$5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C253</xm:sqref>
        </x14:conditionalFormatting>
        <x14:conditionalFormatting xmlns:xm="http://schemas.microsoft.com/office/excel/2006/main">
          <x14:cfRule type="cellIs" priority="3336" operator="equal" id="{C3031325-B20B-4CE0-8CB8-F960DFAE337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337" id="{893F1049-D2FF-4E98-84F4-8534831D4EC4}">
            <xm:f>$L253=DATA!$A$4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C253</xm:sqref>
        </x14:conditionalFormatting>
        <x14:conditionalFormatting xmlns:xm="http://schemas.microsoft.com/office/excel/2006/main">
          <x14:cfRule type="expression" priority="3320" id="{1EF9FBE7-FDA3-4A5E-9955-5C9AE326DAB5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</xm:sqref>
        </x14:conditionalFormatting>
        <x14:conditionalFormatting xmlns:xm="http://schemas.microsoft.com/office/excel/2006/main">
          <x14:cfRule type="cellIs" priority="3321" operator="equal" id="{1722A0DD-9320-420D-8780-BA0A48475C4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322" id="{DE42468B-5309-41C1-B73B-E26C697DA69E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</xm:sqref>
        </x14:conditionalFormatting>
        <x14:conditionalFormatting xmlns:xm="http://schemas.microsoft.com/office/excel/2006/main">
          <x14:cfRule type="expression" priority="3305" id="{4D95218E-0727-4649-8EEB-A423367E0F9F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</xm:sqref>
        </x14:conditionalFormatting>
        <x14:conditionalFormatting xmlns:xm="http://schemas.microsoft.com/office/excel/2006/main">
          <x14:cfRule type="cellIs" priority="3306" operator="equal" id="{1E3D623B-BBCE-4C0D-98BC-40C06D3563F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307" id="{94273CD4-C8CB-43A4-858C-1D45A171FB0D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</xm:sqref>
        </x14:conditionalFormatting>
        <x14:conditionalFormatting xmlns:xm="http://schemas.microsoft.com/office/excel/2006/main">
          <x14:cfRule type="expression" priority="3290" id="{1EEF132F-45F0-496C-9B29-9BC0FC1E4A61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</xm:sqref>
        </x14:conditionalFormatting>
        <x14:conditionalFormatting xmlns:xm="http://schemas.microsoft.com/office/excel/2006/main">
          <x14:cfRule type="cellIs" priority="3291" operator="equal" id="{57B9F96E-33AF-4766-ACA3-1B5B815766C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292" id="{33C7291A-5329-4A08-AA8F-5E4DDC7ADE4C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</xm:sqref>
        </x14:conditionalFormatting>
        <x14:conditionalFormatting xmlns:xm="http://schemas.microsoft.com/office/excel/2006/main">
          <x14:cfRule type="expression" priority="3275" id="{CD0FC188-D4A3-4368-8E41-8366F85E7A54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3276" operator="equal" id="{F4DE5327-E524-4F5B-A08F-18F6DB6E29C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277" id="{71CDA61B-702A-4458-AAC6-DAEA702882F4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3260" id="{6D1D8FCF-58C9-4EDA-9E1A-9BFC33C6BA72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3261" operator="equal" id="{D109CBC5-62B9-4B00-882F-F87F67C9F25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262" id="{A59239EB-5C88-435A-AF2C-CE60095D2E50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3245" id="{09C54E35-EC24-4BEC-AB58-973AF007517F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3246" operator="equal" id="{D03D434B-DD7D-4622-8FAA-DF7CF5AAD47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247" id="{15DA5E98-0338-4376-9E30-A8B05ED83CC3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3230" id="{596EC3C0-4459-49E9-92A8-E54849364F09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3231" operator="equal" id="{CD16C655-EB78-4BF4-9C10-F95996CCC37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232" id="{FD679D7C-5878-4941-88D1-AF733BEFE093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3215" id="{D7FDA343-426D-4782-9649-43F9EF04618F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3216" operator="equal" id="{50387AB9-FCA8-4770-8539-2DE5179281D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217" id="{3D1FDDF3-4925-466C-B4BC-41516F0CD56F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3200" id="{53A5E760-90C9-4FC0-B39B-1A6160A52287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3201" operator="equal" id="{08789B04-83F9-45D8-89DE-E1F7387AB14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202" id="{2066C9FE-D23B-4037-8BB7-9DA8C8043E69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3185" id="{E95435EB-11A9-4CD5-8118-A1F63220AEFB}">
            <xm:f>$L248=DATA!$A$5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C248</xm:sqref>
        </x14:conditionalFormatting>
        <x14:conditionalFormatting xmlns:xm="http://schemas.microsoft.com/office/excel/2006/main">
          <x14:cfRule type="cellIs" priority="3186" operator="equal" id="{DED95201-8D71-4C09-BF1C-9D9D0588050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187" id="{5740D013-BD07-4D5A-BDC6-BF20012197E3}">
            <xm:f>$L248=DATA!$A$4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C248</xm:sqref>
        </x14:conditionalFormatting>
        <x14:conditionalFormatting xmlns:xm="http://schemas.microsoft.com/office/excel/2006/main">
          <x14:cfRule type="expression" priority="3170" id="{65ED1629-505A-4138-81B2-1F15837D38F2}">
            <xm:f>$L248=DATA!$A$5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C248</xm:sqref>
        </x14:conditionalFormatting>
        <x14:conditionalFormatting xmlns:xm="http://schemas.microsoft.com/office/excel/2006/main">
          <x14:cfRule type="cellIs" priority="3171" operator="equal" id="{925BC7F3-F97E-4840-A553-2AF23BE5652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172" id="{34F68028-30A2-4493-B52D-6CC86DB7DEBB}">
            <xm:f>$L248=DATA!$A$4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C248</xm:sqref>
        </x14:conditionalFormatting>
        <x14:conditionalFormatting xmlns:xm="http://schemas.microsoft.com/office/excel/2006/main">
          <x14:cfRule type="expression" priority="3155" id="{8AA309CA-1986-4B69-BC81-26F213201280}">
            <xm:f>$L248=DATA!$A$5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C248</xm:sqref>
        </x14:conditionalFormatting>
        <x14:conditionalFormatting xmlns:xm="http://schemas.microsoft.com/office/excel/2006/main">
          <x14:cfRule type="cellIs" priority="3156" operator="equal" id="{A4AA851F-76D3-4208-BDE5-8608549558B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157" id="{818CD866-3752-427D-B980-84EE703F245C}">
            <xm:f>$L248=DATA!$A$4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C248</xm:sqref>
        </x14:conditionalFormatting>
        <x14:conditionalFormatting xmlns:xm="http://schemas.microsoft.com/office/excel/2006/main">
          <x14:cfRule type="expression" priority="3140" id="{F8E9F98E-B963-49BF-B18F-E3B1EAC16CF0}">
            <xm:f>$L248=DATA!$A$5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C248</xm:sqref>
        </x14:conditionalFormatting>
        <x14:conditionalFormatting xmlns:xm="http://schemas.microsoft.com/office/excel/2006/main">
          <x14:cfRule type="cellIs" priority="3141" operator="equal" id="{8DA3DD92-BA55-4047-9364-92463A1F2F3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142" id="{726ECCEE-BCCE-42EA-9491-CC80CACAA74E}">
            <xm:f>$L248=DATA!$A$4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C248</xm:sqref>
        </x14:conditionalFormatting>
        <x14:conditionalFormatting xmlns:xm="http://schemas.microsoft.com/office/excel/2006/main">
          <x14:cfRule type="expression" priority="3124" id="{A1EB1ECC-ACEA-474C-9141-1E35DFE9F142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3125" operator="equal" id="{7D07BA7D-7771-4C58-B845-FDCC1A8ABB1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126" id="{D734CF5C-60DF-41AC-BDF5-80F8255D7F39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expression" priority="3111" id="{7D8F77BB-688B-4188-B2F8-5301D9C30422}">
            <xm:f>$L257=DATA!$A$5</xm:f>
            <x14:dxf>
              <fill>
                <patternFill>
                  <bgColor theme="9" tint="0.79998168889431442"/>
                </patternFill>
              </fill>
            </x14:dxf>
          </x14:cfRule>
          <xm:sqref>D257</xm:sqref>
        </x14:conditionalFormatting>
        <x14:conditionalFormatting xmlns:xm="http://schemas.microsoft.com/office/excel/2006/main">
          <x14:cfRule type="cellIs" priority="3112" operator="equal" id="{FA382CAC-771D-4A1D-880C-9D4CAA4FD01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113" id="{75FFF8DC-A6DD-46AE-AE21-4C6D838918BC}">
            <xm:f>$L257=DATA!$A$4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D257</xm:sqref>
        </x14:conditionalFormatting>
        <x14:conditionalFormatting xmlns:xm="http://schemas.microsoft.com/office/excel/2006/main">
          <x14:cfRule type="expression" priority="3098" id="{9465A9B5-F7C7-43D1-B923-20A9A19BE56A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D251</xm:sqref>
        </x14:conditionalFormatting>
        <x14:conditionalFormatting xmlns:xm="http://schemas.microsoft.com/office/excel/2006/main">
          <x14:cfRule type="cellIs" priority="3099" operator="equal" id="{8ACC65A5-0685-4EC0-AE9E-F88C3BE6F62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100" id="{8E2816E2-0AFA-4231-A797-A52F66A59A48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D251</xm:sqref>
        </x14:conditionalFormatting>
        <x14:conditionalFormatting xmlns:xm="http://schemas.microsoft.com/office/excel/2006/main">
          <x14:cfRule type="expression" priority="3088" id="{0C2FE36A-0DFD-4B49-894B-651CD2FABA48}">
            <xm:f>$L254=DATA!$A$5</xm:f>
            <x14:dxf>
              <fill>
                <patternFill>
                  <bgColor theme="9" tint="0.79998168889431442"/>
                </patternFill>
              </fill>
            </x14:dxf>
          </x14:cfRule>
          <xm:sqref>D254</xm:sqref>
        </x14:conditionalFormatting>
        <x14:conditionalFormatting xmlns:xm="http://schemas.microsoft.com/office/excel/2006/main">
          <x14:cfRule type="cellIs" priority="3089" operator="equal" id="{B4D24F24-F687-4C52-BD38-375902305F3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90" id="{0E71C2E3-32E4-47DE-8185-8DE7B3DD030F}">
            <xm:f>$L254=DATA!$A$4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D254</xm:sqref>
        </x14:conditionalFormatting>
        <x14:conditionalFormatting xmlns:xm="http://schemas.microsoft.com/office/excel/2006/main">
          <x14:cfRule type="expression" priority="3076" id="{938D2C38-A76F-4A8E-8850-48D26E801310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3077" operator="equal" id="{478BFD75-28BC-4264-B5E4-FC1B91A853B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78" id="{360AA1C1-34E7-4A0C-BDE0-C46B34BF3D5F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3067" id="{2604DC43-EEFE-465D-B41E-B1EE495D3A25}">
            <xm:f>$L253=DATA!$A$5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C253</xm:sqref>
        </x14:conditionalFormatting>
        <x14:conditionalFormatting xmlns:xm="http://schemas.microsoft.com/office/excel/2006/main">
          <x14:cfRule type="cellIs" priority="3068" operator="equal" id="{D08A255D-9D5F-4A84-9D17-66F871B3055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69" id="{507D0097-6B63-48A8-85D0-DB2D1F74B0AB}">
            <xm:f>$L253=DATA!$A$4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C253</xm:sqref>
        </x14:conditionalFormatting>
        <x14:conditionalFormatting xmlns:xm="http://schemas.microsoft.com/office/excel/2006/main">
          <x14:cfRule type="expression" priority="3058" id="{5C18E85B-3F62-40DE-9F1C-1DA3AC82A453}">
            <xm:f>$L256=DATA!$A$5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C256</xm:sqref>
        </x14:conditionalFormatting>
        <x14:conditionalFormatting xmlns:xm="http://schemas.microsoft.com/office/excel/2006/main">
          <x14:cfRule type="cellIs" priority="3059" operator="equal" id="{3DF1A6AD-F049-4A87-A649-0E1B5336D36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60" id="{28AE98BA-D5A8-4023-8D1E-EC6068A0CE63}">
            <xm:f>$L256=DATA!$A$4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C256</xm:sqref>
        </x14:conditionalFormatting>
        <x14:conditionalFormatting xmlns:xm="http://schemas.microsoft.com/office/excel/2006/main">
          <x14:cfRule type="expression" priority="3049" id="{CE1747A0-00F4-4587-9356-7982341BDC93}">
            <xm:f>$L255=DATA!$A$5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C255</xm:sqref>
        </x14:conditionalFormatting>
        <x14:conditionalFormatting xmlns:xm="http://schemas.microsoft.com/office/excel/2006/main">
          <x14:cfRule type="cellIs" priority="3050" operator="equal" id="{EC0342BF-2F4F-413F-AB31-BBCED057F19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51" id="{996050F6-9347-4F36-B74C-8A2366AFE688}">
            <xm:f>$L255=DATA!$A$4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C255</xm:sqref>
        </x14:conditionalFormatting>
        <x14:conditionalFormatting xmlns:xm="http://schemas.microsoft.com/office/excel/2006/main">
          <x14:cfRule type="expression" priority="3039" id="{59AEFB74-F3EA-40F3-84E5-6DD87045D5EA}">
            <xm:f>$L248=DATA!$A$5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3040" operator="equal" id="{E96F5F7E-4CDF-44B9-B122-76896CCA140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41" id="{571E7C35-CD08-4417-8B11-31F0B4FCC9AE}">
            <xm:f>$L248=DATA!$A$4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expression" priority="3029" id="{9AAB4C32-C358-4A9E-AA18-0061F4477D3B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D250</xm:sqref>
        </x14:conditionalFormatting>
        <x14:conditionalFormatting xmlns:xm="http://schemas.microsoft.com/office/excel/2006/main">
          <x14:cfRule type="cellIs" priority="3030" operator="equal" id="{4F3A516D-10D2-400C-A86F-57F0CF5C671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31" id="{919D0577-3517-4EA7-96C4-56024F8EAA6B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D250</xm:sqref>
        </x14:conditionalFormatting>
        <x14:conditionalFormatting xmlns:xm="http://schemas.microsoft.com/office/excel/2006/main">
          <x14:cfRule type="expression" priority="3019" id="{CF09D1A8-D081-4539-9423-856E47FFF011}">
            <xm:f>$L253=DATA!$A$5</xm:f>
            <x14:dxf>
              <fill>
                <patternFill>
                  <bgColor theme="9" tint="0.79998168889431442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3020" operator="equal" id="{0A00C003-C632-4231-9C59-20E42387D32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21" id="{59CC2FBD-F173-4E72-9F40-DCFED1D6BC67}">
            <xm:f>$L253=DATA!$A$4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expression" priority="3009" id="{5FF2A51D-CF36-4F87-9595-53AF22C33A46}">
            <xm:f>$L255=DATA!$A$5</xm:f>
            <x14:dxf>
              <fill>
                <patternFill>
                  <bgColor theme="9" tint="0.79998168889431442"/>
                </patternFill>
              </fill>
            </x14:dxf>
          </x14:cfRule>
          <xm:sqref>D255</xm:sqref>
        </x14:conditionalFormatting>
        <x14:conditionalFormatting xmlns:xm="http://schemas.microsoft.com/office/excel/2006/main">
          <x14:cfRule type="cellIs" priority="3010" operator="equal" id="{668E64EB-665B-446C-952F-04E4EE10914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11" id="{060ED442-0D07-4E1D-AE14-C9FAE9D7C352}">
            <xm:f>$L255=DATA!$A$4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D255</xm:sqref>
        </x14:conditionalFormatting>
        <x14:conditionalFormatting xmlns:xm="http://schemas.microsoft.com/office/excel/2006/main">
          <x14:cfRule type="expression" priority="2999" id="{431B51F2-73AA-4797-8466-16D1711D0553}">
            <xm:f>$L256=DATA!$A$5</xm:f>
            <x14:dxf>
              <fill>
                <patternFill>
                  <bgColor theme="9" tint="0.79998168889431442"/>
                </patternFill>
              </fill>
            </x14:dxf>
          </x14:cfRule>
          <xm:sqref>D256</xm:sqref>
        </x14:conditionalFormatting>
        <x14:conditionalFormatting xmlns:xm="http://schemas.microsoft.com/office/excel/2006/main">
          <x14:cfRule type="cellIs" priority="3000" operator="equal" id="{81C2AB63-B1C7-4044-9AE5-B69416B6547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01" id="{5D03E2F7-5251-4A27-A25C-86526DAE94BF}">
            <xm:f>$L256=DATA!$A$4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D256</xm:sqref>
        </x14:conditionalFormatting>
        <x14:conditionalFormatting xmlns:xm="http://schemas.microsoft.com/office/excel/2006/main">
          <x14:cfRule type="cellIs" priority="2988" operator="equal" id="{C9A32CCE-3C0F-4429-B2A5-980148BAF3E8}">
            <xm:f>DATA!$A$5</xm:f>
            <x14:dxf>
              <font>
                <b/>
                <i val="0"/>
                <color rgb="FF00B050"/>
              </font>
            </x14:dxf>
          </x14:cfRule>
          <xm:sqref>L247:L257</xm:sqref>
        </x14:conditionalFormatting>
        <x14:conditionalFormatting xmlns:xm="http://schemas.microsoft.com/office/excel/2006/main">
          <x14:cfRule type="expression" priority="2989" id="{44012BE5-D5D1-4242-A600-C518BE0359D6}">
            <xm:f>$L247=DATA!$A$5</xm:f>
            <x14:dxf>
              <fill>
                <patternFill>
                  <bgColor theme="9" tint="0.79998168889431442"/>
                </patternFill>
              </fill>
            </x14:dxf>
          </x14:cfRule>
          <xm:sqref>L247:L257</xm:sqref>
        </x14:conditionalFormatting>
        <x14:conditionalFormatting xmlns:xm="http://schemas.microsoft.com/office/excel/2006/main">
          <x14:cfRule type="cellIs" priority="2990" operator="equal" id="{179100AA-19D0-4193-ABE2-DDC297B511C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991" id="{95E9F4DF-1C36-44E7-AF0E-DD9B1998E59E}">
            <xm:f>$L247=DATA!$A$4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L247:L257</xm:sqref>
        </x14:conditionalFormatting>
        <x14:conditionalFormatting xmlns:xm="http://schemas.microsoft.com/office/excel/2006/main">
          <x14:cfRule type="expression" priority="2978" id="{FA2DC7F1-010C-4876-B255-1084F2A89FCC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N258:JN269</xm:sqref>
        </x14:conditionalFormatting>
        <x14:conditionalFormatting xmlns:xm="http://schemas.microsoft.com/office/excel/2006/main">
          <x14:cfRule type="cellIs" priority="2979" operator="equal" id="{9372F644-E659-46EE-91D7-5BE3A680182A}">
            <xm:f>DATA!$A$5</xm:f>
            <x14:dxf>
              <font>
                <b/>
                <i val="0"/>
                <color rgb="FF00B050"/>
              </font>
            </x14:dxf>
          </x14:cfRule>
          <xm:sqref>L258:AB258 M259:AB269</xm:sqref>
        </x14:conditionalFormatting>
        <x14:conditionalFormatting xmlns:xm="http://schemas.microsoft.com/office/excel/2006/main">
          <x14:cfRule type="expression" priority="2981" id="{5B39955D-BCC2-4BD2-ABEA-D67E5E2F73CE}">
            <xm:f>$L258=DATA!$A$5</xm:f>
            <x14:dxf>
              <fill>
                <patternFill>
                  <bgColor theme="9" tint="0.79998168889431442"/>
                </patternFill>
              </fill>
            </x14:dxf>
          </x14:cfRule>
          <xm:sqref>B258:E258 A261:G261 A262:B269 A259:G259 E260:G260 A260:C260 J259:K269 M259:XFD269 G258:XFD258 E262:G269</xm:sqref>
        </x14:conditionalFormatting>
        <x14:conditionalFormatting xmlns:xm="http://schemas.microsoft.com/office/excel/2006/main">
          <x14:cfRule type="cellIs" priority="2982" operator="equal" id="{98136746-F83E-422C-BA2D-8D110868ADD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983" id="{4394D433-6A9C-4CBD-8A50-4109D6570084}">
            <xm:f>$L258=DATA!$A$4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B258:E258 A261:G261 A262:B269 A259:G259 E260:G260 A260:C260 J259:K269 M259:XFD269 G258:XFD258 E262:G269</xm:sqref>
        </x14:conditionalFormatting>
        <x14:conditionalFormatting xmlns:xm="http://schemas.microsoft.com/office/excel/2006/main">
          <x14:cfRule type="expression" priority="2863" id="{4D62150E-8A8E-4A5D-BAB6-C9733AF343DF}">
            <xm:f>$L268=DATA!$A$5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C268</xm:sqref>
        </x14:conditionalFormatting>
        <x14:conditionalFormatting xmlns:xm="http://schemas.microsoft.com/office/excel/2006/main">
          <x14:cfRule type="cellIs" priority="2864" operator="equal" id="{330CF448-7911-4275-BB1A-786F0A5613A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865" id="{606F8FA3-EF83-464C-BAA7-CCCB37685431}">
            <xm:f>$L268=DATA!$A$4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C268</xm:sqref>
        </x14:conditionalFormatting>
        <x14:conditionalFormatting xmlns:xm="http://schemas.microsoft.com/office/excel/2006/main">
          <x14:cfRule type="expression" priority="2953" id="{7C218744-E3C3-47C6-A756-577CFA3E9C52}">
            <xm:f>$L262=DATA!$A$5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cellIs" priority="2954" operator="equal" id="{06AE68FF-40BC-4E56-A76A-567EBC4BC4C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955" id="{317F8EA3-20E0-4547-A0DC-0DA9835ACA86}">
            <xm:f>$L262=DATA!$A$4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expression" priority="2938" id="{3C120A1B-8C00-491D-84CF-887D313B1278}">
            <xm:f>$L263=DATA!$A$5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C263</xm:sqref>
        </x14:conditionalFormatting>
        <x14:conditionalFormatting xmlns:xm="http://schemas.microsoft.com/office/excel/2006/main">
          <x14:cfRule type="cellIs" priority="2939" operator="equal" id="{09C4A396-7D8E-45C8-9D59-7303A97115B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940" id="{36E8DEF0-0D64-42E5-B8DD-064C8AEDBE72}">
            <xm:f>$L263=DATA!$A$4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C263</xm:sqref>
        </x14:conditionalFormatting>
        <x14:conditionalFormatting xmlns:xm="http://schemas.microsoft.com/office/excel/2006/main">
          <x14:cfRule type="expression" priority="2923" id="{7CBFA6F4-7D44-438C-909E-8B3D1AD155CC}">
            <xm:f>$L264=DATA!$A$5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C264</xm:sqref>
        </x14:conditionalFormatting>
        <x14:conditionalFormatting xmlns:xm="http://schemas.microsoft.com/office/excel/2006/main">
          <x14:cfRule type="cellIs" priority="2924" operator="equal" id="{33AF65E1-8038-4E4B-9265-82B6A4C52CB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925" id="{0422CAD3-CDD1-4B03-BA32-D0F306A026C8}">
            <xm:f>$L264=DATA!$A$4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C264</xm:sqref>
        </x14:conditionalFormatting>
        <x14:conditionalFormatting xmlns:xm="http://schemas.microsoft.com/office/excel/2006/main">
          <x14:cfRule type="expression" priority="2908" id="{57B1009B-826D-4AA3-9488-0B837C9C2896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</xm:sqref>
        </x14:conditionalFormatting>
        <x14:conditionalFormatting xmlns:xm="http://schemas.microsoft.com/office/excel/2006/main">
          <x14:cfRule type="cellIs" priority="2909" operator="equal" id="{B1AE7838-91E5-4B81-A220-231F123452F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910" id="{80F6162A-8E76-4DB5-990C-C00B2C2D3FC4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</xm:sqref>
        </x14:conditionalFormatting>
        <x14:conditionalFormatting xmlns:xm="http://schemas.microsoft.com/office/excel/2006/main">
          <x14:cfRule type="expression" priority="2893" id="{5D51F6B7-A1AC-4E56-A378-05706EFCF8F3}">
            <xm:f>$L266=DATA!$A$5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C266</xm:sqref>
        </x14:conditionalFormatting>
        <x14:conditionalFormatting xmlns:xm="http://schemas.microsoft.com/office/excel/2006/main">
          <x14:cfRule type="cellIs" priority="2894" operator="equal" id="{94919F8A-2CB2-4C98-A1F2-626A30A1EFE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895" id="{322E38D5-D301-48AA-8692-9F93E2C31E15}">
            <xm:f>$L266=DATA!$A$4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C266</xm:sqref>
        </x14:conditionalFormatting>
        <x14:conditionalFormatting xmlns:xm="http://schemas.microsoft.com/office/excel/2006/main">
          <x14:cfRule type="expression" priority="2878" id="{9AA51A34-86DD-4464-B02D-901C0FE39DE7}">
            <xm:f>$L267=DATA!$A$5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C267</xm:sqref>
        </x14:conditionalFormatting>
        <x14:conditionalFormatting xmlns:xm="http://schemas.microsoft.com/office/excel/2006/main">
          <x14:cfRule type="cellIs" priority="2879" operator="equal" id="{00D2C10D-ADA3-4095-B362-8D126AC6D15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880" id="{748B73A5-DABA-4811-849F-BA40693DA9D5}">
            <xm:f>$L267=DATA!$A$4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C267</xm:sqref>
        </x14:conditionalFormatting>
        <x14:conditionalFormatting xmlns:xm="http://schemas.microsoft.com/office/excel/2006/main">
          <x14:cfRule type="expression" priority="2848" id="{C0A3C569-0086-4D61-85CF-076250C18C8F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2849" operator="equal" id="{808FB598-2947-42FE-935A-705D85BECAC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850" id="{2FB602C8-2723-4A68-9A9E-5524BF639B8E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2832" id="{143DA943-98FC-411E-9E9D-A92C6FDD1EB3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I259:I269</xm:sqref>
        </x14:conditionalFormatting>
        <x14:conditionalFormatting xmlns:xm="http://schemas.microsoft.com/office/excel/2006/main">
          <x14:cfRule type="cellIs" priority="2833" operator="equal" id="{21A41D74-1E9B-42AB-A56D-3DCF7440B4F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834" id="{A157052A-FA41-497E-8195-E7305D5F51D7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I259:I269</xm:sqref>
        </x14:conditionalFormatting>
        <x14:conditionalFormatting xmlns:xm="http://schemas.microsoft.com/office/excel/2006/main">
          <x14:cfRule type="expression" priority="2826" id="{B10DD5CC-3EAC-4F49-9773-2E402E800D4A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2827" operator="equal" id="{7925CEA1-D41C-4569-8A19-A40E8EEDAFB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828" id="{14FF771D-3532-4E3B-BEE4-3EC7F6B98591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2811" id="{6EBC7AE0-AFC0-471B-839F-5370C9D12A57}">
            <xm:f>$L267=DATA!$A$5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C267</xm:sqref>
        </x14:conditionalFormatting>
        <x14:conditionalFormatting xmlns:xm="http://schemas.microsoft.com/office/excel/2006/main">
          <x14:cfRule type="cellIs" priority="2812" operator="equal" id="{B055F74B-E0D9-4353-AE14-6AB1C842D91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813" id="{E20D8F7D-CDE0-41A2-9932-89658F5C0C66}">
            <xm:f>$L267=DATA!$A$4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C267</xm:sqref>
        </x14:conditionalFormatting>
        <x14:conditionalFormatting xmlns:xm="http://schemas.microsoft.com/office/excel/2006/main">
          <x14:cfRule type="expression" priority="2796" id="{DCDB86E7-0731-4911-B3FE-C2277DD5D1AD}">
            <xm:f>$L266=DATA!$A$5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C266</xm:sqref>
        </x14:conditionalFormatting>
        <x14:conditionalFormatting xmlns:xm="http://schemas.microsoft.com/office/excel/2006/main">
          <x14:cfRule type="cellIs" priority="2797" operator="equal" id="{19BE7884-4D3D-4DDD-B79A-D5155882460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798" id="{8B45839D-1CD7-4B97-8C5A-714256685E82}">
            <xm:f>$L266=DATA!$A$4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C266</xm:sqref>
        </x14:conditionalFormatting>
        <x14:conditionalFormatting xmlns:xm="http://schemas.microsoft.com/office/excel/2006/main">
          <x14:cfRule type="expression" priority="2781" id="{7BFAE4CF-AFCD-4E88-8E77-2C1815C5369C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</xm:sqref>
        </x14:conditionalFormatting>
        <x14:conditionalFormatting xmlns:xm="http://schemas.microsoft.com/office/excel/2006/main">
          <x14:cfRule type="cellIs" priority="2782" operator="equal" id="{42AA23AD-B79D-45D1-ABC9-CB1FDE4E461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783" id="{EFD99D20-45FD-4814-B3BF-D7F8845F901C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</xm:sqref>
        </x14:conditionalFormatting>
        <x14:conditionalFormatting xmlns:xm="http://schemas.microsoft.com/office/excel/2006/main">
          <x14:cfRule type="expression" priority="2766" id="{F4700301-7BBB-4957-A0BC-5170C8F933B0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</xm:sqref>
        </x14:conditionalFormatting>
        <x14:conditionalFormatting xmlns:xm="http://schemas.microsoft.com/office/excel/2006/main">
          <x14:cfRule type="cellIs" priority="2767" operator="equal" id="{A838AFAE-EB32-4F77-9D5F-C1B594E4FD7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768" id="{E1D9C8B9-A4FB-4F1A-AF98-9815D1C13BBC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</xm:sqref>
        </x14:conditionalFormatting>
        <x14:conditionalFormatting xmlns:xm="http://schemas.microsoft.com/office/excel/2006/main">
          <x14:cfRule type="expression" priority="2751" id="{82FC39C8-D6BC-4648-8AD0-09D97105789A}">
            <xm:f>$L264=DATA!$A$5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C264</xm:sqref>
        </x14:conditionalFormatting>
        <x14:conditionalFormatting xmlns:xm="http://schemas.microsoft.com/office/excel/2006/main">
          <x14:cfRule type="cellIs" priority="2752" operator="equal" id="{5DF5CAF0-2BA3-45DD-B00F-AF18B4F5095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753" id="{13E37990-9BB8-46F4-9405-071312D6F16D}">
            <xm:f>$L264=DATA!$A$4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C264</xm:sqref>
        </x14:conditionalFormatting>
        <x14:conditionalFormatting xmlns:xm="http://schemas.microsoft.com/office/excel/2006/main">
          <x14:cfRule type="expression" priority="2736" id="{07F9F94E-EA67-452D-84C1-F26F14D280B0}">
            <xm:f>$L264=DATA!$A$5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C264</xm:sqref>
        </x14:conditionalFormatting>
        <x14:conditionalFormatting xmlns:xm="http://schemas.microsoft.com/office/excel/2006/main">
          <x14:cfRule type="cellIs" priority="2737" operator="equal" id="{A7C5308B-B719-4A58-A926-934E1E48234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738" id="{F9DDE722-4ACC-49FF-B7E0-0E1E45C7C039}">
            <xm:f>$L264=DATA!$A$4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C264</xm:sqref>
        </x14:conditionalFormatting>
        <x14:conditionalFormatting xmlns:xm="http://schemas.microsoft.com/office/excel/2006/main">
          <x14:cfRule type="expression" priority="2721" id="{1F533039-DE6C-4A9A-9B88-BDD9A7F8051B}">
            <xm:f>$L264=DATA!$A$5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C264</xm:sqref>
        </x14:conditionalFormatting>
        <x14:conditionalFormatting xmlns:xm="http://schemas.microsoft.com/office/excel/2006/main">
          <x14:cfRule type="cellIs" priority="2722" operator="equal" id="{A03067A5-78BB-45F6-BA2E-689149ACB45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723" id="{E676E233-3A91-4ABB-8D45-02A37B39E98F}">
            <xm:f>$L264=DATA!$A$4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C264</xm:sqref>
        </x14:conditionalFormatting>
        <x14:conditionalFormatting xmlns:xm="http://schemas.microsoft.com/office/excel/2006/main">
          <x14:cfRule type="expression" priority="2706" id="{A3AF8BD7-2418-480F-8575-E923D0AF0DE1}">
            <xm:f>$L263=DATA!$A$5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C263</xm:sqref>
        </x14:conditionalFormatting>
        <x14:conditionalFormatting xmlns:xm="http://schemas.microsoft.com/office/excel/2006/main">
          <x14:cfRule type="cellIs" priority="2707" operator="equal" id="{3762BF84-3D25-40F9-953C-E2C7E86EDF9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708" id="{AF50098E-9007-4548-B5AC-FBDE1ABD8B1E}">
            <xm:f>$L263=DATA!$A$4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C263</xm:sqref>
        </x14:conditionalFormatting>
        <x14:conditionalFormatting xmlns:xm="http://schemas.microsoft.com/office/excel/2006/main">
          <x14:cfRule type="expression" priority="2691" id="{7F9EF81A-2075-48FB-A764-8C194BC7D665}">
            <xm:f>$L263=DATA!$A$5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C263</xm:sqref>
        </x14:conditionalFormatting>
        <x14:conditionalFormatting xmlns:xm="http://schemas.microsoft.com/office/excel/2006/main">
          <x14:cfRule type="cellIs" priority="2692" operator="equal" id="{2E5EB373-12FE-4E8E-9A62-D2CA3DBE638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693" id="{51CA0594-CCFA-444E-9A06-7A20F2E72EED}">
            <xm:f>$L263=DATA!$A$4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C263</xm:sqref>
        </x14:conditionalFormatting>
        <x14:conditionalFormatting xmlns:xm="http://schemas.microsoft.com/office/excel/2006/main">
          <x14:cfRule type="expression" priority="2676" id="{DCDE968C-67AA-4FF1-89EF-E06578429DFE}">
            <xm:f>$L263=DATA!$A$5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C263</xm:sqref>
        </x14:conditionalFormatting>
        <x14:conditionalFormatting xmlns:xm="http://schemas.microsoft.com/office/excel/2006/main">
          <x14:cfRule type="cellIs" priority="2677" operator="equal" id="{EEF3E11D-76F6-4A2F-9735-A07AD5A7D0D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678" id="{CB1073FD-742D-4FD4-8B9E-25BEDB616388}">
            <xm:f>$L263=DATA!$A$4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C263</xm:sqref>
        </x14:conditionalFormatting>
        <x14:conditionalFormatting xmlns:xm="http://schemas.microsoft.com/office/excel/2006/main">
          <x14:cfRule type="expression" priority="2661" id="{1C8BC012-3002-45DD-896C-BB114D5B33DA}">
            <xm:f>$L262=DATA!$A$5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cellIs" priority="2662" operator="equal" id="{18CD3BBF-55ED-4F6A-8A2E-F28054E9F50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663" id="{4D621909-665A-43AA-A512-8EDFEA83345F}">
            <xm:f>$L262=DATA!$A$4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expression" priority="2646" id="{536DEEDC-B036-45AF-9204-7CE52FB25578}">
            <xm:f>$L262=DATA!$A$5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cellIs" priority="2647" operator="equal" id="{694BD408-B150-470A-98EF-2C2ED040F63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648" id="{AADD7D75-2348-468A-BCD5-A0D377F9ADA3}">
            <xm:f>$L262=DATA!$A$4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expression" priority="2631" id="{3F5D0E08-6255-456E-B7C3-450500F4995F}">
            <xm:f>$L262=DATA!$A$5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cellIs" priority="2632" operator="equal" id="{5809E3D5-F4AE-4F8B-8F9D-B7E36BEBE4C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633" id="{F113F577-328B-44E7-A326-4BBFCF0B19E3}">
            <xm:f>$L262=DATA!$A$4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expression" priority="2616" id="{A43C2785-565F-4954-A52D-D808B93678FB}">
            <xm:f>$L260=DATA!$A$5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C260</xm:sqref>
        </x14:conditionalFormatting>
        <x14:conditionalFormatting xmlns:xm="http://schemas.microsoft.com/office/excel/2006/main">
          <x14:cfRule type="cellIs" priority="2617" operator="equal" id="{37A7DCCF-9FD6-442A-B2A6-DD910330958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618" id="{6D048585-B15D-422D-B1F6-94DA591244EE}">
            <xm:f>$L260=DATA!$A$4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C260</xm:sqref>
        </x14:conditionalFormatting>
        <x14:conditionalFormatting xmlns:xm="http://schemas.microsoft.com/office/excel/2006/main">
          <x14:cfRule type="expression" priority="2601" id="{9A53C6E9-C0B6-416D-A14E-06CEA4406964}">
            <xm:f>$L260=DATA!$A$5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C260</xm:sqref>
        </x14:conditionalFormatting>
        <x14:conditionalFormatting xmlns:xm="http://schemas.microsoft.com/office/excel/2006/main">
          <x14:cfRule type="cellIs" priority="2602" operator="equal" id="{97C6DB8A-BF58-4105-923D-EDA23303E9E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603" id="{7F1C0781-C1CE-48AA-9506-83F7F4C518A0}">
            <xm:f>$L260=DATA!$A$4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C260</xm:sqref>
        </x14:conditionalFormatting>
        <x14:conditionalFormatting xmlns:xm="http://schemas.microsoft.com/office/excel/2006/main">
          <x14:cfRule type="expression" priority="2586" id="{EEA67090-2559-4357-BEB8-1C8232CADEB0}">
            <xm:f>$L260=DATA!$A$5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C260</xm:sqref>
        </x14:conditionalFormatting>
        <x14:conditionalFormatting xmlns:xm="http://schemas.microsoft.com/office/excel/2006/main">
          <x14:cfRule type="cellIs" priority="2587" operator="equal" id="{108707EA-B52D-449A-AC79-63DF6E37E05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88" id="{07014B09-D1B8-4D8F-91DA-A8D86943D885}">
            <xm:f>$L260=DATA!$A$4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C260</xm:sqref>
        </x14:conditionalFormatting>
        <x14:conditionalFormatting xmlns:xm="http://schemas.microsoft.com/office/excel/2006/main">
          <x14:cfRule type="expression" priority="2571" id="{BCFAC53A-FCB1-4A8F-9F90-AC9266D0E12F}">
            <xm:f>$L260=DATA!$A$5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C260</xm:sqref>
        </x14:conditionalFormatting>
        <x14:conditionalFormatting xmlns:xm="http://schemas.microsoft.com/office/excel/2006/main">
          <x14:cfRule type="cellIs" priority="2572" operator="equal" id="{52893CB0-8012-4AA6-B8F2-BB28DAF610C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73" id="{6AC999CC-DA7D-4F75-BDE7-352EE22DE47A}">
            <xm:f>$L260=DATA!$A$4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C260</xm:sqref>
        </x14:conditionalFormatting>
        <x14:conditionalFormatting xmlns:xm="http://schemas.microsoft.com/office/excel/2006/main">
          <x14:cfRule type="expression" priority="2555" id="{5F8AFAD0-5818-4B34-92F0-59A40865493A}">
            <xm:f>$L264=DATA!$A$5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2556" operator="equal" id="{55A3AA2D-BC7D-4856-9F11-420A3E0B297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57" id="{42D12667-0DCC-4764-B943-770CB904F857}">
            <xm:f>$L264=DATA!$A$4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expression" priority="2542" id="{49D17A36-CBD1-4620-A2E8-FA0E0FEB1924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2543" operator="equal" id="{0DD3F019-6823-4280-A9A0-4F5D362BEE7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44" id="{55F12010-CAF0-4ADE-84FE-B951B1C67D36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expression" priority="2529" id="{1DC69BD3-11B2-451D-964D-EBA86F450069}">
            <xm:f>$L263=DATA!$A$5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2530" operator="equal" id="{86B5A020-6CC1-4CBB-AACE-5138139CACD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31" id="{269C5B02-100D-48F8-AA53-73123AA34BCA}">
            <xm:f>$L263=DATA!$A$4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expression" priority="2519" id="{AFAA3455-559A-4867-A863-B24EF14D29AB}">
            <xm:f>$L266=DATA!$A$5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D266</xm:sqref>
        </x14:conditionalFormatting>
        <x14:conditionalFormatting xmlns:xm="http://schemas.microsoft.com/office/excel/2006/main">
          <x14:cfRule type="cellIs" priority="2520" operator="equal" id="{806DE2EA-1E65-4F35-AA68-D7E94176AD6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21" id="{D25ED9F5-4D85-4A8B-BB5E-7DABE2D891DF}">
            <xm:f>$L266=DATA!$A$4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D266</xm:sqref>
        </x14:conditionalFormatting>
        <x14:conditionalFormatting xmlns:xm="http://schemas.microsoft.com/office/excel/2006/main">
          <x14:cfRule type="expression" priority="2507" id="{C8BCAF80-711C-4500-9F88-3A4875D854EA}">
            <xm:f>$L262=DATA!$A$5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cellIs" priority="2508" operator="equal" id="{56F8F413-BA30-4CA4-9A0E-8053BC8D7E0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09" id="{FBC9C6D0-D242-4C22-90E5-5EA35FE4DC5E}">
            <xm:f>$L262=DATA!$A$4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C262</xm:sqref>
        </x14:conditionalFormatting>
        <x14:conditionalFormatting xmlns:xm="http://schemas.microsoft.com/office/excel/2006/main">
          <x14:cfRule type="expression" priority="2498" id="{D5EFA0A8-FA70-4D39-8796-73A7F9F19B77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</xm:sqref>
        </x14:conditionalFormatting>
        <x14:conditionalFormatting xmlns:xm="http://schemas.microsoft.com/office/excel/2006/main">
          <x14:cfRule type="cellIs" priority="2499" operator="equal" id="{9903AE16-AC44-4830-A4FE-70CD68CF8A8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00" id="{04B28772-6641-4337-8C76-FF90B4BE4F87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</xm:sqref>
        </x14:conditionalFormatting>
        <x14:conditionalFormatting xmlns:xm="http://schemas.microsoft.com/office/excel/2006/main">
          <x14:cfRule type="expression" priority="2489" id="{9D08C12B-8A43-4837-A3A3-67C6003C03A4}">
            <xm:f>$L268=DATA!$A$5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C268</xm:sqref>
        </x14:conditionalFormatting>
        <x14:conditionalFormatting xmlns:xm="http://schemas.microsoft.com/office/excel/2006/main">
          <x14:cfRule type="cellIs" priority="2490" operator="equal" id="{17B1EB47-36AF-48B2-B95E-A78085C391D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91" id="{CEB5096D-54B2-4D8E-B74F-D6451AA91A8B}">
            <xm:f>$L268=DATA!$A$4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C268</xm:sqref>
        </x14:conditionalFormatting>
        <x14:conditionalFormatting xmlns:xm="http://schemas.microsoft.com/office/excel/2006/main">
          <x14:cfRule type="expression" priority="2480" id="{77E5CC84-8E55-4D5E-AF04-3865CCA9507C}">
            <xm:f>$L267=DATA!$A$5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C267</xm:sqref>
        </x14:conditionalFormatting>
        <x14:conditionalFormatting xmlns:xm="http://schemas.microsoft.com/office/excel/2006/main">
          <x14:cfRule type="cellIs" priority="2481" operator="equal" id="{7B40D7AC-BF2F-401C-86DF-68BCFE0D1C3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82" id="{A838AF39-C20A-4E94-BC9C-0C916FEAF7DA}">
            <xm:f>$L267=DATA!$A$4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C267</xm:sqref>
        </x14:conditionalFormatting>
        <x14:conditionalFormatting xmlns:xm="http://schemas.microsoft.com/office/excel/2006/main">
          <x14:cfRule type="expression" priority="2470" id="{FFEEB9EB-F00D-4EFA-B014-E7EA283E1CB4}">
            <xm:f>$L260=DATA!$A$5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2471" operator="equal" id="{8FD485EB-4415-45A9-8C42-CCAE2B34E5A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72" id="{AE491517-C24B-41D2-885D-C1C65FFE5FB4}">
            <xm:f>$L260=DATA!$A$4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expression" priority="2460" id="{782E3269-BF12-4D5B-AB69-68E6A44FD3C8}">
            <xm:f>$L262=DATA!$A$5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D262</xm:sqref>
        </x14:conditionalFormatting>
        <x14:conditionalFormatting xmlns:xm="http://schemas.microsoft.com/office/excel/2006/main">
          <x14:cfRule type="cellIs" priority="2461" operator="equal" id="{C67876B6-7E49-492A-AEAA-56B92D23B2D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62" id="{CBF29765-4BA6-4B48-AD58-88D8A869B168}">
            <xm:f>$L262=DATA!$A$4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D262</xm:sqref>
        </x14:conditionalFormatting>
        <x14:conditionalFormatting xmlns:xm="http://schemas.microsoft.com/office/excel/2006/main">
          <x14:cfRule type="expression" priority="2450" id="{74D1123D-1ED1-4D69-B14B-58B98695EC8C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D265</xm:sqref>
        </x14:conditionalFormatting>
        <x14:conditionalFormatting xmlns:xm="http://schemas.microsoft.com/office/excel/2006/main">
          <x14:cfRule type="cellIs" priority="2451" operator="equal" id="{A106BDBC-F2F8-40CD-BCDC-69038251F71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52" id="{030D8729-10F5-4701-A2A3-B8DF7951C504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D265</xm:sqref>
        </x14:conditionalFormatting>
        <x14:conditionalFormatting xmlns:xm="http://schemas.microsoft.com/office/excel/2006/main">
          <x14:cfRule type="expression" priority="2440" id="{5DACE891-CAD1-4BF1-AC6C-FB63D401C293}">
            <xm:f>$L267=DATA!$A$5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D267</xm:sqref>
        </x14:conditionalFormatting>
        <x14:conditionalFormatting xmlns:xm="http://schemas.microsoft.com/office/excel/2006/main">
          <x14:cfRule type="cellIs" priority="2441" operator="equal" id="{29E66285-D9C7-46FE-9141-E2F587765C8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42" id="{D31E84CF-B575-4B46-81E0-E2FBDF829FD5}">
            <xm:f>$L267=DATA!$A$4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D267</xm:sqref>
        </x14:conditionalFormatting>
        <x14:conditionalFormatting xmlns:xm="http://schemas.microsoft.com/office/excel/2006/main">
          <x14:cfRule type="expression" priority="2430" id="{05A485F4-042F-481E-983E-E0D5D328737F}">
            <xm:f>$L268=DATA!$A$5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D268</xm:sqref>
        </x14:conditionalFormatting>
        <x14:conditionalFormatting xmlns:xm="http://schemas.microsoft.com/office/excel/2006/main">
          <x14:cfRule type="cellIs" priority="2431" operator="equal" id="{C853677A-59BA-46C4-8FDC-9619A13E85F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32" id="{83AAE14B-92F9-4170-9BAC-EA2D0A3CE962}">
            <xm:f>$L268=DATA!$A$4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D268</xm:sqref>
        </x14:conditionalFormatting>
        <x14:conditionalFormatting xmlns:xm="http://schemas.microsoft.com/office/excel/2006/main">
          <x14:cfRule type="cellIs" priority="2419" operator="equal" id="{781442D1-7FAF-4840-A021-4F9DA8BBE078}">
            <xm:f>DATA!$A$5</xm:f>
            <x14:dxf>
              <font>
                <b/>
                <i val="0"/>
                <color rgb="FF00B050"/>
              </font>
            </x14:dxf>
          </x14:cfRule>
          <xm:sqref>L259:L269</xm:sqref>
        </x14:conditionalFormatting>
        <x14:conditionalFormatting xmlns:xm="http://schemas.microsoft.com/office/excel/2006/main">
          <x14:cfRule type="expression" priority="2420" id="{5C5F2C36-E0DD-42C1-8A20-79C2A90BB1A7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L259:L269</xm:sqref>
        </x14:conditionalFormatting>
        <x14:conditionalFormatting xmlns:xm="http://schemas.microsoft.com/office/excel/2006/main">
          <x14:cfRule type="cellIs" priority="2421" operator="equal" id="{1C2092CA-FF8A-45C7-A625-D7D38AA0BFA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22" id="{165EC62E-AE0E-4DBF-BAB9-5E6D70C00126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L259:L269</xm:sqref>
        </x14:conditionalFormatting>
        <x14:conditionalFormatting xmlns:xm="http://schemas.microsoft.com/office/excel/2006/main">
          <x14:cfRule type="expression" priority="2409" id="{4250ACEE-41C5-4575-A2CB-973A8B4A74FE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N271:JN275</xm:sqref>
        </x14:conditionalFormatting>
        <x14:conditionalFormatting xmlns:xm="http://schemas.microsoft.com/office/excel/2006/main">
          <x14:cfRule type="cellIs" priority="2410" operator="equal" id="{79D1686A-9E11-4BD6-B229-1C47DA289ADE}">
            <xm:f>DATA!$A$5</xm:f>
            <x14:dxf>
              <font>
                <b/>
                <i val="0"/>
                <color rgb="FF00B050"/>
              </font>
            </x14:dxf>
          </x14:cfRule>
          <xm:sqref>L271:M275</xm:sqref>
        </x14:conditionalFormatting>
        <x14:conditionalFormatting xmlns:xm="http://schemas.microsoft.com/office/excel/2006/main">
          <x14:cfRule type="expression" priority="2412" id="{01C7E519-0D2A-4C8F-8D67-F2626C57AE43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I271:XFD275 G271:G275</xm:sqref>
        </x14:conditionalFormatting>
        <x14:conditionalFormatting xmlns:xm="http://schemas.microsoft.com/office/excel/2006/main">
          <x14:cfRule type="cellIs" priority="2414" operator="equal" id="{AC972A40-1912-490B-A9AF-7AE9B4ED76E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15" id="{EBC59346-9D17-4FE5-9BC2-629DB9D38CFA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A271:A275 G271:XFD275</xm:sqref>
        </x14:conditionalFormatting>
        <x14:conditionalFormatting xmlns:xm="http://schemas.microsoft.com/office/excel/2006/main">
          <x14:cfRule type="cellIs" priority="2403" operator="equal" id="{22DB7186-BDBA-4245-A037-81533C33C00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04" id="{E7B30DDB-0739-4561-B575-1E1BB3D0FF17}">
            <xm:f>$L270=DATA!$A$4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L270:XFD270 A270:F270</xm:sqref>
        </x14:conditionalFormatting>
        <x14:conditionalFormatting xmlns:xm="http://schemas.microsoft.com/office/excel/2006/main">
          <x14:cfRule type="expression" priority="2398" id="{1E95B0CE-B80B-4D97-B453-C4ACA0082ECB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N270:JN270</xm:sqref>
        </x14:conditionalFormatting>
        <x14:conditionalFormatting xmlns:xm="http://schemas.microsoft.com/office/excel/2006/main">
          <x14:cfRule type="cellIs" priority="2399" operator="equal" id="{4D367B4B-A07A-4A47-826F-2D9848EB7985}">
            <xm:f>DATA!$A$5</xm:f>
            <x14:dxf>
              <font>
                <b/>
                <i val="0"/>
                <color rgb="FF00B050"/>
              </font>
            </x14:dxf>
          </x14:cfRule>
          <xm:sqref>L270:AB270</xm:sqref>
        </x14:conditionalFormatting>
        <x14:conditionalFormatting xmlns:xm="http://schemas.microsoft.com/office/excel/2006/main">
          <x14:cfRule type="expression" priority="2401" id="{EDF11A2B-981A-40F4-BE41-B6C4A6B6AF36}">
            <xm:f>$L270=DATA!$A$5</xm:f>
            <x14:dxf>
              <fill>
                <patternFill>
                  <bgColor theme="9" tint="0.79998168889431442"/>
                </patternFill>
              </fill>
            </x14:dxf>
          </x14:cfRule>
          <xm:sqref>L270:XFD270 A270:F270</xm:sqref>
        </x14:conditionalFormatting>
        <x14:conditionalFormatting xmlns:xm="http://schemas.microsoft.com/office/excel/2006/main">
          <x14:cfRule type="expression" priority="2390" id="{0C81F9EF-FAE8-47E2-A488-CF88A61243CC}">
            <xm:f>$L270=DATA!$A$5</xm:f>
            <x14:dxf>
              <fill>
                <patternFill>
                  <bgColor theme="9" tint="0.79998168889431442"/>
                </patternFill>
              </fill>
            </x14:dxf>
          </x14:cfRule>
          <xm:sqref>G270</xm:sqref>
        </x14:conditionalFormatting>
        <x14:conditionalFormatting xmlns:xm="http://schemas.microsoft.com/office/excel/2006/main">
          <x14:cfRule type="cellIs" priority="2391" operator="equal" id="{6496B83F-BDAD-4E20-B4FB-15060F028BF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392" id="{7DE16E05-52B4-448F-AB7B-2EAA2DC15E04}">
            <xm:f>$L270=DATA!$A$4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G270</xm:sqref>
        </x14:conditionalFormatting>
        <x14:conditionalFormatting xmlns:xm="http://schemas.microsoft.com/office/excel/2006/main">
          <x14:cfRule type="expression" priority="2308" id="{BB849ED0-DCBD-450D-928D-8B2A1C928683}">
            <xm:f>$L276=DATA!$A$5</xm:f>
            <x14:dxf>
              <fill>
                <patternFill>
                  <bgColor theme="9" tint="0.79998168889431442"/>
                </patternFill>
              </fill>
            </x14:dxf>
          </x14:cfRule>
          <xm:sqref>A276:XFD276</xm:sqref>
        </x14:conditionalFormatting>
        <x14:conditionalFormatting xmlns:xm="http://schemas.microsoft.com/office/excel/2006/main">
          <x14:cfRule type="cellIs" priority="2310" operator="equal" id="{1E0EAFB9-2DF8-4D53-953D-75A3BE557D9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311" id="{17134FD6-E2F3-4045-A9D1-B180948BCA32}">
            <xm:f>$L276=DATA!$A$4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A276:XFD276</xm:sqref>
        </x14:conditionalFormatting>
        <x14:conditionalFormatting xmlns:xm="http://schemas.microsoft.com/office/excel/2006/main">
          <x14:cfRule type="expression" priority="2305" id="{46424C8C-C2CC-405C-BBDE-D109592EFE4F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N276:JN276</xm:sqref>
        </x14:conditionalFormatting>
        <x14:conditionalFormatting xmlns:xm="http://schemas.microsoft.com/office/excel/2006/main">
          <x14:cfRule type="cellIs" priority="2306" operator="equal" id="{9C124EEA-57C5-4F0C-B5AA-822A97882E57}">
            <xm:f>DATA!$A$5</xm:f>
            <x14:dxf>
              <font>
                <b/>
                <i val="0"/>
                <color rgb="FF00B050"/>
              </font>
            </x14:dxf>
          </x14:cfRule>
          <xm:sqref>L276:AB276</xm:sqref>
        </x14:conditionalFormatting>
        <x14:conditionalFormatting xmlns:xm="http://schemas.microsoft.com/office/excel/2006/main">
          <x14:cfRule type="expression" priority="2294" id="{F1A9F951-2979-48FC-ADDB-6795A4207988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N278:JN278</xm:sqref>
        </x14:conditionalFormatting>
        <x14:conditionalFormatting xmlns:xm="http://schemas.microsoft.com/office/excel/2006/main">
          <x14:cfRule type="cellIs" priority="2295" operator="equal" id="{CFA2E6CA-E4F5-44AA-83B2-75B6B7C398B9}">
            <xm:f>DATA!$A$5</xm:f>
            <x14:dxf>
              <font>
                <b/>
                <i val="0"/>
                <color rgb="FF00B050"/>
              </font>
            </x14:dxf>
          </x14:cfRule>
          <xm:sqref>L278:M278</xm:sqref>
        </x14:conditionalFormatting>
        <x14:conditionalFormatting xmlns:xm="http://schemas.microsoft.com/office/excel/2006/main">
          <x14:cfRule type="expression" priority="2297" id="{A5979C0D-448A-4398-B0C3-DB4708059EF1}">
            <xm:f>$L278=DATA!$A$5</xm:f>
            <x14:dxf>
              <fill>
                <patternFill>
                  <bgColor theme="9" tint="0.79998168889431442"/>
                </patternFill>
              </fill>
            </x14:dxf>
          </x14:cfRule>
          <xm:sqref>I278:XFD278 D278:G278</xm:sqref>
        </x14:conditionalFormatting>
        <x14:conditionalFormatting xmlns:xm="http://schemas.microsoft.com/office/excel/2006/main">
          <x14:cfRule type="cellIs" priority="2299" operator="equal" id="{98CD1CF5-961E-4F68-B26D-86330B175BC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300" id="{E5E65B6F-40ED-4639-925C-EE1E39BEDCB8}">
            <xm:f>$L278=DATA!$A$4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A278:XFD278</xm:sqref>
        </x14:conditionalFormatting>
        <x14:conditionalFormatting xmlns:xm="http://schemas.microsoft.com/office/excel/2006/main">
          <x14:cfRule type="cellIs" priority="2288" operator="equal" id="{320F1758-D5D2-400B-B135-42711351350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89" id="{F7EBDA77-6288-464D-9695-A1BC1BEA0265}">
            <xm:f>$L277=DATA!$A$4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L277:XFD277 A277:F277</xm:sqref>
        </x14:conditionalFormatting>
        <x14:conditionalFormatting xmlns:xm="http://schemas.microsoft.com/office/excel/2006/main">
          <x14:cfRule type="expression" priority="2283" id="{D2D2BD35-CD23-4F45-9D71-583B611F9060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N277:JN277</xm:sqref>
        </x14:conditionalFormatting>
        <x14:conditionalFormatting xmlns:xm="http://schemas.microsoft.com/office/excel/2006/main">
          <x14:cfRule type="cellIs" priority="2284" operator="equal" id="{E3E5FD51-6E82-44EF-81BC-C3FD0C19B243}">
            <xm:f>DATA!$A$5</xm:f>
            <x14:dxf>
              <font>
                <b/>
                <i val="0"/>
                <color rgb="FF00B050"/>
              </font>
            </x14:dxf>
          </x14:cfRule>
          <xm:sqref>L277:AB277</xm:sqref>
        </x14:conditionalFormatting>
        <x14:conditionalFormatting xmlns:xm="http://schemas.microsoft.com/office/excel/2006/main">
          <x14:cfRule type="expression" priority="2286" id="{807B6786-C510-43BE-8DC9-FF33E61433ED}">
            <xm:f>$L277=DATA!$A$5</xm:f>
            <x14:dxf>
              <fill>
                <patternFill>
                  <bgColor theme="9" tint="0.79998168889431442"/>
                </patternFill>
              </fill>
            </x14:dxf>
          </x14:cfRule>
          <xm:sqref>L277:XFD277 A277:F277</xm:sqref>
        </x14:conditionalFormatting>
        <x14:conditionalFormatting xmlns:xm="http://schemas.microsoft.com/office/excel/2006/main">
          <x14:cfRule type="expression" priority="2275" id="{055269EF-F909-4C15-9F35-8A8A4E8D8B4E}">
            <xm:f>$L277=DATA!$A$5</xm:f>
            <x14:dxf>
              <fill>
                <patternFill>
                  <bgColor theme="9" tint="0.79998168889431442"/>
                </patternFill>
              </fill>
            </x14:dxf>
          </x14:cfRule>
          <xm:sqref>G277</xm:sqref>
        </x14:conditionalFormatting>
        <x14:conditionalFormatting xmlns:xm="http://schemas.microsoft.com/office/excel/2006/main">
          <x14:cfRule type="cellIs" priority="2276" operator="equal" id="{31AD21DF-3966-4F0E-8DCE-B1C655271F5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77" id="{E60ECB10-044E-49ED-8DD1-B883192A7FC2}">
            <xm:f>$L277=DATA!$A$4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G277</xm:sqref>
        </x14:conditionalFormatting>
        <x14:conditionalFormatting xmlns:xm="http://schemas.microsoft.com/office/excel/2006/main">
          <x14:cfRule type="expression" priority="2262" id="{CB401BB9-EBF6-4A81-8C6E-E3F61AF54995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N280:JN285</xm:sqref>
        </x14:conditionalFormatting>
        <x14:conditionalFormatting xmlns:xm="http://schemas.microsoft.com/office/excel/2006/main">
          <x14:cfRule type="cellIs" priority="2263" operator="equal" id="{ACC7137E-7256-40B0-B14E-7EEC2A97EAE5}">
            <xm:f>DATA!$A$5</xm:f>
            <x14:dxf>
              <font>
                <b/>
                <i val="0"/>
                <color rgb="FF00B050"/>
              </font>
            </x14:dxf>
          </x14:cfRule>
          <xm:sqref>L280:M285</xm:sqref>
        </x14:conditionalFormatting>
        <x14:conditionalFormatting xmlns:xm="http://schemas.microsoft.com/office/excel/2006/main">
          <x14:cfRule type="expression" priority="2265" id="{17119090-E487-4CA4-976B-A54C931A5E65}">
            <xm:f>$L280=DATA!$A$5</xm:f>
            <x14:dxf>
              <fill>
                <patternFill>
                  <bgColor theme="9" tint="0.79998168889431442"/>
                </patternFill>
              </fill>
            </x14:dxf>
          </x14:cfRule>
          <xm:sqref>I280:XFD285 G280:G281 D280:D282 F282:G282 D283:G285</xm:sqref>
        </x14:conditionalFormatting>
        <x14:conditionalFormatting xmlns:xm="http://schemas.microsoft.com/office/excel/2006/main">
          <x14:cfRule type="cellIs" priority="2267" operator="equal" id="{C7D42663-C1A5-4C5D-B85A-D705EFDEFB0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68" id="{12BBD029-6C89-4FEE-AD48-BE8AC1AD6D22}">
            <xm:f>$L280=DATA!$A$4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G280:XFD281 A280:D282 F282:XFD282 A283:XFD285</xm:sqref>
        </x14:conditionalFormatting>
        <x14:conditionalFormatting xmlns:xm="http://schemas.microsoft.com/office/excel/2006/main">
          <x14:cfRule type="cellIs" priority="2256" operator="equal" id="{60C85DFD-891E-4996-92EE-74D7DBCADC5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57" id="{AC582AC2-FF22-42F8-9D7A-64604151AF27}">
            <xm:f>$L279=DATA!$A$4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L279:XFD279 A279:F279</xm:sqref>
        </x14:conditionalFormatting>
        <x14:conditionalFormatting xmlns:xm="http://schemas.microsoft.com/office/excel/2006/main">
          <x14:cfRule type="expression" priority="2251" id="{578E969A-CD16-4AF1-BF28-8B7F8ED03AC2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N279:JN279</xm:sqref>
        </x14:conditionalFormatting>
        <x14:conditionalFormatting xmlns:xm="http://schemas.microsoft.com/office/excel/2006/main">
          <x14:cfRule type="cellIs" priority="2252" operator="equal" id="{9BFF5915-B4E8-4883-9184-F87E446B7677}">
            <xm:f>DATA!$A$5</xm:f>
            <x14:dxf>
              <font>
                <b/>
                <i val="0"/>
                <color rgb="FF00B050"/>
              </font>
            </x14:dxf>
          </x14:cfRule>
          <xm:sqref>L279:AB279</xm:sqref>
        </x14:conditionalFormatting>
        <x14:conditionalFormatting xmlns:xm="http://schemas.microsoft.com/office/excel/2006/main">
          <x14:cfRule type="expression" priority="2254" id="{E91BB23E-7AB8-46F4-BF9C-3ADF68C0E128}">
            <xm:f>$L279=DATA!$A$5</xm:f>
            <x14:dxf>
              <fill>
                <patternFill>
                  <bgColor theme="9" tint="0.79998168889431442"/>
                </patternFill>
              </fill>
            </x14:dxf>
          </x14:cfRule>
          <xm:sqref>L279:XFD279 A279:F279</xm:sqref>
        </x14:conditionalFormatting>
        <x14:conditionalFormatting xmlns:xm="http://schemas.microsoft.com/office/excel/2006/main">
          <x14:cfRule type="expression" priority="2243" id="{C24C0BA8-03ED-4C6A-BD17-9A17A1637B2A}">
            <xm:f>$L279=DATA!$A$5</xm:f>
            <x14:dxf>
              <fill>
                <patternFill>
                  <bgColor theme="9" tint="0.79998168889431442"/>
                </patternFill>
              </fill>
            </x14:dxf>
          </x14:cfRule>
          <xm:sqref>G279</xm:sqref>
        </x14:conditionalFormatting>
        <x14:conditionalFormatting xmlns:xm="http://schemas.microsoft.com/office/excel/2006/main">
          <x14:cfRule type="cellIs" priority="2244" operator="equal" id="{4F12200E-CE0D-4252-BB34-25E0ACBBBC4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45" id="{A34E3BE4-70FD-44F9-BF46-A86566C1A463}">
            <xm:f>$L279=DATA!$A$4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G279</xm:sqref>
        </x14:conditionalFormatting>
        <x14:conditionalFormatting xmlns:xm="http://schemas.microsoft.com/office/excel/2006/main">
          <x14:cfRule type="expression" priority="2233" id="{C6E09681-3F3A-4511-873B-02E3D866A17F}">
            <xm:f>$L280=DATA!$A$5</xm:f>
            <x14:dxf>
              <fill>
                <patternFill>
                  <bgColor theme="9" tint="0.79998168889431442"/>
                </patternFill>
              </fill>
            </x14:dxf>
          </x14:cfRule>
          <xm:sqref>E280</xm:sqref>
        </x14:conditionalFormatting>
        <x14:conditionalFormatting xmlns:xm="http://schemas.microsoft.com/office/excel/2006/main">
          <x14:cfRule type="cellIs" priority="2235" operator="equal" id="{662E844F-2345-4FD1-A6CA-5EC94BE311F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36" id="{5B202725-373C-478E-ABC0-2DF8D5BF356A}">
            <xm:f>$L280=DATA!$A$4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E280</xm:sqref>
        </x14:conditionalFormatting>
        <x14:conditionalFormatting xmlns:xm="http://schemas.microsoft.com/office/excel/2006/main">
          <x14:cfRule type="expression" priority="2225" id="{7CF11D67-5353-41B4-B79E-5A0D95C2ABEC}">
            <xm:f>$L280=DATA!$A$5</xm:f>
            <x14:dxf>
              <fill>
                <patternFill>
                  <bgColor theme="9" tint="0.79998168889431442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2227" operator="equal" id="{830FC3C3-D643-4454-BB6C-900631EF153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28" id="{8895AC14-90D1-4E0D-9103-1F3C2DD42D69}">
            <xm:f>$L280=DATA!$A$4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expression" priority="2217" id="{CD20BB38-7458-4479-B064-3F187FF99D5D}">
            <xm:f>$L281=DATA!$A$5</xm:f>
            <x14:dxf>
              <fill>
                <patternFill>
                  <bgColor theme="9" tint="0.79998168889431442"/>
                </patternFill>
              </fill>
            </x14:dxf>
          </x14:cfRule>
          <xm:sqref>E281</xm:sqref>
        </x14:conditionalFormatting>
        <x14:conditionalFormatting xmlns:xm="http://schemas.microsoft.com/office/excel/2006/main">
          <x14:cfRule type="cellIs" priority="2219" operator="equal" id="{89DDBCE2-D02E-4BFB-B810-E1A42987479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20" id="{56719996-E0C3-4445-8CE8-44B014638EED}">
            <xm:f>$L281=DATA!$A$4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E281</xm:sqref>
        </x14:conditionalFormatting>
        <x14:conditionalFormatting xmlns:xm="http://schemas.microsoft.com/office/excel/2006/main">
          <x14:cfRule type="expression" priority="2209" id="{F2B315E6-39B9-49A5-8DAB-38C462E2ABF7}">
            <xm:f>$L281=DATA!$A$5</xm:f>
            <x14:dxf>
              <fill>
                <patternFill>
                  <bgColor theme="9" tint="0.79998168889431442"/>
                </patternFill>
              </fill>
            </x14:dxf>
          </x14:cfRule>
          <xm:sqref>F281</xm:sqref>
        </x14:conditionalFormatting>
        <x14:conditionalFormatting xmlns:xm="http://schemas.microsoft.com/office/excel/2006/main">
          <x14:cfRule type="cellIs" priority="2211" operator="equal" id="{C061AB5B-7181-4B01-A12C-FDEB59E63BD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12" id="{8AEBA90B-7254-42B7-BB1B-112A5639B69A}">
            <xm:f>$L281=DATA!$A$4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F281</xm:sqref>
        </x14:conditionalFormatting>
        <x14:conditionalFormatting xmlns:xm="http://schemas.microsoft.com/office/excel/2006/main">
          <x14:cfRule type="expression" priority="2201" id="{AFA939E4-54A4-4EA9-87E2-50AB91E215C4}">
            <xm:f>$L282=DATA!$A$5</xm:f>
            <x14:dxf>
              <fill>
                <patternFill>
                  <bgColor theme="9" tint="0.79998168889431442"/>
                </patternFill>
              </fill>
            </x14:dxf>
          </x14:cfRule>
          <xm:sqref>E282</xm:sqref>
        </x14:conditionalFormatting>
        <x14:conditionalFormatting xmlns:xm="http://schemas.microsoft.com/office/excel/2006/main">
          <x14:cfRule type="cellIs" priority="2203" operator="equal" id="{58EE600C-6EAA-41DB-BD5C-AD2156225A7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04" id="{5245C4A9-2853-4E1B-B177-5153293396CF}">
            <xm:f>$L282=DATA!$A$4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E282</xm:sqref>
        </x14:conditionalFormatting>
        <x14:conditionalFormatting xmlns:xm="http://schemas.microsoft.com/office/excel/2006/main">
          <x14:cfRule type="expression" priority="2193" id="{EFDA09B2-6328-40C8-A3B5-4A1F2B3A8AD4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D271:F275</xm:sqref>
        </x14:conditionalFormatting>
        <x14:conditionalFormatting xmlns:xm="http://schemas.microsoft.com/office/excel/2006/main">
          <x14:cfRule type="cellIs" priority="2195" operator="equal" id="{3781AFE9-425C-4D3B-A967-FD5C611E29F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196" id="{7E34B4B1-5F46-4E56-A50A-CAE80F4B36BF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B271:F275</xm:sqref>
        </x14:conditionalFormatting>
        <x14:conditionalFormatting xmlns:xm="http://schemas.microsoft.com/office/excel/2006/main">
          <x14:cfRule type="expression" priority="2183" id="{E18ECA12-1833-4F1B-BD85-B9EFE6E1856C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2184" operator="equal" id="{C905BCA3-D66C-429D-A9B2-F5E0B425EB3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185" id="{09032BA2-03BE-4092-BFF7-83DF5190ADB1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2174" id="{021FDB33-2C40-4E4A-8422-DDF124E2AA02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2175" operator="equal" id="{8BC5E3FD-6175-4B68-A18F-3D14484BF28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176" id="{534A3233-7E27-43BE-BB0C-CE73C8A54907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2159" id="{1E126793-DD7B-410A-91E0-9228D757FB41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2160" operator="equal" id="{06117F58-08C8-410A-A1B5-70CB2FF8436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161" id="{BF0E8D58-DB3F-47FE-82D2-39E2BA1B539B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2144" id="{CD92482F-4610-446F-BFCF-9CD484B47644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2145" operator="equal" id="{5107744F-E83E-4CBC-878D-322EC8835E3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146" id="{774C42FC-ACC3-46D0-9038-3FFCD4C177B7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2129" id="{AFE62F32-6BCE-46B0-98EE-3D7F25BB9949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2130" operator="equal" id="{DC0FFC2E-1A36-4100-A769-153A3DE78CF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131" id="{7E10BC35-3B54-4A43-8777-D68C7C3FC663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2105" id="{662D1CFD-694D-4DEB-B628-20A1A2C01771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2106" operator="equal" id="{0A3A2616-013B-4262-A873-72F8FE1E18E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107" id="{65C2509C-892B-4D9F-B062-F63CA12BB25A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2090" id="{7DB6A133-D66B-4E7A-96EC-9558BD4C2C70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2091" operator="equal" id="{E765AFC5-3461-4B00-A4DF-875F03F24EC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092" id="{8CD7324A-0F35-45E5-8354-41F1416DC244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2075" id="{67B093B0-0004-4E23-BAE1-9E74649FABDA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2076" operator="equal" id="{1DF057A0-9FCD-4EFF-9BB6-8D11D4F8595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077" id="{683430DD-50E8-4AC3-8D4C-F7607594E638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2060" id="{93EA58F7-D2C3-49F3-B711-FF24A3D83DEE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2061" operator="equal" id="{2CCF77BA-9CAF-44B2-A55E-C7C1AD8C033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062" id="{5DAC8676-08E2-4E6F-B21F-5AB0991A1F77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2045" id="{100B5746-9102-4AD4-ADD1-5830CA3C07B3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2046" operator="equal" id="{3ECFD4E4-800E-4511-9B3E-50E9B274044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047" id="{6CFE0A48-530A-4768-9A47-F6A21F5C078B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2036" id="{41D07F6A-6E7D-441B-93B9-A0B0C7069109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2037" operator="equal" id="{7B328946-48DB-40B1-9ACE-0F052C13A0A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038" id="{AB05BD61-A1B2-4060-984E-3D68B777822D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2027" id="{742482EF-9F80-4B7D-B328-597639244E26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2028" operator="equal" id="{1A3E558B-9679-4FC7-A863-7855CE4E750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029" id="{896CFE48-D256-4B3D-9C12-11CF38B2F139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2012" id="{C7BA8FE7-08C0-4955-8921-0A3C10DC9AFE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2013" operator="equal" id="{68862E9E-4750-422A-A255-72CDC416443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014" id="{F018AC25-144C-443B-AF6F-3A1EDE3B63A4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1997" id="{8676B801-D6F7-43BC-8191-45AA359A41C3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1998" operator="equal" id="{C2ADC84D-7B3E-4366-8B85-3A51BB81FB0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999" id="{D58A64D2-A583-49E7-91C4-CC0E8DB586D6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1982" id="{B819A271-5831-4C86-A6C7-02956FA10E7A}">
            <xm:f>$L251=DATA!$A$5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cellIs" priority="1983" operator="equal" id="{0DD274F3-7D79-4637-9D45-D13AFF051AE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984" id="{BDB3357D-8DFB-461F-9454-D9B4E4BFDF7A}">
            <xm:f>$L251=DATA!$A$4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C251</xm:sqref>
        </x14:conditionalFormatting>
        <x14:conditionalFormatting xmlns:xm="http://schemas.microsoft.com/office/excel/2006/main">
          <x14:cfRule type="expression" priority="1961" id="{E2A31115-62FE-4BBB-8D25-5B31350429C2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1962" operator="equal" id="{4FE0D600-D2BD-4F37-820B-196D9CA63E5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963" id="{6ABE36F8-D52E-44E7-A944-30BE3CB44861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1952" id="{80DFF93A-D5D2-4613-8E4C-81022FBBFF86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1953" operator="equal" id="{91E551F7-CD2A-43E0-ABCC-DFDA16766C6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954" id="{7509078F-9D77-4A30-9A49-AB8C10325653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1937" id="{F129AAFC-DA4F-418F-AB79-4E283937F34F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1938" operator="equal" id="{4E7C1197-B94C-4A52-AAED-2D07C2902C8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939" id="{CD34E00A-FEA0-457A-A92A-839737D2BB21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1922" id="{79D14700-5D85-4C12-A7D0-59A22EFE1D93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1923" operator="equal" id="{51505040-4C58-41AB-BAFA-433DACC46BB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924" id="{1229F64C-AC0E-46E3-9298-0BC35DA92B0C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1907" id="{DB3C558D-B9F5-4661-BAA5-C9437581673D}">
            <xm:f>$L250=DATA!$A$5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cellIs" priority="1908" operator="equal" id="{CDC1C166-5021-429E-9294-A67DA8318A8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909" id="{01799876-7C1A-4E9B-9795-8E2F5DA74C11}">
            <xm:f>$L250=DATA!$A$4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C250</xm:sqref>
        </x14:conditionalFormatting>
        <x14:conditionalFormatting xmlns:xm="http://schemas.microsoft.com/office/excel/2006/main">
          <x14:cfRule type="expression" priority="1883" id="{3F8D1589-FF89-4372-AFE4-1CD1FA01B0C0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884" operator="equal" id="{6C3D7F7B-F9D5-4FDB-8CCB-52BF92E667A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885" id="{D7257F80-8713-460B-BD26-7B74CBCC76D2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868" id="{A6509BB0-9A72-4740-BCD8-40B286FE88F2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869" operator="equal" id="{076E7959-285C-430E-AB39-760F4918308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870" id="{1DA68B89-95B6-4827-A9BB-18111F553A0C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853" id="{A3946240-C9F7-4A99-BFA0-758773C224A9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854" operator="equal" id="{F802532D-F00A-4CF4-B4CE-A315EE0C043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855" id="{6F6ACE25-D8E7-40A8-82B5-03F3A112C3E6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838" id="{AC086EDB-D3BA-4284-941C-7570854585B8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839" operator="equal" id="{611960AC-390F-4630-BDB4-3FD0624510A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840" id="{CFB358AA-8532-4A19-A72D-4FE1076CB989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823" id="{3A778E75-7E77-464A-BF0C-5CCB02958E24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824" operator="equal" id="{69E9D3C0-4ECE-4788-B25B-31AA1711687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825" id="{02597D8D-6AF7-489B-B2AB-51C43784E65E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808" id="{8A2CEB55-D367-41A2-9206-79FB1DC7C1F6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809" operator="equal" id="{E8BAEDBB-596F-4D65-AC09-77B2C1EA12F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810" id="{4A95D122-8DE8-494C-BB49-1728BA3B8CC5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793" id="{67C639E3-4659-497D-98D2-979F08588E7D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794" operator="equal" id="{FEC5ECEE-0855-460C-A367-A69DCFBE439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95" id="{D88FA046-41FC-4D01-A469-A632F6906EFB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778" id="{7690070B-B3D7-4A1F-A4EB-840D49067EAD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779" operator="equal" id="{CABC10D9-DF66-4911-986A-BB280AF49C7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80" id="{7FC5B077-9700-4946-8178-C9E9E1A59BD9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763" id="{90068220-8DDD-43DD-89A4-5BFE6C32F5AB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764" operator="equal" id="{29345EF5-46CC-4567-9798-A4D32A5964D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65" id="{06E07468-21F4-466A-B092-F876208CC5F9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754" id="{A615E7B7-5F57-4A52-AE79-2FEBDB8AA07C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755" operator="equal" id="{9DE2F298-829E-4012-8EA5-DF2C6064152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56" id="{8FC6D0BB-0537-45FB-BD96-D4942F50771A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745" id="{DF873B31-F06D-47D9-AFF2-340C505F45A0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746" operator="equal" id="{8C8E0785-1220-4C74-B0BC-C0AE15B7DCE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47" id="{CE236497-F706-48AD-891A-91FB7A0406E5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730" id="{73D9088A-4C61-49CE-8B2F-7F33447F2C16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731" operator="equal" id="{6F64E452-F7A3-4962-94B5-7399C333D8F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32" id="{E43266F2-497A-41CE-AECD-E00CC6999DBB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715" id="{EE65FD56-A75C-48A9-9FFA-06F41FABFD08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716" operator="equal" id="{962C9211-48E2-4CAD-9066-F01164A11A6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17" id="{5038C100-F97C-4557-BA39-63A9673A9717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700" id="{EBD345D5-CFA4-43BD-B37C-391C202B7171}">
            <xm:f>$L223=DATA!$A$5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cellIs" priority="1701" operator="equal" id="{8C4E4700-20E8-49FC-9937-EDD032F9FB7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02" id="{6CA3D99F-B89C-4BBB-B511-A6B3A001B70E}">
            <xm:f>$L223=DATA!$A$4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C223</xm:sqref>
        </x14:conditionalFormatting>
        <x14:conditionalFormatting xmlns:xm="http://schemas.microsoft.com/office/excel/2006/main">
          <x14:cfRule type="expression" priority="1679" id="{C2B3C9C9-B0CF-4A5F-9A44-D14911DAC097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cellIs" priority="1680" operator="equal" id="{7F326144-FE4A-40C5-A192-D6F20F50BFD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681" id="{D7967E53-50DE-41BB-B896-DDBA3EB837BC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expression" priority="1670" id="{11693038-A5AB-418B-BB52-7C1CAD874EE1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cellIs" priority="1671" operator="equal" id="{04481CFC-3741-49CD-A152-4AA38ACE3A9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672" id="{52A18A38-1FCB-45E4-BE13-E02228243ACE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expression" priority="1655" id="{BD967122-7DB4-4834-871D-F994CF85F8CA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cellIs" priority="1656" operator="equal" id="{43C815AF-3F4B-4538-895E-F3CB6F69044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657" id="{BEDB5AF2-5889-42AB-BBDF-4354D6C4F69E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expression" priority="1640" id="{B8F80D08-A7E6-4107-BDE5-AA0EB667C757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cellIs" priority="1641" operator="equal" id="{BE4E6051-8659-4CC0-8503-5B78296DB2B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642" id="{75F47963-33F4-4B5D-BD8C-5A6629D22A9C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expression" priority="1625" id="{F1AF40E8-D054-405D-8094-E221CA80313C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cellIs" priority="1626" operator="equal" id="{2C02D792-E358-4E93-B288-F27CA2A9E08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627" id="{8A4CD38B-CB52-4C8B-9F94-054AABEF44CA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C226:C232</xm:sqref>
        </x14:conditionalFormatting>
        <x14:conditionalFormatting xmlns:xm="http://schemas.microsoft.com/office/excel/2006/main">
          <x14:cfRule type="expression" priority="1607" id="{2761270C-9FFE-45E6-968B-34D78D1046D9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cellIs" priority="1608" operator="equal" id="{E8687C81-87A7-4922-9AF6-54BA521C097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609" id="{50589DD0-3FF1-48DF-9641-9E10157AB0DC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expression" priority="1598" id="{2316E07E-9AD6-4E17-9665-1466E4F268CA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cellIs" priority="1599" operator="equal" id="{87BD9527-660C-4099-A5CF-A186AE9DCB4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600" id="{4C39E5E2-2621-49C4-95E9-635E57D02D15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expression" priority="1583" id="{03D572B1-42BC-44D1-9451-6510861B4018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cellIs" priority="1584" operator="equal" id="{A351106D-2495-40E1-B16E-9CEEB9A5056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85" id="{E40E9BED-A72A-4060-BF80-5F093EC69513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expression" priority="1568" id="{37B2128E-82F4-4E7B-8BD4-13241144FD87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cellIs" priority="1569" operator="equal" id="{AC7085F8-ADB4-4F65-9746-13E62B95BB3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70" id="{96EF38D0-C57D-4DDA-8898-E95F851B0D4D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expression" priority="1553" id="{419A03F2-C4C1-4727-BEA3-A7D177BE70C1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cellIs" priority="1554" operator="equal" id="{D7737DB8-D139-40F4-A651-BD0F8567F7F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55" id="{C0BD6B05-5F97-4620-8D96-62E9453231D8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C236:C239</xm:sqref>
        </x14:conditionalFormatting>
        <x14:conditionalFormatting xmlns:xm="http://schemas.microsoft.com/office/excel/2006/main">
          <x14:cfRule type="expression" priority="1535" id="{EAB8B172-BA74-445E-838C-C7B4B0343542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cellIs" priority="1536" operator="equal" id="{5D1662D3-7C21-4F2C-9143-9FA2FF2A659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37" id="{793D6A07-A224-401E-A14C-E13C180F0793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expression" priority="1520" id="{36B4CFEB-0662-44B3-A655-C715D83E6E10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cellIs" priority="1521" operator="equal" id="{F80BEDB5-11F0-457C-AD14-EFB51F0294F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22" id="{71DF3FF9-3F96-413A-AF8C-E4B3DF02BDB9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expression" priority="1505" id="{D5457E60-0AF0-4C7A-B1DF-A3CDBA2BB0CF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cellIs" priority="1506" operator="equal" id="{3488C1A0-75FD-4994-9697-E2D3DC09C62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07" id="{50424036-35A3-4C24-8F8E-14EDEA69F2D3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expression" priority="1490" id="{552846EF-9E02-4546-BDD7-8B496750E7FA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cellIs" priority="1491" operator="equal" id="{AB0EA470-F195-4BFD-A87F-98610F554F0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492" id="{AAA66CF9-536B-45F5-A984-3728E0DA44D6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expression" priority="1475" id="{A57212BD-0462-4F83-AE29-D657D999200B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cellIs" priority="1476" operator="equal" id="{3F9389A3-D86E-4A40-B016-D51521C82AD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477" id="{147BBE9C-CFFC-4B20-983C-ED35559C2929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expression" priority="1466" id="{90EDEDA6-6875-4449-B4C0-24C7D6C4C8AC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cellIs" priority="1467" operator="equal" id="{7C81DB1E-D517-49A6-B41E-06E80A2778E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468" id="{FBA25A01-7BF7-4306-B18A-085735430A12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expression" priority="1451" id="{3DA5A1AD-41CD-450F-AEE0-79F8BC1D6059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cellIs" priority="1452" operator="equal" id="{AD26071D-3160-438B-A457-ACC9851D293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453" id="{83D66946-D73A-45C9-8432-C7C17880BFC4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expression" priority="1436" id="{AD687916-3F25-47E3-9BC4-192A6DA359DB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cellIs" priority="1437" operator="equal" id="{7BF8CF49-8974-4863-8510-E10C0CE3250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438" id="{F568498D-1AAF-4046-B1BE-70E3A7BAD134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expression" priority="1421" id="{4F11A9D7-1FDD-491B-8349-1601C6A8D27A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cellIs" priority="1422" operator="equal" id="{68A64ECB-7C6B-47F5-9B33-6720FF8C66C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423" id="{97235B08-5112-4BFF-BA8B-746AF0BE24C6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C241:C245</xm:sqref>
        </x14:conditionalFormatting>
        <x14:conditionalFormatting xmlns:xm="http://schemas.microsoft.com/office/excel/2006/main">
          <x14:cfRule type="expression" priority="1403" id="{D99E44C2-3A58-4F4C-BD52-EEF82D149F3F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cellIs" priority="1404" operator="equal" id="{43959466-B86D-48A0-8D18-E12FA714CFC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405" id="{3CB6788D-9F60-43D9-9C42-E1EA4E64D98D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expression" priority="1388" id="{30C88AED-C67A-46FC-99CE-6416A73A0EC2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cellIs" priority="1389" operator="equal" id="{24C44E6B-E1C7-49D1-873E-C0DB71A76DD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390" id="{A66C68A9-CFA3-4E3A-B8B8-6AFFBBE1A7CE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expression" priority="1373" id="{52E6383D-1E92-41B7-B61D-E2AE1AAC52C3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cellIs" priority="1374" operator="equal" id="{7DA41DD0-9B76-40FB-9C77-A231635258D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375" id="{EA760EF5-B0BD-4D32-BE65-F8FFCE3E921B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expression" priority="1358" id="{C2075B29-73D2-41C8-AF5D-71A29F847301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cellIs" priority="1359" operator="equal" id="{53F166E3-E56D-4280-9C4A-80874EE3213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360" id="{4CB9835C-28A1-4ECE-82EB-93986CA24AF0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expression" priority="1343" id="{D0E7F679-19CD-4FBF-86B2-E6FC03FBF040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cellIs" priority="1344" operator="equal" id="{29F57471-96D2-420E-B6CA-F199FC75658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345" id="{40AD19E0-304C-4869-A850-3F9A8B180713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expression" priority="1334" id="{6B8BAD74-D692-47FB-9289-C88698367040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cellIs" priority="1335" operator="equal" id="{C23763AE-2C23-42D7-893F-973AD33E617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336" id="{11433FEF-761F-4259-A105-6E93BA8A9E33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expression" priority="1319" id="{4147DB6D-3CBA-478C-AE49-8999368B5335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cellIs" priority="1320" operator="equal" id="{2D6891D0-69B7-4CB3-91C3-939B27D129E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321" id="{61B2CA7D-2A5C-4B7E-9914-147C5F1C11CA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expression" priority="1304" id="{40AF3912-282A-4739-BBF5-35622D813DC2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cellIs" priority="1305" operator="equal" id="{401AC30B-8458-4A9A-831B-F840226D262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306" id="{397BB2B6-55B2-4C5A-8F0B-D5D38EEB022A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expression" priority="1289" id="{573D49AB-B047-40D8-BB5D-718DEB532582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cellIs" priority="1290" operator="equal" id="{6870FBC9-5A5E-43A1-8B9B-EA00B910788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291" id="{30C758FB-8E11-4518-BF2A-8687E73209F1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C252:C257</xm:sqref>
        </x14:conditionalFormatting>
        <x14:conditionalFormatting xmlns:xm="http://schemas.microsoft.com/office/excel/2006/main">
          <x14:cfRule type="expression" priority="1271" id="{E693A625-1E3F-44B8-B3F1-CFC46679D06C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cellIs" priority="1272" operator="equal" id="{152C1CF2-D957-44D3-8901-3046224DD23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273" id="{1E955BE5-A6C7-40A8-8A25-A90530E9EEA8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expression" priority="1256" id="{C42C8929-D9D1-4159-B7F2-8764EDF327DE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cellIs" priority="1257" operator="equal" id="{9836858F-70BC-4F94-BA73-F829DA2F2A1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258" id="{B177C277-C9DF-4EDB-A43B-11EFD2B26782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expression" priority="1241" id="{704200A1-98CE-4C05-9E40-118CE878E8CD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cellIs" priority="1242" operator="equal" id="{25B5ECC8-D711-4143-B32E-7DBF90D2A2C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243" id="{C9E4EDBB-9FCD-4AA2-A172-9F5EA819B80B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expression" priority="1226" id="{46F7BC74-9143-4BBE-B3E3-68AEA0948FDB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cellIs" priority="1227" operator="equal" id="{BFDF705A-3317-4483-B28E-B8198B5057C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228" id="{4F1D8449-BA01-430F-9A98-8261C322B423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expression" priority="1211" id="{6E5A3B45-CF3F-4098-9B3E-CB17609FFBBC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cellIs" priority="1212" operator="equal" id="{893A2337-DCCF-4A69-B17E-545CA3A141D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213" id="{DA96A371-E03E-4E53-ABA6-7702DFDC56E7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expression" priority="1202" id="{25FD33A5-7EB6-4D1C-A4EE-6CCE393BA175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cellIs" priority="1203" operator="equal" id="{B550886F-6D12-4642-80BB-E0FFB6B5BD8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204" id="{7FEF91A3-CC52-47FA-84D1-F89637B8D4AB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expression" priority="1187" id="{741475A3-1B96-4499-9ABE-329D32DC3B8F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cellIs" priority="1188" operator="equal" id="{029A97B0-FB9E-4E63-A1A3-3F194C22E7C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189" id="{35E430FA-C2EE-4D74-B266-D6205101841E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expression" priority="1172" id="{054BEACA-62BC-4587-BEE4-D51A5634D5EE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cellIs" priority="1173" operator="equal" id="{64E50573-8D56-4674-BCB6-F0462522562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174" id="{E8E2475A-F109-4D39-AC7B-CCB4AD9E496E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expression" priority="1157" id="{B16FF866-0433-467D-AFE2-A47FF26D0F8C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cellIs" priority="1158" operator="equal" id="{538946F0-8E04-46F8-81E5-6DE6A22F649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159" id="{F8247A1F-4F02-47C7-8618-BED015344734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C259:C263</xm:sqref>
        </x14:conditionalFormatting>
        <x14:conditionalFormatting xmlns:xm="http://schemas.microsoft.com/office/excel/2006/main">
          <x14:cfRule type="expression" priority="1139" id="{3B4293D4-7689-4F6D-A9D3-DA0512E5E971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140" operator="equal" id="{EAAEDE61-3CF2-4175-BB2C-B19332766EC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141" id="{8A678434-4B6B-4B79-BE7A-F7AA06517074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124" id="{BFA13E28-97A1-4161-A8E7-A42541D5E0F9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125" operator="equal" id="{B2CF9110-D499-4212-A6B8-A16F18034A3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126" id="{5E7C26BD-5F5C-4320-A79D-A9370E52A03F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109" id="{8208CF7A-E826-4244-A407-9C16D6DC327E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110" operator="equal" id="{33D3D244-ED74-46AF-B6D7-8226A6D03F4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111" id="{DC25D6E9-5BE3-4A10-AADC-3DF9F3CDA8DB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094" id="{7A726522-36AB-41E7-A5CE-F36C34E112CA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095" operator="equal" id="{C9565703-71C6-4BCB-9FDF-A1378A67CDD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96" id="{45BBDF6D-2C7A-4341-8286-C707D8DE37B4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079" id="{D6B4D3FB-901D-4874-BB9A-90D16F5AFA51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080" operator="equal" id="{6DD8581B-6D4D-4AB9-8425-DA6A95BA617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81" id="{2EA01D36-60E8-4838-8F7D-DF1E5A7D783E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070" id="{8FCD486D-086D-4754-A04B-73D1628CD4A2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071" operator="equal" id="{11175944-8C55-4989-AF73-67BE928A595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72" id="{87FC2FD9-0DA1-4FF6-954B-0CA6E6E9B4C6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055" id="{DACF2F1E-8565-4CB6-A17E-A73590AFCA6B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056" operator="equal" id="{8B3B4867-8ABD-4E9B-8A43-F8676CB2E37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57" id="{6C02879A-8810-4582-8330-6324DEC405C2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040" id="{1E2642DD-4836-4BD2-8833-20485C8A246D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041" operator="equal" id="{0767D334-D7F6-4D63-9B64-B888CA5106E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42" id="{42507AE1-777F-43E3-B2E7-9DE8E791C9AA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025" id="{4061A70B-4D82-45A0-805B-DF3F538C14C3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026" operator="equal" id="{1820F844-6652-4962-AD72-F7EC69798A3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27" id="{7167CE25-F4B5-41B9-A354-AA232A5E7F58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010" id="{05B8E258-9263-4919-A94A-89FA4EA57864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011" operator="equal" id="{FF9B8DF6-2C77-4B03-ADFD-FF9DE474B4E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12" id="{74653525-001F-4A0E-9C91-336D1FFD93E6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1001" id="{FF53C4B2-95C7-42EF-94BF-DCB392A131C2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1002" operator="equal" id="{702F5612-40BF-46DF-9128-B8016F79E2E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03" id="{09330E2D-2E8D-45A1-9F40-D0C8ED733BAF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986" id="{FEEAE948-0F74-42D3-B514-E9B1947E2ADB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987" operator="equal" id="{642F8394-C8A7-43D0-A35C-321A22AAE4C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88" id="{CD013E31-C55B-4A1C-B034-2E6ECC5C81D8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971" id="{6EDADD47-FBE9-434F-9A01-EBA4C6DD0A46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972" operator="equal" id="{2E3909DD-4DFF-48F7-9C84-42E550C9BAD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73" id="{58CD9778-4BA0-4FA0-B573-2B8268665F51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956" id="{0B18EEC4-D4D1-4F24-B6AC-23738E6D48BE}">
            <xm:f>$L265=DATA!$A$5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cellIs" priority="957" operator="equal" id="{111EB394-D6E3-4129-972E-6544D7517E2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58" id="{CE961999-7E40-4ADE-A68E-D94FF52D9234}">
            <xm:f>$L265=DATA!$A$4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C265:C267</xm:sqref>
        </x14:conditionalFormatting>
        <x14:conditionalFormatting xmlns:xm="http://schemas.microsoft.com/office/excel/2006/main">
          <x14:cfRule type="expression" priority="938" id="{45167791-C731-468F-8881-2873CB635452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939" operator="equal" id="{F1E7994C-C9CE-4B0A-97C2-BEDFCFAC38A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40" id="{46C026B9-7030-4C3B-A77A-A3BA9EBEF277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923" id="{06BFE735-94B6-428C-A4CE-247E92E0BD64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924" operator="equal" id="{302E243E-5FE2-4C6A-A39E-E79453EFC60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25" id="{DC4E69CD-45C7-430A-807F-44AA2FEAC2C2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908" id="{0CA5A989-5E7E-4DEF-90D9-AB7DC43102A5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909" operator="equal" id="{FAEE33C2-9BAC-43C9-B107-493D996FFDD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10" id="{0830F976-12BA-41D0-8807-E3A8E9CB6FA4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899" id="{074F9AAB-3756-48D0-99AA-BCA68DD1C95C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900" operator="equal" id="{87498384-3669-4EAE-9705-72E2EC44E11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01" id="{A14D38EB-A5D1-4DE6-959E-24F88DA27E80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884" id="{E0D6F4FF-6CF2-473A-89B5-DE6BC29113C2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885" operator="equal" id="{C2867D5F-83A9-4158-BF1D-A0CE039F2B4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86" id="{5151C8FC-E3CF-4B32-BE32-C289C073DAC9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869" id="{130902E3-FE65-47A8-9DB4-ED613C5B878E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870" operator="equal" id="{6AB3219C-F92A-4C2B-92E1-9E5790765CA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71" id="{F6F18643-2AD1-4E6D-AAC5-3561441659C2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854" id="{20D315CD-D685-4B01-882C-382708BBD576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855" operator="equal" id="{DA2F5E5F-53A5-4C90-8F41-B7A4FC2964C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56" id="{89FDB0ED-C046-4DC3-B09B-48CD195FE889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839" id="{E41427A9-1042-4D53-939D-2EAB428F314E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840" operator="equal" id="{FB2EA606-048E-442C-98F7-5258E8972EF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41" id="{BA04F8A5-8BB6-4C56-8205-39C00345A0C4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830" id="{49C9F367-E8BC-48E9-885B-89EB39EFCAC4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831" operator="equal" id="{7EB2AC4B-1809-44AA-870C-25C2032AE81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32" id="{3A3ACD9F-7080-4086-86B5-C7D81F8C7472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815" id="{BA5A8E05-194D-475C-B125-7ECC16534678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816" operator="equal" id="{671DE5B3-213B-4AE9-8BF1-27C1C810457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17" id="{FC7FC0F4-6DDC-4F57-B63F-6A857D64A8EA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800" id="{55EA083B-7FF0-4B36-8EC5-AEB6504616CF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801" operator="equal" id="{1B66A9B8-1F7E-4E3A-AFE4-D5807036496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02" id="{E7D9EA09-4382-4BBC-B050-A68181FBD73F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785" id="{44FD66AF-6316-4820-93B6-BC6EB03C974A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786" operator="equal" id="{65FC999D-134D-47E2-A7E9-7F910BCC8B1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87" id="{4D9AA22D-5636-4531-9439-2920E8F14DC0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770" id="{5869A0D7-B8B1-4D32-8546-F580C17D760A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771" operator="equal" id="{B4768A2A-6DB9-408A-800E-007F96AA67A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72" id="{BA595E97-5CAD-42FC-8107-B0EA2E2ACDCF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761" id="{661F2DDC-3AC5-4C10-A29B-AACB32DF0B22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762" operator="equal" id="{7FDC65B6-C536-4CD2-A04E-3ABE43664ED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63" id="{859DCF52-796A-4E11-9F5A-D9AC7E6E62CB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746" id="{223B3DD7-1BBC-4640-ABBB-71D35B225B12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747" operator="equal" id="{B82F0113-022F-4229-852F-D9ACFD1A861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48" id="{E35C423A-4EA1-406B-8A1A-65E3141C450E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731" id="{33BFDC62-DA0A-464B-B27D-B65511CDD5AD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732" operator="equal" id="{7F2F8BCA-2479-42F5-8977-A8A827A5C07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33" id="{CF79E1A1-8F3F-4774-B4F8-77E9C9340224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716" id="{D7AE24E0-F140-4E34-82D0-4B50D609DB6F}">
            <xm:f>$L269=DATA!$A$5</xm:f>
            <x14:dxf>
              <fill>
                <patternFill>
                  <bgColor theme="9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cellIs" priority="717" operator="equal" id="{EBA74833-B944-4B3F-8E68-55369BA674F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18" id="{435F2B6E-9778-4604-AECC-792598EE2B55}">
            <xm:f>$L269=DATA!$A$4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C269</xm:sqref>
        </x14:conditionalFormatting>
        <x14:conditionalFormatting xmlns:xm="http://schemas.microsoft.com/office/excel/2006/main">
          <x14:cfRule type="expression" priority="698" id="{B1EA31E0-AEAB-4432-BACA-ACDDA16E5A47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699" operator="equal" id="{CDA6EE5D-61C2-4BF7-99F6-14679D99D60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00" id="{F154FFAC-68DA-4769-B36E-7E85A84EE02D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683" id="{06271FA7-4AE0-40BA-BD22-34CFC2A17646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684" operator="equal" id="{93279733-A745-4197-8774-CBA8E0BB4E2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85" id="{FDAB344C-C936-495B-9632-4CE732D70890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668" id="{934C760E-E061-4433-8CAE-92EADA9CA0B8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669" operator="equal" id="{4B87426E-2E0E-46D5-878C-688EDEEC1C2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70" id="{895695CC-6522-4658-85C8-4FDAC1A3A3BB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653" id="{A2C85C59-A294-4B1C-BD7D-A2821A2AD1AA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654" operator="equal" id="{1DDA6124-3EEA-4348-AF32-32C5365FEDA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55" id="{11C3EC8F-E218-4674-84C3-B05816B86A14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638" id="{474CBA2F-454B-40E4-A6BA-866345495E46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639" operator="equal" id="{8549D28A-3E64-4E05-BFC2-105143FC15B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40" id="{BE1568A2-8DD8-44D5-A04A-CFD681E76823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629" id="{226BF79A-4983-45EC-911F-086D0C31727A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630" operator="equal" id="{A556B2AF-C670-4BDC-8FB1-C1B770A9ADD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31" id="{494816CE-D0F7-4DB6-AB83-C6BE3ED905BF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614" id="{078E921C-B1BA-4E98-B57B-FD35130D795A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615" operator="equal" id="{52CEFA07-7EBF-427D-A995-4CE84DC2527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16" id="{CA04C70E-923C-4C48-9365-272CB8D24A02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599" id="{FBE97E62-CC27-42AC-9FF5-AD6E602A124C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600" operator="equal" id="{37EC265F-D0AB-4683-9B9B-FE37C92653C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01" id="{D8EED42A-860C-4CFF-9F1D-0891D6E4ECC3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584" id="{8547E174-D06B-4F14-91E9-C72A6568FEFA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585" operator="equal" id="{4F997619-4A6C-4F34-9EB2-64DEFBF9203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86" id="{7CE5B22C-AB5E-42E9-A6B7-EF2EADDDC0D8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569" id="{4806D278-6CBB-41B7-AD89-6B053C619985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570" operator="equal" id="{AC612EBE-8EAF-488A-84A0-AF624B49AEE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71" id="{EEEC3309-5828-4F7E-A566-0844648F2C5E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560" id="{93D79CCC-7BD2-4277-B2C5-E503B836174C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561" operator="equal" id="{36172EB3-1399-48D8-86EF-CBF8BD23149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62" id="{D3614093-7487-4181-B9E6-934D8C24FF46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545" id="{8DF80495-E90D-4965-9634-F4B49BE01EDE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546" operator="equal" id="{B23D9AC9-68B9-4B8E-A6F8-967722A08D3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47" id="{93C7DC31-BD5D-420B-A5A5-FF74055FB94C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530" id="{776CFB37-50DF-4658-B290-D1251FDAEED6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531" operator="equal" id="{5C0BB60F-C123-41BB-8905-647EC21FBF5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32" id="{AF4CAA2C-ACA9-4798-9936-4B1F8CCB43AD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515" id="{3EE38F3D-8E58-46AC-A251-B7456D50DE16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516" operator="equal" id="{F3B93BD3-9CB6-444C-935E-931EC82633F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17" id="{373E8BAE-2C08-4AD7-A1E6-F06F689266D2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500" id="{4D855458-7B81-485A-B9DC-F0FDD7517667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501" operator="equal" id="{20CDC0A2-A065-47A5-A349-4EBD3C61CCF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02" id="{99EAF64A-F3D7-42A6-9D9A-1A1055AAE2E1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491" id="{6C8C35AB-08B1-44ED-81DF-7B28BA1B74E3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492" operator="equal" id="{6E26F1F4-D251-4CD2-A082-B448CD03967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93" id="{CA4F9434-3D79-4BBC-9AD1-45BDB4908898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476" id="{A6888EDE-FAE1-4768-8D51-66A58419665C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477" operator="equal" id="{E1223928-BC1D-4C53-8F99-3D85ABDBE2A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78" id="{2959E2DD-8FD0-4DB4-9D34-3341C1FD8BFC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461" id="{77693A07-0CE7-405D-A993-0184669714BD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462" operator="equal" id="{903EEF36-B3A2-410D-A44F-0A6C1B611E4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3" id="{B5455DF3-A80F-492E-9B37-F178C74B193D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expression" priority="446" id="{39AE2AD5-C066-4BE9-A413-9BA1C0FFCC77}">
            <xm:f>$L271=DATA!$A$5</xm:f>
            <x14:dxf>
              <fill>
                <patternFill>
                  <bgColor theme="9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447" operator="equal" id="{BC73379E-C5B4-4E67-A931-7E14619C45D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48" id="{ACFA85D3-8BEE-4ED8-AAEB-835CDCF2CB2A}">
            <xm:f>$L271=DATA!$A$4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C271:C273</xm:sqref>
        </x14:conditionalFormatting>
        <x14:conditionalFormatting xmlns:xm="http://schemas.microsoft.com/office/excel/2006/main">
          <x14:cfRule type="cellIs" priority="429" operator="equal" id="{FA2AE084-F946-4E62-AD56-E2175849D00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30" id="{580BECA4-E898-4EC0-86AD-9E9F0580AA8A}">
            <xm:f>$L280=DATA!$A$4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C280:C285</xm:sqref>
        </x14:conditionalFormatting>
        <x14:conditionalFormatting xmlns:xm="http://schemas.microsoft.com/office/excel/2006/main">
          <x14:cfRule type="expression" priority="426" id="{887B08F5-6291-494A-8C19-6825FB258187}">
            <xm:f>$L234=DATA!$A$5</xm:f>
            <x14:dxf>
              <fill>
                <patternFill>
                  <bgColor theme="9" tint="0.79998168889431442"/>
                </patternFill>
              </fill>
            </x14:dxf>
          </x14:cfRule>
          <xm:sqref>E234</xm:sqref>
        </x14:conditionalFormatting>
        <x14:conditionalFormatting xmlns:xm="http://schemas.microsoft.com/office/excel/2006/main">
          <x14:cfRule type="cellIs" priority="427" operator="equal" id="{53E6F528-409F-48B5-B20F-FCCDB13C9E1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28" id="{D2DD7F6C-2D8D-42A6-B462-8C640C71BC23}">
            <xm:f>$L234=DATA!$A$4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E234</xm:sqref>
        </x14:conditionalFormatting>
        <x14:conditionalFormatting xmlns:xm="http://schemas.microsoft.com/office/excel/2006/main">
          <x14:cfRule type="expression" priority="416" id="{3755FAB2-CEDC-4F00-8B36-423E61359940}">
            <xm:f>$L246=DATA!$A$5</xm:f>
            <x14:dxf>
              <fill>
                <patternFill>
                  <bgColor theme="9" tint="0.79998168889431442"/>
                </patternFill>
              </fill>
            </x14:dxf>
          </x14:cfRule>
          <xm:sqref>E246</xm:sqref>
        </x14:conditionalFormatting>
        <x14:conditionalFormatting xmlns:xm="http://schemas.microsoft.com/office/excel/2006/main">
          <x14:cfRule type="cellIs" priority="417" operator="equal" id="{DA42E0E3-8BE1-44FA-88E1-7355CAE084C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18" id="{2ABA50AF-0AEF-49BF-B8FA-2B06CB4ED9E0}">
            <xm:f>$L246=DATA!$A$4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E246</xm:sqref>
        </x14:conditionalFormatting>
        <x14:conditionalFormatting xmlns:xm="http://schemas.microsoft.com/office/excel/2006/main">
          <x14:cfRule type="expression" priority="406" id="{DF2C796B-FFBC-41D1-B723-6C7B1B64006B}">
            <xm:f>$L258=DATA!$A$5</xm:f>
            <x14:dxf>
              <fill>
                <patternFill>
                  <bgColor theme="9" tint="0.79998168889431442"/>
                </patternFill>
              </fill>
            </x14:dxf>
          </x14:cfRule>
          <xm:sqref>E258</xm:sqref>
        </x14:conditionalFormatting>
        <x14:conditionalFormatting xmlns:xm="http://schemas.microsoft.com/office/excel/2006/main">
          <x14:cfRule type="cellIs" priority="407" operator="equal" id="{5FEF5C92-ED3F-4FA5-BE53-8AE42C3B4B4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08" id="{8518B383-B3B2-48CA-B5DF-8C2FCB9D704A}">
            <xm:f>$L258=DATA!$A$4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E258</xm:sqref>
        </x14:conditionalFormatting>
        <x14:conditionalFormatting xmlns:xm="http://schemas.microsoft.com/office/excel/2006/main">
          <x14:cfRule type="expression" priority="395" id="{7B2F313B-5038-43EE-BBEF-FB5080BE6C3F}">
            <xm:f>$L222=DATA!$A$5</xm:f>
            <x14:dxf>
              <fill>
                <patternFill>
                  <bgColor theme="9" tint="0.79998168889431442"/>
                </patternFill>
              </fill>
            </x14:dxf>
          </x14:cfRule>
          <xm:sqref>F222</xm:sqref>
        </x14:conditionalFormatting>
        <x14:conditionalFormatting xmlns:xm="http://schemas.microsoft.com/office/excel/2006/main">
          <x14:cfRule type="cellIs" priority="396" operator="equal" id="{DA18547C-D299-4C9C-8A87-2CB5BF8EF28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97" id="{07EFE4D4-C9D9-406F-9692-E99F0AB99B39}">
            <xm:f>$L222=DATA!$A$4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F222</xm:sqref>
        </x14:conditionalFormatting>
        <x14:conditionalFormatting xmlns:xm="http://schemas.microsoft.com/office/excel/2006/main">
          <x14:cfRule type="expression" priority="384" id="{434C74CE-23A0-4A62-8BAB-5C8E3C94A0AC}">
            <xm:f>$L234=DATA!$A$5</xm:f>
            <x14:dxf>
              <fill>
                <patternFill>
                  <bgColor theme="9" tint="0.79998168889431442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385" operator="equal" id="{D384F181-D982-4A6F-B109-16C3B9CE383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86" id="{8D72A315-8FC3-4378-9F05-0E57406131A9}">
            <xm:f>$L234=DATA!$A$4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expression" priority="373" id="{2D06BB6E-480C-48D2-ACDE-78F7B22AE2F6}">
            <xm:f>$L246=DATA!$A$5</xm:f>
            <x14:dxf>
              <fill>
                <patternFill>
                  <bgColor theme="9" tint="0.79998168889431442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374" operator="equal" id="{8CC1C623-4C02-4F35-92A4-85BA7FE7DA4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75" id="{FAF4E55F-7090-4A24-A658-52AE63C6A947}">
            <xm:f>$L246=DATA!$A$4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expression" priority="362" id="{EBC83B10-2DED-4C5F-9F36-CFA1523C2232}">
            <xm:f>$L258=DATA!$A$5</xm:f>
            <x14:dxf>
              <fill>
                <patternFill>
                  <bgColor theme="9" tint="0.79998168889431442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363" operator="equal" id="{C472BFED-481F-40DC-828B-B364BAB597F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64" id="{7F824B82-63AC-4866-9A9D-FEFE94F052A5}">
            <xm:f>$L258=DATA!$A$4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expression" priority="343" id="{2ED46515-C59F-45AE-B80A-80513EA6489D}">
            <xm:f>$L224=DATA!$A$5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D224</xm:sqref>
        </x14:conditionalFormatting>
        <x14:conditionalFormatting xmlns:xm="http://schemas.microsoft.com/office/excel/2006/main">
          <x14:cfRule type="cellIs" priority="344" operator="equal" id="{E6A6E1ED-E0D8-461B-B69F-5E6D2E3DA851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45" id="{4C9F1D09-D9B8-4903-B668-D8724D202CA9}">
            <xm:f>$L224=DATA!$A$4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D224</xm:sqref>
        </x14:conditionalFormatting>
        <x14:conditionalFormatting xmlns:xm="http://schemas.microsoft.com/office/excel/2006/main">
          <x14:cfRule type="expression" priority="334" id="{8EEE2526-CD5C-43B8-86B6-EE33A64C6CC0}">
            <xm:f>$L226=DATA!$A$5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35" operator="equal" id="{85532911-77AD-4716-8909-C655C27E521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36" id="{186F525C-F480-438A-865E-74C26857BE1B}">
            <xm:f>$L226=DATA!$A$4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expression" priority="325" id="{D8B106FE-BE72-4FA0-873A-5394454AD141}">
            <xm:f>$L228=DATA!$A$5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D228</xm:sqref>
        </x14:conditionalFormatting>
        <x14:conditionalFormatting xmlns:xm="http://schemas.microsoft.com/office/excel/2006/main">
          <x14:cfRule type="cellIs" priority="326" operator="equal" id="{A8E15A20-C63E-4776-91AB-C038741CAF1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27" id="{43FBA42A-3729-4F2C-BCD3-C19729478849}">
            <xm:f>$L228=DATA!$A$4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D228</xm:sqref>
        </x14:conditionalFormatting>
        <x14:conditionalFormatting xmlns:xm="http://schemas.microsoft.com/office/excel/2006/main">
          <x14:cfRule type="expression" priority="316" id="{7069F99E-8181-4B3D-8986-586F9871967F}">
            <xm:f>$L229=DATA!$A$5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D229</xm:sqref>
        </x14:conditionalFormatting>
        <x14:conditionalFormatting xmlns:xm="http://schemas.microsoft.com/office/excel/2006/main">
          <x14:cfRule type="cellIs" priority="317" operator="equal" id="{7A584FC5-A527-48C2-B1D4-D73AC7392D1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18" id="{7B74DCC7-25A7-44A8-AFF2-C415BBB1C2FA}">
            <xm:f>$L229=DATA!$A$4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D229</xm:sqref>
        </x14:conditionalFormatting>
        <x14:conditionalFormatting xmlns:xm="http://schemas.microsoft.com/office/excel/2006/main">
          <x14:cfRule type="expression" priority="307" id="{68BDDA95-650E-428E-8A3F-FF91ACAB6343}">
            <xm:f>$L231=DATA!$A$5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308" operator="equal" id="{2E6688D8-440E-422F-8AD6-EF0F95DDF8B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9" id="{5464051C-60D2-4D58-9777-873F43B99ABF}">
            <xm:f>$L231=DATA!$A$4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expression" priority="298" id="{74841346-7ACF-4293-BEB0-F2E246C621E1}">
            <xm:f>$L232=DATA!$A$5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D232</xm:sqref>
        </x14:conditionalFormatting>
        <x14:conditionalFormatting xmlns:xm="http://schemas.microsoft.com/office/excel/2006/main">
          <x14:cfRule type="cellIs" priority="299" operator="equal" id="{C81E04CC-FF43-453C-B343-198879FF600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00" id="{9F03BA2E-EF4A-4D73-ADB5-B7C0EF75810F}">
            <xm:f>$L232=DATA!$A$4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D232</xm:sqref>
        </x14:conditionalFormatting>
        <x14:conditionalFormatting xmlns:xm="http://schemas.microsoft.com/office/excel/2006/main">
          <x14:cfRule type="expression" priority="289" id="{F05BD5F4-6541-4750-B02C-37DAAD9F4B42}">
            <xm:f>$L230=DATA!$A$5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290" operator="equal" id="{2BB18727-1E59-4FB5-A2AE-6E9320AB890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91" id="{EFA23498-99AD-466A-AD52-90250DD1020B}">
            <xm:f>$L230=DATA!$A$4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expression" priority="268" id="{B28163A6-155D-4E77-A7CC-C47355AD923E}">
            <xm:f>$L238=DATA!$A$5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269" operator="equal" id="{CB31C0F2-C872-48BB-8C16-432CDF6BE26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70" id="{24943DB3-353B-4079-91DE-C49F1FE47C81}">
            <xm:f>$L238=DATA!$A$4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expression" priority="256" id="{BF405119-3133-4792-8561-6D8EC6BDBAAB}">
            <xm:f>$L237=DATA!$A$5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257" operator="equal" id="{ACA8B488-CFFA-4A85-9D62-54961E4A691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8" id="{D52A7FF5-5DE1-4686-8064-5D9F3ECD0BDA}">
            <xm:f>$L237=DATA!$A$4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expression" priority="247" id="{4D709DF5-6A9D-4FD2-A9FE-266596FD5BE4}">
            <xm:f>$L240=DATA!$A$5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cellIs" priority="248" operator="equal" id="{FEC9BC21-7FDD-47CA-8F2E-EC9B0CD3F7B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9" id="{AB884454-C0B6-4EF3-86CD-20D71FDF2D28}">
            <xm:f>$L240=DATA!$A$4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expression" priority="238" id="{74F72139-402C-481E-A105-3E251E90E9BB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239" operator="equal" id="{22B7792E-BF63-42D9-9DFE-87D8E38B992D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40" id="{ADD8E456-3A3E-46AF-B5B3-A917594CC489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expression" priority="229" id="{F638478B-7C14-4F38-AACC-4A3917931C39}">
            <xm:f>$L239=DATA!$A$5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D239</xm:sqref>
        </x14:conditionalFormatting>
        <x14:conditionalFormatting xmlns:xm="http://schemas.microsoft.com/office/excel/2006/main">
          <x14:cfRule type="cellIs" priority="230" operator="equal" id="{B96560D3-0234-4214-BFF9-54865995E339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31" id="{7F93CE1B-22A3-4D4B-9749-3BFB019D4BD0}">
            <xm:f>$L239=DATA!$A$4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D239</xm:sqref>
        </x14:conditionalFormatting>
        <x14:conditionalFormatting xmlns:xm="http://schemas.microsoft.com/office/excel/2006/main">
          <x14:cfRule type="expression" priority="220" id="{87D999B2-5458-4787-B05D-D3FEBEE83B56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221" operator="equal" id="{84209154-141D-4F8A-995B-AF5ECAD4254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2" id="{429B62A7-E8B9-4403-B2A3-607503CA3C21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expression" priority="211" id="{AB5C87F2-2AE0-43E7-B960-8F01F0DAB5A5}">
            <xm:f>$L242=DATA!$A$5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212" operator="equal" id="{EF60B77C-DBA9-4CA2-A124-A74961177DD3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13" id="{FFDCB253-61CC-489A-8511-B49E2F08B7F0}">
            <xm:f>$L242=DATA!$A$4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expression" priority="202" id="{6E6BFFF4-6975-48E8-989C-5B2B467012B9}">
            <xm:f>$L236=DATA!$A$5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203" operator="equal" id="{493E192C-7054-491E-9033-7AE37915809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04" id="{44E05607-4E70-4ECC-81A7-333ABC2CAFC5}">
            <xm:f>$L236=DATA!$A$4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expression" priority="193" id="{37AE03C1-6EA8-4403-85DC-9B72449ACA08}">
            <xm:f>$L238=DATA!$A$5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194" operator="equal" id="{8071F178-47B2-4AFE-8D2D-0E473EF199E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95" id="{AC750F59-73EF-4707-9D4F-B1C4A26D3DB8}">
            <xm:f>$L238=DATA!$A$4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expression" priority="184" id="{AF628C57-4BBA-49A7-BA68-369D5C555A00}">
            <xm:f>$L239=DATA!$A$5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D239</xm:sqref>
        </x14:conditionalFormatting>
        <x14:conditionalFormatting xmlns:xm="http://schemas.microsoft.com/office/excel/2006/main">
          <x14:cfRule type="cellIs" priority="185" operator="equal" id="{988DBD80-88A1-4AA3-A34D-14B63D0B7F3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86" id="{CDAFE5E8-3CD7-4A71-89E3-E7CA498F104C}">
            <xm:f>$L239=DATA!$A$4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D239</xm:sqref>
        </x14:conditionalFormatting>
        <x14:conditionalFormatting xmlns:xm="http://schemas.microsoft.com/office/excel/2006/main">
          <x14:cfRule type="expression" priority="175" id="{EEB2D0E5-51B2-4370-9C15-624E39FC9B96}">
            <xm:f>$L241=DATA!$A$5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176" operator="equal" id="{B4DBC8D2-87C8-4A0D-877C-B15BB12F60D4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7" id="{80F061F7-0CDA-468B-9F83-5A7CD8FDAEBE}">
            <xm:f>$L241=DATA!$A$4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expression" priority="166" id="{AAEC386F-C7EF-4023-9FA3-A3887088371E}">
            <xm:f>$L242=DATA!$A$5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167" operator="equal" id="{FCAC6332-5EB8-44C7-8EEF-72CA3787F57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68" id="{BE152D8B-C619-47A7-B174-9B44840C738D}">
            <xm:f>$L242=DATA!$A$4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expression" priority="157" id="{8935428A-292A-45FB-97EE-5FA8F8446113}">
            <xm:f>$L240=DATA!$A$5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cellIs" priority="158" operator="equal" id="{B4E1F0FE-74C7-4D6F-BE7E-86224D1FDA7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9" id="{F8AEA5A7-2107-475E-97B6-B7CB36101BE7}">
            <xm:f>$L240=DATA!$A$4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expression" priority="148" id="{93EF853F-8AA2-4DCA-B887-1DABE5DEC089}">
            <xm:f>$L243=DATA!$A$5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D243:D245</xm:sqref>
        </x14:conditionalFormatting>
        <x14:conditionalFormatting xmlns:xm="http://schemas.microsoft.com/office/excel/2006/main">
          <x14:cfRule type="cellIs" priority="149" operator="equal" id="{BE5DBED2-DF29-4D04-B5D4-322A98B97B3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0" id="{E9401B65-245F-4E91-95C7-8E489D139210}">
            <xm:f>$L243=DATA!$A$4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D243:D245</xm:sqref>
        </x14:conditionalFormatting>
        <x14:conditionalFormatting xmlns:xm="http://schemas.microsoft.com/office/excel/2006/main">
          <x14:cfRule type="expression" priority="139" id="{C16535D0-E8C6-457B-8F6B-D4289E9F21D0}">
            <xm:f>$L243=DATA!$A$5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D243:D245</xm:sqref>
        </x14:conditionalFormatting>
        <x14:conditionalFormatting xmlns:xm="http://schemas.microsoft.com/office/excel/2006/main">
          <x14:cfRule type="cellIs" priority="140" operator="equal" id="{6AC50CF8-14C5-4CB6-AC6E-BBF21EC74AB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41" id="{D245DB39-C430-4315-9FD9-076C85E597E3}">
            <xm:f>$L243=DATA!$A$4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D243:D245</xm:sqref>
        </x14:conditionalFormatting>
        <x14:conditionalFormatting xmlns:xm="http://schemas.microsoft.com/office/excel/2006/main">
          <x14:cfRule type="expression" priority="130" id="{8AEB0C79-BD1E-4D51-AC18-567418EEF487}">
            <xm:f>$L243=DATA!$A$5</xm:f>
            <x14:dxf>
              <fill>
                <patternFill>
                  <bgColor theme="9" tint="0.79998168889431442"/>
                </patternFill>
              </fill>
            </x14:dxf>
          </x14:cfRule>
          <xm:sqref>D243:D245</xm:sqref>
        </x14:conditionalFormatting>
        <x14:conditionalFormatting xmlns:xm="http://schemas.microsoft.com/office/excel/2006/main">
          <x14:cfRule type="cellIs" priority="131" operator="equal" id="{B328EEF4-83B6-4DF8-9D70-E9D49539AB8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32" id="{AD51FE2C-552A-4D91-8159-0EBAC8385D5F}">
            <xm:f>$L243=DATA!$A$4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D243:D245</xm:sqref>
        </x14:conditionalFormatting>
        <x14:conditionalFormatting xmlns:xm="http://schemas.microsoft.com/office/excel/2006/main">
          <x14:cfRule type="expression" priority="121" id="{DC5D9196-9FAE-4627-B849-74C4831EDE03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E252</xm:sqref>
        </x14:conditionalFormatting>
        <x14:conditionalFormatting xmlns:xm="http://schemas.microsoft.com/office/excel/2006/main">
          <x14:cfRule type="cellIs" priority="122" operator="equal" id="{411AFA76-ECE1-4D8D-8288-671CC63F4C9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23" id="{5DDFC9EC-B05F-4A26-ACE0-C7BE88955B7F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E252</xm:sqref>
        </x14:conditionalFormatting>
        <x14:conditionalFormatting xmlns:xm="http://schemas.microsoft.com/office/excel/2006/main">
          <x14:cfRule type="expression" priority="114" id="{0A5A7652-0DD3-416E-9E1F-F208AA7C113A}">
            <xm:f>$L252=DATA!$A$5</xm:f>
            <x14:dxf>
              <fill>
                <patternFill>
                  <bgColor theme="9" tint="0.79998168889431442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115" operator="equal" id="{9776D512-ECBD-43A9-A7B0-29C7D34A47D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16" id="{29BC1BC0-49EA-4152-B029-85A1AFF5E92C}">
            <xm:f>$L252=DATA!$A$4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expression" priority="107" id="{69090F98-EEF6-4446-80E2-E20F1FE017CD}">
            <xm:f>$L253=DATA!$A$5</xm:f>
            <x14:dxf>
              <fill>
                <patternFill>
                  <bgColor theme="9" tint="0.79998168889431442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08" operator="equal" id="{2392579E-78B5-4A4E-B1C3-1B54D5310C68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9" id="{F6DD80A8-737D-4642-B23D-06644DA91CA3}">
            <xm:f>$L253=DATA!$A$4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expression" priority="100" id="{EA36FB35-FC20-44F1-81E4-BBAF0C2140EF}">
            <xm:f>$L248=DATA!$A$5</xm:f>
            <x14:dxf>
              <fill>
                <patternFill>
                  <bgColor theme="9" tint="0.79998168889431442"/>
                </patternFill>
              </fill>
            </x14:dxf>
          </x14:cfRule>
          <xm:sqref>D255:D257 D252:D253 D250 D248</xm:sqref>
        </x14:conditionalFormatting>
        <x14:conditionalFormatting xmlns:xm="http://schemas.microsoft.com/office/excel/2006/main">
          <x14:cfRule type="cellIs" priority="101" operator="equal" id="{BD703F65-239B-4E10-BD0B-1F3D7CF5FB3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2" id="{26952434-40E1-40E5-A631-EEB5AC541542}">
            <xm:f>$L248=DATA!$A$4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D255:D257 D252:D253 D250 D248</xm:sqref>
        </x14:conditionalFormatting>
        <x14:conditionalFormatting xmlns:xm="http://schemas.microsoft.com/office/excel/2006/main">
          <x14:cfRule type="expression" priority="91" id="{6ADB7B52-AD30-424C-8584-9CD6530F02B5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D269 D267 D265 D262 D259:D260</xm:sqref>
        </x14:conditionalFormatting>
        <x14:conditionalFormatting xmlns:xm="http://schemas.microsoft.com/office/excel/2006/main">
          <x14:cfRule type="cellIs" priority="92" operator="equal" id="{FE1674B8-E2C4-4471-B6E1-CF06E1B0371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93" id="{F6C250FE-5FDF-4DA7-A4EE-7852B32C7F3C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D269 D267 D265 D262 D259:D260</xm:sqref>
        </x14:conditionalFormatting>
        <x14:conditionalFormatting xmlns:xm="http://schemas.microsoft.com/office/excel/2006/main">
          <x14:cfRule type="expression" priority="79" id="{7E30033F-5AA9-471C-B2CF-78A68AC9CACD}">
            <xm:f>$L259=DATA!$A$5</xm:f>
            <x14:dxf>
              <fill>
                <patternFill>
                  <bgColor theme="9" tint="0.79998168889431442"/>
                </patternFill>
              </fill>
            </x14:dxf>
          </x14:cfRule>
          <xm:sqref>D269 D267 D265 D262 D259:D260</xm:sqref>
        </x14:conditionalFormatting>
        <x14:conditionalFormatting xmlns:xm="http://schemas.microsoft.com/office/excel/2006/main">
          <x14:cfRule type="cellIs" priority="80" operator="equal" id="{AE329FA9-0E54-4A84-8FD3-8D648ACA4E2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1" id="{24AC6172-465F-40D8-B1CF-EC1E9D25E9A7}">
            <xm:f>$L259=DATA!$A$4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D269 D267 D265 D262 D259:D260</xm:sqref>
        </x14:conditionalFormatting>
        <x14:conditionalFormatting xmlns:xm="http://schemas.microsoft.com/office/excel/2006/main">
          <x14:cfRule type="expression" priority="70" id="{99DC7A59-F325-4B9A-9269-D70FD4FEE923}">
            <xm:f>$L278=DATA!$A$5</xm:f>
            <x14:dxf>
              <fill>
                <patternFill>
                  <bgColor theme="9" tint="0.79998168889431442"/>
                </patternFill>
              </fill>
            </x14:dxf>
          </x14:cfRule>
          <xm:sqref>I278</xm:sqref>
        </x14:conditionalFormatting>
        <x14:conditionalFormatting xmlns:xm="http://schemas.microsoft.com/office/excel/2006/main">
          <x14:cfRule type="cellIs" priority="71" operator="equal" id="{FE652072-8544-473C-A160-E3C35CAE9DA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72" id="{68D92C53-0E29-4F27-BBEF-6B7D3997353B}">
            <xm:f>$L278=DATA!$A$4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I278</xm:sqref>
        </x14:conditionalFormatting>
        <x14:conditionalFormatting xmlns:xm="http://schemas.microsoft.com/office/excel/2006/main">
          <x14:cfRule type="expression" priority="44" id="{27C2A8FC-D79C-4236-B550-E66170916A78}">
            <xm:f>$L285=DATA!$A$5</xm:f>
            <x14:dxf>
              <fill>
                <patternFill>
                  <bgColor theme="9" tint="0.79998168889431442"/>
                </patternFill>
              </fill>
            </x14:dxf>
          </x14:cfRule>
          <xm:sqref>A285:XFD285</xm:sqref>
        </x14:conditionalFormatting>
        <x14:conditionalFormatting xmlns:xm="http://schemas.microsoft.com/office/excel/2006/main">
          <x14:cfRule type="cellIs" priority="45" operator="equal" id="{16B699D4-2340-4C8A-A684-8806A8130A0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" id="{3F27A2C6-111F-4272-9B0F-D3E5FAE8601D}">
            <xm:f>$L285=DATA!$A$4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A285:XFD285</xm:sqref>
        </x14:conditionalFormatting>
        <x14:conditionalFormatting xmlns:xm="http://schemas.microsoft.com/office/excel/2006/main">
          <x14:cfRule type="expression" priority="41" id="{4AD275A0-7C3B-4902-9CE5-7B98C50F7C5B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N285:JN285</xm:sqref>
        </x14:conditionalFormatting>
        <x14:conditionalFormatting xmlns:xm="http://schemas.microsoft.com/office/excel/2006/main">
          <x14:cfRule type="cellIs" priority="42" operator="equal" id="{910793FC-B37D-4021-98E6-349FBDBD0C42}">
            <xm:f>DATA!$A$5</xm:f>
            <x14:dxf>
              <font>
                <b/>
                <i val="0"/>
                <color rgb="FF00B050"/>
              </font>
            </x14:dxf>
          </x14:cfRule>
          <xm:sqref>L285:AB285</xm:sqref>
        </x14:conditionalFormatting>
        <x14:conditionalFormatting xmlns:xm="http://schemas.microsoft.com/office/excel/2006/main">
          <x14:cfRule type="expression" priority="30" id="{426EF123-653C-4311-A5E0-E1FF695033CD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N287:JN288</xm:sqref>
        </x14:conditionalFormatting>
        <x14:conditionalFormatting xmlns:xm="http://schemas.microsoft.com/office/excel/2006/main">
          <x14:cfRule type="cellIs" priority="31" operator="equal" id="{7EDA9D75-1C6B-45B1-9E1B-FD711AF45E38}">
            <xm:f>DATA!$A$5</xm:f>
            <x14:dxf>
              <font>
                <b/>
                <i val="0"/>
                <color rgb="FF00B050"/>
              </font>
            </x14:dxf>
          </x14:cfRule>
          <xm:sqref>L287:M288</xm:sqref>
        </x14:conditionalFormatting>
        <x14:conditionalFormatting xmlns:xm="http://schemas.microsoft.com/office/excel/2006/main">
          <x14:cfRule type="expression" priority="33" id="{04A1C67C-B542-4A40-9E0D-CF4F025B381A}">
            <xm:f>$L287=DATA!$A$5</xm:f>
            <x14:dxf>
              <fill>
                <patternFill>
                  <bgColor theme="9" tint="0.79998168889431442"/>
                </patternFill>
              </fill>
            </x14:dxf>
          </x14:cfRule>
          <xm:sqref>D287:G288 I287:XFD288</xm:sqref>
        </x14:conditionalFormatting>
        <x14:conditionalFormatting xmlns:xm="http://schemas.microsoft.com/office/excel/2006/main">
          <x14:cfRule type="cellIs" priority="34" operator="equal" id="{58B06F52-643B-434B-876A-6387D5D46F9B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5" id="{204B4FEE-C780-4A9F-A33E-AF0C371AD6F7}">
            <xm:f>$L287=DATA!$A$4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A287:XFD288</xm:sqref>
        </x14:conditionalFormatting>
        <x14:conditionalFormatting xmlns:xm="http://schemas.microsoft.com/office/excel/2006/main">
          <x14:cfRule type="cellIs" priority="24" operator="equal" id="{102E099F-EF33-4EF7-AE0A-44EF6709ED5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5" id="{9F975209-243C-4F47-917A-DD6CA4E41505}">
            <xm:f>$L286=DATA!$A$4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L286:XFD286 A286:F286</xm:sqref>
        </x14:conditionalFormatting>
        <x14:conditionalFormatting xmlns:xm="http://schemas.microsoft.com/office/excel/2006/main">
          <x14:cfRule type="expression" priority="20" id="{C6C5DCB4-6A98-42BF-A30E-9A31143BD28C}">
            <xm:f>COUNTIFS('JOUR FERIE'!$A:$A,N$1)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N286:JN286</xm:sqref>
        </x14:conditionalFormatting>
        <x14:conditionalFormatting xmlns:xm="http://schemas.microsoft.com/office/excel/2006/main">
          <x14:cfRule type="cellIs" priority="21" operator="equal" id="{FFEA80AB-CCA9-46D9-ABD4-CA0F95462AE9}">
            <xm:f>DATA!$A$5</xm:f>
            <x14:dxf>
              <font>
                <b/>
                <i val="0"/>
                <color rgb="FF00B050"/>
              </font>
            </x14:dxf>
          </x14:cfRule>
          <xm:sqref>L286:AB286</xm:sqref>
        </x14:conditionalFormatting>
        <x14:conditionalFormatting xmlns:xm="http://schemas.microsoft.com/office/excel/2006/main">
          <x14:cfRule type="expression" priority="23" id="{192CC1CC-F0B2-4257-952B-2FCA3C358436}">
            <xm:f>$L286=DATA!$A$5</xm:f>
            <x14:dxf>
              <fill>
                <patternFill>
                  <bgColor theme="9" tint="0.79998168889431442"/>
                </patternFill>
              </fill>
            </x14:dxf>
          </x14:cfRule>
          <xm:sqref>L286:XFD286 A286:F286</xm:sqref>
        </x14:conditionalFormatting>
        <x14:conditionalFormatting xmlns:xm="http://schemas.microsoft.com/office/excel/2006/main">
          <x14:cfRule type="expression" priority="13" id="{C5BDBA9E-CC67-45DB-B070-60318B4D9210}">
            <xm:f>$L286=DATA!$A$5</xm:f>
            <x14:dxf>
              <fill>
                <patternFill>
                  <bgColor theme="9" tint="0.79998168889431442"/>
                </patternFill>
              </fill>
            </x14:dxf>
          </x14:cfRule>
          <xm:sqref>G286</xm:sqref>
        </x14:conditionalFormatting>
        <x14:conditionalFormatting xmlns:xm="http://schemas.microsoft.com/office/excel/2006/main">
          <x14:cfRule type="cellIs" priority="14" operator="equal" id="{F382B075-DC84-4DD9-9710-F685221FB34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" id="{F6E88390-4021-4094-A715-37C334DEC02B}">
            <xm:f>$L286=DATA!$A$4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G286</xm:sqref>
        </x14:conditionalFormatting>
        <x14:conditionalFormatting xmlns:xm="http://schemas.microsoft.com/office/excel/2006/main">
          <x14:cfRule type="expression" priority="4" id="{602FD352-15C4-4C92-8337-6EB01D6C7F5A}">
            <xm:f>$L287=DATA!$A$5</xm:f>
            <x14:dxf>
              <fill>
                <patternFill>
                  <bgColor theme="9" tint="0.79998168889431442"/>
                </patternFill>
              </fill>
            </x14:dxf>
          </x14:cfRule>
          <xm:sqref>I287:I288</xm:sqref>
        </x14:conditionalFormatting>
        <x14:conditionalFormatting xmlns:xm="http://schemas.microsoft.com/office/excel/2006/main">
          <x14:cfRule type="cellIs" priority="5" operator="equal" id="{4843E55D-9FC6-46BB-BC97-342955A1E832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6" id="{77643F4F-0A13-40FE-9CA5-30DAF7917D1B}">
            <xm:f>$L287=DATA!$A$4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I287:I288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64A05FA-DF8B-4CA8-A00A-103C53E1E560}">
          <x14:formula1>
            <xm:f>RESSOURCES!$A:$A</xm:f>
          </x14:formula1>
          <xm:sqref>D1:D3 D339:D340 D343:D346 D348:D359 D325:D337 D312:D315 D303:D304 D307:D310 D295:D301 D320 D322:D323 D5:D64 E314:F314 D67:D76 D361:D395 D397:D1048576 D78:D290</xm:sqref>
        </x14:dataValidation>
        <x14:dataValidation type="list" allowBlank="1" showInputMessage="1" showErrorMessage="1" xr:uid="{644D8BA7-ECFF-4EAC-9502-8D917512404A}">
          <x14:formula1>
            <xm:f>DATA!$C:$C</xm:f>
          </x14:formula1>
          <xm:sqref>C464:C1048576 C1:C462</xm:sqref>
        </x14:dataValidation>
        <x14:dataValidation type="list" allowBlank="1" showInputMessage="1" showErrorMessage="1" xr:uid="{254DF6A2-B1DF-45BC-9490-A64899CC55A5}">
          <x14:formula1>
            <xm:f>DATA!$A:$A</xm:f>
          </x14:formula1>
          <xm:sqref>L4:L514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BEC2-FF92-4A3A-B0D7-891E60413026}">
  <dimension ref="A1:F29"/>
  <sheetViews>
    <sheetView zoomScale="85" zoomScaleNormal="85" workbookViewId="0">
      <selection activeCell="B7" sqref="B7"/>
    </sheetView>
  </sheetViews>
  <sheetFormatPr baseColWidth="10" defaultRowHeight="15" x14ac:dyDescent="0.25"/>
  <cols>
    <col min="1" max="1" width="28.28515625" bestFit="1" customWidth="1"/>
    <col min="2" max="2" width="25" bestFit="1" customWidth="1"/>
    <col min="5" max="5" width="11.5703125" style="2"/>
  </cols>
  <sheetData>
    <row r="1" spans="1:6" ht="30" x14ac:dyDescent="0.25">
      <c r="A1" s="291" t="s">
        <v>0</v>
      </c>
      <c r="B1" s="291" t="s">
        <v>183</v>
      </c>
      <c r="C1" s="292" t="s">
        <v>2</v>
      </c>
      <c r="D1" s="292" t="s">
        <v>3</v>
      </c>
      <c r="E1" s="293" t="s">
        <v>25</v>
      </c>
      <c r="F1" s="294" t="s">
        <v>4</v>
      </c>
    </row>
    <row r="2" spans="1:6" x14ac:dyDescent="0.25">
      <c r="A2" s="34" t="s">
        <v>240</v>
      </c>
      <c r="B2" s="34"/>
      <c r="C2" s="34"/>
      <c r="D2" s="34"/>
      <c r="E2" s="35">
        <f>SUM(E3,E6)</f>
        <v>191.2</v>
      </c>
      <c r="F2" s="34"/>
    </row>
    <row r="3" spans="1:6" x14ac:dyDescent="0.25">
      <c r="A3" s="298" t="s">
        <v>222</v>
      </c>
      <c r="B3" s="298"/>
      <c r="C3" s="299"/>
      <c r="D3" s="299"/>
      <c r="E3" s="300">
        <f>SUM(E4:E6)</f>
        <v>141.19999999999999</v>
      </c>
      <c r="F3" s="301" t="s">
        <v>19</v>
      </c>
    </row>
    <row r="4" spans="1:6" x14ac:dyDescent="0.25">
      <c r="A4" s="8" t="s">
        <v>223</v>
      </c>
      <c r="B4" s="8" t="s">
        <v>227</v>
      </c>
      <c r="C4" s="295">
        <v>43858</v>
      </c>
      <c r="D4" s="295">
        <v>43892</v>
      </c>
      <c r="E4" s="296">
        <v>50</v>
      </c>
      <c r="F4" s="297" t="s">
        <v>19</v>
      </c>
    </row>
    <row r="5" spans="1:6" x14ac:dyDescent="0.25">
      <c r="A5" s="8" t="s">
        <v>224</v>
      </c>
      <c r="B5" s="8" t="s">
        <v>228</v>
      </c>
      <c r="C5" s="295">
        <v>43858</v>
      </c>
      <c r="D5" s="295">
        <v>43892</v>
      </c>
      <c r="E5" s="296">
        <v>41.2</v>
      </c>
      <c r="F5" s="297" t="s">
        <v>19</v>
      </c>
    </row>
    <row r="6" spans="1:6" x14ac:dyDescent="0.25">
      <c r="A6" s="298" t="s">
        <v>104</v>
      </c>
      <c r="B6" s="298"/>
      <c r="C6" s="302"/>
      <c r="D6" s="302"/>
      <c r="E6" s="300">
        <f>SUM(E7:E8)</f>
        <v>50</v>
      </c>
      <c r="F6" s="303" t="s">
        <v>19</v>
      </c>
    </row>
    <row r="7" spans="1:6" x14ac:dyDescent="0.25">
      <c r="A7" s="8" t="s">
        <v>88</v>
      </c>
      <c r="B7" s="8" t="s">
        <v>226</v>
      </c>
      <c r="C7" s="295">
        <v>43893</v>
      </c>
      <c r="D7" s="295">
        <v>43913</v>
      </c>
      <c r="E7" s="296">
        <v>30</v>
      </c>
      <c r="F7" s="297" t="s">
        <v>19</v>
      </c>
    </row>
    <row r="8" spans="1:6" x14ac:dyDescent="0.25">
      <c r="A8" s="8" t="s">
        <v>105</v>
      </c>
      <c r="B8" s="8" t="s">
        <v>225</v>
      </c>
      <c r="C8" s="295">
        <v>43893</v>
      </c>
      <c r="D8" s="295">
        <v>43906</v>
      </c>
      <c r="E8" s="296">
        <v>20</v>
      </c>
      <c r="F8" s="297" t="s">
        <v>19</v>
      </c>
    </row>
    <row r="9" spans="1:6" x14ac:dyDescent="0.25">
      <c r="A9" s="34" t="s">
        <v>239</v>
      </c>
      <c r="B9" s="34"/>
      <c r="C9" s="34"/>
      <c r="D9" s="34"/>
      <c r="E9" s="35">
        <f>SUM(E10,E12)</f>
        <v>9</v>
      </c>
      <c r="F9" s="34"/>
    </row>
    <row r="10" spans="1:6" x14ac:dyDescent="0.25">
      <c r="A10" s="298" t="s">
        <v>229</v>
      </c>
      <c r="B10" s="298"/>
      <c r="C10" s="302"/>
      <c r="D10" s="302"/>
      <c r="E10" s="300">
        <f>SUM(E11)</f>
        <v>8</v>
      </c>
      <c r="F10" s="303" t="s">
        <v>19</v>
      </c>
    </row>
    <row r="11" spans="1:6" x14ac:dyDescent="0.25">
      <c r="A11" s="8" t="s">
        <v>229</v>
      </c>
      <c r="B11" s="8"/>
      <c r="C11" s="295">
        <v>43918</v>
      </c>
      <c r="D11" s="295">
        <v>43928</v>
      </c>
      <c r="E11" s="296">
        <v>8</v>
      </c>
      <c r="F11" s="297" t="s">
        <v>19</v>
      </c>
    </row>
    <row r="12" spans="1:6" x14ac:dyDescent="0.25">
      <c r="A12" s="298" t="s">
        <v>104</v>
      </c>
      <c r="B12" s="298"/>
      <c r="C12" s="302"/>
      <c r="D12" s="302"/>
      <c r="E12" s="300">
        <f>SUM(E13:E13)</f>
        <v>1</v>
      </c>
      <c r="F12" s="303" t="s">
        <v>19</v>
      </c>
    </row>
    <row r="13" spans="1:6" x14ac:dyDescent="0.25">
      <c r="A13" s="8" t="s">
        <v>88</v>
      </c>
      <c r="B13" s="8"/>
      <c r="C13" s="295">
        <v>41737</v>
      </c>
      <c r="D13" s="295">
        <v>41737</v>
      </c>
      <c r="E13" s="296">
        <v>1</v>
      </c>
      <c r="F13" s="297" t="s">
        <v>19</v>
      </c>
    </row>
    <row r="14" spans="1:6" x14ac:dyDescent="0.25">
      <c r="A14" s="34" t="s">
        <v>238</v>
      </c>
      <c r="B14" s="34"/>
      <c r="C14" s="34"/>
      <c r="D14" s="34"/>
      <c r="E14" s="35">
        <f>E15+E17</f>
        <v>33</v>
      </c>
      <c r="F14" s="34"/>
    </row>
    <row r="15" spans="1:6" x14ac:dyDescent="0.25">
      <c r="A15" s="158" t="s">
        <v>229</v>
      </c>
      <c r="B15" s="158"/>
      <c r="C15" s="162"/>
      <c r="D15" s="162"/>
      <c r="E15" s="283">
        <f>SUM(E16)</f>
        <v>30</v>
      </c>
      <c r="F15" s="148" t="s">
        <v>19</v>
      </c>
    </row>
    <row r="16" spans="1:6" x14ac:dyDescent="0.25">
      <c r="A16" s="8" t="s">
        <v>229</v>
      </c>
      <c r="B16" s="8"/>
      <c r="C16" s="295">
        <v>43773</v>
      </c>
      <c r="D16" s="295">
        <v>43798</v>
      </c>
      <c r="E16" s="296">
        <v>30</v>
      </c>
      <c r="F16" s="297" t="s">
        <v>19</v>
      </c>
    </row>
    <row r="17" spans="1:6" x14ac:dyDescent="0.25">
      <c r="A17" s="158" t="s">
        <v>104</v>
      </c>
      <c r="B17" s="158"/>
      <c r="C17" s="162"/>
      <c r="D17" s="162"/>
      <c r="E17" s="283">
        <f>SUM(E18:E18)</f>
        <v>3</v>
      </c>
      <c r="F17" s="148" t="s">
        <v>19</v>
      </c>
    </row>
    <row r="18" spans="1:6" x14ac:dyDescent="0.25">
      <c r="A18" s="8" t="s">
        <v>88</v>
      </c>
      <c r="B18" s="8"/>
      <c r="C18" s="295">
        <v>43914</v>
      </c>
      <c r="D18" s="295">
        <v>43917</v>
      </c>
      <c r="E18" s="296">
        <v>3</v>
      </c>
      <c r="F18" s="297" t="s">
        <v>19</v>
      </c>
    </row>
    <row r="19" spans="1:6" x14ac:dyDescent="0.25">
      <c r="A19" s="34" t="s">
        <v>237</v>
      </c>
      <c r="B19" s="34"/>
      <c r="C19" s="34"/>
      <c r="D19" s="34"/>
      <c r="E19" s="35">
        <f>E20+E23</f>
        <v>25.5</v>
      </c>
      <c r="F19" s="34"/>
    </row>
    <row r="20" spans="1:6" x14ac:dyDescent="0.25">
      <c r="A20" s="298" t="s">
        <v>217</v>
      </c>
      <c r="B20" s="298"/>
      <c r="C20" s="299"/>
      <c r="D20" s="299"/>
      <c r="E20" s="300">
        <f>SUM(E21:E22)</f>
        <v>22.5</v>
      </c>
      <c r="F20" s="301" t="s">
        <v>19</v>
      </c>
    </row>
    <row r="21" spans="1:6" x14ac:dyDescent="0.25">
      <c r="A21" s="8" t="s">
        <v>218</v>
      </c>
      <c r="B21" s="8"/>
      <c r="C21" s="295">
        <v>43759</v>
      </c>
      <c r="D21" s="295">
        <v>43787</v>
      </c>
      <c r="E21" s="296">
        <v>18</v>
      </c>
      <c r="F21" s="297" t="s">
        <v>19</v>
      </c>
    </row>
    <row r="22" spans="1:6" x14ac:dyDescent="0.25">
      <c r="A22" s="8" t="s">
        <v>219</v>
      </c>
      <c r="B22" s="8"/>
      <c r="C22" s="295">
        <v>43900</v>
      </c>
      <c r="D22" s="295">
        <v>43907</v>
      </c>
      <c r="E22" s="296">
        <v>4.5</v>
      </c>
      <c r="F22" s="297" t="s">
        <v>19</v>
      </c>
    </row>
    <row r="23" spans="1:6" x14ac:dyDescent="0.25">
      <c r="A23" s="298" t="s">
        <v>104</v>
      </c>
      <c r="B23" s="298"/>
      <c r="C23" s="299"/>
      <c r="D23" s="299"/>
      <c r="E23" s="300">
        <f>SUM(E24:E24)</f>
        <v>3</v>
      </c>
      <c r="F23" s="301" t="s">
        <v>19</v>
      </c>
    </row>
    <row r="24" spans="1:6" x14ac:dyDescent="0.25">
      <c r="A24" s="8" t="s">
        <v>88</v>
      </c>
      <c r="B24" s="8"/>
      <c r="C24" s="295">
        <v>43908</v>
      </c>
      <c r="D24" s="295">
        <v>43910</v>
      </c>
      <c r="E24" s="296">
        <v>3</v>
      </c>
      <c r="F24" s="297" t="s">
        <v>19</v>
      </c>
    </row>
    <row r="25" spans="1:6" x14ac:dyDescent="0.25">
      <c r="A25" s="34" t="s">
        <v>236</v>
      </c>
      <c r="B25" s="34"/>
      <c r="C25" s="34"/>
      <c r="D25" s="34"/>
      <c r="E25" s="35">
        <f>E26+E28</f>
        <v>30</v>
      </c>
      <c r="F25" s="34"/>
    </row>
    <row r="26" spans="1:6" x14ac:dyDescent="0.25">
      <c r="A26" s="298" t="s">
        <v>104</v>
      </c>
      <c r="B26" s="298"/>
      <c r="C26" s="302"/>
      <c r="D26" s="302"/>
      <c r="E26" s="300">
        <f>IF(OR(C26&lt;&gt;"NC", D26&lt;&gt;"NC"),NETWORKDAYS(C26,D26,'JOUR FERIE'!A:A),"NC")</f>
        <v>0</v>
      </c>
      <c r="F26" s="301" t="s">
        <v>19</v>
      </c>
    </row>
    <row r="27" spans="1:6" x14ac:dyDescent="0.25">
      <c r="A27" s="8" t="s">
        <v>88</v>
      </c>
      <c r="B27" s="8"/>
      <c r="C27" s="295">
        <v>43810</v>
      </c>
      <c r="D27" s="295">
        <v>43815</v>
      </c>
      <c r="E27" s="296">
        <f>IF(OR(C27&lt;&gt;"NC", D27&lt;&gt;"NC"),NETWORKDAYS(C27,D27,'JOUR FERIE'!A:A),"NC")</f>
        <v>4</v>
      </c>
      <c r="F27" s="297" t="s">
        <v>19</v>
      </c>
    </row>
    <row r="28" spans="1:6" x14ac:dyDescent="0.25">
      <c r="A28" s="158" t="s">
        <v>229</v>
      </c>
      <c r="B28" s="158"/>
      <c r="C28" s="162"/>
      <c r="D28" s="162"/>
      <c r="E28" s="283">
        <f>SUM(E29)</f>
        <v>30</v>
      </c>
      <c r="F28" s="148" t="s">
        <v>19</v>
      </c>
    </row>
    <row r="29" spans="1:6" x14ac:dyDescent="0.25">
      <c r="A29" s="8" t="s">
        <v>229</v>
      </c>
      <c r="B29" s="8"/>
      <c r="C29" s="295">
        <v>43773</v>
      </c>
      <c r="D29" s="295">
        <v>43798</v>
      </c>
      <c r="E29" s="296">
        <v>30</v>
      </c>
      <c r="F29" s="297" t="s">
        <v>19</v>
      </c>
    </row>
  </sheetData>
  <conditionalFormatting sqref="C4:D4 C26:D27 C12:D13 C22:D24">
    <cfRule type="expression" dxfId="140" priority="264">
      <formula>$C4&gt;$D4</formula>
    </cfRule>
  </conditionalFormatting>
  <conditionalFormatting sqref="A3:D8 F3:F8 A10:D13 F10:F13 A20:D24 F20:F24 A26:B27 F26 A28:D29 F28:F29">
    <cfRule type="expression" dxfId="139" priority="266">
      <formula>AND(A$1&gt;=($C3),A$1&lt;=($D3),$C3&lt;&gt;"",$D3&lt;&gt;"")</formula>
    </cfRule>
  </conditionalFormatting>
  <conditionalFormatting sqref="A3:D4 A6:D8 A10:D13 A1:F1 F4:F5 F7:F8 F13 F21:F24 A27:F27 A26:E26 A20:D21 A23:D24">
    <cfRule type="cellIs" dxfId="138" priority="261" operator="equal">
      <formula>"D"</formula>
    </cfRule>
  </conditionalFormatting>
  <conditionalFormatting sqref="A3:D4 A6:D8 A10:D13 A1:F1 F4:F5 F7:F8 F13 F21:F24 A27:F27 A26:E26 A20:D21 A23:D24">
    <cfRule type="cellIs" dxfId="137" priority="259" operator="equal">
      <formula>"H2"</formula>
    </cfRule>
    <cfRule type="cellIs" dxfId="136" priority="260" operator="equal">
      <formula>"H1"</formula>
    </cfRule>
  </conditionalFormatting>
  <conditionalFormatting sqref="F3">
    <cfRule type="cellIs" dxfId="135" priority="256" operator="equal">
      <formula>"D"</formula>
    </cfRule>
  </conditionalFormatting>
  <conditionalFormatting sqref="F3">
    <cfRule type="cellIs" dxfId="134" priority="254" operator="equal">
      <formula>"H2"</formula>
    </cfRule>
    <cfRule type="cellIs" dxfId="133" priority="255" operator="equal">
      <formula>"H1"</formula>
    </cfRule>
  </conditionalFormatting>
  <conditionalFormatting sqref="C3:D3">
    <cfRule type="expression" dxfId="132" priority="253">
      <formula>$C3&gt;$D3</formula>
    </cfRule>
  </conditionalFormatting>
  <conditionalFormatting sqref="A5">
    <cfRule type="cellIs" dxfId="131" priority="242" operator="equal">
      <formula>"D"</formula>
    </cfRule>
  </conditionalFormatting>
  <conditionalFormatting sqref="A5">
    <cfRule type="cellIs" dxfId="130" priority="240" operator="equal">
      <formula>"H2"</formula>
    </cfRule>
    <cfRule type="cellIs" dxfId="129" priority="241" operator="equal">
      <formula>"H1"</formula>
    </cfRule>
  </conditionalFormatting>
  <conditionalFormatting sqref="D5">
    <cfRule type="expression" dxfId="128" priority="226">
      <formula>$C5&gt;$D5</formula>
    </cfRule>
  </conditionalFormatting>
  <conditionalFormatting sqref="D5">
    <cfRule type="cellIs" dxfId="127" priority="225" operator="equal">
      <formula>"D"</formula>
    </cfRule>
  </conditionalFormatting>
  <conditionalFormatting sqref="D5">
    <cfRule type="cellIs" dxfId="126" priority="223" operator="equal">
      <formula>"H2"</formula>
    </cfRule>
    <cfRule type="cellIs" dxfId="125" priority="224" operator="equal">
      <formula>"H1"</formula>
    </cfRule>
  </conditionalFormatting>
  <conditionalFormatting sqref="B4">
    <cfRule type="cellIs" dxfId="124" priority="213" operator="equal">
      <formula>"D"</formula>
    </cfRule>
  </conditionalFormatting>
  <conditionalFormatting sqref="B4">
    <cfRule type="cellIs" dxfId="123" priority="211" operator="equal">
      <formula>"H2"</formula>
    </cfRule>
    <cfRule type="cellIs" dxfId="122" priority="212" operator="equal">
      <formula>"H1"</formula>
    </cfRule>
  </conditionalFormatting>
  <conditionalFormatting sqref="B5">
    <cfRule type="cellIs" dxfId="121" priority="207" operator="equal">
      <formula>"D"</formula>
    </cfRule>
  </conditionalFormatting>
  <conditionalFormatting sqref="B5">
    <cfRule type="cellIs" dxfId="120" priority="205" operator="equal">
      <formula>"H2"</formula>
    </cfRule>
    <cfRule type="cellIs" dxfId="119" priority="206" operator="equal">
      <formula>"H1"</formula>
    </cfRule>
  </conditionalFormatting>
  <conditionalFormatting sqref="B5">
    <cfRule type="cellIs" dxfId="118" priority="204" operator="equal">
      <formula>"D"</formula>
    </cfRule>
  </conditionalFormatting>
  <conditionalFormatting sqref="B5">
    <cfRule type="cellIs" dxfId="117" priority="202" operator="equal">
      <formula>"H2"</formula>
    </cfRule>
    <cfRule type="cellIs" dxfId="116" priority="203" operator="equal">
      <formula>"H1"</formula>
    </cfRule>
  </conditionalFormatting>
  <conditionalFormatting sqref="C5">
    <cfRule type="expression" dxfId="115" priority="198">
      <formula>$C5&gt;$D5</formula>
    </cfRule>
  </conditionalFormatting>
  <conditionalFormatting sqref="C5">
    <cfRule type="cellIs" dxfId="114" priority="197" operator="equal">
      <formula>"D"</formula>
    </cfRule>
  </conditionalFormatting>
  <conditionalFormatting sqref="C5">
    <cfRule type="cellIs" dxfId="113" priority="195" operator="equal">
      <formula>"H2"</formula>
    </cfRule>
    <cfRule type="cellIs" dxfId="112" priority="196" operator="equal">
      <formula>"H1"</formula>
    </cfRule>
  </conditionalFormatting>
  <conditionalFormatting sqref="C1:D1">
    <cfRule type="expression" dxfId="111" priority="183">
      <formula>$C1&gt;$D1</formula>
    </cfRule>
  </conditionalFormatting>
  <conditionalFormatting sqref="F6">
    <cfRule type="cellIs" dxfId="110" priority="177" operator="equal">
      <formula>"D"</formula>
    </cfRule>
  </conditionalFormatting>
  <conditionalFormatting sqref="F6">
    <cfRule type="cellIs" dxfId="109" priority="175" operator="equal">
      <formula>"H2"</formula>
    </cfRule>
    <cfRule type="cellIs" dxfId="108" priority="176" operator="equal">
      <formula>"H1"</formula>
    </cfRule>
  </conditionalFormatting>
  <conditionalFormatting sqref="C6:D8">
    <cfRule type="expression" dxfId="107" priority="174">
      <formula>$C6&gt;$D6</formula>
    </cfRule>
  </conditionalFormatting>
  <conditionalFormatting sqref="F11">
    <cfRule type="cellIs" dxfId="106" priority="156" operator="equal">
      <formula>"D"</formula>
    </cfRule>
  </conditionalFormatting>
  <conditionalFormatting sqref="F11">
    <cfRule type="cellIs" dxfId="105" priority="154" operator="equal">
      <formula>"H2"</formula>
    </cfRule>
    <cfRule type="cellIs" dxfId="104" priority="155" operator="equal">
      <formula>"H1"</formula>
    </cfRule>
  </conditionalFormatting>
  <conditionalFormatting sqref="C11:D11">
    <cfRule type="expression" dxfId="103" priority="153">
      <formula>$C11&gt;$D11</formula>
    </cfRule>
  </conditionalFormatting>
  <conditionalFormatting sqref="F10">
    <cfRule type="cellIs" dxfId="102" priority="148" operator="equal">
      <formula>"D"</formula>
    </cfRule>
  </conditionalFormatting>
  <conditionalFormatting sqref="F10">
    <cfRule type="cellIs" dxfId="101" priority="146" operator="equal">
      <formula>"H2"</formula>
    </cfRule>
    <cfRule type="cellIs" dxfId="100" priority="147" operator="equal">
      <formula>"H1"</formula>
    </cfRule>
  </conditionalFormatting>
  <conditionalFormatting sqref="C10:D10">
    <cfRule type="expression" dxfId="99" priority="145">
      <formula>$C10&gt;$D10</formula>
    </cfRule>
  </conditionalFormatting>
  <conditionalFormatting sqref="F12">
    <cfRule type="cellIs" dxfId="98" priority="133" operator="equal">
      <formula>"D"</formula>
    </cfRule>
  </conditionalFormatting>
  <conditionalFormatting sqref="F12">
    <cfRule type="cellIs" dxfId="97" priority="131" operator="equal">
      <formula>"H2"</formula>
    </cfRule>
    <cfRule type="cellIs" dxfId="96" priority="132" operator="equal">
      <formula>"H1"</formula>
    </cfRule>
  </conditionalFormatting>
  <conditionalFormatting sqref="A22:D24 F23">
    <cfRule type="cellIs" dxfId="95" priority="88" operator="equal">
      <formula>"D"</formula>
    </cfRule>
  </conditionalFormatting>
  <conditionalFormatting sqref="A22:D24 F23">
    <cfRule type="cellIs" dxfId="94" priority="86" operator="equal">
      <formula>"H2"</formula>
    </cfRule>
    <cfRule type="cellIs" dxfId="93" priority="87" operator="equal">
      <formula>"H1"</formula>
    </cfRule>
  </conditionalFormatting>
  <conditionalFormatting sqref="F20">
    <cfRule type="cellIs" dxfId="92" priority="81" operator="equal">
      <formula>"D"</formula>
    </cfRule>
  </conditionalFormatting>
  <conditionalFormatting sqref="F20">
    <cfRule type="cellIs" dxfId="91" priority="79" operator="equal">
      <formula>"H2"</formula>
    </cfRule>
    <cfRule type="cellIs" dxfId="90" priority="80" operator="equal">
      <formula>"H1"</formula>
    </cfRule>
  </conditionalFormatting>
  <conditionalFormatting sqref="C20:D20">
    <cfRule type="expression" dxfId="89" priority="78">
      <formula>$C20&gt;$D20</formula>
    </cfRule>
  </conditionalFormatting>
  <conditionalFormatting sqref="C21:D21">
    <cfRule type="expression" dxfId="88" priority="72">
      <formula>$C21&gt;$D21</formula>
    </cfRule>
  </conditionalFormatting>
  <conditionalFormatting sqref="C26:D27 F27">
    <cfRule type="expression" dxfId="87" priority="10692">
      <formula>AND(E$1&gt;=($C26),E$1&lt;=($D26),$C26&lt;&gt;"",$D26&lt;&gt;"")</formula>
    </cfRule>
  </conditionalFormatting>
  <conditionalFormatting sqref="E26 E27:F27">
    <cfRule type="expression" dxfId="86" priority="10709">
      <formula>AND(#REF!&gt;=($C26),#REF!&lt;=($D26),$C26&lt;&gt;"",$D26&lt;&gt;"")</formula>
    </cfRule>
  </conditionalFormatting>
  <conditionalFormatting sqref="F26">
    <cfRule type="cellIs" dxfId="85" priority="49" operator="equal">
      <formula>"D"</formula>
    </cfRule>
  </conditionalFormatting>
  <conditionalFormatting sqref="F26">
    <cfRule type="cellIs" dxfId="84" priority="47" operator="equal">
      <formula>"H2"</formula>
    </cfRule>
    <cfRule type="cellIs" dxfId="83" priority="48" operator="equal">
      <formula>"H1"</formula>
    </cfRule>
  </conditionalFormatting>
  <conditionalFormatting sqref="C29:D29">
    <cfRule type="expression" dxfId="82" priority="42">
      <formula>$C29&gt;$D29</formula>
    </cfRule>
  </conditionalFormatting>
  <conditionalFormatting sqref="F29 A28:D29">
    <cfRule type="cellIs" dxfId="81" priority="41" operator="equal">
      <formula>"D"</formula>
    </cfRule>
  </conditionalFormatting>
  <conditionalFormatting sqref="F29 A28:D29">
    <cfRule type="cellIs" dxfId="80" priority="39" operator="equal">
      <formula>"H2"</formula>
    </cfRule>
    <cfRule type="cellIs" dxfId="79" priority="40" operator="equal">
      <formula>"H1"</formula>
    </cfRule>
  </conditionalFormatting>
  <conditionalFormatting sqref="C28:D28">
    <cfRule type="expression" dxfId="78" priority="38">
      <formula>$C28&gt;$D28</formula>
    </cfRule>
  </conditionalFormatting>
  <conditionalFormatting sqref="F28">
    <cfRule type="cellIs" dxfId="77" priority="33" operator="equal">
      <formula>"D"</formula>
    </cfRule>
  </conditionalFormatting>
  <conditionalFormatting sqref="F28">
    <cfRule type="cellIs" dxfId="76" priority="31" operator="equal">
      <formula>"H2"</formula>
    </cfRule>
    <cfRule type="cellIs" dxfId="75" priority="32" operator="equal">
      <formula>"H1"</formula>
    </cfRule>
  </conditionalFormatting>
  <conditionalFormatting sqref="C17:D18">
    <cfRule type="expression" dxfId="74" priority="25">
      <formula>$C17&gt;$D17</formula>
    </cfRule>
  </conditionalFormatting>
  <conditionalFormatting sqref="A17:D18 F17:F18">
    <cfRule type="expression" dxfId="73" priority="27">
      <formula>AND(A$1&gt;=($C17),A$1&lt;=($D17),$C17&lt;&gt;"",$D17&lt;&gt;"")</formula>
    </cfRule>
  </conditionalFormatting>
  <conditionalFormatting sqref="F18 A17:D18">
    <cfRule type="cellIs" dxfId="72" priority="24" operator="equal">
      <formula>"D"</formula>
    </cfRule>
  </conditionalFormatting>
  <conditionalFormatting sqref="F18 A17:D18">
    <cfRule type="cellIs" dxfId="71" priority="22" operator="equal">
      <formula>"H2"</formula>
    </cfRule>
    <cfRule type="cellIs" dxfId="70" priority="23" operator="equal">
      <formula>"H1"</formula>
    </cfRule>
  </conditionalFormatting>
  <conditionalFormatting sqref="F17">
    <cfRule type="cellIs" dxfId="69" priority="20" operator="equal">
      <formula>"D"</formula>
    </cfRule>
  </conditionalFormatting>
  <conditionalFormatting sqref="F17">
    <cfRule type="cellIs" dxfId="68" priority="18" operator="equal">
      <formula>"H2"</formula>
    </cfRule>
    <cfRule type="cellIs" dxfId="67" priority="19" operator="equal">
      <formula>"H1"</formula>
    </cfRule>
  </conditionalFormatting>
  <conditionalFormatting sqref="C16:D16">
    <cfRule type="expression" dxfId="66" priority="13">
      <formula>$C16&gt;$D16</formula>
    </cfRule>
  </conditionalFormatting>
  <conditionalFormatting sqref="A15:D16 F15:F16">
    <cfRule type="expression" dxfId="65" priority="15">
      <formula>AND(A$1&gt;=($C15),A$1&lt;=($D15),$C15&lt;&gt;"",$D15&lt;&gt;"")</formula>
    </cfRule>
  </conditionalFormatting>
  <conditionalFormatting sqref="F16 A15:D16">
    <cfRule type="cellIs" dxfId="64" priority="12" operator="equal">
      <formula>"D"</formula>
    </cfRule>
  </conditionalFormatting>
  <conditionalFormatting sqref="F16 A15:D16">
    <cfRule type="cellIs" dxfId="63" priority="10" operator="equal">
      <formula>"H2"</formula>
    </cfRule>
    <cfRule type="cellIs" dxfId="62" priority="11" operator="equal">
      <formula>"H1"</formula>
    </cfRule>
  </conditionalFormatting>
  <conditionalFormatting sqref="C15:D15">
    <cfRule type="expression" dxfId="61" priority="9">
      <formula>$C15&gt;$D15</formula>
    </cfRule>
  </conditionalFormatting>
  <conditionalFormatting sqref="F15">
    <cfRule type="cellIs" dxfId="60" priority="4" operator="equal">
      <formula>"D"</formula>
    </cfRule>
  </conditionalFormatting>
  <conditionalFormatting sqref="F15">
    <cfRule type="cellIs" dxfId="59" priority="2" operator="equal">
      <formula>"H2"</formula>
    </cfRule>
    <cfRule type="cellIs" dxfId="58" priority="3" operator="equal">
      <formula>"H1"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5" id="{E73D376E-5F25-45B0-9699-6E50FB355E87}">
            <xm:f>$F1=DATA!$A$5</xm:f>
            <x14:dxf>
              <fill>
                <patternFill>
                  <bgColor theme="9" tint="0.79998168889431442"/>
                </patternFill>
              </fill>
            </x14:dxf>
          </x14:cfRule>
          <xm:sqref>A3:D4 A5 A1:F1 A6:D8 F4:F8 A27:F27 A10:D13 F12:F13 F21:F24 A20:D24</xm:sqref>
        </x14:conditionalFormatting>
        <x14:conditionalFormatting xmlns:xm="http://schemas.microsoft.com/office/excel/2006/main">
          <x14:cfRule type="cellIs" priority="267" operator="equal" id="{C7040449-5F3E-4056-BA7A-D07493FA861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68" id="{4A07168B-505D-4811-B027-7DDBA6F56383}">
            <xm:f>$F3=DATA!$A$4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A3:D4 A5 A6:D8 F3:F8 A27:F27 A10:D13 F12:F13 A20:D24 F20:F24</xm:sqref>
        </x14:conditionalFormatting>
        <x14:conditionalFormatting xmlns:xm="http://schemas.microsoft.com/office/excel/2006/main">
          <x14:cfRule type="cellIs" priority="257" operator="equal" id="{D72C98EE-6032-415B-BB46-60B6504CAC89}">
            <xm:f>DATA!$A$5</xm:f>
            <x14:dxf>
              <font>
                <b/>
                <i val="0"/>
                <color rgb="FF00B050"/>
              </font>
            </x14:dxf>
          </x14:cfRule>
          <xm:sqref>F3 F27</xm:sqref>
        </x14:conditionalFormatting>
        <x14:conditionalFormatting xmlns:xm="http://schemas.microsoft.com/office/excel/2006/main">
          <x14:cfRule type="expression" priority="258" id="{ADDE2A71-FAB6-436D-847A-804180ABEAC4}">
            <xm:f>$F3=DATA!$A$5</xm:f>
            <x14:dxf>
              <fill>
                <patternFill>
                  <bgColor theme="9" tint="0.79998168889431442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ellIs" priority="252" operator="equal" id="{18F30D03-A5B0-4AB0-A3EF-043937915443}">
            <xm:f>DATA!$A$5</xm:f>
            <x14:dxf>
              <font>
                <b/>
                <i val="0"/>
                <color rgb="FF00B050"/>
              </font>
            </x14:dxf>
          </x14:cfRule>
          <xm:sqref>F4</xm:sqref>
        </x14:conditionalFormatting>
        <x14:conditionalFormatting xmlns:xm="http://schemas.microsoft.com/office/excel/2006/main">
          <x14:cfRule type="cellIs" priority="239" operator="equal" id="{D8962777-F7AE-4F9E-9671-6F83940B8EC0}">
            <xm:f>DATA!$A$5</xm:f>
            <x14:dxf>
              <font>
                <b/>
                <i val="0"/>
                <color rgb="FF00B05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227" id="{B0464DC6-5026-4529-8737-EDE635D0D12E}">
            <xm:f>$F5=DATA!$A$5</xm:f>
            <x14:dxf>
              <fill>
                <patternFill>
                  <bgColor theme="9" tint="0.79998168889431442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28" operator="equal" id="{25F9C4B3-DA8E-459F-BE33-D9CCC9A40A0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29" id="{7B1E64AB-5AE5-4E74-A18F-B4074370FF9C}">
            <xm:f>$F5=DATA!$A$4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208" id="{24F3A0EB-90FE-4B7E-AACA-258E571F88CF}">
            <xm:f>$F5=DATA!$A$5</xm:f>
            <x14:dxf>
              <fill>
                <patternFill>
                  <bgColor theme="9" tint="0.79998168889431442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cellIs" priority="209" operator="equal" id="{A7E4E5ED-97C8-45EF-BAEB-8E02DAD5FA7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10" id="{F6FFCD39-D5ED-497E-8288-D20E1B7190CA}">
            <xm:f>$F5=DATA!$A$4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199" id="{19E77D6F-F36F-4C7F-96A4-8ADAF2DE3E83}">
            <xm:f>$F5=DATA!$A$5</xm:f>
            <x14:dxf>
              <fill>
                <patternFill>
                  <bgColor theme="9" tint="0.79998168889431442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200" operator="equal" id="{E57A03BB-B6FD-4DA5-B8D0-2523D13FA42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01" id="{598D12F3-A0FB-487C-B752-A3CAC8415BA9}">
            <xm:f>$F5=DATA!$A$4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ellIs" priority="187" operator="equal" id="{C13630DC-B410-4510-879E-7B69EBA0D6BA}">
            <xm:f>DATA!$A$5</xm:f>
            <x14:dxf>
              <font>
                <b/>
                <i val="0"/>
                <color rgb="FF00B050"/>
              </font>
            </x14:dxf>
          </x14:cfRule>
          <xm:sqref>F1</xm:sqref>
        </x14:conditionalFormatting>
        <x14:conditionalFormatting xmlns:xm="http://schemas.microsoft.com/office/excel/2006/main">
          <x14:cfRule type="cellIs" priority="178" operator="equal" id="{BA097148-520C-4EE0-907E-AB70F4B15949}">
            <xm:f>DATA!$A$5</xm:f>
            <x14:dxf>
              <font>
                <b/>
                <i val="0"/>
                <color rgb="FF00B050"/>
              </font>
            </x14:dxf>
          </x14:cfRule>
          <xm:sqref>F6:F8</xm:sqref>
        </x14:conditionalFormatting>
        <x14:conditionalFormatting xmlns:xm="http://schemas.microsoft.com/office/excel/2006/main">
          <x14:cfRule type="cellIs" priority="157" operator="equal" id="{A7D0D200-FAC5-47E0-898B-EAF4BA10EE4E}">
            <xm:f>DATA!$A$5</xm:f>
            <x14:dxf>
              <font>
                <b/>
                <i val="0"/>
                <color rgb="FF00B050"/>
              </font>
            </x14:dxf>
          </x14:cfRule>
          <xm:sqref>F11</xm:sqref>
        </x14:conditionalFormatting>
        <x14:conditionalFormatting xmlns:xm="http://schemas.microsoft.com/office/excel/2006/main">
          <x14:cfRule type="expression" priority="158" id="{FFFECF1F-6034-4499-B908-BA2B037D2848}">
            <xm:f>$F11=DATA!$A$5</xm:f>
            <x14:dxf>
              <fill>
                <patternFill>
                  <bgColor theme="9" tint="0.79998168889431442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ellIs" priority="160" operator="equal" id="{B11DBBEB-E828-40D9-944A-7C9CB943662C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61" id="{66E1CF7A-86D7-48F4-A7D7-F1C4B42ADAD7}">
            <xm:f>$F11=DATA!$A$4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ellIs" priority="149" operator="equal" id="{D85939E7-60B1-4EB5-AA16-F4873E5A0AC9}">
            <xm:f>DATA!$A$5</xm:f>
            <x14:dxf>
              <font>
                <b/>
                <i val="0"/>
                <color rgb="FF00B050"/>
              </font>
            </x14:dxf>
          </x14:cfRule>
          <xm:sqref>F10</xm:sqref>
        </x14:conditionalFormatting>
        <x14:conditionalFormatting xmlns:xm="http://schemas.microsoft.com/office/excel/2006/main">
          <x14:cfRule type="expression" priority="150" id="{C001BFAB-3D21-41A3-A8B2-80AEAC77EBD3}">
            <xm:f>$F10=DATA!$A$5</xm:f>
            <x14:dxf>
              <fill>
                <patternFill>
                  <bgColor theme="9" tint="0.79998168889431442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151" operator="equal" id="{4444C68F-A1C7-41B3-86FD-BBB2D75E39CF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52" id="{3AD4BF51-DA37-42F6-B9DF-1C9167A9CB20}">
            <xm:f>$F10=DATA!$A$4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134" operator="equal" id="{202CC155-5CF0-4205-BBD9-180FE45AB9DF}">
            <xm:f>DATA!$A$5</xm:f>
            <x14:dxf>
              <font>
                <b/>
                <i val="0"/>
                <color rgb="FF00B050"/>
              </font>
            </x14:dxf>
          </x14:cfRule>
          <xm:sqref>F12:F13</xm:sqref>
        </x14:conditionalFormatting>
        <x14:conditionalFormatting xmlns:xm="http://schemas.microsoft.com/office/excel/2006/main">
          <x14:cfRule type="cellIs" priority="89" operator="equal" id="{79E39E64-A6F0-482B-AAB8-52F552E657CB}">
            <xm:f>DATA!$A$5</xm:f>
            <x14:dxf>
              <font>
                <b/>
                <i val="0"/>
                <color rgb="FF00B050"/>
              </font>
            </x14:dxf>
          </x14:cfRule>
          <xm:sqref>F23:F24</xm:sqref>
        </x14:conditionalFormatting>
        <x14:conditionalFormatting xmlns:xm="http://schemas.microsoft.com/office/excel/2006/main">
          <x14:cfRule type="cellIs" priority="82" operator="equal" id="{55BD8937-2424-488E-97C5-4F76D0233782}">
            <xm:f>DATA!$A$5</xm:f>
            <x14:dxf>
              <font>
                <b/>
                <i val="0"/>
                <color rgb="FF00B050"/>
              </font>
            </x14:dxf>
          </x14:cfRule>
          <xm:sqref>F20</xm:sqref>
        </x14:conditionalFormatting>
        <x14:conditionalFormatting xmlns:xm="http://schemas.microsoft.com/office/excel/2006/main">
          <x14:cfRule type="expression" priority="83" id="{55279897-4DDA-4E4F-9063-CB48AAC08CA9}">
            <xm:f>$F20=DATA!$A$5</xm:f>
            <x14:dxf>
              <fill>
                <patternFill>
                  <bgColor theme="9" tint="0.79998168889431442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ellIs" priority="76" operator="equal" id="{E79FAEAE-500D-46D8-825A-F789BBB6B228}">
            <xm:f>DATA!$A$5</xm:f>
            <x14:dxf>
              <font>
                <b/>
                <i val="0"/>
                <color rgb="FF00B050"/>
              </font>
            </x14:dxf>
          </x14:cfRule>
          <xm:sqref>F21:F24</xm:sqref>
        </x14:conditionalFormatting>
        <x14:conditionalFormatting xmlns:xm="http://schemas.microsoft.com/office/excel/2006/main">
          <x14:cfRule type="expression" priority="10725" id="{16533EE5-E8A4-45E7-B94B-844F5187C94D}">
            <xm:f>#REF!=DATA!$A$5</xm:f>
            <x14:dxf>
              <fill>
                <patternFill>
                  <bgColor theme="9" tint="0.79998168889431442"/>
                </patternFill>
              </fill>
            </x14:dxf>
          </x14:cfRule>
          <xm:sqref>A26:E26</xm:sqref>
        </x14:conditionalFormatting>
        <x14:conditionalFormatting xmlns:xm="http://schemas.microsoft.com/office/excel/2006/main">
          <x14:cfRule type="cellIs" priority="10726" operator="equal" id="{F2F4E0A3-87AA-4CFF-9379-DF1E32D5C6C0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0727" id="{3B972819-AF9E-4970-AC6C-EFA6365CC898}">
            <xm:f>#REF!=DATA!$A$4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A26:E26</xm:sqref>
        </x14:conditionalFormatting>
        <x14:conditionalFormatting xmlns:xm="http://schemas.microsoft.com/office/excel/2006/main">
          <x14:cfRule type="cellIs" priority="53" operator="equal" id="{54BB715A-E301-400D-B1E5-7C2F2B023C3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54" id="{C40442F2-3D8D-463C-BB17-0173FB97EA81}">
            <xm:f>$F26=DATA!$A$4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ellIs" priority="50" operator="equal" id="{67E0C6E6-F3CE-4D8F-95CA-4A481C4B095B}">
            <xm:f>DATA!$A$5</xm:f>
            <x14:dxf>
              <font>
                <b/>
                <i val="0"/>
                <color rgb="FF00B050"/>
              </font>
            </x14:dxf>
          </x14:cfRule>
          <xm:sqref>F26</xm:sqref>
        </x14:conditionalFormatting>
        <x14:conditionalFormatting xmlns:xm="http://schemas.microsoft.com/office/excel/2006/main">
          <x14:cfRule type="expression" priority="51" id="{3C06247F-0ED7-4F70-A7B6-E8EEC5CB7D62}">
            <xm:f>$F26=DATA!$A$5</xm:f>
            <x14:dxf>
              <fill>
                <patternFill>
                  <bgColor theme="9" tint="0.79998168889431442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expression" priority="43" id="{2B75BFCF-0ADC-420D-B96A-441E370CABBA}">
            <xm:f>$F28=DATA!$A$5</xm:f>
            <x14:dxf>
              <fill>
                <patternFill>
                  <bgColor theme="9" tint="0.79998168889431442"/>
                </patternFill>
              </fill>
            </x14:dxf>
          </x14:cfRule>
          <xm:sqref>F29 A28:D29</xm:sqref>
        </x14:conditionalFormatting>
        <x14:conditionalFormatting xmlns:xm="http://schemas.microsoft.com/office/excel/2006/main">
          <x14:cfRule type="cellIs" priority="45" operator="equal" id="{C16C0E69-A0A2-4D56-8192-4FE54321D6B5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46" id="{8D456027-43C0-4965-9D55-76CAF316421F}">
            <xm:f>$F28=DATA!$A$4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F29 A28:D29</xm:sqref>
        </x14:conditionalFormatting>
        <x14:conditionalFormatting xmlns:xm="http://schemas.microsoft.com/office/excel/2006/main">
          <x14:cfRule type="cellIs" priority="34" operator="equal" id="{16B9DD3A-0835-4430-9E8D-FE60FFA0C7ED}">
            <xm:f>DATA!$A$5</xm:f>
            <x14:dxf>
              <font>
                <b/>
                <i val="0"/>
                <color rgb="FF00B050"/>
              </font>
            </x14:dxf>
          </x14:cfRule>
          <xm:sqref>F28</xm:sqref>
        </x14:conditionalFormatting>
        <x14:conditionalFormatting xmlns:xm="http://schemas.microsoft.com/office/excel/2006/main">
          <x14:cfRule type="expression" priority="35" id="{657565E1-644D-4B7E-ADC2-56088E494CB8}">
            <xm:f>$F28=DATA!$A$5</xm:f>
            <x14:dxf>
              <fill>
                <patternFill>
                  <bgColor theme="9" tint="0.79998168889431442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36" operator="equal" id="{853FF77D-8502-4B7A-B586-3F44522FE3D6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37" id="{500E6279-6332-41AD-98B3-5003FB24F457}">
            <xm:f>$F28=DATA!$A$4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30" operator="equal" id="{C8DF5776-82AA-47F5-B442-4803B88ECA77}">
            <xm:f>DATA!$A$5</xm:f>
            <x14:dxf>
              <font>
                <b/>
                <i val="0"/>
                <color rgb="FF00B050"/>
              </font>
            </x14:dxf>
          </x14:cfRule>
          <xm:sqref>F29</xm:sqref>
        </x14:conditionalFormatting>
        <x14:conditionalFormatting xmlns:xm="http://schemas.microsoft.com/office/excel/2006/main">
          <x14:cfRule type="expression" priority="26" id="{270DF481-52AC-4D82-A184-1592E3E96124}">
            <xm:f>$F17=DATA!$A$5</xm:f>
            <x14:dxf>
              <fill>
                <patternFill>
                  <bgColor theme="9" tint="0.79998168889431442"/>
                </patternFill>
              </fill>
            </x14:dxf>
          </x14:cfRule>
          <xm:sqref>A17:D18 F17:F18</xm:sqref>
        </x14:conditionalFormatting>
        <x14:conditionalFormatting xmlns:xm="http://schemas.microsoft.com/office/excel/2006/main">
          <x14:cfRule type="cellIs" priority="28" operator="equal" id="{6A3933CA-022D-41CB-A0DF-2361EB035577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29" id="{38468A49-2E87-4B5D-AEC8-F2768E8A5A21}">
            <xm:f>$F17=DATA!$A$4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A17:D18 F17:F18</xm:sqref>
        </x14:conditionalFormatting>
        <x14:conditionalFormatting xmlns:xm="http://schemas.microsoft.com/office/excel/2006/main">
          <x14:cfRule type="cellIs" priority="21" operator="equal" id="{AB5F6C70-395C-45E0-B904-4EAA7478356E}">
            <xm:f>DATA!$A$5</xm:f>
            <x14:dxf>
              <font>
                <b/>
                <i val="0"/>
                <color rgb="FF00B050"/>
              </font>
            </x14:dxf>
          </x14:cfRule>
          <xm:sqref>F17:F18</xm:sqref>
        </x14:conditionalFormatting>
        <x14:conditionalFormatting xmlns:xm="http://schemas.microsoft.com/office/excel/2006/main">
          <x14:cfRule type="expression" priority="14" id="{9548E6F0-A06B-4180-952D-1AD554559C05}">
            <xm:f>$F15=DATA!$A$5</xm:f>
            <x14:dxf>
              <fill>
                <patternFill>
                  <bgColor theme="9" tint="0.79998168889431442"/>
                </patternFill>
              </fill>
            </x14:dxf>
          </x14:cfRule>
          <xm:sqref>F16 A15:D16</xm:sqref>
        </x14:conditionalFormatting>
        <x14:conditionalFormatting xmlns:xm="http://schemas.microsoft.com/office/excel/2006/main">
          <x14:cfRule type="cellIs" priority="16" operator="equal" id="{FF598B07-616C-453D-8C41-6B2516BB78FE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17" id="{7AC679DC-6D6E-4BC2-A0D0-99524334C0FD}">
            <xm:f>$F15=DATA!$A$4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F16 A15:D16</xm:sqref>
        </x14:conditionalFormatting>
        <x14:conditionalFormatting xmlns:xm="http://schemas.microsoft.com/office/excel/2006/main">
          <x14:cfRule type="cellIs" priority="5" operator="equal" id="{6767A556-5DFD-48F7-8E13-3821F78168F0}">
            <xm:f>DATA!$A$5</xm:f>
            <x14:dxf>
              <font>
                <b/>
                <i val="0"/>
                <color rgb="FF00B050"/>
              </font>
            </x14:dxf>
          </x14:cfRule>
          <xm:sqref>F15</xm:sqref>
        </x14:conditionalFormatting>
        <x14:conditionalFormatting xmlns:xm="http://schemas.microsoft.com/office/excel/2006/main">
          <x14:cfRule type="expression" priority="6" id="{54E6D4CE-CA75-4403-A3E0-9C021E9E44CE}">
            <xm:f>$F15=DATA!$A$5</xm:f>
            <x14:dxf>
              <fill>
                <patternFill>
                  <bgColor theme="9" tint="0.79998168889431442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cellIs" priority="7" operator="equal" id="{2C3B5E7C-958B-4E91-865C-4244C6F8EECA}">
            <xm:f>DATA!$A$5</xm:f>
            <x14:dxf>
              <font>
                <b/>
                <i val="0"/>
                <color rgb="FF00B050"/>
              </font>
            </x14:dxf>
          </x14:cfRule>
          <x14:cfRule type="expression" priority="8" id="{28D19963-F6BF-41E2-A7E3-BB8AF64CA3BE}">
            <xm:f>$F15=DATA!$A$4</xm:f>
            <x14:dxf>
              <font>
                <b/>
                <i val="0"/>
                <color theme="5"/>
              </font>
              <fill>
                <patternFill>
                  <bgColor theme="7" tint="0.79998168889431442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cellIs" priority="1" operator="equal" id="{BF703C88-D0A0-4953-97B1-665D556E3DB2}">
            <xm:f>DATA!$A$5</xm:f>
            <x14:dxf>
              <font>
                <b/>
                <i val="0"/>
                <color rgb="FF00B050"/>
              </font>
            </x14:dxf>
          </x14:cfRule>
          <xm:sqref>F16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61AC1C-9592-4EF7-A885-85B124F3C34A}">
          <x14:formula1>
            <xm:f>DATA!$A:$A</xm:f>
          </x14:formula1>
          <xm:sqref>F3:F8 F10:F13 F26:F27 F28:F29 F15:F18 F20:F24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DEE0-DF1A-4CF0-8DCD-EC4FEEF9556C}">
  <dimension ref="A1:A13"/>
  <sheetViews>
    <sheetView workbookViewId="0">
      <selection activeCell="A13" sqref="A13"/>
    </sheetView>
  </sheetViews>
  <sheetFormatPr baseColWidth="10" defaultRowHeight="15" x14ac:dyDescent="0.25"/>
  <cols>
    <col min="1" max="1" width="29.140625" style="1" customWidth="1"/>
  </cols>
  <sheetData>
    <row r="1" spans="1:1" x14ac:dyDescent="0.25">
      <c r="A1" s="1">
        <v>43770</v>
      </c>
    </row>
    <row r="2" spans="1:1" x14ac:dyDescent="0.25">
      <c r="A2" s="1">
        <v>43780</v>
      </c>
    </row>
    <row r="3" spans="1:1" x14ac:dyDescent="0.25">
      <c r="A3" s="1">
        <v>43824</v>
      </c>
    </row>
    <row r="4" spans="1:1" x14ac:dyDescent="0.25">
      <c r="A4" s="1">
        <v>43831</v>
      </c>
    </row>
    <row r="5" spans="1:1" x14ac:dyDescent="0.25">
      <c r="A5" s="1">
        <v>43952</v>
      </c>
    </row>
    <row r="6" spans="1:1" x14ac:dyDescent="0.25">
      <c r="A6" s="1">
        <v>43959</v>
      </c>
    </row>
    <row r="7" spans="1:1" x14ac:dyDescent="0.25">
      <c r="A7" s="1">
        <v>43972</v>
      </c>
    </row>
    <row r="8" spans="1:1" x14ac:dyDescent="0.25">
      <c r="A8" s="1">
        <v>43983</v>
      </c>
    </row>
    <row r="9" spans="1:1" x14ac:dyDescent="0.25">
      <c r="A9" s="1">
        <v>44026</v>
      </c>
    </row>
    <row r="10" spans="1:1" x14ac:dyDescent="0.25">
      <c r="A10" s="1">
        <v>44058</v>
      </c>
    </row>
    <row r="11" spans="1:1" x14ac:dyDescent="0.25">
      <c r="A11" s="1">
        <v>44136</v>
      </c>
    </row>
    <row r="12" spans="1:1" x14ac:dyDescent="0.25">
      <c r="A12" s="1">
        <v>44146</v>
      </c>
    </row>
    <row r="13" spans="1:1" x14ac:dyDescent="0.25">
      <c r="A13" s="1">
        <v>44190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EFE5-4F63-4D16-AF34-A5B83955F3F8}">
  <dimension ref="A1:C34"/>
  <sheetViews>
    <sheetView workbookViewId="0">
      <selection activeCell="C5" sqref="C5"/>
    </sheetView>
  </sheetViews>
  <sheetFormatPr baseColWidth="10" defaultRowHeight="15" x14ac:dyDescent="0.25"/>
  <cols>
    <col min="1" max="1" width="20.85546875" bestFit="1" customWidth="1"/>
    <col min="2" max="2" width="24.5703125" style="149" bestFit="1" customWidth="1"/>
    <col min="3" max="3" width="15.42578125" style="2" customWidth="1"/>
  </cols>
  <sheetData>
    <row r="1" spans="1:3" x14ac:dyDescent="0.25">
      <c r="A1" s="152" t="s">
        <v>146</v>
      </c>
      <c r="B1" s="153" t="s">
        <v>156</v>
      </c>
      <c r="C1" s="150" t="s">
        <v>160</v>
      </c>
    </row>
    <row r="2" spans="1:3" x14ac:dyDescent="0.25">
      <c r="A2" t="s">
        <v>9</v>
      </c>
      <c r="C2" s="2" t="s">
        <v>161</v>
      </c>
    </row>
    <row r="4" spans="1:3" x14ac:dyDescent="0.25">
      <c r="A4" s="31" t="s">
        <v>147</v>
      </c>
      <c r="B4" s="151"/>
      <c r="C4" s="150"/>
    </row>
    <row r="5" spans="1:3" x14ac:dyDescent="0.25">
      <c r="A5" t="s">
        <v>5</v>
      </c>
      <c r="B5" s="149">
        <v>1</v>
      </c>
      <c r="C5" s="2" t="s">
        <v>142</v>
      </c>
    </row>
    <row r="6" spans="1:3" x14ac:dyDescent="0.25">
      <c r="A6" t="s">
        <v>6</v>
      </c>
      <c r="B6" s="149">
        <v>0.5</v>
      </c>
      <c r="C6" s="2" t="s">
        <v>143</v>
      </c>
    </row>
    <row r="7" spans="1:3" x14ac:dyDescent="0.25">
      <c r="A7" t="s">
        <v>10</v>
      </c>
      <c r="B7" s="149">
        <v>0.5</v>
      </c>
      <c r="C7" s="2" t="s">
        <v>144</v>
      </c>
    </row>
    <row r="8" spans="1:3" x14ac:dyDescent="0.25">
      <c r="A8" t="s">
        <v>157</v>
      </c>
      <c r="B8" s="149">
        <v>1</v>
      </c>
      <c r="C8" s="2" t="s">
        <v>162</v>
      </c>
    </row>
    <row r="9" spans="1:3" x14ac:dyDescent="0.25">
      <c r="A9" t="s">
        <v>158</v>
      </c>
      <c r="B9" s="149">
        <v>1</v>
      </c>
      <c r="C9" s="2" t="s">
        <v>163</v>
      </c>
    </row>
    <row r="10" spans="1:3" x14ac:dyDescent="0.25">
      <c r="A10" t="s">
        <v>159</v>
      </c>
      <c r="B10" s="149">
        <v>1</v>
      </c>
      <c r="C10" s="2" t="s">
        <v>164</v>
      </c>
    </row>
    <row r="12" spans="1:3" x14ac:dyDescent="0.25">
      <c r="A12" s="31" t="s">
        <v>148</v>
      </c>
      <c r="B12" s="151"/>
      <c r="C12" s="150"/>
    </row>
    <row r="13" spans="1:3" x14ac:dyDescent="0.25">
      <c r="A13" t="s">
        <v>8</v>
      </c>
      <c r="B13" s="149">
        <v>1</v>
      </c>
      <c r="C13" s="2" t="s">
        <v>141</v>
      </c>
    </row>
    <row r="14" spans="1:3" x14ac:dyDescent="0.25">
      <c r="A14" t="s">
        <v>7</v>
      </c>
      <c r="B14" s="149">
        <v>1</v>
      </c>
      <c r="C14" s="2" t="s">
        <v>165</v>
      </c>
    </row>
    <row r="16" spans="1:3" x14ac:dyDescent="0.25">
      <c r="A16" s="31" t="s">
        <v>149</v>
      </c>
      <c r="B16" s="151"/>
      <c r="C16" s="150"/>
    </row>
    <row r="17" spans="1:3" x14ac:dyDescent="0.25">
      <c r="A17" t="s">
        <v>6</v>
      </c>
      <c r="B17" s="149">
        <v>0.5</v>
      </c>
      <c r="C17" s="2" t="s">
        <v>137</v>
      </c>
    </row>
    <row r="18" spans="1:3" x14ac:dyDescent="0.25">
      <c r="A18" t="s">
        <v>13</v>
      </c>
      <c r="B18" s="149">
        <v>0.6</v>
      </c>
      <c r="C18" s="2" t="s">
        <v>136</v>
      </c>
    </row>
    <row r="20" spans="1:3" x14ac:dyDescent="0.25">
      <c r="A20" s="31" t="s">
        <v>150</v>
      </c>
      <c r="B20" s="151"/>
      <c r="C20" s="150"/>
    </row>
    <row r="21" spans="1:3" x14ac:dyDescent="0.25">
      <c r="A21" t="s">
        <v>12</v>
      </c>
      <c r="C21" s="2" t="s">
        <v>135</v>
      </c>
    </row>
    <row r="22" spans="1:3" x14ac:dyDescent="0.25">
      <c r="A22" t="s">
        <v>11</v>
      </c>
      <c r="C22" s="2" t="s">
        <v>138</v>
      </c>
    </row>
    <row r="24" spans="1:3" x14ac:dyDescent="0.25">
      <c r="A24" s="31" t="s">
        <v>151</v>
      </c>
      <c r="B24" s="151"/>
      <c r="C24" s="150"/>
    </row>
    <row r="25" spans="1:3" x14ac:dyDescent="0.25">
      <c r="A25" t="s">
        <v>45</v>
      </c>
      <c r="C25" s="2" t="s">
        <v>145</v>
      </c>
    </row>
    <row r="26" spans="1:3" x14ac:dyDescent="0.25">
      <c r="A26" t="s">
        <v>89</v>
      </c>
      <c r="C26" s="2" t="s">
        <v>134</v>
      </c>
    </row>
    <row r="28" spans="1:3" x14ac:dyDescent="0.25">
      <c r="A28" s="31" t="s">
        <v>152</v>
      </c>
      <c r="B28" s="151"/>
      <c r="C28" s="150"/>
    </row>
    <row r="29" spans="1:3" x14ac:dyDescent="0.25">
      <c r="A29" t="s">
        <v>90</v>
      </c>
      <c r="B29" s="149">
        <v>1</v>
      </c>
      <c r="C29" s="2" t="s">
        <v>139</v>
      </c>
    </row>
    <row r="30" spans="1:3" x14ac:dyDescent="0.25">
      <c r="A30" t="s">
        <v>153</v>
      </c>
      <c r="B30" s="149">
        <v>1</v>
      </c>
      <c r="C30" s="2" t="s">
        <v>166</v>
      </c>
    </row>
    <row r="31" spans="1:3" x14ac:dyDescent="0.25">
      <c r="A31" t="s">
        <v>154</v>
      </c>
      <c r="C31" s="2" t="s">
        <v>167</v>
      </c>
    </row>
    <row r="33" spans="1:3" x14ac:dyDescent="0.25">
      <c r="A33" s="31" t="s">
        <v>155</v>
      </c>
      <c r="B33" s="151"/>
      <c r="C33" s="150"/>
    </row>
    <row r="34" spans="1:3" x14ac:dyDescent="0.25">
      <c r="A34" t="s">
        <v>91</v>
      </c>
      <c r="C34" s="2" t="s">
        <v>140</v>
      </c>
    </row>
  </sheetData>
  <sortState xmlns:xlrd2="http://schemas.microsoft.com/office/spreadsheetml/2017/richdata2" ref="A12:B21">
    <sortCondition ref="A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3385-4248-40F3-8627-D216BC62758D}">
  <dimension ref="A1:C13"/>
  <sheetViews>
    <sheetView workbookViewId="0">
      <selection activeCell="C13" sqref="C13"/>
    </sheetView>
  </sheetViews>
  <sheetFormatPr baseColWidth="10" defaultRowHeight="15" x14ac:dyDescent="0.25"/>
  <cols>
    <col min="1" max="1" width="25.28515625" customWidth="1"/>
  </cols>
  <sheetData>
    <row r="1" spans="1:3" x14ac:dyDescent="0.25">
      <c r="A1" t="s">
        <v>22</v>
      </c>
      <c r="C1" t="s">
        <v>199</v>
      </c>
    </row>
    <row r="2" spans="1:3" x14ac:dyDescent="0.25">
      <c r="A2" t="s">
        <v>23</v>
      </c>
      <c r="C2" t="s">
        <v>200</v>
      </c>
    </row>
    <row r="3" spans="1:3" x14ac:dyDescent="0.25">
      <c r="A3" t="s">
        <v>19</v>
      </c>
      <c r="C3" t="s">
        <v>201</v>
      </c>
    </row>
    <row r="4" spans="1:3" x14ac:dyDescent="0.25">
      <c r="A4" t="s">
        <v>20</v>
      </c>
      <c r="C4" t="s">
        <v>202</v>
      </c>
    </row>
    <row r="5" spans="1:3" x14ac:dyDescent="0.25">
      <c r="A5" t="s">
        <v>21</v>
      </c>
      <c r="C5" t="s">
        <v>203</v>
      </c>
    </row>
    <row r="6" spans="1:3" x14ac:dyDescent="0.25">
      <c r="A6" t="s">
        <v>24</v>
      </c>
      <c r="C6" t="s">
        <v>204</v>
      </c>
    </row>
    <row r="7" spans="1:3" x14ac:dyDescent="0.25">
      <c r="C7" t="s">
        <v>205</v>
      </c>
    </row>
    <row r="8" spans="1:3" x14ac:dyDescent="0.25">
      <c r="C8" t="s">
        <v>206</v>
      </c>
    </row>
    <row r="9" spans="1:3" x14ac:dyDescent="0.25">
      <c r="C9" t="s">
        <v>207</v>
      </c>
    </row>
    <row r="10" spans="1:3" x14ac:dyDescent="0.25">
      <c r="C10" t="s">
        <v>208</v>
      </c>
    </row>
    <row r="11" spans="1:3" x14ac:dyDescent="0.25">
      <c r="C11" t="s">
        <v>209</v>
      </c>
    </row>
    <row r="12" spans="1:3" x14ac:dyDescent="0.25">
      <c r="C12" t="s">
        <v>210</v>
      </c>
    </row>
    <row r="13" spans="1:3" x14ac:dyDescent="0.25">
      <c r="C13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644A-0B12-44E9-9E4E-0475270851AD}">
  <dimension ref="A1:U17"/>
  <sheetViews>
    <sheetView workbookViewId="0">
      <selection activeCell="L10" sqref="L10"/>
    </sheetView>
  </sheetViews>
  <sheetFormatPr baseColWidth="10" defaultRowHeight="15" x14ac:dyDescent="0.25"/>
  <cols>
    <col min="1" max="2" width="11.5703125" style="2"/>
    <col min="5" max="5" width="16" style="95" customWidth="1"/>
    <col min="6" max="6" width="11.5703125" style="22"/>
    <col min="7" max="7" width="11.5703125" style="109"/>
    <col min="8" max="8" width="12.140625" style="22" customWidth="1"/>
    <col min="9" max="9" width="15.85546875" style="22" bestFit="1" customWidth="1"/>
    <col min="10" max="10" width="15.85546875" style="22" customWidth="1"/>
    <col min="11" max="11" width="15.28515625" style="22" customWidth="1"/>
    <col min="12" max="13" width="15.85546875" style="121" customWidth="1"/>
    <col min="14" max="14" width="11.5703125" style="109"/>
    <col min="16" max="17" width="13.140625" customWidth="1"/>
    <col min="18" max="18" width="14.140625" customWidth="1"/>
    <col min="19" max="20" width="11.5703125" style="121"/>
    <col min="21" max="21" width="11.5703125" style="6"/>
  </cols>
  <sheetData>
    <row r="1" spans="1:21" ht="63" customHeight="1" thickBot="1" x14ac:dyDescent="0.3">
      <c r="A1" s="27" t="s">
        <v>46</v>
      </c>
      <c r="B1" s="27" t="s">
        <v>119</v>
      </c>
      <c r="C1" s="27" t="s">
        <v>47</v>
      </c>
      <c r="D1" s="27" t="s">
        <v>48</v>
      </c>
      <c r="E1" s="94" t="s">
        <v>114</v>
      </c>
      <c r="F1" s="27" t="s">
        <v>49</v>
      </c>
      <c r="G1" s="28" t="s">
        <v>55</v>
      </c>
      <c r="H1" s="27" t="s">
        <v>50</v>
      </c>
      <c r="I1" s="27" t="s">
        <v>57</v>
      </c>
      <c r="J1" s="27" t="s">
        <v>117</v>
      </c>
      <c r="K1" s="27" t="s">
        <v>51</v>
      </c>
      <c r="L1" s="116" t="s">
        <v>56</v>
      </c>
      <c r="M1" s="116" t="s">
        <v>115</v>
      </c>
      <c r="N1" s="28" t="s">
        <v>54</v>
      </c>
      <c r="O1" s="27" t="s">
        <v>50</v>
      </c>
      <c r="P1" s="27" t="s">
        <v>52</v>
      </c>
      <c r="Q1" s="27" t="s">
        <v>118</v>
      </c>
      <c r="R1" s="27" t="s">
        <v>51</v>
      </c>
      <c r="S1" s="116" t="s">
        <v>53</v>
      </c>
      <c r="T1" s="116" t="s">
        <v>116</v>
      </c>
      <c r="U1" s="29" t="s">
        <v>58</v>
      </c>
    </row>
    <row r="2" spans="1:21" x14ac:dyDescent="0.25">
      <c r="A2" s="122">
        <f>COUNT(A3,A8,A13,#REF!,#REF!,#REF!)</f>
        <v>3</v>
      </c>
      <c r="B2" s="122"/>
      <c r="C2" s="123">
        <f>C3</f>
        <v>43759</v>
      </c>
      <c r="D2" s="123">
        <f>D17</f>
        <v>43976</v>
      </c>
      <c r="E2" s="124">
        <f>SUM(E3,E8,E13)</f>
        <v>29.428571428571431</v>
      </c>
      <c r="F2" s="124">
        <f>SUM(F3,F8,F13)</f>
        <v>149</v>
      </c>
      <c r="G2" s="126">
        <f>SUM(G3,G8,G13)/COUNT(G3,G8,G13)</f>
        <v>5.208333333333333</v>
      </c>
      <c r="H2" s="124">
        <f>SUM(H3,H8,H13)</f>
        <v>35</v>
      </c>
      <c r="I2" s="124">
        <f>SUM(I3,I8,I13)</f>
        <v>767</v>
      </c>
      <c r="J2" s="124">
        <f>SUM(J3,J8,J13)</f>
        <v>4105</v>
      </c>
      <c r="K2" s="125">
        <f>SUM(K3,K8,K13)/COUNT(K3,K8,K13)</f>
        <v>0.74166666666666659</v>
      </c>
      <c r="L2" s="124">
        <f>SUM(L3,L8,L13)</f>
        <v>583.40000000000009</v>
      </c>
      <c r="M2" s="124">
        <f>SUM(M3,M8,M13)</f>
        <v>2913.4</v>
      </c>
      <c r="N2" s="126">
        <f>SUM(N3,N8,N13)/COUNT(N3,N8,N13)</f>
        <v>2</v>
      </c>
      <c r="O2" s="124">
        <f>SUM(O3,O8,O13)</f>
        <v>17</v>
      </c>
      <c r="P2" s="124">
        <f>SUM(P3,P8,P13)</f>
        <v>281</v>
      </c>
      <c r="Q2" s="124">
        <f>SUM(Q3,Q8,Q13)</f>
        <v>1659</v>
      </c>
      <c r="R2" s="125">
        <f>SUM(R3,R8,R13)/COUNT(R3,R8,R13)</f>
        <v>0.76666666666666661</v>
      </c>
      <c r="S2" s="124">
        <f>SUM(S3,S8,S13)</f>
        <v>220</v>
      </c>
      <c r="T2" s="124">
        <f>SUM(T3,T8,T13)</f>
        <v>1208.1999999999998</v>
      </c>
      <c r="U2" s="127" t="e">
        <f>SUM(U3,U8,U13,#REF!,#REF!,#REF!)</f>
        <v>#REF!</v>
      </c>
    </row>
    <row r="3" spans="1:21" ht="15.75" thickBot="1" x14ac:dyDescent="0.3">
      <c r="A3" s="110">
        <v>5</v>
      </c>
      <c r="B3" s="110"/>
      <c r="C3" s="111">
        <f>C4</f>
        <v>43759</v>
      </c>
      <c r="D3" s="111">
        <f>D7</f>
        <v>43815</v>
      </c>
      <c r="E3" s="112">
        <f>SUM(E4:E7)</f>
        <v>7.5714285714285712</v>
      </c>
      <c r="F3" s="112">
        <f>SUM(F4:F7)</f>
        <v>39</v>
      </c>
      <c r="G3" s="113">
        <f>SUM(G4:G7)/COUNT(G4:G7)</f>
        <v>3.875</v>
      </c>
      <c r="H3" s="112">
        <f>SUM(H4:H7)</f>
        <v>5</v>
      </c>
      <c r="I3" s="112">
        <f>SUM(I4:I7)</f>
        <v>146</v>
      </c>
      <c r="J3" s="115">
        <f>SUM(J4:J7)</f>
        <v>333</v>
      </c>
      <c r="K3" s="115">
        <f>SUM(K4:K7)/COUNT(K4:K7)</f>
        <v>0.67499999999999993</v>
      </c>
      <c r="L3" s="115">
        <f>SUM(L4:L7)</f>
        <v>97.7</v>
      </c>
      <c r="M3" s="115">
        <f>SUM(M4:M7)</f>
        <v>228.60000000000002</v>
      </c>
      <c r="N3" s="113">
        <f>SUM(N4:N7)/COUNT(N4:N7)</f>
        <v>2</v>
      </c>
      <c r="O3" s="112">
        <f>SUM(O4:O7)</f>
        <v>0</v>
      </c>
      <c r="P3" s="112">
        <f>SUM(P4:P7)</f>
        <v>78</v>
      </c>
      <c r="Q3" s="115">
        <f>SUM(Q4:Q7)</f>
        <v>194</v>
      </c>
      <c r="R3" s="115">
        <f>SUM(R4:R7)/COUNT(R4:R7)</f>
        <v>0.67499999999999993</v>
      </c>
      <c r="S3" s="115">
        <f>SUM(S4:S7)</f>
        <v>52.6</v>
      </c>
      <c r="T3" s="115">
        <f>SUM(T4:T7)</f>
        <v>127.80000000000001</v>
      </c>
      <c r="U3" s="114">
        <f>SUM(U4:U7)</f>
        <v>150.30000000000001</v>
      </c>
    </row>
    <row r="4" spans="1:21" x14ac:dyDescent="0.25">
      <c r="A4" s="96">
        <v>5</v>
      </c>
      <c r="B4" s="96">
        <v>1</v>
      </c>
      <c r="C4" s="97">
        <v>43759</v>
      </c>
      <c r="D4" s="97">
        <f>C4+14</f>
        <v>43773</v>
      </c>
      <c r="E4" s="98">
        <f>(D4-C4)/7</f>
        <v>2</v>
      </c>
      <c r="F4" s="96">
        <f>NETWORKDAYS(C4,D4,'JOUR FERIE'!A:A)</f>
        <v>10</v>
      </c>
      <c r="G4" s="99">
        <v>2.5</v>
      </c>
      <c r="H4" s="96">
        <v>0</v>
      </c>
      <c r="I4" s="96">
        <f>(F4*G4)-H4</f>
        <v>25</v>
      </c>
      <c r="J4" s="118">
        <f>I4</f>
        <v>25</v>
      </c>
      <c r="K4" s="96">
        <v>0.7</v>
      </c>
      <c r="L4" s="117">
        <f>I4*K4</f>
        <v>17.5</v>
      </c>
      <c r="M4" s="118">
        <f>L4</f>
        <v>17.5</v>
      </c>
      <c r="N4" s="99">
        <v>2</v>
      </c>
      <c r="O4" s="96">
        <v>0</v>
      </c>
      <c r="P4" s="96">
        <f>(F4*N4)-O4</f>
        <v>20</v>
      </c>
      <c r="Q4" s="118">
        <f>P4</f>
        <v>20</v>
      </c>
      <c r="R4" s="96">
        <v>0.6</v>
      </c>
      <c r="S4" s="117">
        <f>P4*R4</f>
        <v>12</v>
      </c>
      <c r="T4" s="118">
        <f>S4</f>
        <v>12</v>
      </c>
      <c r="U4" s="304">
        <f>L4+S4</f>
        <v>29.5</v>
      </c>
    </row>
    <row r="5" spans="1:21" x14ac:dyDescent="0.25">
      <c r="A5" s="25">
        <v>5</v>
      </c>
      <c r="B5" s="25">
        <v>2</v>
      </c>
      <c r="C5" s="26">
        <f>D4+1</f>
        <v>43774</v>
      </c>
      <c r="D5" s="26">
        <f>C5+13</f>
        <v>43787</v>
      </c>
      <c r="E5" s="100">
        <f t="shared" ref="E5:E17" si="0">(D5-C5)/7</f>
        <v>1.8571428571428572</v>
      </c>
      <c r="F5" s="25">
        <f>NETWORKDAYS(C5,D5,'JOUR FERIE'!A:A)</f>
        <v>9</v>
      </c>
      <c r="G5" s="135">
        <v>4</v>
      </c>
      <c r="H5" s="25">
        <v>0</v>
      </c>
      <c r="I5" s="25">
        <f>(F5*G5)-H5</f>
        <v>36</v>
      </c>
      <c r="J5" s="118">
        <f>J4+I5</f>
        <v>61</v>
      </c>
      <c r="K5" s="25">
        <v>0.7</v>
      </c>
      <c r="L5" s="118">
        <f>I5*K5</f>
        <v>25.2</v>
      </c>
      <c r="M5" s="118">
        <f>M4+L5</f>
        <v>42.7</v>
      </c>
      <c r="N5" s="24">
        <v>2</v>
      </c>
      <c r="O5" s="25">
        <v>0</v>
      </c>
      <c r="P5" s="25">
        <f>(F5*N5)-O5</f>
        <v>18</v>
      </c>
      <c r="Q5" s="118">
        <f>Q4+P5</f>
        <v>38</v>
      </c>
      <c r="R5" s="25">
        <v>0.7</v>
      </c>
      <c r="S5" s="118">
        <f>P5*R5</f>
        <v>12.6</v>
      </c>
      <c r="T5" s="118">
        <f>T4+S5</f>
        <v>24.6</v>
      </c>
      <c r="U5" s="19">
        <f>L5+S5</f>
        <v>37.799999999999997</v>
      </c>
    </row>
    <row r="6" spans="1:21" x14ac:dyDescent="0.25">
      <c r="A6" s="25">
        <v>5</v>
      </c>
      <c r="B6" s="25">
        <v>3</v>
      </c>
      <c r="C6" s="26">
        <f t="shared" ref="C6:C17" si="1">D5+1</f>
        <v>43788</v>
      </c>
      <c r="D6" s="26">
        <f>C6+13</f>
        <v>43801</v>
      </c>
      <c r="E6" s="100">
        <f t="shared" si="0"/>
        <v>1.8571428571428572</v>
      </c>
      <c r="F6" s="25">
        <f>NETWORKDAYS(C6,D6,'JOUR FERIE'!A:A)</f>
        <v>10</v>
      </c>
      <c r="G6" s="135">
        <v>4</v>
      </c>
      <c r="H6" s="25">
        <v>0</v>
      </c>
      <c r="I6" s="25">
        <f>(F6*G6)-H6</f>
        <v>40</v>
      </c>
      <c r="J6" s="118">
        <f>J5+I6</f>
        <v>101</v>
      </c>
      <c r="K6" s="25">
        <v>0.7</v>
      </c>
      <c r="L6" s="118">
        <f>I6*K6</f>
        <v>28</v>
      </c>
      <c r="M6" s="118">
        <f>M5+L6</f>
        <v>70.7</v>
      </c>
      <c r="N6" s="24">
        <v>2</v>
      </c>
      <c r="O6" s="25">
        <v>0</v>
      </c>
      <c r="P6" s="25">
        <f>(F6*N6)-O6</f>
        <v>20</v>
      </c>
      <c r="Q6" s="118">
        <f>Q5+P6</f>
        <v>58</v>
      </c>
      <c r="R6" s="25">
        <v>0.7</v>
      </c>
      <c r="S6" s="118">
        <f>P6*R6</f>
        <v>14</v>
      </c>
      <c r="T6" s="118">
        <f>T5+S6</f>
        <v>38.6</v>
      </c>
      <c r="U6" s="19">
        <f>L6+S6</f>
        <v>42</v>
      </c>
    </row>
    <row r="7" spans="1:21" x14ac:dyDescent="0.25">
      <c r="A7" s="101">
        <v>5</v>
      </c>
      <c r="B7" s="101">
        <v>4</v>
      </c>
      <c r="C7" s="102">
        <f t="shared" si="1"/>
        <v>43802</v>
      </c>
      <c r="D7" s="102">
        <f>C7+13</f>
        <v>43815</v>
      </c>
      <c r="E7" s="103">
        <f t="shared" si="0"/>
        <v>1.8571428571428572</v>
      </c>
      <c r="F7" s="101">
        <f>NETWORKDAYS(C7,D7,'JOUR FERIE'!A:A)</f>
        <v>10</v>
      </c>
      <c r="G7" s="128">
        <v>5</v>
      </c>
      <c r="H7" s="132">
        <v>5</v>
      </c>
      <c r="I7" s="101">
        <f>(F7*G7)-H7</f>
        <v>45</v>
      </c>
      <c r="J7" s="118">
        <f>J6+I7</f>
        <v>146</v>
      </c>
      <c r="K7" s="101">
        <v>0.6</v>
      </c>
      <c r="L7" s="119">
        <f>I7*K7</f>
        <v>27</v>
      </c>
      <c r="M7" s="118">
        <f>M6+L7</f>
        <v>97.7</v>
      </c>
      <c r="N7" s="76">
        <v>2</v>
      </c>
      <c r="O7" s="101">
        <v>0</v>
      </c>
      <c r="P7" s="101">
        <f>(F7*N7)-O7</f>
        <v>20</v>
      </c>
      <c r="Q7" s="118">
        <f>Q6+P7</f>
        <v>78</v>
      </c>
      <c r="R7" s="25">
        <v>0.7</v>
      </c>
      <c r="S7" s="119">
        <f>P7*R7</f>
        <v>14</v>
      </c>
      <c r="T7" s="118">
        <f>T6+S7</f>
        <v>52.6</v>
      </c>
      <c r="U7" s="104">
        <f>L7+S7</f>
        <v>41</v>
      </c>
    </row>
    <row r="8" spans="1:21" x14ac:dyDescent="0.25">
      <c r="A8" s="110">
        <v>6</v>
      </c>
      <c r="B8" s="110"/>
      <c r="C8" s="111">
        <f>C9</f>
        <v>43816</v>
      </c>
      <c r="D8" s="111">
        <f>D12</f>
        <v>43892</v>
      </c>
      <c r="E8" s="112">
        <f>SUM(E9:E12)</f>
        <v>10.428571428571429</v>
      </c>
      <c r="F8" s="112">
        <f>SUM(F9:F12)</f>
        <v>53</v>
      </c>
      <c r="G8" s="113">
        <f>SUM(G9:G12)/COUNT(G9:G12)</f>
        <v>5.75</v>
      </c>
      <c r="H8" s="112">
        <f>SUM(H9:H12)</f>
        <v>30</v>
      </c>
      <c r="I8" s="112">
        <f>SUM(I9:I12)</f>
        <v>279</v>
      </c>
      <c r="J8" s="115">
        <f>SUM(J9:J12)</f>
        <v>1196</v>
      </c>
      <c r="K8" s="115">
        <f>SUM(K9:K12)/COUNT(K9:K12)</f>
        <v>0.67499999999999993</v>
      </c>
      <c r="L8" s="115">
        <f>SUM(L9:L12)</f>
        <v>186.9</v>
      </c>
      <c r="M8" s="115">
        <f>SUM(M9:M12)</f>
        <v>794</v>
      </c>
      <c r="N8" s="113">
        <f>SUM(N9:N12)/COUNT(N9:N12)</f>
        <v>2</v>
      </c>
      <c r="O8" s="112">
        <f>SUM(O9:O12)</f>
        <v>17</v>
      </c>
      <c r="P8" s="112">
        <f>SUM(P9:P12)</f>
        <v>89</v>
      </c>
      <c r="Q8" s="115">
        <f>SUM(Q9:Q12)</f>
        <v>505</v>
      </c>
      <c r="R8" s="115">
        <f>SUM(R9:R12)/COUNT(R9:R12)</f>
        <v>0.72499999999999987</v>
      </c>
      <c r="S8" s="115">
        <f>SUM(S9:S12)</f>
        <v>64.8</v>
      </c>
      <c r="T8" s="115">
        <f>SUM(T9:T12)</f>
        <v>347.99999999999994</v>
      </c>
      <c r="U8" s="114">
        <f>SUM(U9:U12)</f>
        <v>251.7</v>
      </c>
    </row>
    <row r="9" spans="1:21" x14ac:dyDescent="0.25">
      <c r="A9" s="105">
        <v>6</v>
      </c>
      <c r="B9" s="105">
        <v>1</v>
      </c>
      <c r="C9" s="106">
        <f>D7+1</f>
        <v>43816</v>
      </c>
      <c r="D9" s="106">
        <f>C9+13</f>
        <v>43829</v>
      </c>
      <c r="E9" s="107">
        <f t="shared" si="0"/>
        <v>1.8571428571428572</v>
      </c>
      <c r="F9" s="105">
        <f>NETWORKDAYS(C9,D9,'JOUR FERIE'!A:A)</f>
        <v>9</v>
      </c>
      <c r="G9" s="133">
        <v>5</v>
      </c>
      <c r="H9" s="131">
        <v>20</v>
      </c>
      <c r="I9" s="105">
        <f>(F9*G9)-H9</f>
        <v>25</v>
      </c>
      <c r="J9" s="118">
        <f>J7+I9</f>
        <v>171</v>
      </c>
      <c r="K9" s="25">
        <v>0.7</v>
      </c>
      <c r="L9" s="120">
        <f>I9*K9</f>
        <v>17.5</v>
      </c>
      <c r="M9" s="118">
        <f>M7+L9</f>
        <v>115.2</v>
      </c>
      <c r="N9" s="77">
        <v>2</v>
      </c>
      <c r="O9" s="131">
        <v>12</v>
      </c>
      <c r="P9" s="105">
        <f>(F9*N9)-O9</f>
        <v>6</v>
      </c>
      <c r="Q9" s="118">
        <f>Q7+P9</f>
        <v>84</v>
      </c>
      <c r="R9" s="25">
        <v>0.7</v>
      </c>
      <c r="S9" s="120">
        <f>P9*R9</f>
        <v>4.1999999999999993</v>
      </c>
      <c r="T9" s="118">
        <f>T7+S9</f>
        <v>56.8</v>
      </c>
      <c r="U9" s="108">
        <f>L9+S9</f>
        <v>21.7</v>
      </c>
    </row>
    <row r="10" spans="1:21" s="22" customFormat="1" x14ac:dyDescent="0.25">
      <c r="A10" s="25">
        <v>6</v>
      </c>
      <c r="B10" s="25">
        <v>2</v>
      </c>
      <c r="C10" s="26">
        <f t="shared" si="1"/>
        <v>43830</v>
      </c>
      <c r="D10" s="26">
        <f>C10+20</f>
        <v>43850</v>
      </c>
      <c r="E10" s="100">
        <f t="shared" si="0"/>
        <v>2.8571428571428572</v>
      </c>
      <c r="F10" s="25">
        <f>NETWORKDAYS(C10,D10,'JOUR FERIE'!A:A)</f>
        <v>14</v>
      </c>
      <c r="G10" s="134">
        <v>6</v>
      </c>
      <c r="H10" s="25">
        <v>0</v>
      </c>
      <c r="I10" s="25">
        <f t="shared" ref="I10:I17" si="2">(F10*G10)-H10</f>
        <v>84</v>
      </c>
      <c r="J10" s="118">
        <f>J9+I10</f>
        <v>255</v>
      </c>
      <c r="K10" s="25">
        <v>0.6</v>
      </c>
      <c r="L10" s="118">
        <f t="shared" ref="L10:L17" si="3">I10*K10</f>
        <v>50.4</v>
      </c>
      <c r="M10" s="118">
        <f>M9+L10</f>
        <v>165.6</v>
      </c>
      <c r="N10" s="24">
        <v>2</v>
      </c>
      <c r="O10" s="25">
        <v>0</v>
      </c>
      <c r="P10" s="25">
        <f t="shared" ref="P10:P17" si="4">(F10*N10)-O10</f>
        <v>28</v>
      </c>
      <c r="Q10" s="118">
        <f>Q9+P10</f>
        <v>112</v>
      </c>
      <c r="R10" s="25">
        <v>0.7</v>
      </c>
      <c r="S10" s="118">
        <f t="shared" ref="S10:S17" si="5">P10*R10</f>
        <v>19.599999999999998</v>
      </c>
      <c r="T10" s="118">
        <f>T9+S10</f>
        <v>76.399999999999991</v>
      </c>
      <c r="U10" s="19">
        <f t="shared" ref="U10:U17" si="6">L10+S10</f>
        <v>70</v>
      </c>
    </row>
    <row r="11" spans="1:21" x14ac:dyDescent="0.25">
      <c r="A11" s="25">
        <v>6</v>
      </c>
      <c r="B11" s="25">
        <v>3</v>
      </c>
      <c r="C11" s="26">
        <f t="shared" si="1"/>
        <v>43851</v>
      </c>
      <c r="D11" s="26">
        <f t="shared" ref="D11:D17" si="7">C11+20</f>
        <v>43871</v>
      </c>
      <c r="E11" s="100">
        <f t="shared" si="0"/>
        <v>2.8571428571428572</v>
      </c>
      <c r="F11" s="25">
        <f>NETWORKDAYS(C11,D11,'JOUR FERIE'!A:A)</f>
        <v>15</v>
      </c>
      <c r="G11" s="134">
        <v>6</v>
      </c>
      <c r="H11" s="258">
        <v>0</v>
      </c>
      <c r="I11" s="25">
        <f t="shared" si="2"/>
        <v>90</v>
      </c>
      <c r="J11" s="118">
        <f>J10+I11</f>
        <v>345</v>
      </c>
      <c r="K11" s="25">
        <v>0.7</v>
      </c>
      <c r="L11" s="118">
        <f t="shared" si="3"/>
        <v>62.999999999999993</v>
      </c>
      <c r="M11" s="118">
        <f>M10+L11</f>
        <v>228.6</v>
      </c>
      <c r="N11" s="24">
        <v>2</v>
      </c>
      <c r="O11" s="258">
        <v>0</v>
      </c>
      <c r="P11" s="25">
        <f t="shared" si="4"/>
        <v>30</v>
      </c>
      <c r="Q11" s="118">
        <f>Q10+P11</f>
        <v>142</v>
      </c>
      <c r="R11" s="25">
        <v>0.7</v>
      </c>
      <c r="S11" s="118">
        <f t="shared" si="5"/>
        <v>21</v>
      </c>
      <c r="T11" s="118">
        <f>T10+S11</f>
        <v>97.399999999999991</v>
      </c>
      <c r="U11" s="19">
        <f t="shared" si="6"/>
        <v>84</v>
      </c>
    </row>
    <row r="12" spans="1:21" x14ac:dyDescent="0.25">
      <c r="A12" s="101">
        <v>6</v>
      </c>
      <c r="B12" s="101">
        <v>4</v>
      </c>
      <c r="C12" s="102">
        <f t="shared" si="1"/>
        <v>43872</v>
      </c>
      <c r="D12" s="102">
        <f t="shared" si="7"/>
        <v>43892</v>
      </c>
      <c r="E12" s="103">
        <f t="shared" si="0"/>
        <v>2.8571428571428572</v>
      </c>
      <c r="F12" s="101">
        <f>NETWORKDAYS(C12,D12,'JOUR FERIE'!A:A)</f>
        <v>15</v>
      </c>
      <c r="G12" s="129">
        <v>6</v>
      </c>
      <c r="H12" s="259">
        <v>10</v>
      </c>
      <c r="I12" s="101">
        <f t="shared" si="2"/>
        <v>80</v>
      </c>
      <c r="J12" s="118">
        <f>J11+I12</f>
        <v>425</v>
      </c>
      <c r="K12" s="25">
        <v>0.7</v>
      </c>
      <c r="L12" s="119">
        <f t="shared" si="3"/>
        <v>56</v>
      </c>
      <c r="M12" s="118">
        <f>M11+L12</f>
        <v>284.60000000000002</v>
      </c>
      <c r="N12" s="76">
        <v>2</v>
      </c>
      <c r="O12" s="259">
        <v>5</v>
      </c>
      <c r="P12" s="101">
        <f t="shared" si="4"/>
        <v>25</v>
      </c>
      <c r="Q12" s="118">
        <f>Q11+P12</f>
        <v>167</v>
      </c>
      <c r="R12" s="25">
        <v>0.8</v>
      </c>
      <c r="S12" s="119">
        <f t="shared" si="5"/>
        <v>20</v>
      </c>
      <c r="T12" s="118">
        <f>T11+S12</f>
        <v>117.39999999999999</v>
      </c>
      <c r="U12" s="104">
        <f t="shared" si="6"/>
        <v>76</v>
      </c>
    </row>
    <row r="13" spans="1:21" x14ac:dyDescent="0.25">
      <c r="A13" s="110">
        <v>7</v>
      </c>
      <c r="B13" s="110"/>
      <c r="C13" s="111">
        <f>C14</f>
        <v>43893</v>
      </c>
      <c r="D13" s="111">
        <f>D17</f>
        <v>43976</v>
      </c>
      <c r="E13" s="112">
        <f>SUM(E14:E17)</f>
        <v>11.428571428571429</v>
      </c>
      <c r="F13" s="112">
        <f>SUM(F14:F17)</f>
        <v>57</v>
      </c>
      <c r="G13" s="113">
        <f>SUM(G14:G17)/COUNT(G14:G17)</f>
        <v>6</v>
      </c>
      <c r="H13" s="112">
        <f>SUM(H14:H17)</f>
        <v>0</v>
      </c>
      <c r="I13" s="112">
        <f>SUM(I14:I17)</f>
        <v>342</v>
      </c>
      <c r="J13" s="115">
        <f>SUM(J14:J17)</f>
        <v>2576</v>
      </c>
      <c r="K13" s="115">
        <f>SUM(K14:K17)/COUNT(K14:K17)</f>
        <v>0.875</v>
      </c>
      <c r="L13" s="115">
        <f>SUM(L14:L17)</f>
        <v>298.8</v>
      </c>
      <c r="M13" s="115">
        <f>SUM(M14:M17)</f>
        <v>1890.8000000000002</v>
      </c>
      <c r="N13" s="113">
        <f>SUM(N14:N17)/COUNT(N14:N17)</f>
        <v>2</v>
      </c>
      <c r="O13" s="112">
        <f>SUM(O14:O17)</f>
        <v>0</v>
      </c>
      <c r="P13" s="112">
        <f>SUM(P14:P17)</f>
        <v>114</v>
      </c>
      <c r="Q13" s="115">
        <f>SUM(Q14:Q17)</f>
        <v>960</v>
      </c>
      <c r="R13" s="115">
        <f>SUM(R14:R17)/COUNT(R14:R17)</f>
        <v>0.9</v>
      </c>
      <c r="S13" s="115">
        <f>SUM(S14:S17)</f>
        <v>102.60000000000001</v>
      </c>
      <c r="T13" s="115">
        <f>SUM(T14:T17)</f>
        <v>732.39999999999986</v>
      </c>
      <c r="U13" s="114">
        <f>SUM(U14:U17)</f>
        <v>401.40000000000003</v>
      </c>
    </row>
    <row r="14" spans="1:21" x14ac:dyDescent="0.25">
      <c r="A14" s="105">
        <v>7</v>
      </c>
      <c r="B14" s="105">
        <v>1</v>
      </c>
      <c r="C14" s="106">
        <f>D12+1</f>
        <v>43893</v>
      </c>
      <c r="D14" s="106">
        <f t="shared" si="7"/>
        <v>43913</v>
      </c>
      <c r="E14" s="107">
        <f t="shared" si="0"/>
        <v>2.8571428571428572</v>
      </c>
      <c r="F14" s="105">
        <f>NETWORKDAYS(C14,D14,'JOUR FERIE'!A:A)</f>
        <v>15</v>
      </c>
      <c r="G14" s="130">
        <v>6</v>
      </c>
      <c r="H14" s="105">
        <v>0</v>
      </c>
      <c r="I14" s="105">
        <f t="shared" si="2"/>
        <v>90</v>
      </c>
      <c r="J14" s="118">
        <f>J12+I14</f>
        <v>515</v>
      </c>
      <c r="K14" s="25">
        <v>0.8</v>
      </c>
      <c r="L14" s="120">
        <f t="shared" si="3"/>
        <v>72</v>
      </c>
      <c r="M14" s="118">
        <f>M12+L14</f>
        <v>356.6</v>
      </c>
      <c r="N14" s="77">
        <v>2</v>
      </c>
      <c r="O14" s="105">
        <v>0</v>
      </c>
      <c r="P14" s="105">
        <f t="shared" si="4"/>
        <v>30</v>
      </c>
      <c r="Q14" s="118">
        <f>Q12+P14</f>
        <v>197</v>
      </c>
      <c r="R14" s="25">
        <v>0.9</v>
      </c>
      <c r="S14" s="120">
        <f t="shared" si="5"/>
        <v>27</v>
      </c>
      <c r="T14" s="118">
        <f>T12+S14</f>
        <v>144.39999999999998</v>
      </c>
      <c r="U14" s="108">
        <f t="shared" si="6"/>
        <v>99</v>
      </c>
    </row>
    <row r="15" spans="1:21" x14ac:dyDescent="0.25">
      <c r="A15" s="25">
        <v>7</v>
      </c>
      <c r="B15" s="25">
        <v>2</v>
      </c>
      <c r="C15" s="26">
        <f t="shared" si="1"/>
        <v>43914</v>
      </c>
      <c r="D15" s="26">
        <f t="shared" si="7"/>
        <v>43934</v>
      </c>
      <c r="E15" s="100">
        <f t="shared" si="0"/>
        <v>2.8571428571428572</v>
      </c>
      <c r="F15" s="25">
        <f>NETWORKDAYS(C15,D15,'JOUR FERIE'!A:A)</f>
        <v>15</v>
      </c>
      <c r="G15" s="134">
        <v>6</v>
      </c>
      <c r="H15" s="25">
        <v>0</v>
      </c>
      <c r="I15" s="25">
        <f t="shared" si="2"/>
        <v>90</v>
      </c>
      <c r="J15" s="118">
        <f>J14+I15</f>
        <v>605</v>
      </c>
      <c r="K15" s="25">
        <v>0.9</v>
      </c>
      <c r="L15" s="118">
        <f t="shared" si="3"/>
        <v>81</v>
      </c>
      <c r="M15" s="118">
        <f>M14+L15</f>
        <v>437.6</v>
      </c>
      <c r="N15" s="24">
        <v>2</v>
      </c>
      <c r="O15" s="25">
        <v>0</v>
      </c>
      <c r="P15" s="25">
        <f t="shared" si="4"/>
        <v>30</v>
      </c>
      <c r="Q15" s="118">
        <f>Q14+P15</f>
        <v>227</v>
      </c>
      <c r="R15" s="25">
        <v>0.9</v>
      </c>
      <c r="S15" s="118">
        <f t="shared" si="5"/>
        <v>27</v>
      </c>
      <c r="T15" s="118">
        <f>T14+S15</f>
        <v>171.39999999999998</v>
      </c>
      <c r="U15" s="19">
        <f t="shared" si="6"/>
        <v>108</v>
      </c>
    </row>
    <row r="16" spans="1:21" x14ac:dyDescent="0.25">
      <c r="A16" s="25">
        <v>7</v>
      </c>
      <c r="B16" s="25">
        <v>3</v>
      </c>
      <c r="C16" s="26">
        <f t="shared" si="1"/>
        <v>43935</v>
      </c>
      <c r="D16" s="26">
        <f t="shared" si="7"/>
        <v>43955</v>
      </c>
      <c r="E16" s="100">
        <f t="shared" si="0"/>
        <v>2.8571428571428572</v>
      </c>
      <c r="F16" s="25">
        <f>NETWORKDAYS(C16,D16,'JOUR FERIE'!A:A)</f>
        <v>14</v>
      </c>
      <c r="G16" s="134">
        <v>6</v>
      </c>
      <c r="H16" s="25">
        <v>0</v>
      </c>
      <c r="I16" s="25">
        <f t="shared" si="2"/>
        <v>84</v>
      </c>
      <c r="J16" s="118">
        <f>J15+I16</f>
        <v>689</v>
      </c>
      <c r="K16" s="25">
        <v>0.9</v>
      </c>
      <c r="L16" s="118">
        <f t="shared" si="3"/>
        <v>75.600000000000009</v>
      </c>
      <c r="M16" s="118">
        <f>M15+L16</f>
        <v>513.20000000000005</v>
      </c>
      <c r="N16" s="24">
        <v>2</v>
      </c>
      <c r="O16" s="25">
        <v>0</v>
      </c>
      <c r="P16" s="25">
        <f t="shared" si="4"/>
        <v>28</v>
      </c>
      <c r="Q16" s="118">
        <f>Q15+P16</f>
        <v>255</v>
      </c>
      <c r="R16" s="25">
        <v>0.9</v>
      </c>
      <c r="S16" s="118">
        <f t="shared" si="5"/>
        <v>25.2</v>
      </c>
      <c r="T16" s="118">
        <f>T15+S16</f>
        <v>196.59999999999997</v>
      </c>
      <c r="U16" s="19">
        <f t="shared" si="6"/>
        <v>100.80000000000001</v>
      </c>
    </row>
    <row r="17" spans="1:21" x14ac:dyDescent="0.25">
      <c r="A17" s="101">
        <v>7</v>
      </c>
      <c r="B17" s="101">
        <v>4</v>
      </c>
      <c r="C17" s="102">
        <f t="shared" si="1"/>
        <v>43956</v>
      </c>
      <c r="D17" s="102">
        <f t="shared" si="7"/>
        <v>43976</v>
      </c>
      <c r="E17" s="103">
        <f t="shared" si="0"/>
        <v>2.8571428571428572</v>
      </c>
      <c r="F17" s="101">
        <f>NETWORKDAYS(C17,D17,'JOUR FERIE'!A:A)</f>
        <v>13</v>
      </c>
      <c r="G17" s="129">
        <v>6</v>
      </c>
      <c r="H17" s="101">
        <v>0</v>
      </c>
      <c r="I17" s="101">
        <f t="shared" si="2"/>
        <v>78</v>
      </c>
      <c r="J17" s="119">
        <f>J16+I17</f>
        <v>767</v>
      </c>
      <c r="K17" s="101">
        <v>0.9</v>
      </c>
      <c r="L17" s="119">
        <f t="shared" si="3"/>
        <v>70.2</v>
      </c>
      <c r="M17" s="119">
        <f>M16+L17</f>
        <v>583.40000000000009</v>
      </c>
      <c r="N17" s="76">
        <v>2</v>
      </c>
      <c r="O17" s="101">
        <v>0</v>
      </c>
      <c r="P17" s="101">
        <f t="shared" si="4"/>
        <v>26</v>
      </c>
      <c r="Q17" s="119">
        <f>Q16+P17</f>
        <v>281</v>
      </c>
      <c r="R17" s="25">
        <v>0.9</v>
      </c>
      <c r="S17" s="119">
        <f t="shared" si="5"/>
        <v>23.400000000000002</v>
      </c>
      <c r="T17" s="119">
        <f>T16+S17</f>
        <v>219.99999999999997</v>
      </c>
      <c r="U17" s="104">
        <f t="shared" si="6"/>
        <v>93.600000000000009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PLANNING</vt:lpstr>
      <vt:lpstr>PLANNING V2</vt:lpstr>
      <vt:lpstr>RECAP BILAN</vt:lpstr>
      <vt:lpstr>JOUR FERIE</vt:lpstr>
      <vt:lpstr>RESSOURCES</vt:lpstr>
      <vt:lpstr>DATA</vt:lpstr>
      <vt:lpstr>CAPACITE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Rouillé</dc:creator>
  <cp:lastModifiedBy>Carl Laurier</cp:lastModifiedBy>
  <dcterms:created xsi:type="dcterms:W3CDTF">2019-10-18T08:42:31Z</dcterms:created>
  <dcterms:modified xsi:type="dcterms:W3CDTF">2020-07-17T07:33:52Z</dcterms:modified>
</cp:coreProperties>
</file>