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MAJ Kit 1512 final\"/>
    </mc:Choice>
  </mc:AlternateContent>
  <xr:revisionPtr revIDLastSave="0" documentId="13_ncr:1_{EA79AFD6-D605-48D2-AD59-90D4248510CC}" xr6:coauthVersionLast="47" xr6:coauthVersionMax="47" xr10:uidLastSave="{00000000-0000-0000-0000-000000000000}"/>
  <bookViews>
    <workbookView xWindow="-120" yWindow="-120" windowWidth="20730" windowHeight="11160" activeTab="1" xr2:uid="{485DE3F3-A043-41C9-8BFC-9F9ABCEC5EF1}"/>
  </bookViews>
  <sheets>
    <sheet name="User guide" sheetId="3" r:id="rId1"/>
    <sheet name="Matrice" sheetId="1" r:id="rId2"/>
  </sheets>
  <definedNames>
    <definedName name="choix">Matrice!$J$19:$J$22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41" i="1"/>
  <c r="F42" i="1"/>
  <c r="F43" i="1"/>
  <c r="F40" i="1"/>
  <c r="F36" i="1"/>
  <c r="F37" i="1"/>
  <c r="F35" i="1"/>
  <c r="F27" i="1"/>
  <c r="F28" i="1"/>
  <c r="F29" i="1"/>
  <c r="F30" i="1"/>
  <c r="F31" i="1"/>
  <c r="F32" i="1"/>
  <c r="F26" i="1"/>
  <c r="F19" i="1"/>
  <c r="F20" i="1"/>
  <c r="F21" i="1"/>
  <c r="F22" i="1"/>
  <c r="F23" i="1"/>
  <c r="G40" i="1" l="1"/>
  <c r="H40" i="1" s="1"/>
  <c r="G18" i="1"/>
  <c r="H18" i="1" s="1"/>
  <c r="G26" i="1"/>
  <c r="H26" i="1" s="1"/>
  <c r="G35" i="1"/>
  <c r="H35" i="1" s="1"/>
</calcChain>
</file>

<file path=xl/sharedStrings.xml><?xml version="1.0" encoding="utf-8"?>
<sst xmlns="http://schemas.openxmlformats.org/spreadsheetml/2006/main" count="79" uniqueCount="57">
  <si>
    <t>Evaluation</t>
  </si>
  <si>
    <t>Mme.Dupont</t>
  </si>
  <si>
    <t>V2.3</t>
  </si>
  <si>
    <t>Service/Organisation</t>
  </si>
  <si>
    <t>Creation Date</t>
  </si>
  <si>
    <t>Version date</t>
  </si>
  <si>
    <t>Version number</t>
  </si>
  <si>
    <t>Name / Code project</t>
  </si>
  <si>
    <t>Reference</t>
  </si>
  <si>
    <t>Project manager</t>
  </si>
  <si>
    <t>Program PG01/Portfolio PF02</t>
  </si>
  <si>
    <t>Marketing/ company XY</t>
  </si>
  <si>
    <t>Project 1/ABC</t>
  </si>
  <si>
    <t>Caption</t>
  </si>
  <si>
    <t>Choixe</t>
  </si>
  <si>
    <t>Value</t>
  </si>
  <si>
    <t>Evaluation criteria</t>
  </si>
  <si>
    <t>Weighting</t>
  </si>
  <si>
    <t>Average/5</t>
  </si>
  <si>
    <t>Commercial feasibility</t>
  </si>
  <si>
    <t>Technical feasability</t>
  </si>
  <si>
    <t>Financial feasability</t>
  </si>
  <si>
    <t>Economic and social feasibility</t>
  </si>
  <si>
    <t>The project is part of the company's business strategy</t>
  </si>
  <si>
    <t>The product meets a consumer expectation</t>
  </si>
  <si>
    <t xml:space="preserve">The product brings new functionalities to the market </t>
  </si>
  <si>
    <t xml:space="preserve">The product is attractively priced </t>
  </si>
  <si>
    <t xml:space="preserve">Product development time is consistent with market expectations </t>
  </si>
  <si>
    <t>Desired sales are seamingly achievable</t>
  </si>
  <si>
    <t>The internal technology used for the project is mastered</t>
  </si>
  <si>
    <t>Providers master their technology</t>
  </si>
  <si>
    <t>The product does not require pre-market approval</t>
  </si>
  <si>
    <t>The project is fully in line with the laws of the country of design/distribution</t>
  </si>
  <si>
    <t>The project has little negative impact on the environment</t>
  </si>
  <si>
    <t>The current political power does not entail any risk to the project</t>
  </si>
  <si>
    <t>Human resources are available for the project</t>
  </si>
  <si>
    <t>The projected costs of the project are under control</t>
  </si>
  <si>
    <t>The margin level is in line with the organization's expectations</t>
  </si>
  <si>
    <t>The return on investment is achieved within the deadline set by the organization</t>
  </si>
  <si>
    <t>The project does not have a negative impact on the internal organization</t>
  </si>
  <si>
    <t>The project does not require the agreement of the CSE</t>
  </si>
  <si>
    <t>The project does not destroy jobs</t>
  </si>
  <si>
    <t>The project respects the ethical charter of the organization</t>
  </si>
  <si>
    <t>Somewhat agree</t>
  </si>
  <si>
    <t>Somewhat disagree</t>
  </si>
  <si>
    <t>How to use the feasability analysis matrix</t>
  </si>
  <si>
    <t>Make sure the macros are enabled for the template to work properly.</t>
  </si>
  <si>
    <t>How to fill in this matrix</t>
  </si>
  <si>
    <t>This matrix is developed using the following steps:</t>
  </si>
  <si>
    <t>1. Define evaluation criteria for each one of the feasibility components: Is the product attractively priced? Do the desired sales seem achievable?</t>
  </si>
  <si>
    <t>2. Assign a weighting coefficient to each criterion on a scale of 1 to 3</t>
  </si>
  <si>
    <t>3. Define a score for each criterion ranging from "strongly disagree" to "strongly agree"</t>
  </si>
  <si>
    <t>Strongly disagree</t>
  </si>
  <si>
    <t>Strongly agree</t>
  </si>
  <si>
    <t>4. Evaluate the criteria by multiplying the coefficient by the score for each evaluation criterion</t>
  </si>
  <si>
    <t>5. Make a weighted average for these criteria to obtain an appreciation score on a scale of 1 to 5</t>
  </si>
  <si>
    <t>6. Evaluate each component of the feasibility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</si>
</sst>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sz val="11"/>
      <name val="Candara"/>
      <family val="2"/>
    </font>
    <font>
      <b/>
      <sz val="11"/>
      <name val="Candara"/>
      <family val="2"/>
    </font>
    <font>
      <b/>
      <sz val="16"/>
      <name val="Candara"/>
      <family val="2"/>
    </font>
    <font>
      <sz val="11"/>
      <color theme="1"/>
      <name val="Candara"/>
      <family val="2"/>
    </font>
    <font>
      <sz val="12"/>
      <color theme="1"/>
      <name val="Candara"/>
      <family val="2"/>
    </font>
    <font>
      <sz val="12"/>
      <name val="Candara"/>
      <family val="2"/>
    </font>
    <font>
      <sz val="14"/>
      <color theme="1"/>
      <name val="Candara"/>
      <family val="2"/>
    </font>
    <font>
      <b/>
      <sz val="11"/>
      <color rgb="FF000000"/>
      <name val="Candara"/>
      <family val="2"/>
    </font>
    <font>
      <b/>
      <sz val="11"/>
      <color rgb="FF439B69"/>
      <name val="Candara"/>
      <family val="2"/>
    </font>
    <font>
      <sz val="11"/>
      <color rgb="FF439B69"/>
      <name val="Candara"/>
      <family val="2"/>
    </font>
    <font>
      <b/>
      <sz val="16"/>
      <color theme="1"/>
      <name val="Candara"/>
      <family val="2"/>
    </font>
    <font>
      <sz val="11"/>
      <color rgb="FFFF000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rgb="FF62BD8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439B69"/>
      </left>
      <right/>
      <top style="thin">
        <color rgb="FF439B69"/>
      </top>
      <bottom style="thin">
        <color rgb="FF439B69"/>
      </bottom>
      <diagonal/>
    </border>
    <border>
      <left/>
      <right style="thin">
        <color rgb="FF439B69"/>
      </right>
      <top style="thin">
        <color rgb="FF439B69"/>
      </top>
      <bottom style="thin">
        <color rgb="FF439B6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62BD8A"/>
      </right>
      <top/>
      <bottom style="thin">
        <color rgb="FF129E00"/>
      </bottom>
      <diagonal/>
    </border>
    <border>
      <left style="thin">
        <color rgb="FF129E00"/>
      </left>
      <right/>
      <top style="thin">
        <color rgb="FF129E00"/>
      </top>
      <bottom style="thin">
        <color rgb="FF129E00"/>
      </bottom>
      <diagonal/>
    </border>
    <border>
      <left/>
      <right/>
      <top style="thin">
        <color rgb="FF439B69"/>
      </top>
      <bottom style="thin">
        <color rgb="FF439B6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5" fillId="0" borderId="0" xfId="0" applyFont="1"/>
    <xf numFmtId="0" fontId="3" fillId="3" borderId="1" xfId="0" applyFont="1" applyFill="1" applyBorder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/>
    <xf numFmtId="164" fontId="8" fillId="0" borderId="0" xfId="0" applyNumberFormat="1" applyFont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10" fillId="4" borderId="12" xfId="0" applyFont="1" applyFill="1" applyBorder="1" applyAlignment="1">
      <alignment vertical="center"/>
    </xf>
    <xf numFmtId="0" fontId="5" fillId="4" borderId="0" xfId="0" applyFont="1" applyFill="1"/>
    <xf numFmtId="0" fontId="10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12" fillId="4" borderId="0" xfId="0" applyFont="1" applyFill="1"/>
    <xf numFmtId="0" fontId="13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10" fillId="4" borderId="0" xfId="0" applyFont="1" applyFill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5" fillId="0" borderId="15" xfId="0" applyFont="1" applyBorder="1"/>
    <xf numFmtId="49" fontId="1" fillId="3" borderId="13" xfId="0" applyNumberFormat="1" applyFont="1" applyFill="1" applyBorder="1" applyAlignment="1" applyProtection="1">
      <alignment vertical="center" wrapText="1"/>
      <protection locked="0"/>
    </xf>
    <xf numFmtId="0" fontId="1" fillId="4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5" fillId="0" borderId="4" xfId="0" applyFont="1" applyBorder="1" applyAlignment="1">
      <alignment wrapText="1"/>
    </xf>
    <xf numFmtId="165" fontId="1" fillId="3" borderId="6" xfId="0" applyNumberFormat="1" applyFont="1" applyFill="1" applyBorder="1" applyAlignment="1" applyProtection="1">
      <alignment horizontal="center" vertical="center"/>
      <protection locked="0"/>
    </xf>
    <xf numFmtId="165" fontId="1" fillId="3" borderId="7" xfId="0" applyNumberFormat="1" applyFont="1" applyFill="1" applyBorder="1" applyAlignment="1" applyProtection="1">
      <alignment horizontal="center" vertical="center"/>
      <protection locked="0"/>
    </xf>
    <xf numFmtId="14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14" fontId="1" fillId="3" borderId="6" xfId="0" applyNumberFormat="1" applyFont="1" applyFill="1" applyBorder="1" applyAlignment="1" applyProtection="1">
      <alignment horizontal="center" vertical="center"/>
      <protection locked="0"/>
    </xf>
    <xf numFmtId="14" fontId="1" fillId="3" borderId="7" xfId="0" applyNumberFormat="1" applyFont="1" applyFill="1" applyBorder="1" applyAlignment="1" applyProtection="1">
      <alignment horizontal="center" vertical="center"/>
      <protection locked="0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289561</xdr:colOff>
      <xdr:row>1</xdr:row>
      <xdr:rowOff>38100</xdr:rowOff>
    </xdr:from>
    <xdr:to>
      <xdr:col>3</xdr:col>
      <xdr:colOff>601981</xdr:colOff>
      <xdr:row>3</xdr:row>
      <xdr:rowOff>83683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CA5477C-1C72-4DC2-A974-5C527403C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1" y="632460"/>
          <a:ext cx="2240280" cy="441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22860</xdr:colOff>
      <xdr:row>7</xdr:row>
      <xdr:rowOff>68580</xdr:rowOff>
    </xdr:from>
    <xdr:ext cx="5455920" cy="1355589"/>
    <xdr:pic>
      <xdr:nvPicPr>
        <xdr:cNvPr id="3" name="Image 2">
          <a:extLst>
            <a:ext uri="{FF2B5EF4-FFF2-40B4-BE49-F238E27FC236}">
              <a16:creationId xmlns:a16="http://schemas.microsoft.com/office/drawing/2014/main" id="{96F5753C-2D56-4346-A922-83EB02759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" y="1524000"/>
          <a:ext cx="5455920" cy="135558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601133</xdr:colOff>
      <xdr:row>0</xdr:row>
      <xdr:rowOff>177801</xdr:rowOff>
    </xdr:from>
    <xdr:to>
      <xdr:col>2</xdr:col>
      <xdr:colOff>1079450</xdr:colOff>
      <xdr:row>3</xdr:row>
      <xdr:rowOff>146651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CA62EC5-8844-45A5-909A-69C1BAD52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133" y="177801"/>
          <a:ext cx="2675467" cy="52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2578349</xdr:colOff>
      <xdr:row>2</xdr:row>
      <xdr:rowOff>31376</xdr:rowOff>
    </xdr:from>
    <xdr:to>
      <xdr:col>7</xdr:col>
      <xdr:colOff>283309</xdr:colOff>
      <xdr:row>4</xdr:row>
      <xdr:rowOff>99110</xdr:rowOff>
    </xdr:to>
    <xdr:sp macro="" textlink="">
      <xdr:nvSpPr>
        <xdr:cNvPr id="3" name="Rectangle: Rounded Corners 4">
          <a:extLst>
            <a:ext uri="{FF2B5EF4-FFF2-40B4-BE49-F238E27FC236}">
              <a16:creationId xmlns:a16="http://schemas.microsoft.com/office/drawing/2014/main" id="{30213723-07EB-4D84-8565-08F98921940E}"/>
            </a:ext>
          </a:extLst>
        </xdr:cNvPr>
        <xdr:cNvSpPr/>
      </xdr:nvSpPr>
      <xdr:spPr>
        <a:xfrm>
          <a:off x="4532655" y="389964"/>
          <a:ext cx="5898701" cy="426322"/>
        </a:xfrm>
        <a:prstGeom prst="roundRect">
          <a:avLst>
            <a:gd name="adj" fmla="val 2647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rgbClr val="62B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kern="1200">
              <a:solidFill>
                <a:srgbClr val="439B69"/>
              </a:solidFill>
              <a:effectLst/>
              <a:latin typeface="+mn-lt"/>
              <a:ea typeface="+mn-ea"/>
              <a:cs typeface="+mn-cs"/>
            </a:rPr>
            <a:t>Project feasibility analysis matrix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263F-352E-482E-96DC-DEF7A3520EB7}">
  <dimension ref="B6:B26"/>
  <sheetViews>
    <sheetView workbookViewId="0">
      <selection activeCell="K20" sqref="K20"/>
    </sheetView>
  </sheetViews>
  <sheetFormatPr baseColWidth="10" defaultColWidth="11.5703125" defaultRowHeight="15.75" x14ac:dyDescent="0.25"/>
  <cols>
    <col min="1" max="1" width="5" style="2" customWidth="1"/>
    <col min="2" max="2" width="11.5703125" style="3"/>
    <col min="3" max="16384" width="11.5703125" style="2"/>
  </cols>
  <sheetData>
    <row r="6" spans="2:2" ht="21" x14ac:dyDescent="0.35">
      <c r="B6" s="28" t="s">
        <v>45</v>
      </c>
    </row>
    <row r="7" spans="2:2" x14ac:dyDescent="0.25">
      <c r="B7" s="29" t="s">
        <v>46</v>
      </c>
    </row>
    <row r="8" spans="2:2" x14ac:dyDescent="0.25">
      <c r="B8" s="30"/>
    </row>
    <row r="9" spans="2:2" x14ac:dyDescent="0.25">
      <c r="B9" s="30"/>
    </row>
    <row r="10" spans="2:2" x14ac:dyDescent="0.25">
      <c r="B10" s="30"/>
    </row>
    <row r="11" spans="2:2" x14ac:dyDescent="0.25">
      <c r="B11" s="30"/>
    </row>
    <row r="16" spans="2:2" ht="21" x14ac:dyDescent="0.35">
      <c r="B16" s="1" t="s">
        <v>47</v>
      </c>
    </row>
    <row r="17" spans="2:2" x14ac:dyDescent="0.25">
      <c r="B17" s="2" t="s">
        <v>48</v>
      </c>
    </row>
    <row r="19" spans="2:2" x14ac:dyDescent="0.25">
      <c r="B19" s="2" t="s">
        <v>49</v>
      </c>
    </row>
    <row r="20" spans="2:2" x14ac:dyDescent="0.25">
      <c r="B20" s="2" t="s">
        <v>50</v>
      </c>
    </row>
    <row r="21" spans="2:2" x14ac:dyDescent="0.25">
      <c r="B21" s="2" t="s">
        <v>51</v>
      </c>
    </row>
    <row r="22" spans="2:2" x14ac:dyDescent="0.25">
      <c r="B22" s="2" t="s">
        <v>54</v>
      </c>
    </row>
    <row r="23" spans="2:2" x14ac:dyDescent="0.25">
      <c r="B23" s="2" t="s">
        <v>55</v>
      </c>
    </row>
    <row r="24" spans="2:2" x14ac:dyDescent="0.25">
      <c r="B24" s="2" t="s">
        <v>56</v>
      </c>
    </row>
    <row r="25" spans="2:2" x14ac:dyDescent="0.25">
      <c r="B25" s="2"/>
    </row>
    <row r="26" spans="2:2" x14ac:dyDescent="0.25">
      <c r="B2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B4B5-8B41-4307-97C2-4C551FFF0EC3}">
  <dimension ref="B7:K44"/>
  <sheetViews>
    <sheetView showGridLines="0" tabSelected="1" zoomScale="85" zoomScaleNormal="85" workbookViewId="0">
      <selection activeCell="D16" sqref="D16"/>
    </sheetView>
  </sheetViews>
  <sheetFormatPr baseColWidth="10" defaultColWidth="11.5703125" defaultRowHeight="15" x14ac:dyDescent="0.25"/>
  <cols>
    <col min="1" max="1" width="5.28515625" style="4" customWidth="1"/>
    <col min="2" max="2" width="23.28515625" style="4" customWidth="1"/>
    <col min="3" max="3" width="67.42578125" style="36" customWidth="1"/>
    <col min="4" max="4" width="12.42578125" style="4" bestFit="1" customWidth="1"/>
    <col min="5" max="5" width="19.5703125" style="4" bestFit="1" customWidth="1"/>
    <col min="6" max="6" width="6.7109375" style="9" bestFit="1" customWidth="1"/>
    <col min="7" max="7" width="13.28515625" style="4" customWidth="1"/>
    <col min="8" max="8" width="30.42578125" style="4" customWidth="1"/>
    <col min="9" max="9" width="4.7109375" style="4" customWidth="1"/>
    <col min="10" max="10" width="18.85546875" style="9" bestFit="1" customWidth="1"/>
    <col min="11" max="11" width="11.5703125" style="9"/>
    <col min="12" max="16384" width="11.5703125" style="4"/>
  </cols>
  <sheetData>
    <row r="7" spans="2:11" x14ac:dyDescent="0.25">
      <c r="B7" s="21" t="s">
        <v>7</v>
      </c>
      <c r="C7" s="34" t="s">
        <v>12</v>
      </c>
      <c r="E7" s="32" t="s">
        <v>4</v>
      </c>
      <c r="F7" s="33"/>
      <c r="G7" s="39">
        <v>44562</v>
      </c>
      <c r="H7" s="40"/>
    </row>
    <row r="8" spans="2:11" x14ac:dyDescent="0.25">
      <c r="B8" s="23"/>
      <c r="C8" s="35"/>
      <c r="E8" s="31"/>
      <c r="F8" s="24"/>
      <c r="G8" s="22"/>
    </row>
    <row r="9" spans="2:11" x14ac:dyDescent="0.25">
      <c r="B9" s="21" t="s">
        <v>8</v>
      </c>
      <c r="C9" s="34" t="s">
        <v>10</v>
      </c>
      <c r="E9" s="32" t="s">
        <v>5</v>
      </c>
      <c r="F9" s="33"/>
      <c r="G9" s="39">
        <v>44562</v>
      </c>
      <c r="H9" s="40"/>
    </row>
    <row r="10" spans="2:11" x14ac:dyDescent="0.25">
      <c r="B10" s="25"/>
      <c r="C10" s="35"/>
      <c r="D10" s="22"/>
      <c r="E10" s="26"/>
      <c r="F10" s="24"/>
      <c r="G10" s="22"/>
    </row>
    <row r="11" spans="2:11" x14ac:dyDescent="0.25">
      <c r="B11" s="21" t="s">
        <v>9</v>
      </c>
      <c r="C11" s="34" t="s">
        <v>1</v>
      </c>
      <c r="E11" s="32" t="s">
        <v>6</v>
      </c>
      <c r="F11" s="33"/>
      <c r="G11" s="41" t="s">
        <v>2</v>
      </c>
      <c r="H11" s="41"/>
    </row>
    <row r="12" spans="2:11" x14ac:dyDescent="0.25">
      <c r="B12" s="23"/>
      <c r="C12" s="35"/>
      <c r="D12" s="22"/>
      <c r="E12" s="22"/>
      <c r="F12" s="22"/>
      <c r="G12" s="27"/>
      <c r="H12" s="22"/>
    </row>
    <row r="13" spans="2:11" x14ac:dyDescent="0.25">
      <c r="B13" s="21" t="s">
        <v>3</v>
      </c>
      <c r="C13" s="34" t="s">
        <v>11</v>
      </c>
      <c r="E13" s="22"/>
      <c r="F13" s="22"/>
      <c r="G13" s="27"/>
      <c r="H13" s="27"/>
    </row>
    <row r="15" spans="2:11" ht="15.75" thickBot="1" x14ac:dyDescent="0.3"/>
    <row r="16" spans="2:11" x14ac:dyDescent="0.25">
      <c r="B16" s="42" t="s">
        <v>16</v>
      </c>
      <c r="C16" s="43"/>
      <c r="D16" s="18" t="s">
        <v>17</v>
      </c>
      <c r="E16" s="18" t="s">
        <v>0</v>
      </c>
      <c r="F16" s="18" t="s">
        <v>15</v>
      </c>
      <c r="G16" s="18" t="s">
        <v>18</v>
      </c>
      <c r="H16" s="19" t="s">
        <v>0</v>
      </c>
      <c r="J16" s="44" t="s">
        <v>13</v>
      </c>
      <c r="K16" s="45"/>
    </row>
    <row r="17" spans="2:11" x14ac:dyDescent="0.25">
      <c r="B17" s="5" t="s">
        <v>19</v>
      </c>
      <c r="C17" s="37"/>
      <c r="D17" s="6"/>
      <c r="E17" s="6"/>
      <c r="F17" s="7"/>
      <c r="G17" s="6"/>
      <c r="H17" s="8"/>
    </row>
    <row r="18" spans="2:11" x14ac:dyDescent="0.25">
      <c r="B18" s="10"/>
      <c r="C18" s="36" t="s">
        <v>23</v>
      </c>
      <c r="D18" s="9">
        <v>2</v>
      </c>
      <c r="E18" s="4" t="s">
        <v>53</v>
      </c>
      <c r="F18" s="9">
        <f>IF(E18=$J$19,$K$19,IF(E18=$J$20,$K$20,IF(E18=$J$21,$K$21,IF(E18=$J$22,$K$22,""))))*D18</f>
        <v>10</v>
      </c>
      <c r="G18" s="47">
        <f>SUM(F18:F23)/(D18+D19+D20+D21+D22+D23)</f>
        <v>4.666666666666667</v>
      </c>
      <c r="H18" s="46" t="str">
        <f>IF(G18&lt;2.5,"The commercial feasibility of the project is not ensured and there are several risks to consider",IF(G18&lt;3.5,"The commercial feasibility is satisfactory but entails one or more risks to consider",IF(G18&gt;3.5,"The commercial feasibility of the project looks very satisfactory;""")))</f>
        <v>The commercial feasibility of the project looks very satisfactory;"</v>
      </c>
      <c r="J18" s="13" t="s">
        <v>14</v>
      </c>
      <c r="K18" s="13" t="s">
        <v>15</v>
      </c>
    </row>
    <row r="19" spans="2:11" x14ac:dyDescent="0.25">
      <c r="B19" s="10"/>
      <c r="C19" s="36" t="s">
        <v>24</v>
      </c>
      <c r="D19" s="9">
        <v>2</v>
      </c>
      <c r="E19" s="4" t="s">
        <v>53</v>
      </c>
      <c r="F19" s="9">
        <f t="shared" ref="F19:F23" si="0">IF(E19=$J$19,$K$19,IF(E19=$J$20,$K$20,IF(E19=$J$21,$K$21,IF(E19=$J$22,$K$22,""))))*D19</f>
        <v>10</v>
      </c>
      <c r="G19" s="47"/>
      <c r="H19" s="46"/>
      <c r="J19" s="14" t="s">
        <v>53</v>
      </c>
      <c r="K19" s="14">
        <v>5</v>
      </c>
    </row>
    <row r="20" spans="2:11" x14ac:dyDescent="0.25">
      <c r="B20" s="10"/>
      <c r="C20" s="36" t="s">
        <v>25</v>
      </c>
      <c r="D20" s="9">
        <v>1</v>
      </c>
      <c r="E20" s="4" t="s">
        <v>53</v>
      </c>
      <c r="F20" s="9">
        <f t="shared" si="0"/>
        <v>5</v>
      </c>
      <c r="G20" s="47"/>
      <c r="H20" s="46"/>
      <c r="J20" s="14" t="s">
        <v>43</v>
      </c>
      <c r="K20" s="14">
        <v>3</v>
      </c>
    </row>
    <row r="21" spans="2:11" x14ac:dyDescent="0.25">
      <c r="B21" s="10"/>
      <c r="C21" s="36" t="s">
        <v>26</v>
      </c>
      <c r="D21" s="9">
        <v>2</v>
      </c>
      <c r="E21" s="4" t="s">
        <v>43</v>
      </c>
      <c r="F21" s="9">
        <f t="shared" si="0"/>
        <v>6</v>
      </c>
      <c r="G21" s="47"/>
      <c r="H21" s="46"/>
      <c r="J21" s="14" t="s">
        <v>44</v>
      </c>
      <c r="K21" s="14">
        <v>2</v>
      </c>
    </row>
    <row r="22" spans="2:11" x14ac:dyDescent="0.25">
      <c r="B22" s="10"/>
      <c r="C22" s="36" t="s">
        <v>27</v>
      </c>
      <c r="D22" s="9">
        <v>2</v>
      </c>
      <c r="E22" s="4" t="s">
        <v>53</v>
      </c>
      <c r="F22" s="9">
        <f t="shared" si="0"/>
        <v>10</v>
      </c>
      <c r="G22" s="47"/>
      <c r="H22" s="46"/>
      <c r="J22" s="14" t="s">
        <v>52</v>
      </c>
      <c r="K22" s="14">
        <v>0</v>
      </c>
    </row>
    <row r="23" spans="2:11" x14ac:dyDescent="0.25">
      <c r="B23" s="10"/>
      <c r="C23" s="36" t="s">
        <v>28</v>
      </c>
      <c r="D23" s="9">
        <v>3</v>
      </c>
      <c r="E23" s="4" t="s">
        <v>53</v>
      </c>
      <c r="F23" s="9">
        <f t="shared" si="0"/>
        <v>15</v>
      </c>
      <c r="G23" s="47"/>
      <c r="H23" s="46"/>
    </row>
    <row r="24" spans="2:11" x14ac:dyDescent="0.25">
      <c r="B24" s="10"/>
      <c r="D24" s="9"/>
      <c r="H24" s="12"/>
    </row>
    <row r="25" spans="2:11" x14ac:dyDescent="0.25">
      <c r="B25" s="5" t="s">
        <v>20</v>
      </c>
      <c r="C25" s="37"/>
      <c r="D25" s="6"/>
      <c r="E25" s="6"/>
      <c r="F25" s="7"/>
      <c r="G25" s="6"/>
      <c r="H25" s="8"/>
    </row>
    <row r="26" spans="2:11" x14ac:dyDescent="0.25">
      <c r="B26" s="10"/>
      <c r="C26" s="36" t="s">
        <v>29</v>
      </c>
      <c r="D26" s="9">
        <v>3</v>
      </c>
      <c r="E26" s="4" t="s">
        <v>43</v>
      </c>
      <c r="F26" s="9">
        <f t="shared" ref="F26:F32" si="1">IF(E26=$J$19,$K$19,IF(E26=$J$20,$K$20,IF(E26=$J$21,$K$21,IF(E26=$J$22,$K$22,""))))*D26</f>
        <v>9</v>
      </c>
      <c r="G26" s="47">
        <f>SUM(F26:F32)/(D26+D27+D28+D29+D30+D31+D32)</f>
        <v>2.4</v>
      </c>
      <c r="H26" s="46" t="str">
        <f>IF(G26&lt;2.5,"The commercial feasibility of the project is not ensured and there are several risks to consider",IF(G26&lt;3.5,"The commercial feasibility is satisfactory but entails one or more risks to consider",IF(G26&gt;3.5,"The commercial feasibility of the project looks very satisfactory;""")))</f>
        <v>The commercial feasibility of the project is not ensured and there are several risks to consider</v>
      </c>
    </row>
    <row r="27" spans="2:11" x14ac:dyDescent="0.25">
      <c r="B27" s="10"/>
      <c r="C27" s="36" t="s">
        <v>30</v>
      </c>
      <c r="D27" s="9">
        <v>2</v>
      </c>
      <c r="E27" s="4" t="s">
        <v>53</v>
      </c>
      <c r="F27" s="9">
        <f t="shared" si="1"/>
        <v>10</v>
      </c>
      <c r="G27" s="47"/>
      <c r="H27" s="46"/>
    </row>
    <row r="28" spans="2:11" x14ac:dyDescent="0.25">
      <c r="B28" s="10"/>
      <c r="C28" s="36" t="s">
        <v>31</v>
      </c>
      <c r="D28" s="9">
        <v>1</v>
      </c>
      <c r="E28" s="4" t="s">
        <v>44</v>
      </c>
      <c r="F28" s="9">
        <f t="shared" si="1"/>
        <v>2</v>
      </c>
      <c r="G28" s="47"/>
      <c r="H28" s="46"/>
    </row>
    <row r="29" spans="2:11" ht="30" x14ac:dyDescent="0.25">
      <c r="B29" s="10"/>
      <c r="C29" s="36" t="s">
        <v>32</v>
      </c>
      <c r="D29" s="9">
        <v>3</v>
      </c>
      <c r="E29" s="4" t="s">
        <v>53</v>
      </c>
      <c r="F29" s="9">
        <f t="shared" si="1"/>
        <v>15</v>
      </c>
      <c r="G29" s="47"/>
      <c r="H29" s="46"/>
    </row>
    <row r="30" spans="2:11" x14ac:dyDescent="0.25">
      <c r="B30" s="10"/>
      <c r="C30" s="36" t="s">
        <v>33</v>
      </c>
      <c r="D30" s="9">
        <v>2</v>
      </c>
      <c r="E30" s="4" t="s">
        <v>52</v>
      </c>
      <c r="F30" s="9">
        <f t="shared" si="1"/>
        <v>0</v>
      </c>
      <c r="G30" s="47"/>
      <c r="H30" s="46"/>
    </row>
    <row r="31" spans="2:11" x14ac:dyDescent="0.25">
      <c r="B31" s="10"/>
      <c r="C31" s="36" t="s">
        <v>34</v>
      </c>
      <c r="D31" s="9">
        <v>1</v>
      </c>
      <c r="E31" s="4" t="s">
        <v>52</v>
      </c>
      <c r="F31" s="9">
        <f t="shared" si="1"/>
        <v>0</v>
      </c>
      <c r="G31" s="47"/>
      <c r="H31" s="46"/>
    </row>
    <row r="32" spans="2:11" x14ac:dyDescent="0.25">
      <c r="B32" s="10"/>
      <c r="C32" s="36" t="s">
        <v>35</v>
      </c>
      <c r="D32" s="9">
        <v>3</v>
      </c>
      <c r="E32" s="4" t="s">
        <v>52</v>
      </c>
      <c r="F32" s="9">
        <f t="shared" si="1"/>
        <v>0</v>
      </c>
      <c r="G32" s="47"/>
      <c r="H32" s="46"/>
    </row>
    <row r="33" spans="2:8" ht="18.75" x14ac:dyDescent="0.25">
      <c r="B33" s="10"/>
      <c r="D33" s="9"/>
      <c r="G33" s="11"/>
      <c r="H33" s="12"/>
    </row>
    <row r="34" spans="2:8" x14ac:dyDescent="0.25">
      <c r="B34" s="5" t="s">
        <v>21</v>
      </c>
      <c r="C34" s="37"/>
      <c r="D34" s="6"/>
      <c r="E34" s="6"/>
      <c r="F34" s="7"/>
      <c r="G34" s="6"/>
      <c r="H34" s="8"/>
    </row>
    <row r="35" spans="2:8" x14ac:dyDescent="0.25">
      <c r="B35" s="10"/>
      <c r="C35" s="36" t="s">
        <v>36</v>
      </c>
      <c r="D35" s="9">
        <v>3</v>
      </c>
      <c r="E35" s="4" t="s">
        <v>53</v>
      </c>
      <c r="F35" s="9">
        <f>IF(E35=$J$19,$K$19,IF(E35=$J$20,$K$20,IF(E35=$J$21,$K$21,IF(E35=$J$22,$K$22,""))))*D35</f>
        <v>15</v>
      </c>
      <c r="G35" s="47">
        <f>SUM(F35:F37)/(D35+D36+D37)</f>
        <v>4.333333333333333</v>
      </c>
      <c r="H35" s="46" t="str">
        <f>IF(G35&lt;2.5,"The commercial feasibility of the project is not ensured and there are several risks to consider",IF(G35&lt;3.5,"The commercial feasibility is satisfactory but entails one or more risks to consider",IF(G35&gt;3.5,"The commercial feasibility of the project looks very satisfactory;""")))</f>
        <v>The commercial feasibility of the project looks very satisfactory;"</v>
      </c>
    </row>
    <row r="36" spans="2:8" x14ac:dyDescent="0.25">
      <c r="B36" s="10"/>
      <c r="C36" s="36" t="s">
        <v>37</v>
      </c>
      <c r="D36" s="9">
        <v>3</v>
      </c>
      <c r="E36" s="4" t="s">
        <v>43</v>
      </c>
      <c r="F36" s="9">
        <f>IF(E36=$J$19,$K$19,IF(E36=$J$20,$K$20,IF(E36=$J$21,$K$21,IF(E36=$J$22,$K$22,""))))*D36</f>
        <v>9</v>
      </c>
      <c r="G36" s="47"/>
      <c r="H36" s="46"/>
    </row>
    <row r="37" spans="2:8" ht="30" x14ac:dyDescent="0.25">
      <c r="B37" s="10"/>
      <c r="C37" s="36" t="s">
        <v>38</v>
      </c>
      <c r="D37" s="9">
        <v>3</v>
      </c>
      <c r="E37" s="4" t="s">
        <v>53</v>
      </c>
      <c r="F37" s="9">
        <f>IF(E37=$J$19,$K$19,IF(E37=$J$20,$K$20,IF(E37=$J$21,$K$21,IF(E37=$J$22,$K$22,""))))*D37</f>
        <v>15</v>
      </c>
      <c r="G37" s="47"/>
      <c r="H37" s="46"/>
    </row>
    <row r="38" spans="2:8" ht="18.75" x14ac:dyDescent="0.25">
      <c r="B38" s="10"/>
      <c r="D38" s="9"/>
      <c r="G38" s="11"/>
      <c r="H38" s="12"/>
    </row>
    <row r="39" spans="2:8" x14ac:dyDescent="0.25">
      <c r="B39" s="5" t="s">
        <v>22</v>
      </c>
      <c r="C39" s="37"/>
      <c r="D39" s="6"/>
      <c r="E39" s="6"/>
      <c r="F39" s="7"/>
      <c r="G39" s="6"/>
      <c r="H39" s="8"/>
    </row>
    <row r="40" spans="2:8" x14ac:dyDescent="0.25">
      <c r="B40" s="10"/>
      <c r="C40" s="36" t="s">
        <v>39</v>
      </c>
      <c r="D40" s="9">
        <v>2</v>
      </c>
      <c r="E40" s="4" t="s">
        <v>43</v>
      </c>
      <c r="F40" s="9">
        <f>IF(E40=$J$19,$K$19,IF(E40=$J$20,$K$20,IF(E40=$J$21,$K$21,IF(E40=$J$22,$K$22,""))))*D40</f>
        <v>6</v>
      </c>
      <c r="G40" s="47">
        <f>SUM(F40:F43)/(D40+D41+D42+D43)</f>
        <v>2.75</v>
      </c>
      <c r="H40" s="46" t="str">
        <f>IF(G40&lt;2.5,"The commercial feasibility of the project is not ensured and there are several risks to consider",IF(G40&lt;3.5,"The commercial feasibility is satisfactory but entails one or more risks to consider",IF(G26&gt;3.5,"The commercial feasibility of the project looks very satisfactory;""")))</f>
        <v>The commercial feasibility is satisfactory but entails one or more risks to consider</v>
      </c>
    </row>
    <row r="41" spans="2:8" x14ac:dyDescent="0.25">
      <c r="B41" s="10"/>
      <c r="C41" s="36" t="s">
        <v>40</v>
      </c>
      <c r="D41" s="9">
        <v>1</v>
      </c>
      <c r="E41" s="4" t="s">
        <v>43</v>
      </c>
      <c r="F41" s="9">
        <f>IF(E41=$J$19,$K$19,IF(E41=$J$20,$K$20,IF(E41=$J$21,$K$21,IF(E41=$J$22,$K$22,""))))*D41</f>
        <v>3</v>
      </c>
      <c r="G41" s="47"/>
      <c r="H41" s="46"/>
    </row>
    <row r="42" spans="2:8" x14ac:dyDescent="0.25">
      <c r="B42" s="10"/>
      <c r="C42" s="36" t="s">
        <v>41</v>
      </c>
      <c r="D42" s="9">
        <v>2</v>
      </c>
      <c r="E42" s="4" t="s">
        <v>44</v>
      </c>
      <c r="F42" s="9">
        <f>IF(E42=$J$19,$K$19,IF(E42=$J$20,$K$20,IF(E42=$J$21,$K$21,IF(E42=$J$22,$K$22,""))))*D42</f>
        <v>4</v>
      </c>
      <c r="G42" s="47"/>
      <c r="H42" s="46"/>
    </row>
    <row r="43" spans="2:8" x14ac:dyDescent="0.25">
      <c r="B43" s="10"/>
      <c r="C43" s="36" t="s">
        <v>42</v>
      </c>
      <c r="D43" s="9">
        <v>3</v>
      </c>
      <c r="E43" s="4" t="s">
        <v>43</v>
      </c>
      <c r="F43" s="9">
        <f>IF(E43=$J$19,$K$19,IF(E43=$J$20,$K$20,IF(E43=$J$21,$K$21,IF(E43=$J$22,$K$22,""))))*D43</f>
        <v>9</v>
      </c>
      <c r="G43" s="47"/>
      <c r="H43" s="46"/>
    </row>
    <row r="44" spans="2:8" ht="15.75" thickBot="1" x14ac:dyDescent="0.3">
      <c r="B44" s="15"/>
      <c r="C44" s="38"/>
      <c r="D44" s="16"/>
      <c r="E44" s="16"/>
      <c r="F44" s="17"/>
      <c r="G44" s="16"/>
      <c r="H44" s="20"/>
    </row>
  </sheetData>
  <mergeCells count="13">
    <mergeCell ref="H18:H23"/>
    <mergeCell ref="H26:H32"/>
    <mergeCell ref="H35:H37"/>
    <mergeCell ref="H40:H43"/>
    <mergeCell ref="G18:G23"/>
    <mergeCell ref="G26:G32"/>
    <mergeCell ref="G35:G37"/>
    <mergeCell ref="G40:G43"/>
    <mergeCell ref="G7:H7"/>
    <mergeCell ref="G9:H9"/>
    <mergeCell ref="G11:H11"/>
    <mergeCell ref="B16:C16"/>
    <mergeCell ref="J16:K16"/>
  </mergeCells>
  <conditionalFormatting sqref="G18:G23">
    <cfRule type="cellIs" dxfId="11" priority="13" operator="lessThan">
      <formula>2.5</formula>
    </cfRule>
    <cfRule type="cellIs" dxfId="10" priority="20" operator="between">
      <formula>2.5</formula>
      <formula>3.5</formula>
    </cfRule>
    <cfRule type="cellIs" dxfId="9" priority="23" operator="greaterThan">
      <formula>3.5</formula>
    </cfRule>
  </conditionalFormatting>
  <conditionalFormatting sqref="G35">
    <cfRule type="cellIs" dxfId="8" priority="7" operator="lessThan">
      <formula>2.5</formula>
    </cfRule>
    <cfRule type="cellIs" dxfId="7" priority="8" operator="between">
      <formula>2.5</formula>
      <formula>3.5</formula>
    </cfRule>
    <cfRule type="cellIs" dxfId="6" priority="9" operator="greaterThan">
      <formula>3.5</formula>
    </cfRule>
  </conditionalFormatting>
  <conditionalFormatting sqref="G40">
    <cfRule type="cellIs" dxfId="5" priority="4" operator="lessThan">
      <formula>2.5</formula>
    </cfRule>
    <cfRule type="cellIs" dxfId="4" priority="5" operator="between">
      <formula>2.5</formula>
      <formula>3.5</formula>
    </cfRule>
    <cfRule type="cellIs" dxfId="3" priority="6" operator="greaterThan">
      <formula>3.5</formula>
    </cfRule>
  </conditionalFormatting>
  <conditionalFormatting sqref="G26">
    <cfRule type="cellIs" dxfId="2" priority="1" operator="lessThan">
      <formula>2.5</formula>
    </cfRule>
    <cfRule type="cellIs" dxfId="1" priority="2" operator="between">
      <formula>2.5</formula>
      <formula>3.5</formula>
    </cfRule>
    <cfRule type="cellIs" dxfId="0" priority="3" operator="greaterThan">
      <formula>3.5</formula>
    </cfRule>
  </conditionalFormatting>
  <dataValidations count="1">
    <dataValidation type="list" allowBlank="1" showInputMessage="1" showErrorMessage="1" sqref="E35:E38 E18:E24 E26:E33 E40:E43" xr:uid="{195C850E-986B-4391-AE2D-F70080AA4024}">
      <formula1>choix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User guide</vt:lpstr>
      <vt:lpstr>Matrice</vt:lpstr>
      <vt:lpstr>choix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2022-01-05T07:59:13Z</dcterms:created>
  <dcterms:modified xsi:type="dcterms:W3CDTF">2022-12-15T16:58:59Z</dcterms:modified>
</cp:coreProperties>
</file>