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defaultThemeVersion="166925"/>
  <mc:AlternateContent xmlns:mc="http://schemas.openxmlformats.org/markup-compatibility/2006">
    <mc:Choice Requires="x15">
      <x15ac:absPath xmlns:x15ac="http://schemas.microsoft.com/office/spreadsheetml/2010/11/ac" url="C:\Users\HP\Downloads\Kit de Mangement de Projet 131222\"/>
    </mc:Choice>
  </mc:AlternateContent>
  <xr:revisionPtr revIDLastSave="0" documentId="13_ncr:1_{E124903F-E280-4F00-A216-0B0DD2902358}" xr6:coauthVersionLast="47" xr6:coauthVersionMax="47" xr10:uidLastSave="{00000000-0000-0000-0000-000000000000}"/>
  <bookViews>
    <workbookView xWindow="-120" yWindow="-120" windowWidth="20730" windowHeight="11160" xr2:uid="{00000000-000D-0000-FFFF-FFFF00000000}"/>
  </bookViews>
  <sheets>
    <sheet name="Guide d'utilisation" sheetId="6" r:id="rId1"/>
    <sheet name="VP" sheetId="7" r:id="rId2"/>
    <sheet name="CR" sheetId="4" r:id="rId3"/>
    <sheet name="VA" sheetId="3" r:id="rId4"/>
    <sheet name="Suivi Budget - Rapport VA" sheetId="2" r:id="rId5"/>
    <sheet name="Rapport Avancement Projet" sheetId="8" r:id="rId6"/>
  </sheets>
  <externalReferences>
    <externalReference r:id="rId7"/>
  </externalReferences>
  <definedNames>
    <definedName name="holidays" localSheetId="5">OFFSET(#REF!,1,0,COUNTA(#REF!),1)</definedName>
    <definedName name="holidays">OFFSET(#REF!,1,0,COUNTA(#REF!),1)</definedName>
    <definedName name="liste1">'[1]Fiche d''initiative'!$B$16:$C$32</definedName>
    <definedName name="risk">[1]paramétres!$A$3:$A$6</definedName>
    <definedName name="valuevx">42.314159</definedName>
    <definedName name="_xlnm.Print_Area" localSheetId="2">CR!$A$3:$O$32</definedName>
    <definedName name="_xlnm.Print_Area" localSheetId="5">'Rapport Avancement Projet'!$B$1:$S$223</definedName>
    <definedName name="_xlnm.Print_Area" localSheetId="4">'Suivi Budget - Rapport VA'!$A$4:$O$39</definedName>
    <definedName name="_xlnm.Print_Area" localSheetId="3">VA!$A$3:$O$33</definedName>
    <definedName name="_xlnm.Print_Area" localSheetId="1">VP!$A$8:$O$30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9" i="8" l="1"/>
  <c r="D31" i="3"/>
  <c r="D31" i="4"/>
  <c r="P13" i="3"/>
  <c r="C13" i="3"/>
  <c r="Q83" i="8"/>
  <c r="S79" i="8"/>
  <c r="S80" i="8"/>
  <c r="S81" i="8"/>
  <c r="S82" i="8"/>
  <c r="S83" i="8"/>
  <c r="S84" i="8"/>
  <c r="S85" i="8"/>
  <c r="S86" i="8"/>
  <c r="S87" i="8"/>
  <c r="S88" i="8"/>
  <c r="S89" i="8"/>
  <c r="S90" i="8"/>
  <c r="S91" i="8"/>
  <c r="S92" i="8"/>
  <c r="S93" i="8"/>
  <c r="S94" i="8"/>
  <c r="S95" i="8"/>
  <c r="S96" i="8"/>
  <c r="Q79" i="8"/>
  <c r="Q80" i="8"/>
  <c r="Q81" i="8"/>
  <c r="Q82" i="8"/>
  <c r="Q84" i="8"/>
  <c r="Q85" i="8"/>
  <c r="Q86" i="8"/>
  <c r="Q87" i="8"/>
  <c r="Q88" i="8"/>
  <c r="Q89" i="8"/>
  <c r="Q90" i="8"/>
  <c r="Q91" i="8"/>
  <c r="Q92" i="8"/>
  <c r="Q93" i="8"/>
  <c r="Q94" i="8"/>
  <c r="Q95" i="8"/>
  <c r="Q96" i="8"/>
  <c r="F86" i="8"/>
  <c r="G91" i="8"/>
  <c r="K91" i="8" s="1"/>
  <c r="G92" i="8"/>
  <c r="K92" i="8" s="1"/>
  <c r="G93" i="8"/>
  <c r="K93" i="8" s="1"/>
  <c r="M93" i="8" s="1"/>
  <c r="G94" i="8"/>
  <c r="K94" i="8" s="1"/>
  <c r="G95" i="8"/>
  <c r="K95" i="8" s="1"/>
  <c r="F91" i="8"/>
  <c r="F92" i="8"/>
  <c r="F93" i="8"/>
  <c r="F94" i="8"/>
  <c r="F95" i="8"/>
  <c r="E95" i="8"/>
  <c r="B95" i="8"/>
  <c r="B79" i="8"/>
  <c r="B80" i="8"/>
  <c r="B81" i="8"/>
  <c r="B82" i="8"/>
  <c r="B83" i="8"/>
  <c r="B84" i="8"/>
  <c r="B85" i="8"/>
  <c r="B86" i="8"/>
  <c r="B87" i="8"/>
  <c r="B88" i="8"/>
  <c r="B89" i="8"/>
  <c r="B90" i="8"/>
  <c r="B91" i="8"/>
  <c r="B92" i="8"/>
  <c r="B93" i="8"/>
  <c r="B94" i="8"/>
  <c r="K81" i="8"/>
  <c r="G80" i="8"/>
  <c r="G81" i="8"/>
  <c r="G82" i="8"/>
  <c r="K82" i="8" s="1"/>
  <c r="O82" i="8" s="1"/>
  <c r="G83" i="8"/>
  <c r="K83" i="8" s="1"/>
  <c r="G84" i="8"/>
  <c r="K84" i="8" s="1"/>
  <c r="G85" i="8"/>
  <c r="K85" i="8" s="1"/>
  <c r="G86" i="8"/>
  <c r="K86" i="8" s="1"/>
  <c r="O86" i="8" s="1"/>
  <c r="G87" i="8"/>
  <c r="K87" i="8" s="1"/>
  <c r="G88" i="8"/>
  <c r="G89" i="8"/>
  <c r="G90" i="8"/>
  <c r="K90" i="8" s="1"/>
  <c r="F80" i="8"/>
  <c r="F81" i="8"/>
  <c r="F82" i="8"/>
  <c r="F83" i="8"/>
  <c r="F84" i="8"/>
  <c r="F85" i="8"/>
  <c r="F87" i="8"/>
  <c r="F88" i="8"/>
  <c r="F89" i="8"/>
  <c r="F90" i="8"/>
  <c r="F79" i="8"/>
  <c r="G79" i="8"/>
  <c r="K79" i="8" s="1"/>
  <c r="I96" i="8"/>
  <c r="K89" i="8"/>
  <c r="K88" i="8"/>
  <c r="K80" i="8"/>
  <c r="C10" i="7"/>
  <c r="C23" i="4"/>
  <c r="C19" i="7"/>
  <c r="C22" i="3" s="1"/>
  <c r="D29" i="4"/>
  <c r="M90" i="8" l="1"/>
  <c r="O94" i="8"/>
  <c r="M94" i="8"/>
  <c r="M92" i="8"/>
  <c r="O92" i="8"/>
  <c r="O95" i="8"/>
  <c r="M95" i="8"/>
  <c r="M91" i="8"/>
  <c r="O91" i="8"/>
  <c r="E88" i="8"/>
  <c r="O90" i="8"/>
  <c r="O93" i="8"/>
  <c r="G96" i="8"/>
  <c r="M83" i="8"/>
  <c r="F96" i="8"/>
  <c r="M87" i="8"/>
  <c r="M79" i="8"/>
  <c r="M84" i="8"/>
  <c r="M80" i="8"/>
  <c r="M88" i="8"/>
  <c r="O79" i="8"/>
  <c r="O80" i="8"/>
  <c r="O87" i="8"/>
  <c r="O88" i="8"/>
  <c r="O83" i="8"/>
  <c r="O84" i="8"/>
  <c r="M81" i="8"/>
  <c r="M85" i="8"/>
  <c r="M89" i="8"/>
  <c r="K96" i="8"/>
  <c r="O81" i="8"/>
  <c r="M82" i="8"/>
  <c r="O85" i="8"/>
  <c r="M86" i="8"/>
  <c r="O89" i="8"/>
  <c r="C12" i="4"/>
  <c r="C13" i="4"/>
  <c r="C14" i="4"/>
  <c r="C15" i="4"/>
  <c r="C16" i="4"/>
  <c r="C17" i="4"/>
  <c r="C18" i="4"/>
  <c r="C19" i="4"/>
  <c r="C20" i="4"/>
  <c r="C21" i="4"/>
  <c r="C22" i="4"/>
  <c r="C24" i="4"/>
  <c r="C25" i="4"/>
  <c r="C26" i="4"/>
  <c r="C11" i="4"/>
  <c r="O28" i="7"/>
  <c r="N28" i="7"/>
  <c r="M28" i="7"/>
  <c r="L28" i="7"/>
  <c r="K28" i="7"/>
  <c r="J28" i="7"/>
  <c r="I28" i="7"/>
  <c r="H28" i="7"/>
  <c r="G28" i="7"/>
  <c r="F28" i="7"/>
  <c r="E28" i="7"/>
  <c r="D28" i="7"/>
  <c r="C25" i="7"/>
  <c r="C24" i="7"/>
  <c r="C23" i="7"/>
  <c r="C22" i="7"/>
  <c r="C21" i="7"/>
  <c r="C20" i="7"/>
  <c r="C18" i="7"/>
  <c r="C17" i="7"/>
  <c r="C16" i="7"/>
  <c r="C15" i="7"/>
  <c r="C14" i="7"/>
  <c r="C13" i="7"/>
  <c r="C12" i="7"/>
  <c r="C11" i="7"/>
  <c r="E29" i="4"/>
  <c r="E31" i="4" s="1"/>
  <c r="E28" i="2" s="1"/>
  <c r="D28" i="2"/>
  <c r="F29" i="4"/>
  <c r="N29" i="4"/>
  <c r="L29" i="4"/>
  <c r="J29" i="4"/>
  <c r="C19" i="3" l="1"/>
  <c r="E85" i="8"/>
  <c r="C28" i="3"/>
  <c r="E94" i="8"/>
  <c r="C20" i="3"/>
  <c r="E86" i="8"/>
  <c r="C17" i="3"/>
  <c r="D33" i="3" s="1"/>
  <c r="D29" i="2" s="1"/>
  <c r="E83" i="8"/>
  <c r="C21" i="3"/>
  <c r="E87" i="8"/>
  <c r="C26" i="3"/>
  <c r="E92" i="8"/>
  <c r="C15" i="3"/>
  <c r="E81" i="8"/>
  <c r="C24" i="3"/>
  <c r="E90" i="8"/>
  <c r="C16" i="3"/>
  <c r="E82" i="8"/>
  <c r="C25" i="3"/>
  <c r="E91" i="8"/>
  <c r="C14" i="3"/>
  <c r="E80" i="8"/>
  <c r="C18" i="3"/>
  <c r="E84" i="8"/>
  <c r="C23" i="3"/>
  <c r="E89" i="8"/>
  <c r="C27" i="3"/>
  <c r="E93" i="8"/>
  <c r="O96" i="8"/>
  <c r="M96" i="8"/>
  <c r="D29" i="7"/>
  <c r="D30" i="2" s="1"/>
  <c r="C28" i="7"/>
  <c r="D31" i="2" s="1"/>
  <c r="E31" i="3"/>
  <c r="O29" i="7"/>
  <c r="O30" i="2" s="1"/>
  <c r="E29" i="7"/>
  <c r="E30" i="2" s="1"/>
  <c r="I29" i="7"/>
  <c r="I30" i="2" s="1"/>
  <c r="M29" i="7"/>
  <c r="M30" i="2" s="1"/>
  <c r="H29" i="7"/>
  <c r="H30" i="2" s="1"/>
  <c r="F29" i="7"/>
  <c r="F30" i="2" s="1"/>
  <c r="J29" i="7"/>
  <c r="J30" i="2" s="1"/>
  <c r="N29" i="7"/>
  <c r="N30" i="2" s="1"/>
  <c r="L29" i="7"/>
  <c r="L30" i="2" s="1"/>
  <c r="G29" i="7"/>
  <c r="G30" i="2" s="1"/>
  <c r="K29" i="7"/>
  <c r="K30" i="2" s="1"/>
  <c r="F31" i="4"/>
  <c r="E96" i="8" l="1"/>
  <c r="D36" i="2"/>
  <c r="D35" i="2"/>
  <c r="D38" i="2"/>
  <c r="D37" i="2"/>
  <c r="D39" i="2" s="1"/>
  <c r="P14" i="3" l="1"/>
  <c r="P15" i="3"/>
  <c r="P16" i="3"/>
  <c r="P17" i="3"/>
  <c r="P18" i="3"/>
  <c r="P19" i="3"/>
  <c r="P20" i="3"/>
  <c r="P21" i="3"/>
  <c r="P22" i="3"/>
  <c r="P23" i="3"/>
  <c r="P24" i="3"/>
  <c r="P25" i="3"/>
  <c r="P26" i="3"/>
  <c r="P27" i="3"/>
  <c r="P28" i="3"/>
  <c r="G31" i="3" l="1"/>
  <c r="I31" i="3"/>
  <c r="G29" i="4"/>
  <c r="H29" i="4"/>
  <c r="I29" i="4"/>
  <c r="K29" i="4"/>
  <c r="M29" i="4"/>
  <c r="O29" i="4"/>
  <c r="H31" i="4" l="1"/>
  <c r="K31" i="4"/>
  <c r="G31" i="4"/>
  <c r="F28" i="2"/>
  <c r="I31" i="4"/>
  <c r="O31" i="4"/>
  <c r="N31" i="4"/>
  <c r="J31" i="4"/>
  <c r="L31" i="3"/>
  <c r="M31" i="4"/>
  <c r="L31" i="4"/>
  <c r="H28" i="2" l="1"/>
  <c r="J28" i="2"/>
  <c r="M28" i="2"/>
  <c r="K28" i="2"/>
  <c r="O28" i="2"/>
  <c r="N28" i="2"/>
  <c r="L28" i="2"/>
  <c r="I28" i="2"/>
  <c r="G28" i="2"/>
  <c r="J31" i="3"/>
  <c r="H31" i="3"/>
  <c r="F31" i="3"/>
  <c r="K31" i="3"/>
  <c r="O31" i="3"/>
  <c r="N31" i="3"/>
  <c r="M31" i="3"/>
  <c r="M33" i="3" l="1"/>
  <c r="F33" i="3"/>
  <c r="I33" i="3"/>
  <c r="H33" i="3"/>
  <c r="O33" i="3"/>
  <c r="N33" i="3"/>
  <c r="E33" i="3"/>
  <c r="K33" i="3"/>
  <c r="J33" i="3"/>
  <c r="G33" i="3"/>
  <c r="L33" i="3"/>
  <c r="P31" i="3"/>
  <c r="O29" i="2" l="1"/>
  <c r="K29" i="2"/>
  <c r="K35" i="2" s="1"/>
  <c r="L29" i="2"/>
  <c r="L35" i="2" s="1"/>
  <c r="E29" i="2"/>
  <c r="I29" i="2"/>
  <c r="J29" i="2"/>
  <c r="H29" i="2"/>
  <c r="G29" i="2"/>
  <c r="N29" i="2"/>
  <c r="F29" i="2"/>
  <c r="F35" i="2" s="1"/>
  <c r="M29" i="2"/>
  <c r="E38" i="2" l="1"/>
  <c r="F37" i="2"/>
  <c r="F39" i="2" s="1"/>
  <c r="M38" i="2"/>
  <c r="N38" i="2"/>
  <c r="L38" i="2"/>
  <c r="O38" i="2"/>
  <c r="G38" i="2"/>
  <c r="F36" i="2"/>
  <c r="F38" i="2"/>
  <c r="J36" i="2"/>
  <c r="J38" i="2"/>
  <c r="K36" i="2"/>
  <c r="K38" i="2"/>
  <c r="H37" i="2"/>
  <c r="H39" i="2" s="1"/>
  <c r="H38" i="2"/>
  <c r="I36" i="2"/>
  <c r="I38" i="2"/>
  <c r="G36" i="2"/>
  <c r="E35" i="2"/>
  <c r="E36" i="2"/>
  <c r="M35" i="2"/>
  <c r="M36" i="2"/>
  <c r="N35" i="2"/>
  <c r="N36" i="2"/>
  <c r="H35" i="2"/>
  <c r="H36" i="2"/>
  <c r="L37" i="2"/>
  <c r="L39" i="2" s="1"/>
  <c r="L36" i="2"/>
  <c r="O37" i="2"/>
  <c r="O39" i="2" s="1"/>
  <c r="O36" i="2"/>
  <c r="O35" i="2"/>
  <c r="G37" i="2"/>
  <c r="G39" i="2" s="1"/>
  <c r="I37" i="2"/>
  <c r="I39" i="2" s="1"/>
  <c r="K37" i="2"/>
  <c r="K39" i="2" s="1"/>
  <c r="I35" i="2"/>
  <c r="G35" i="2"/>
  <c r="J35" i="2"/>
  <c r="J37" i="2"/>
  <c r="J39" i="2" s="1"/>
  <c r="E37" i="2"/>
  <c r="E39" i="2" s="1"/>
  <c r="M37" i="2"/>
  <c r="M39" i="2" s="1"/>
  <c r="N37" i="2"/>
  <c r="N3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9" authorId="0" shapeId="0" xr:uid="{14BBAAAD-EFAE-4AA0-81AA-73A79B9E4C7D}">
      <text>
        <r>
          <rPr>
            <sz val="8"/>
            <color indexed="81"/>
            <rFont val="Tahoma"/>
            <family val="2"/>
          </rPr>
          <t>Work Breakdown Structure (WBS)</t>
        </r>
      </text>
    </comment>
    <comment ref="C9" authorId="0" shapeId="0" xr:uid="{1C1703A4-DEE5-48B2-8692-D2AB37EC651B}">
      <text>
        <r>
          <rPr>
            <sz val="8"/>
            <color indexed="81"/>
            <rFont val="Tahoma"/>
            <family val="2"/>
          </rPr>
          <t xml:space="preserve">Budget estimé à l'achévement de la tâche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0" authorId="0" shapeId="0" xr:uid="{00000000-0006-0000-0100-000001000000}">
      <text>
        <r>
          <rPr>
            <sz val="8"/>
            <color indexed="81"/>
            <rFont val="Tahoma"/>
            <family val="2"/>
          </rPr>
          <t>Work Breakdown Structure (WBS) ou Sturcture de Découpage du Projet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2" authorId="0" shapeId="0" xr:uid="{00000000-0006-0000-0200-000001000000}">
      <text>
        <r>
          <rPr>
            <sz val="8"/>
            <color indexed="81"/>
            <rFont val="Tahoma"/>
            <family val="2"/>
          </rPr>
          <t>Work Breakdown Structure (WBS)</t>
        </r>
      </text>
    </comment>
    <comment ref="C12" authorId="0" shapeId="0" xr:uid="{00000000-0006-0000-0200-000002000000}">
      <text>
        <r>
          <rPr>
            <sz val="8"/>
            <color indexed="81"/>
            <rFont val="Tahoma"/>
            <family val="2"/>
          </rPr>
          <t>Budget estimé à l'achévement de la tâche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24" authorId="0" shapeId="0" xr:uid="{00000000-0006-0000-0300-000001000000}">
      <text>
        <r>
          <rPr>
            <sz val="8"/>
            <color indexed="81"/>
            <rFont val="Tahoma"/>
            <family val="2"/>
          </rPr>
          <t>Work Breakdown Structure (WBS)</t>
        </r>
      </text>
    </comment>
    <comment ref="C24" authorId="0" shapeId="0" xr:uid="{00000000-0006-0000-0300-000002000000}">
      <text>
        <r>
          <rPr>
            <sz val="8"/>
            <color indexed="81"/>
            <rFont val="Tahoma"/>
            <family val="2"/>
          </rPr>
          <t xml:space="preserve">Budget à l'achevement de la tâche </t>
        </r>
      </text>
    </comment>
  </commentList>
</comments>
</file>

<file path=xl/sharedStrings.xml><?xml version="1.0" encoding="utf-8"?>
<sst xmlns="http://schemas.openxmlformats.org/spreadsheetml/2006/main" count="746" uniqueCount="373">
  <si>
    <t>Coût Final Estimé (CFE) = BAA/IPC</t>
  </si>
  <si>
    <t>Indicateur de Performance des Coûts(IPC = VA/CR)</t>
  </si>
  <si>
    <t>Ecart de Délais (ED = VA - VP)</t>
  </si>
  <si>
    <t>Ecart de Coût (EC = VA - CR)</t>
  </si>
  <si>
    <t>Métriques de performance du projet</t>
  </si>
  <si>
    <t>Valeur acquise cumulée (VA)</t>
  </si>
  <si>
    <t>Coût Réel cumulé  (CR)</t>
  </si>
  <si>
    <t>Coût Réel et Valeur Acquise</t>
  </si>
  <si>
    <t>VP cumulée</t>
  </si>
  <si>
    <t xml:space="preserve">Insérer de nouvelles lignes au-dessus </t>
  </si>
  <si>
    <t>← Vous pouvez changer les étiquettes pour les périodes (par exemple la Semaine 1/2/3, Jan / Fév / Mar, etc.)</t>
  </si>
  <si>
    <t>Nom tâche</t>
  </si>
  <si>
    <t>SDP</t>
  </si>
  <si>
    <t>Observations:</t>
  </si>
  <si>
    <t>Pour la période:</t>
  </si>
  <si>
    <t>[42]</t>
  </si>
  <si>
    <t>Date:</t>
  </si>
  <si>
    <t>Préparé par:</t>
  </si>
  <si>
    <t>Rapport d'analyse de la valeur Acquise</t>
  </si>
  <si>
    <t>[Nom du projet]</t>
  </si>
  <si>
    <t>Valeur Acquise Cumulée (VA)</t>
  </si>
  <si>
    <t>Feuille de calcul de la valeur Acquise</t>
  </si>
  <si>
    <t>Feuille de calcul du Coût Réel</t>
  </si>
  <si>
    <t>VP=Coût budgétisé du travail prévu</t>
  </si>
  <si>
    <t>VA= Coût budgétisé du travail effectué</t>
  </si>
  <si>
    <t>CR=Coût réellement consommé pour le travail effectué</t>
  </si>
  <si>
    <t>Pour suivre le budget et les délais, il faut maîtriser les notions suivantes:</t>
  </si>
  <si>
    <t>Planification</t>
  </si>
  <si>
    <t>Paramétrage et tests Finances</t>
  </si>
  <si>
    <t>Paramétrage et tests Ventes</t>
  </si>
  <si>
    <t>Paramétrage et tests Achats</t>
  </si>
  <si>
    <t>Paramétrage et tests Logistique</t>
  </si>
  <si>
    <t>Paramétrage et tests Production</t>
  </si>
  <si>
    <t>Préparation Master Data</t>
  </si>
  <si>
    <t>Formation utilisateurs</t>
  </si>
  <si>
    <t>Basculement opérationnel</t>
  </si>
  <si>
    <t>Support utilisateurs</t>
  </si>
  <si>
    <t>Support opérationnel</t>
  </si>
  <si>
    <t>Clôture du projet</t>
  </si>
  <si>
    <t xml:space="preserve"> - </t>
  </si>
  <si>
    <t xml:space="preserve"> </t>
  </si>
  <si>
    <t>Documentation leçons apprises</t>
  </si>
  <si>
    <t>-</t>
  </si>
  <si>
    <t>Indicateur de Performance des Délais (IPD= VA/VP)</t>
  </si>
  <si>
    <t>Chantal DUPONT</t>
  </si>
  <si>
    <t>Expression des besoins</t>
  </si>
  <si>
    <t>Préalables à l'enregistrement des données</t>
  </si>
  <si>
    <t xml:space="preserve">La valeur planifiée(VP): </t>
  </si>
  <si>
    <t>Coût budgétisé du travail prévu</t>
  </si>
  <si>
    <t xml:space="preserve">Le coût réel(CR): </t>
  </si>
  <si>
    <t>Coût réellement consommé pour le travail effectué</t>
  </si>
  <si>
    <t>Graphique de données</t>
  </si>
  <si>
    <t>Valeur acquise (VA)/Coût Réel (CR)</t>
  </si>
  <si>
    <t> Valeur acquise (VA)/Valeur planifiée(VP)</t>
  </si>
  <si>
    <t>Indice de performance des coûts (IPC):</t>
  </si>
  <si>
    <t>Indice de performance des délais (IPD):</t>
  </si>
  <si>
    <t>← Entrez ou modifiez les valeurs dans les cellules blanches.</t>
  </si>
  <si>
    <t>Le BAA (budget à l'achèvement du projet)</t>
  </si>
  <si>
    <t>Budget prévu à l'achèvement du projet pour chaque tâche</t>
  </si>
  <si>
    <t>% d'achèvement</t>
  </si>
  <si>
    <t xml:space="preserve">Coût Réel du travail Effectué </t>
  </si>
  <si>
    <t>Utilisation du template de suivi du budget de projet</t>
  </si>
  <si>
    <t xml:space="preserve">La valeur acquise (VA): </t>
  </si>
  <si>
    <t>Coût Réel Projet par mois</t>
  </si>
  <si>
    <t>Coût Réel Projet Cumulé (CR)</t>
  </si>
  <si>
    <t>Coût budgétisé du travail effectué à date (Le coût que nous étions prêts à payer pour le travail réalisé à date)</t>
  </si>
  <si>
    <t>Feuille de calcul de la valeur planifiée</t>
  </si>
  <si>
    <t>Cette feuille est utilisée pour renseigner le Coût Réel Consommé (CR) de chaque tâche, appelé aussi le Coût Réel du travail effectué (CRTE).</t>
  </si>
  <si>
    <t>Coût réel par tâche à date</t>
  </si>
  <si>
    <t>Budget planifié pour la tâche</t>
  </si>
  <si>
    <t>Cette feuille est utilisée pour calculer la Valeur Acquise (VA) à date, c'est le coût budgété du travail réellement effectué à date.</t>
  </si>
  <si>
    <t>Valeur Acquise Projet par mois</t>
  </si>
  <si>
    <t>Valeur Planifiée cumulée (VP)</t>
  </si>
  <si>
    <t xml:space="preserve">Budget à l'achevement du projet (BAA) </t>
  </si>
  <si>
    <t>Récapitulatif des valeurs CR, VP, VA et BAA</t>
  </si>
  <si>
    <t>Si IPC &lt; 1, alors le budget est sur-consommé</t>
  </si>
  <si>
    <t>Si IPC &gt; 1, alors le budget est sous-consommé</t>
  </si>
  <si>
    <r>
      <t xml:space="preserve">Cette feuille est utilisée pour renseigner la </t>
    </r>
    <r>
      <rPr>
        <b/>
        <i/>
        <sz val="12"/>
        <rFont val="Candara"/>
        <family val="2"/>
      </rPr>
      <t>valeur planifiée (VP)</t>
    </r>
  </si>
  <si>
    <t>1. Rendez-vous dans la feuille "VP"</t>
  </si>
  <si>
    <t xml:space="preserve">Budget planifié à l'achévement du projet (BAA) </t>
  </si>
  <si>
    <t>Le BAA (budget à l'achèvement du projet) est la somme des budgets mensuels prévus pour chaque tâche. Il est calculé automatiquement à partir des données saisies</t>
  </si>
  <si>
    <t>Remplissez la valeur planifiée ou le coût budgété du travail prévu, de chaque tâche, chaque mois.</t>
  </si>
  <si>
    <t>Le Coût Réel du Projet à date est calculé automatiquement</t>
  </si>
  <si>
    <t>Renseignez le budgété du travail prévu, de chaque tâche, chaque mois.</t>
  </si>
  <si>
    <t>Renseignez le coût réel de chaque tâche, chaque mois.</t>
  </si>
  <si>
    <t>La Valeur acquise est calculée automaiquement en multipliant le % d'achévement par le budget planifié</t>
  </si>
  <si>
    <t>2. Rendez-vous dans la feuille "CR"</t>
  </si>
  <si>
    <t>3. Rendez-vous dans la feuille "VA"</t>
  </si>
  <si>
    <t>4. Rendez-vous dans la feuille "Suivi Budget"</t>
  </si>
  <si>
    <t>← Pour ajouter d'autres tâches, insérer des lignes au dessus de celle-ci.</t>
  </si>
  <si>
    <t>Les métriques de performances sont ensuite calculées automatiquement</t>
  </si>
  <si>
    <t>RAPPORT D'AVANCEMENT (1/2)</t>
  </si>
  <si>
    <t>1. Renseignements généraux</t>
  </si>
  <si>
    <t>Nom du projet:</t>
  </si>
  <si>
    <t>Implémentation SAP au Centre de Montage Régional Lillois</t>
  </si>
  <si>
    <t>No. du rapport:</t>
  </si>
  <si>
    <t>Chef de projet :</t>
  </si>
  <si>
    <t>Chantal Dupont</t>
  </si>
  <si>
    <t>Code du projet:</t>
  </si>
  <si>
    <t>SAP30/CMRL</t>
  </si>
  <si>
    <t>Période couverte par le rapport:</t>
  </si>
  <si>
    <t>Date du rapport:</t>
  </si>
  <si>
    <t>Destinataires:</t>
  </si>
  <si>
    <t>Comité de pilotage et Comité de Direction</t>
  </si>
  <si>
    <t>2. Statut global du projet</t>
  </si>
  <si>
    <t>Statut global du projet</t>
  </si>
  <si>
    <t>V</t>
  </si>
  <si>
    <t>Respect de la qualité</t>
  </si>
  <si>
    <t>Légende:</t>
  </si>
  <si>
    <t>Clôture</t>
  </si>
  <si>
    <t>Risques</t>
  </si>
  <si>
    <t>Sous-contrôle</t>
  </si>
  <si>
    <t>Respect de l'échéancier</t>
  </si>
  <si>
    <t xml:space="preserve">Etat de l'équipe </t>
  </si>
  <si>
    <t>J</t>
  </si>
  <si>
    <t>Actions requises</t>
  </si>
  <si>
    <t>Respect du budget</t>
  </si>
  <si>
    <t xml:space="preserve">Indicateurs de résultats </t>
  </si>
  <si>
    <t>R</t>
  </si>
  <si>
    <t>Problème majeur</t>
  </si>
  <si>
    <t>3. Travail réalisé durant la dernière période</t>
  </si>
  <si>
    <t xml:space="preserve">Description des activités réalisées pendant la dernière période </t>
  </si>
  <si>
    <t>Date</t>
  </si>
  <si>
    <t>Support utilisateurs et correction de problèmes mineurs</t>
  </si>
  <si>
    <t>Tout le mois de janvier</t>
  </si>
  <si>
    <t>Réunions spéciales et documentation des leçons apprises durant le projet</t>
  </si>
  <si>
    <t>Réunion de clôture officielle</t>
  </si>
  <si>
    <t xml:space="preserve">4. Travail planifié pour la prochaine période </t>
  </si>
  <si>
    <t xml:space="preserve">Description des activités qui restent à faire </t>
  </si>
  <si>
    <t>Date prévue</t>
  </si>
  <si>
    <t>Bilan de projet</t>
  </si>
  <si>
    <t>Finalisation documentation</t>
  </si>
  <si>
    <t>Comité de direction final</t>
  </si>
  <si>
    <t>5. Point (s) en suspens et préoccupation (s)</t>
  </si>
  <si>
    <t>Une des raisons principales de ce projet était de se mettre à l'abri de contrôles sur les anciens systèmes. Le comité de projet propose de faire appel à nos auditeurs internes pour faire une évaluation détaillée des capacités et de la cohérence du système SAP mis à la disposition du CMRL. Ceci nous permettrait de valider la conformité de notre mise en place et l'amélioration de la cohérence et de la qualité des données. Au cas peu probable qu'une correction s'avérerait nécessaire, le rapport nous permettrait de connaître en détail les réglages à adapter en priorité et ainsi éviter tout souci lors de contrôles ultérieurs.</t>
  </si>
  <si>
    <t>RAPPORT D'AVANCEMENT (2/2)</t>
  </si>
  <si>
    <t>6. Point (s) en suspens résolu (s) depuis le dernier rapport</t>
  </si>
  <si>
    <t>Les dernières corrections de données identifiées ont été réalisées avec succès. Les quelques améliorations identifiées pour les clôtures ont-elles aussi été mises en place. Il reste une liste de 4 corrections mineures qui ont été communiquées au centre d'excellence et qui sont en cours de correction.</t>
  </si>
  <si>
    <t>Lot du projet</t>
  </si>
  <si>
    <t>Budget à l'achèvement (BAC)</t>
  </si>
  <si>
    <t>Valeur planifiée 
(VP)</t>
  </si>
  <si>
    <t>Cout réel 
(CR)</t>
  </si>
  <si>
    <t>% avancement</t>
  </si>
  <si>
    <t>Valeur Acquise 
(VA)</t>
  </si>
  <si>
    <t>Ecart Délai 
(ED)</t>
  </si>
  <si>
    <t>Ecart Coût 
(EC)</t>
  </si>
  <si>
    <t xml:space="preserve">IPC </t>
  </si>
  <si>
    <t>IPD</t>
  </si>
  <si>
    <t>Initiation</t>
  </si>
  <si>
    <t>Master Data</t>
  </si>
  <si>
    <t xml:space="preserve">Total projet </t>
  </si>
  <si>
    <t>Analyse des écarts et mesures correctives:</t>
  </si>
  <si>
    <t>Aucune mesure corrective: le projet est clôturé dans les délais et selon le budget.</t>
  </si>
  <si>
    <t>Suivi des Livrables du projet :</t>
  </si>
  <si>
    <t>Livrables du projet</t>
  </si>
  <si>
    <t>Type de livrable</t>
  </si>
  <si>
    <t>Acteur</t>
  </si>
  <si>
    <t>Description</t>
  </si>
  <si>
    <t>Lot</t>
  </si>
  <si>
    <t>Date de
 livraison</t>
  </si>
  <si>
    <t>Valideur</t>
  </si>
  <si>
    <t>Version validée</t>
  </si>
  <si>
    <t>Commentaire</t>
  </si>
  <si>
    <t>Etude d'opportunité</t>
  </si>
  <si>
    <t>Support décisionnel</t>
  </si>
  <si>
    <t>Chantal / Olivier</t>
  </si>
  <si>
    <t>Justification du projet et sa place dans la stratégie d'entreprise</t>
  </si>
  <si>
    <t>Lot 0</t>
  </si>
  <si>
    <t>Comité de direction</t>
  </si>
  <si>
    <t>1.3</t>
  </si>
  <si>
    <t>Charte projet</t>
  </si>
  <si>
    <t>Chantal / Olivier / Coordinateurs</t>
  </si>
  <si>
    <t>Charte de projet détaillée y inclus délais et coûts estimés</t>
  </si>
  <si>
    <t>Macro planning</t>
  </si>
  <si>
    <t>Estimation des phases principales</t>
  </si>
  <si>
    <t>1.2</t>
  </si>
  <si>
    <t>Support réunion de lancement</t>
  </si>
  <si>
    <t>Chantal</t>
  </si>
  <si>
    <t>Présentation du projet destinée à l'équipe dès que la charte sera approuvée</t>
  </si>
  <si>
    <t>Lot 1</t>
  </si>
  <si>
    <t>Résumé des besoins exprimés lors des réunions de découverte</t>
  </si>
  <si>
    <t>Sponsor / intégrateur</t>
  </si>
  <si>
    <t>Matrice des exigences</t>
  </si>
  <si>
    <t>Enregistrement des différentes exigences des parties prenantes clés</t>
  </si>
  <si>
    <t>Cahier des charges</t>
  </si>
  <si>
    <t>Rapport détaillé des attentes du projet</t>
  </si>
  <si>
    <t>Plan de projet</t>
  </si>
  <si>
    <t>Plan détaillé de tous les aspects planification du projet</t>
  </si>
  <si>
    <t>Plan de charge</t>
  </si>
  <si>
    <t>Liste des tâches à effectuer et estimation de la charge sur les ressources</t>
  </si>
  <si>
    <t>Registre des problèmes et risques</t>
  </si>
  <si>
    <t>Suivi scrupuleux des risques et problèmes</t>
  </si>
  <si>
    <t>Registre des parties prenantes</t>
  </si>
  <si>
    <t>Ce registre est la base de la communication réussie</t>
  </si>
  <si>
    <t>Matrice des compétences</t>
  </si>
  <si>
    <t>Avons-nous les compétences nécessaires dans nos équipes?</t>
  </si>
  <si>
    <t>Plan de communication</t>
  </si>
  <si>
    <t>Document essentiel dont l'exécution doit être suivie de près. Ne pas oublier le retour d'information.</t>
  </si>
  <si>
    <t>Suivi des actions</t>
  </si>
  <si>
    <t>Visualiser ce qu'il reste à faire</t>
  </si>
  <si>
    <t>Suivi des livrables</t>
  </si>
  <si>
    <t>Respectons-nous le périmètre et les délais?</t>
  </si>
  <si>
    <t>Registre des demandes de changement</t>
  </si>
  <si>
    <t>Réalisation</t>
  </si>
  <si>
    <t>Chantal / Coordinateurs</t>
  </si>
  <si>
    <t>Qu'est-ce qui a changé depuis la charte projet? Tout changement doit être approuvé par le comité de projet et/ou le comité de pilotage.</t>
  </si>
  <si>
    <t>Lot 2</t>
  </si>
  <si>
    <t>Sponsor / Communication</t>
  </si>
  <si>
    <t>Tableau de bord</t>
  </si>
  <si>
    <t>Rapports</t>
  </si>
  <si>
    <t>Indicateurs d'avancement du projet</t>
  </si>
  <si>
    <t>Rapport de suivi de projet</t>
  </si>
  <si>
    <t>Rapport détaillé régulier sur l'état d'avancement du projet</t>
  </si>
  <si>
    <t>Rapport Flash</t>
  </si>
  <si>
    <t>Indicateurs résumés sur une seule page</t>
  </si>
  <si>
    <t>Minutes comité technique</t>
  </si>
  <si>
    <t>Membre tournant de l'équipe projet</t>
  </si>
  <si>
    <t>Chaque réunion doit être documentée: qui était présent et quelles décisions ont été prises?</t>
  </si>
  <si>
    <t>Minutes comité projet</t>
  </si>
  <si>
    <t>Minutes comité de pilotage</t>
  </si>
  <si>
    <t>Infrastructure informatique</t>
  </si>
  <si>
    <t>Informatique</t>
  </si>
  <si>
    <t>Daniel</t>
  </si>
  <si>
    <t>Le réseau informatique et les serveurs doivent pouvoir supporter la charge d'utilisateurs et de données supplémentaires.</t>
  </si>
  <si>
    <t>Equipe projet / Intégrateur / Sponsor</t>
  </si>
  <si>
    <t>Preuve de concept Finances</t>
  </si>
  <si>
    <t>PoC</t>
  </si>
  <si>
    <t>Monique</t>
  </si>
  <si>
    <t>Une solution très réduite pour prouver que tout va fonctionner tel que prévu.</t>
  </si>
  <si>
    <t>Intégrateur</t>
  </si>
  <si>
    <t>Preuve de concept  Ventes</t>
  </si>
  <si>
    <t>Denise</t>
  </si>
  <si>
    <t>Preuve de concept  Achats</t>
  </si>
  <si>
    <t>Jean</t>
  </si>
  <si>
    <t>Preuve de concept  Logistique</t>
  </si>
  <si>
    <t>Eric</t>
  </si>
  <si>
    <t>Preuve de concept  Production</t>
  </si>
  <si>
    <t>Georges</t>
  </si>
  <si>
    <t>Preuve de concept Master Data</t>
  </si>
  <si>
    <t>Juliette</t>
  </si>
  <si>
    <t>Configuration et test unitaires Finances</t>
  </si>
  <si>
    <t>Finances</t>
  </si>
  <si>
    <t>Mise en place: le cœur de notre projet</t>
  </si>
  <si>
    <t>Utilisateurs-clés</t>
  </si>
  <si>
    <t>Configuration et test unitaires Ventes</t>
  </si>
  <si>
    <t>Ventes</t>
  </si>
  <si>
    <t>Configuration et test unitaires Achats</t>
  </si>
  <si>
    <t>Achats</t>
  </si>
  <si>
    <t>Configuration et test unitaires Logistique</t>
  </si>
  <si>
    <t>Logistique</t>
  </si>
  <si>
    <t>Configuration et test unitaires Production</t>
  </si>
  <si>
    <t>Production</t>
  </si>
  <si>
    <t>Tests et corrections d'intégration et de consolidation Finances</t>
  </si>
  <si>
    <t>Ici, les solutions sont testées et validées par nos utilisateurs-clés.</t>
  </si>
  <si>
    <t>Tests et corrections d'intégration et de consolidation Ventes</t>
  </si>
  <si>
    <t>Tests et corrections d'intégration et de consolidation Achats</t>
  </si>
  <si>
    <t>Tests et corrections d'intégration et de consolidation Logistique</t>
  </si>
  <si>
    <t>Tests et corrections d'intégration et de consolidation Production</t>
  </si>
  <si>
    <t>Tests et corrections d'intégration et de consolidation Master Data</t>
  </si>
  <si>
    <t>Environnement productif Finances</t>
  </si>
  <si>
    <t>On déploie les solutions validées</t>
  </si>
  <si>
    <t>Lot 3</t>
  </si>
  <si>
    <t>Environnement productif Ventes</t>
  </si>
  <si>
    <t>Environnement productif Achats</t>
  </si>
  <si>
    <t>Environnement productif Logistique</t>
  </si>
  <si>
    <t>Environnement productif Production</t>
  </si>
  <si>
    <t>Migration des données</t>
  </si>
  <si>
    <t>Les données nettoyées et corrigées sont injectées dans le nouveau système</t>
  </si>
  <si>
    <t>Formation Finances</t>
  </si>
  <si>
    <t>On déploie les documentations par thèmes et on forme TOUS les utilisateurs</t>
  </si>
  <si>
    <t>Lot 4</t>
  </si>
  <si>
    <t>Changement</t>
  </si>
  <si>
    <t>Formation Ventes</t>
  </si>
  <si>
    <t>Formation Achats</t>
  </si>
  <si>
    <t>Formation Logistique</t>
  </si>
  <si>
    <t>Formation Production</t>
  </si>
  <si>
    <t>Réception des livrables</t>
  </si>
  <si>
    <t>Recette</t>
  </si>
  <si>
    <t>Tous les livrables font l'objet d'une recette officielle</t>
  </si>
  <si>
    <t>Lot 5</t>
  </si>
  <si>
    <t>28-11-211</t>
  </si>
  <si>
    <t>Intégrateur / Sponsor</t>
  </si>
  <si>
    <t>Basculement</t>
  </si>
  <si>
    <t>Démarrage</t>
  </si>
  <si>
    <t>Equipe projet et tous les utilisateurs</t>
  </si>
  <si>
    <t>Dernière validation avant démarrage opérationnel. Comité de pilotage exceptionnel.</t>
  </si>
  <si>
    <t>Démarrage du nouveau système</t>
  </si>
  <si>
    <t>Equipe projet et utilisateurs clés</t>
  </si>
  <si>
    <t>Démarrage et observation/support des utilisateurs</t>
  </si>
  <si>
    <t>Comité de pilotage</t>
  </si>
  <si>
    <t>Cahier de recette</t>
  </si>
  <si>
    <t xml:space="preserve">Chantal / Olivier / Jacques </t>
  </si>
  <si>
    <t>L'ensemble du projet est approuvé après une période de traitements réels</t>
  </si>
  <si>
    <t>Réunion de clôture</t>
  </si>
  <si>
    <t>TOUS</t>
  </si>
  <si>
    <t>La réunion de clôture se passe en deux étapes: une réunion de tous pour documenter ce qui reste à faire et quelles sont les leçons apprises - et une partie beaucoup moins formelle pour fêter la réussite du projet et déclarer celui-ci terminé.</t>
  </si>
  <si>
    <t>Bilan</t>
  </si>
  <si>
    <t>Chantal / Olivier / Jacques / Coordinateurs</t>
  </si>
  <si>
    <t>On documente ici les leçons apprise et on refait un dernier point. Ce document sera archivé pour référence ultérieure.</t>
  </si>
  <si>
    <t>8. Suivi des Risques</t>
  </si>
  <si>
    <t>No.</t>
  </si>
  <si>
    <t>Risques / opportunités</t>
  </si>
  <si>
    <t>Impact</t>
  </si>
  <si>
    <t>Probabilités</t>
  </si>
  <si>
    <t>Poids</t>
  </si>
  <si>
    <t>Mesures préventives</t>
  </si>
  <si>
    <t xml:space="preserve">Evolution du risque </t>
  </si>
  <si>
    <t>statut du risque</t>
  </si>
  <si>
    <t xml:space="preserve">Suivi du risque </t>
  </si>
  <si>
    <t>Audit négatif</t>
  </si>
  <si>
    <t>Moyen</t>
  </si>
  <si>
    <t>Faible</t>
  </si>
  <si>
    <t>Demander aux auditeurs internes de valider le nouveau système dans le détail - avec un accent sur la qualité des données</t>
  </si>
  <si>
    <t>Stable</t>
  </si>
  <si>
    <t>Risque ouvert</t>
  </si>
  <si>
    <t>Chef de projet et sponsor</t>
  </si>
  <si>
    <t>Anciens contrats</t>
  </si>
  <si>
    <t>Revérifier que les contrats des anciens systèmes sont bien annulés pour éviter tout paiement inutile</t>
  </si>
  <si>
    <t xml:space="preserve">Diminue </t>
  </si>
  <si>
    <t>Directeur informatique</t>
  </si>
  <si>
    <t>9. Leçons apprises et recommandations</t>
  </si>
  <si>
    <t>Le chef de projet et son équipe compilent les leçons apprises au cours du projet et présentent des recommandations pour des projets similaires:</t>
  </si>
  <si>
    <t xml:space="preserve">Domaines </t>
  </si>
  <si>
    <t xml:space="preserve">Leçons apprises </t>
  </si>
  <si>
    <t>Recommandations</t>
  </si>
  <si>
    <t xml:space="preserve">Communications </t>
  </si>
  <si>
    <t xml:space="preserve">Importance de tenir compte de la perspective des parties prenantes </t>
  </si>
  <si>
    <t>Sonder l'ensemble du personnel et comprendre les perceptions par rapport au projet</t>
  </si>
  <si>
    <t>L'intranet n'est pas accessible par/pour tout le monde</t>
  </si>
  <si>
    <t>Utiliser TOUS les panneaux d'information, y compris dans l'usine et à l'extérieur</t>
  </si>
  <si>
    <t>Ne pas négliger l'après-projet</t>
  </si>
  <si>
    <t>Prévoir des communications ultérieures pendant au moins trois mois</t>
  </si>
  <si>
    <t>Contenu et intégration</t>
  </si>
  <si>
    <t xml:space="preserve">Une usine d'assemblage est administrativement et fonctionnellement plus complexe </t>
  </si>
  <si>
    <t>Garder toute la documentation de ce projet pour la prochaine mise à niveau SAP prévue l'année prochaine</t>
  </si>
  <si>
    <t xml:space="preserve">Achats / Contrats </t>
  </si>
  <si>
    <t>Grosses différences entre petits/moyens et très gros clients</t>
  </si>
  <si>
    <t>Les nouveaux paramétrage devraient permettre de faire face à ce défi</t>
  </si>
  <si>
    <t xml:space="preserve">Coûts
</t>
  </si>
  <si>
    <t>Importance de prévoir l'imprévisible</t>
  </si>
  <si>
    <t>Prévoir un coussin de sécurité de 5 à 10%</t>
  </si>
  <si>
    <t xml:space="preserve">Délais
</t>
  </si>
  <si>
    <t>Les périodes de congés sont sacrées</t>
  </si>
  <si>
    <t>Prévoir des ressources de secours</t>
  </si>
  <si>
    <t xml:space="preserve">Qualité
</t>
  </si>
  <si>
    <t>Qualité parfois médiocre des données</t>
  </si>
  <si>
    <t>Faire une pré-étude de qualité et ne pas sous-estimer l'impact</t>
  </si>
  <si>
    <t xml:space="preserve">Ressources humaines
</t>
  </si>
  <si>
    <t>L'absentéisme n'est pas une science exacte</t>
  </si>
  <si>
    <t>Prévoir le remplacement rapide de malades ou excusés</t>
  </si>
  <si>
    <t xml:space="preserve">Risques
 </t>
  </si>
  <si>
    <t>La revue régulière des risques est primordiales</t>
  </si>
  <si>
    <t>Ne jamais retirer cette revue de l'agenda des réunions</t>
  </si>
  <si>
    <t xml:space="preserve">Technologies
 </t>
  </si>
  <si>
    <t>Inventaires imparfaits</t>
  </si>
  <si>
    <t>Ne pas oublier les coins les plus éloignés du centre de montage. Mettre à jour l'inventaire</t>
  </si>
  <si>
    <t>Divers</t>
  </si>
  <si>
    <t>Les supports de formation doivent être taillés sur mesure</t>
  </si>
  <si>
    <t>Faire valider les supports de formation par les utilisateurs-clés</t>
  </si>
  <si>
    <t>Renseignez le % d'achévement de chaque tâche à date afin de calculer la Valeur Acquise Cumulée</t>
  </si>
  <si>
    <t>Dans le but de contrôler la performance du projet, il faut suivre l'avancement de la réalisation du périmètre, le budget consommé, et dans quels délais.
Vous commencerez donc par renseigner la liste des tâches du projet, en vous référant à votre planning projet.</t>
  </si>
  <si>
    <t>Renseignez pour chaque tâche et pour chaque mois, le coût réellement consommé.</t>
  </si>
  <si>
    <t>Dans la feuille "VA", remplissez le taux d'achèvement de chaque tâche par mois. La Valeur acquise est calculée automatiquement en multipliant le % d'achévement par le budget planifié</t>
  </si>
  <si>
    <t>Dans cette feuille, vous avez un récapitulatif des valeurs cumulées du projet : VP, CR et VA.  L'analyse de la valeur acquise est illustrée par le graphe</t>
  </si>
  <si>
    <t>Le coût réel cumulé (CR) et la Valeur acquise cumulée (VA) sont copiés automatiquement à partir des feuilles "CR" et "VA" et servent à calculer les écarts</t>
  </si>
  <si>
    <t>Les écarts des coûts (EC), des délais (ED) et les indicateurs de performance de coût (IPC) et des délais (IPD) sont calculés automatiquement</t>
  </si>
  <si>
    <t>Le graphe des CR, VP et VA est dressé automatiquement</t>
  </si>
  <si>
    <t>Ce tableau représente le résultat final du projet SAP30/CMRL. 
Le projet a bénéficié de l'expérience des projets SAP précédents et les estimations se sont avérées exactes en termes de coût et de valeur acquise. Une légère hausse des besoins de corrections en Master Data a été assumée par les services concernés et n'a pas influencé le budget. C'est pourquoi les courbes sont cohérentes entre Planifié et Réel.</t>
  </si>
  <si>
    <t>Clôture novembre 2022</t>
  </si>
  <si>
    <t>Clôture décembre 2022</t>
  </si>
  <si>
    <t>Mars 2022 à janvier 2022</t>
  </si>
  <si>
    <t>Clôture de fin de mois décembre 2022 et clôture de fin d'année 2022</t>
  </si>
  <si>
    <t>7. Statut d'avancement à date (28-Juillet-2022)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</si>
</sst>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 &quot;€&quot;;\-#,##0\ &quot;€&quot;"/>
    <numFmt numFmtId="165" formatCode="_-* #,##0\ &quot;€&quot;_-;\-* #,##0\ &quot;€&quot;_-;_-* &quot;-&quot;\ &quot;€&quot;_-;_-@_-"/>
    <numFmt numFmtId="166" formatCode="_-* #,##0.00\ &quot;€&quot;_-;\-* #,##0.00\ &quot;€&quot;_-;_-* &quot;-&quot;??\ &quot;€&quot;_-;_-@_-"/>
    <numFmt numFmtId="167" formatCode="#,##0_ ;[Red]\-#,##0\ "/>
    <numFmt numFmtId="168" formatCode="#,##0\ &quot;€&quot;"/>
    <numFmt numFmtId="169" formatCode="_-* #,##0.00\ &quot;$&quot;_-;\-* #,##0.00\ &quot;$&quot;_-;_-* &quot;-&quot;??\ &quot;$&quot;_-;_-@_-"/>
  </numFmts>
  <fonts count="30" x14ac:knownFonts="1">
    <font>
      <sz val="10"/>
      <name val="Arial"/>
    </font>
    <font>
      <u/>
      <sz val="10"/>
      <color indexed="12"/>
      <name val="Arial"/>
      <family val="2"/>
    </font>
    <font>
      <sz val="10"/>
      <name val="Arial"/>
      <family val="2"/>
    </font>
    <font>
      <sz val="8"/>
      <color indexed="81"/>
      <name val="Tahoma"/>
      <family val="2"/>
    </font>
    <font>
      <sz val="12"/>
      <name val="Candara"/>
      <family val="2"/>
    </font>
    <font>
      <b/>
      <sz val="12"/>
      <name val="Candara"/>
      <family val="2"/>
    </font>
    <font>
      <b/>
      <sz val="12"/>
      <color indexed="9"/>
      <name val="Candara"/>
      <family val="2"/>
    </font>
    <font>
      <sz val="10"/>
      <name val="Candara"/>
      <family val="2"/>
    </font>
    <font>
      <i/>
      <sz val="12"/>
      <name val="Candara"/>
      <family val="2"/>
    </font>
    <font>
      <u/>
      <sz val="12"/>
      <color indexed="12"/>
      <name val="Candara"/>
      <family val="2"/>
    </font>
    <font>
      <sz val="12"/>
      <color indexed="9"/>
      <name val="Candara"/>
      <family val="2"/>
    </font>
    <font>
      <b/>
      <sz val="12"/>
      <color theme="1"/>
      <name val="Candara"/>
      <family val="2"/>
    </font>
    <font>
      <b/>
      <sz val="20"/>
      <color rgb="FF62BD8A"/>
      <name val="Candara"/>
      <family val="2"/>
    </font>
    <font>
      <sz val="12"/>
      <color theme="1"/>
      <name val="Candara"/>
      <family val="2"/>
    </font>
    <font>
      <b/>
      <sz val="12"/>
      <color theme="4"/>
      <name val="Candara"/>
      <family val="2"/>
    </font>
    <font>
      <sz val="10"/>
      <color theme="1"/>
      <name val="Candara"/>
      <family val="2"/>
    </font>
    <font>
      <b/>
      <sz val="12"/>
      <color theme="5"/>
      <name val="Candara"/>
      <family val="2"/>
    </font>
    <font>
      <b/>
      <i/>
      <sz val="12"/>
      <color rgb="FFFF0000"/>
      <name val="Candara"/>
      <family val="2"/>
    </font>
    <font>
      <b/>
      <sz val="10"/>
      <color theme="1"/>
      <name val="Candara"/>
      <family val="2"/>
    </font>
    <font>
      <sz val="12"/>
      <name val="Arial Black"/>
      <family val="2"/>
    </font>
    <font>
      <b/>
      <i/>
      <sz val="12"/>
      <name val="Candara"/>
      <family val="2"/>
    </font>
    <font>
      <b/>
      <sz val="11"/>
      <name val="Candara"/>
      <family val="2"/>
    </font>
    <font>
      <sz val="11"/>
      <name val="Candara"/>
      <family val="2"/>
    </font>
    <font>
      <b/>
      <sz val="18"/>
      <name val="Candara"/>
      <family val="2"/>
    </font>
    <font>
      <b/>
      <sz val="11"/>
      <color theme="1"/>
      <name val="Candara"/>
      <family val="2"/>
    </font>
    <font>
      <i/>
      <sz val="11"/>
      <name val="Candara"/>
      <family val="2"/>
    </font>
    <font>
      <b/>
      <sz val="11"/>
      <color rgb="FF000000"/>
      <name val="Candara"/>
      <family val="2"/>
    </font>
    <font>
      <sz val="11"/>
      <color rgb="FF000000"/>
      <name val="Candara"/>
      <family val="2"/>
    </font>
    <font>
      <b/>
      <sz val="16"/>
      <color theme="1"/>
      <name val="Candara"/>
      <family val="2"/>
    </font>
    <font>
      <b/>
      <sz val="10"/>
      <name val="Candara"/>
      <family val="2"/>
    </font>
  </fonts>
  <fills count="13">
    <fill>
      <patternFill patternType="none"/>
    </fill>
    <fill>
      <patternFill patternType="gray125"/>
    </fill>
    <fill>
      <patternFill patternType="solid">
        <fgColor indexed="22"/>
        <bgColor indexed="64"/>
      </patternFill>
    </fill>
    <fill>
      <patternFill patternType="solid">
        <fgColor indexed="53"/>
        <bgColor indexed="64"/>
      </patternFill>
    </fill>
    <fill>
      <patternFill patternType="solid">
        <fgColor indexed="42"/>
        <bgColor indexed="64"/>
      </patternFill>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9" tint="0.79998168889431442"/>
        <bgColor indexed="64"/>
      </patternFill>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rgb="FF62BD8A"/>
        <bgColor indexed="64"/>
      </patternFill>
    </fill>
  </fills>
  <borders count="5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right/>
      <top/>
      <bottom style="thin">
        <color indexed="55"/>
      </bottom>
      <diagonal/>
    </border>
    <border>
      <left style="thin">
        <color indexed="55"/>
      </left>
      <right/>
      <top/>
      <bottom style="thin">
        <color indexed="55"/>
      </bottom>
      <diagonal/>
    </border>
    <border>
      <left style="thin">
        <color indexed="55"/>
      </left>
      <right/>
      <top style="thin">
        <color indexed="55"/>
      </top>
      <bottom style="thin">
        <color indexed="55"/>
      </bottom>
      <diagonal/>
    </border>
    <border>
      <left style="thin">
        <color indexed="64"/>
      </left>
      <right style="thin">
        <color indexed="64"/>
      </right>
      <top style="thin">
        <color indexed="64"/>
      </top>
      <bottom style="thin">
        <color indexed="64"/>
      </bottom>
      <diagonal/>
    </border>
    <border>
      <left style="thin">
        <color indexed="55"/>
      </left>
      <right style="thin">
        <color indexed="55"/>
      </right>
      <top style="thin">
        <color indexed="55"/>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top style="medium">
        <color indexed="64"/>
      </top>
      <bottom/>
      <diagonal/>
    </border>
    <border>
      <left/>
      <right style="thin">
        <color theme="0"/>
      </right>
      <top style="medium">
        <color indexed="64"/>
      </top>
      <bottom/>
      <diagonal/>
    </border>
    <border>
      <left style="thin">
        <color theme="0"/>
      </left>
      <right style="thin">
        <color theme="0"/>
      </right>
      <top style="thin">
        <color rgb="FF43A569"/>
      </top>
      <bottom/>
      <diagonal/>
    </border>
    <border>
      <left style="thin">
        <color theme="0"/>
      </left>
      <right/>
      <top style="medium">
        <color indexed="64"/>
      </top>
      <bottom style="thin">
        <color indexed="64"/>
      </bottom>
      <diagonal/>
    </border>
    <border>
      <left/>
      <right/>
      <top style="medium">
        <color indexed="64"/>
      </top>
      <bottom style="thin">
        <color indexed="64"/>
      </bottom>
      <diagonal/>
    </border>
    <border>
      <left/>
      <right style="thin">
        <color theme="0"/>
      </right>
      <top style="medium">
        <color indexed="64"/>
      </top>
      <bottom style="thin">
        <color indexed="64"/>
      </bottom>
      <diagonal/>
    </border>
    <border>
      <left style="thin">
        <color theme="0"/>
      </left>
      <right style="thin">
        <color rgb="FF43A569"/>
      </right>
      <top style="thin">
        <color rgb="FF43A569"/>
      </top>
      <bottom/>
      <diagonal/>
    </border>
    <border>
      <left/>
      <right/>
      <top style="thin">
        <color indexed="55"/>
      </top>
      <bottom style="thin">
        <color indexed="55"/>
      </bottom>
      <diagonal/>
    </border>
    <border>
      <left/>
      <right style="thin">
        <color indexed="64"/>
      </right>
      <top style="thin">
        <color indexed="55"/>
      </top>
      <bottom style="thin">
        <color indexed="55"/>
      </bottom>
      <diagonal/>
    </border>
  </borders>
  <cellStyleXfs count="6">
    <xf numFmtId="0" fontId="0" fillId="0" borderId="0"/>
    <xf numFmtId="9" fontId="2" fillId="0" borderId="0" applyFont="0" applyFill="0" applyBorder="0" applyAlignment="0" applyProtection="0"/>
    <xf numFmtId="0" fontId="1" fillId="0" borderId="0" applyNumberFormat="0" applyFill="0" applyBorder="0" applyAlignment="0" applyProtection="0">
      <alignment vertical="top"/>
      <protection locked="0"/>
    </xf>
    <xf numFmtId="0" fontId="2" fillId="0" borderId="0"/>
    <xf numFmtId="44" fontId="2" fillId="0" borderId="0" applyFont="0" applyFill="0" applyBorder="0" applyAlignment="0" applyProtection="0"/>
    <xf numFmtId="169" fontId="2" fillId="0" borderId="0" applyFont="0" applyFill="0" applyBorder="0" applyAlignment="0" applyProtection="0"/>
  </cellStyleXfs>
  <cellXfs count="315">
    <xf numFmtId="0" fontId="0" fillId="0" borderId="0" xfId="0"/>
    <xf numFmtId="0" fontId="4" fillId="5" borderId="0" xfId="0" applyFont="1" applyFill="1" applyProtection="1">
      <protection locked="0"/>
    </xf>
    <xf numFmtId="0" fontId="4" fillId="5" borderId="0" xfId="0" applyFont="1" applyFill="1" applyAlignment="1" applyProtection="1">
      <alignment vertical="center"/>
      <protection locked="0"/>
    </xf>
    <xf numFmtId="0" fontId="5" fillId="0" borderId="0" xfId="3" applyFont="1"/>
    <xf numFmtId="0" fontId="4" fillId="0" borderId="0" xfId="3" applyFont="1"/>
    <xf numFmtId="0" fontId="4" fillId="0" borderId="0" xfId="3" applyFont="1" applyAlignment="1">
      <alignment horizontal="right"/>
    </xf>
    <xf numFmtId="0" fontId="9" fillId="0" borderId="0" xfId="2" applyFont="1" applyAlignment="1" applyProtection="1"/>
    <xf numFmtId="0" fontId="4" fillId="0" borderId="2" xfId="3" applyFont="1" applyBorder="1"/>
    <xf numFmtId="0" fontId="4" fillId="0" borderId="0" xfId="3" applyFont="1" applyAlignment="1">
      <alignment horizontal="left"/>
    </xf>
    <xf numFmtId="0" fontId="10" fillId="0" borderId="0" xfId="3" applyFont="1" applyAlignment="1">
      <alignment horizontal="right"/>
    </xf>
    <xf numFmtId="0" fontId="8" fillId="0" borderId="0" xfId="3" applyFont="1"/>
    <xf numFmtId="0" fontId="6" fillId="3" borderId="6" xfId="3" applyFont="1" applyFill="1" applyBorder="1" applyAlignment="1">
      <alignment horizontal="left" vertical="center"/>
    </xf>
    <xf numFmtId="0" fontId="6" fillId="3" borderId="6" xfId="3" applyFont="1" applyFill="1" applyBorder="1" applyAlignment="1">
      <alignment vertical="center"/>
    </xf>
    <xf numFmtId="0" fontId="6" fillId="3" borderId="6" xfId="3" applyFont="1" applyFill="1" applyBorder="1" applyAlignment="1">
      <alignment horizontal="center" vertical="center" wrapText="1"/>
    </xf>
    <xf numFmtId="0" fontId="4" fillId="0" borderId="5" xfId="3" applyFont="1" applyBorder="1" applyAlignment="1">
      <alignment horizontal="left"/>
    </xf>
    <xf numFmtId="0" fontId="4" fillId="0" borderId="4" xfId="3" applyFont="1" applyBorder="1" applyAlignment="1">
      <alignment horizontal="left"/>
    </xf>
    <xf numFmtId="0" fontId="4" fillId="0" borderId="4" xfId="3" applyFont="1" applyBorder="1"/>
    <xf numFmtId="0" fontId="8" fillId="2" borderId="0" xfId="3" applyFont="1" applyFill="1"/>
    <xf numFmtId="0" fontId="4" fillId="2" borderId="0" xfId="3" applyFont="1" applyFill="1"/>
    <xf numFmtId="0" fontId="5" fillId="0" borderId="0" xfId="3" applyFont="1" applyAlignment="1">
      <alignment horizontal="right"/>
    </xf>
    <xf numFmtId="9" fontId="4" fillId="0" borderId="4" xfId="1" applyFont="1" applyFill="1" applyBorder="1"/>
    <xf numFmtId="0" fontId="4" fillId="0" borderId="1" xfId="3" applyFont="1" applyBorder="1"/>
    <xf numFmtId="0" fontId="4" fillId="4" borderId="0" xfId="3" applyFont="1" applyFill="1"/>
    <xf numFmtId="0" fontId="11" fillId="6" borderId="6" xfId="3" applyFont="1" applyFill="1" applyBorder="1" applyAlignment="1">
      <alignment horizontal="left" vertical="center"/>
    </xf>
    <xf numFmtId="0" fontId="11" fillId="6" borderId="6" xfId="3" applyFont="1" applyFill="1" applyBorder="1" applyAlignment="1">
      <alignment vertical="center"/>
    </xf>
    <xf numFmtId="0" fontId="12" fillId="0" borderId="0" xfId="3" applyFont="1"/>
    <xf numFmtId="17" fontId="6" fillId="3" borderId="6" xfId="3" applyNumberFormat="1" applyFont="1" applyFill="1" applyBorder="1" applyAlignment="1">
      <alignment horizontal="center" vertical="center"/>
    </xf>
    <xf numFmtId="17" fontId="11" fillId="6" borderId="6" xfId="3" applyNumberFormat="1" applyFont="1" applyFill="1" applyBorder="1" applyAlignment="1">
      <alignment horizontal="center" vertical="center"/>
    </xf>
    <xf numFmtId="165" fontId="4" fillId="0" borderId="4" xfId="4" applyNumberFormat="1" applyFont="1" applyFill="1" applyBorder="1"/>
    <xf numFmtId="165" fontId="4" fillId="0" borderId="1" xfId="3" applyNumberFormat="1" applyFont="1" applyBorder="1"/>
    <xf numFmtId="165" fontId="4" fillId="0" borderId="0" xfId="3" applyNumberFormat="1" applyFont="1"/>
    <xf numFmtId="165" fontId="4" fillId="0" borderId="5" xfId="3" applyNumberFormat="1" applyFont="1" applyBorder="1"/>
    <xf numFmtId="165" fontId="4" fillId="0" borderId="4" xfId="3" applyNumberFormat="1" applyFont="1" applyBorder="1"/>
    <xf numFmtId="165" fontId="4" fillId="2" borderId="0" xfId="3" applyNumberFormat="1" applyFont="1" applyFill="1"/>
    <xf numFmtId="165" fontId="5" fillId="0" borderId="1" xfId="3" applyNumberFormat="1" applyFont="1" applyBorder="1"/>
    <xf numFmtId="167" fontId="4" fillId="0" borderId="0" xfId="3" applyNumberFormat="1" applyFont="1" applyAlignment="1">
      <alignment horizontal="right"/>
    </xf>
    <xf numFmtId="0" fontId="13" fillId="0" borderId="0" xfId="3" applyFont="1" applyAlignment="1">
      <alignment horizontal="right"/>
    </xf>
    <xf numFmtId="2" fontId="13" fillId="0" borderId="0" xfId="1" applyNumberFormat="1" applyFont="1" applyAlignment="1">
      <alignment horizontal="right"/>
    </xf>
    <xf numFmtId="0" fontId="7" fillId="0" borderId="0" xfId="3" applyFont="1"/>
    <xf numFmtId="0" fontId="13" fillId="5" borderId="0" xfId="0" applyFont="1" applyFill="1"/>
    <xf numFmtId="0" fontId="11" fillId="5" borderId="0" xfId="0" applyFont="1" applyFill="1"/>
    <xf numFmtId="0" fontId="11" fillId="5" borderId="0" xfId="0" applyFont="1" applyFill="1" applyAlignment="1">
      <alignment vertical="top"/>
    </xf>
    <xf numFmtId="0" fontId="14" fillId="5" borderId="0" xfId="0" applyFont="1" applyFill="1" applyAlignment="1">
      <alignment horizontal="right"/>
    </xf>
    <xf numFmtId="0" fontId="5" fillId="0" borderId="0" xfId="3" applyFont="1" applyAlignment="1">
      <alignment horizontal="left" wrapText="1"/>
    </xf>
    <xf numFmtId="0" fontId="5" fillId="5" borderId="0" xfId="0" applyFont="1" applyFill="1" applyAlignment="1">
      <alignment vertical="center"/>
    </xf>
    <xf numFmtId="0" fontId="5" fillId="5" borderId="0" xfId="0" applyFont="1" applyFill="1"/>
    <xf numFmtId="168" fontId="4" fillId="0" borderId="5" xfId="3" applyNumberFormat="1" applyFont="1" applyBorder="1"/>
    <xf numFmtId="168" fontId="4" fillId="0" borderId="4" xfId="3" applyNumberFormat="1" applyFont="1" applyBorder="1"/>
    <xf numFmtId="168" fontId="4" fillId="0" borderId="1" xfId="3" applyNumberFormat="1" applyFont="1" applyBorder="1"/>
    <xf numFmtId="0" fontId="11" fillId="5" borderId="0" xfId="0" applyFont="1" applyFill="1" applyAlignment="1">
      <alignment horizontal="left" vertical="top"/>
    </xf>
    <xf numFmtId="0" fontId="4" fillId="0" borderId="0" xfId="3" applyFont="1" applyAlignment="1">
      <alignment horizontal="center"/>
    </xf>
    <xf numFmtId="0" fontId="16" fillId="5" borderId="0" xfId="0" applyFont="1" applyFill="1" applyProtection="1">
      <protection locked="0"/>
    </xf>
    <xf numFmtId="9" fontId="4" fillId="0" borderId="0" xfId="3" applyNumberFormat="1" applyFont="1" applyAlignment="1">
      <alignment horizontal="center"/>
    </xf>
    <xf numFmtId="1" fontId="4" fillId="0" borderId="0" xfId="3" applyNumberFormat="1" applyFont="1" applyAlignment="1">
      <alignment horizontal="center"/>
    </xf>
    <xf numFmtId="0" fontId="13" fillId="5" borderId="0" xfId="0" applyFont="1" applyFill="1" applyAlignment="1">
      <alignment horizontal="left" vertical="top"/>
    </xf>
    <xf numFmtId="168" fontId="4" fillId="4" borderId="0" xfId="3" applyNumberFormat="1" applyFont="1" applyFill="1"/>
    <xf numFmtId="168" fontId="4" fillId="0" borderId="7" xfId="3" applyNumberFormat="1" applyFont="1" applyBorder="1"/>
    <xf numFmtId="168" fontId="4" fillId="0" borderId="8" xfId="3" applyNumberFormat="1" applyFont="1" applyBorder="1"/>
    <xf numFmtId="0" fontId="11" fillId="6" borderId="6" xfId="3" applyFont="1" applyFill="1" applyBorder="1" applyAlignment="1">
      <alignment vertical="center" wrapText="1"/>
    </xf>
    <xf numFmtId="168" fontId="4" fillId="2" borderId="0" xfId="3" applyNumberFormat="1" applyFont="1" applyFill="1"/>
    <xf numFmtId="0" fontId="18" fillId="6" borderId="6" xfId="3" applyFont="1" applyFill="1" applyBorder="1" applyAlignment="1">
      <alignment horizontal="center" vertical="center" wrapText="1"/>
    </xf>
    <xf numFmtId="165" fontId="4" fillId="0" borderId="0" xfId="4" applyNumberFormat="1" applyFont="1" applyFill="1" applyBorder="1"/>
    <xf numFmtId="165" fontId="4" fillId="0" borderId="10" xfId="4" applyNumberFormat="1" applyFont="1" applyFill="1" applyBorder="1"/>
    <xf numFmtId="165" fontId="5" fillId="0" borderId="9" xfId="4" applyNumberFormat="1" applyFont="1" applyFill="1" applyBorder="1"/>
    <xf numFmtId="0" fontId="19" fillId="0" borderId="0" xfId="3" applyFont="1"/>
    <xf numFmtId="0" fontId="13" fillId="5" borderId="0" xfId="0" applyFont="1" applyFill="1" applyAlignment="1">
      <alignment horizontal="left" vertical="top" wrapText="1"/>
    </xf>
    <xf numFmtId="0" fontId="22" fillId="5" borderId="0" xfId="0" applyFont="1" applyFill="1" applyProtection="1">
      <protection locked="0"/>
    </xf>
    <xf numFmtId="0" fontId="22" fillId="0" borderId="0" xfId="0" applyFont="1" applyProtection="1">
      <protection locked="0"/>
    </xf>
    <xf numFmtId="0" fontId="21" fillId="7" borderId="0" xfId="0" applyFont="1" applyFill="1" applyAlignment="1" applyProtection="1">
      <alignment horizontal="center"/>
      <protection locked="0"/>
    </xf>
    <xf numFmtId="0" fontId="22" fillId="7" borderId="0" xfId="0" applyFont="1" applyFill="1" applyProtection="1">
      <protection locked="0"/>
    </xf>
    <xf numFmtId="0" fontId="22" fillId="0" borderId="0" xfId="0" applyFont="1" applyAlignment="1" applyProtection="1">
      <alignment vertical="center"/>
      <protection locked="0"/>
    </xf>
    <xf numFmtId="0" fontId="22" fillId="5" borderId="0" xfId="0" applyFont="1" applyFill="1" applyAlignment="1" applyProtection="1">
      <alignment vertical="center"/>
      <protection locked="0"/>
    </xf>
    <xf numFmtId="0" fontId="21" fillId="0" borderId="0" xfId="0" applyFont="1" applyProtection="1">
      <protection locked="0"/>
    </xf>
    <xf numFmtId="0" fontId="21" fillId="5" borderId="0" xfId="0" applyFont="1" applyFill="1" applyProtection="1">
      <protection locked="0"/>
    </xf>
    <xf numFmtId="0" fontId="22" fillId="7" borderId="27" xfId="0" applyFont="1" applyFill="1" applyBorder="1" applyProtection="1">
      <protection locked="0"/>
    </xf>
    <xf numFmtId="0" fontId="22" fillId="7" borderId="28" xfId="0" applyFont="1" applyFill="1" applyBorder="1" applyProtection="1">
      <protection locked="0"/>
    </xf>
    <xf numFmtId="0" fontId="22" fillId="7" borderId="9" xfId="0" applyFont="1" applyFill="1" applyBorder="1" applyAlignment="1" applyProtection="1">
      <alignment horizontal="center"/>
      <protection locked="0"/>
    </xf>
    <xf numFmtId="0" fontId="22" fillId="7" borderId="16" xfId="0" applyFont="1" applyFill="1" applyBorder="1" applyProtection="1">
      <protection locked="0"/>
    </xf>
    <xf numFmtId="0" fontId="21" fillId="7" borderId="27" xfId="0" applyFont="1" applyFill="1" applyBorder="1" applyProtection="1">
      <protection locked="0"/>
    </xf>
    <xf numFmtId="0" fontId="21" fillId="7" borderId="0" xfId="0" applyFont="1" applyFill="1" applyProtection="1">
      <protection locked="0"/>
    </xf>
    <xf numFmtId="0" fontId="21" fillId="7" borderId="0" xfId="0" applyFont="1" applyFill="1" applyAlignment="1" applyProtection="1">
      <alignment horizontal="left"/>
      <protection locked="0"/>
    </xf>
    <xf numFmtId="0" fontId="22" fillId="7" borderId="29" xfId="0" applyFont="1" applyFill="1" applyBorder="1" applyProtection="1">
      <protection locked="0"/>
    </xf>
    <xf numFmtId="0" fontId="21" fillId="9" borderId="29" xfId="0" applyFont="1" applyFill="1" applyBorder="1" applyAlignment="1">
      <alignment horizontal="center"/>
    </xf>
    <xf numFmtId="0" fontId="21" fillId="7" borderId="29" xfId="0" applyFont="1" applyFill="1" applyBorder="1" applyAlignment="1">
      <alignment horizontal="center"/>
    </xf>
    <xf numFmtId="0" fontId="22" fillId="7" borderId="0" xfId="0" applyFont="1" applyFill="1" applyAlignment="1" applyProtection="1">
      <alignment horizontal="left"/>
      <protection locked="0"/>
    </xf>
    <xf numFmtId="0" fontId="22" fillId="7" borderId="28" xfId="0" applyFont="1" applyFill="1" applyBorder="1" applyAlignment="1" applyProtection="1">
      <alignment horizontal="left"/>
      <protection locked="0"/>
    </xf>
    <xf numFmtId="0" fontId="21" fillId="10" borderId="29" xfId="0" applyFont="1" applyFill="1" applyBorder="1" applyAlignment="1">
      <alignment horizontal="center"/>
    </xf>
    <xf numFmtId="0" fontId="21" fillId="7" borderId="27" xfId="0" applyFont="1" applyFill="1" applyBorder="1" applyAlignment="1" applyProtection="1">
      <alignment horizontal="left"/>
      <protection locked="0"/>
    </xf>
    <xf numFmtId="0" fontId="22" fillId="7" borderId="31" xfId="0" applyFont="1" applyFill="1" applyBorder="1" applyAlignment="1" applyProtection="1">
      <alignment horizontal="center"/>
      <protection locked="0"/>
    </xf>
    <xf numFmtId="0" fontId="22" fillId="7" borderId="32" xfId="0" applyFont="1" applyFill="1" applyBorder="1" applyProtection="1">
      <protection locked="0"/>
    </xf>
    <xf numFmtId="0" fontId="21" fillId="11" borderId="33" xfId="0" applyFont="1" applyFill="1" applyBorder="1" applyAlignment="1">
      <alignment horizontal="center"/>
    </xf>
    <xf numFmtId="0" fontId="22" fillId="7" borderId="0" xfId="0" applyFont="1" applyFill="1" applyAlignment="1" applyProtection="1">
      <alignment horizontal="right"/>
      <protection locked="0"/>
    </xf>
    <xf numFmtId="0" fontId="22" fillId="7" borderId="0" xfId="0" applyFont="1" applyFill="1"/>
    <xf numFmtId="0" fontId="22" fillId="7" borderId="27" xfId="0" applyFont="1" applyFill="1" applyBorder="1"/>
    <xf numFmtId="0" fontId="22" fillId="7" borderId="28" xfId="0" applyFont="1" applyFill="1" applyBorder="1"/>
    <xf numFmtId="0" fontId="21" fillId="8" borderId="40" xfId="0" applyFont="1" applyFill="1" applyBorder="1" applyAlignment="1">
      <alignment horizontal="center" vertical="center" wrapText="1"/>
    </xf>
    <xf numFmtId="0" fontId="21" fillId="8" borderId="40" xfId="0" applyFont="1" applyFill="1" applyBorder="1" applyAlignment="1" applyProtection="1">
      <alignment horizontal="center" vertical="center"/>
      <protection locked="0"/>
    </xf>
    <xf numFmtId="166" fontId="22" fillId="0" borderId="38" xfId="5" applyNumberFormat="1" applyFont="1" applyBorder="1" applyAlignment="1" applyProtection="1">
      <alignment vertical="center" wrapText="1"/>
      <protection locked="0"/>
    </xf>
    <xf numFmtId="166" fontId="22" fillId="0" borderId="20" xfId="5" applyNumberFormat="1" applyFont="1" applyBorder="1" applyAlignment="1" applyProtection="1">
      <alignment vertical="center" wrapText="1"/>
      <protection locked="0"/>
    </xf>
    <xf numFmtId="2" fontId="22" fillId="0" borderId="43" xfId="1" applyNumberFormat="1" applyFont="1" applyBorder="1" applyAlignment="1" applyProtection="1">
      <alignment horizontal="center" vertical="center" wrapText="1"/>
    </xf>
    <xf numFmtId="0" fontId="22" fillId="5" borderId="0" xfId="0" applyFont="1" applyFill="1" applyAlignment="1" applyProtection="1">
      <alignment vertical="center" wrapText="1"/>
      <protection locked="0"/>
    </xf>
    <xf numFmtId="0" fontId="22" fillId="0" borderId="0" xfId="0" applyFont="1" applyAlignment="1" applyProtection="1">
      <alignment vertical="center" wrapText="1"/>
      <protection locked="0"/>
    </xf>
    <xf numFmtId="165" fontId="22" fillId="0" borderId="9" xfId="5" applyNumberFormat="1" applyFont="1" applyBorder="1" applyAlignment="1" applyProtection="1">
      <alignment vertical="center" wrapText="1"/>
    </xf>
    <xf numFmtId="2" fontId="22" fillId="0" borderId="9" xfId="1" applyNumberFormat="1" applyFont="1" applyBorder="1" applyAlignment="1" applyProtection="1">
      <alignment horizontal="center" vertical="center" wrapText="1"/>
    </xf>
    <xf numFmtId="0" fontId="22" fillId="0" borderId="27" xfId="0" applyFont="1" applyBorder="1" applyProtection="1">
      <protection locked="0"/>
    </xf>
    <xf numFmtId="0" fontId="22" fillId="0" borderId="28" xfId="0" applyFont="1" applyBorder="1" applyProtection="1">
      <protection locked="0"/>
    </xf>
    <xf numFmtId="0" fontId="22" fillId="0" borderId="27" xfId="0" applyFont="1" applyBorder="1" applyAlignment="1" applyProtection="1">
      <alignment vertical="top" wrapText="1"/>
      <protection locked="0"/>
    </xf>
    <xf numFmtId="0" fontId="22" fillId="0" borderId="0" xfId="0" applyFont="1" applyAlignment="1" applyProtection="1">
      <alignment vertical="top" wrapText="1"/>
      <protection locked="0"/>
    </xf>
    <xf numFmtId="0" fontId="22" fillId="0" borderId="28" xfId="0" applyFont="1" applyBorder="1" applyAlignment="1" applyProtection="1">
      <alignment vertical="top" wrapText="1"/>
      <protection locked="0"/>
    </xf>
    <xf numFmtId="0" fontId="22" fillId="0" borderId="39" xfId="0" applyFont="1" applyBorder="1" applyAlignment="1" applyProtection="1">
      <alignment vertical="top" wrapText="1"/>
      <protection locked="0"/>
    </xf>
    <xf numFmtId="0" fontId="22" fillId="0" borderId="32" xfId="0" applyFont="1" applyBorder="1" applyAlignment="1" applyProtection="1">
      <alignment vertical="top" wrapText="1"/>
      <protection locked="0"/>
    </xf>
    <xf numFmtId="0" fontId="22" fillId="0" borderId="34" xfId="0" applyFont="1" applyBorder="1" applyAlignment="1" applyProtection="1">
      <alignment vertical="top" wrapText="1"/>
      <protection locked="0"/>
    </xf>
    <xf numFmtId="0" fontId="22" fillId="0" borderId="27" xfId="0" applyFont="1" applyBorder="1" applyAlignment="1" applyProtection="1">
      <alignment horizontal="left" vertical="top" wrapText="1" indent="1"/>
      <protection locked="0"/>
    </xf>
    <xf numFmtId="0" fontId="22" fillId="0" borderId="0" xfId="0" applyFont="1" applyAlignment="1" applyProtection="1">
      <alignment horizontal="left" vertical="top" wrapText="1" indent="1"/>
      <protection locked="0"/>
    </xf>
    <xf numFmtId="0" fontId="22" fillId="0" borderId="28" xfId="0" applyFont="1" applyBorder="1" applyAlignment="1" applyProtection="1">
      <alignment horizontal="left" vertical="top" wrapText="1" indent="1"/>
      <protection locked="0"/>
    </xf>
    <xf numFmtId="0" fontId="26" fillId="12" borderId="48" xfId="3" applyFont="1" applyFill="1" applyBorder="1" applyAlignment="1">
      <alignment horizontal="center" vertical="center" wrapText="1"/>
    </xf>
    <xf numFmtId="0" fontId="26" fillId="12" borderId="52" xfId="3" applyFont="1" applyFill="1" applyBorder="1" applyAlignment="1">
      <alignment horizontal="center" vertical="center" wrapText="1"/>
    </xf>
    <xf numFmtId="0" fontId="26" fillId="5" borderId="9" xfId="3" applyFont="1" applyFill="1" applyBorder="1" applyAlignment="1">
      <alignment horizontal="center" vertical="center" wrapText="1"/>
    </xf>
    <xf numFmtId="9" fontId="26" fillId="5" borderId="9" xfId="3" applyNumberFormat="1" applyFont="1" applyFill="1" applyBorder="1" applyAlignment="1">
      <alignment horizontal="center" vertical="center" wrapText="1"/>
    </xf>
    <xf numFmtId="14" fontId="26" fillId="5" borderId="9" xfId="3" applyNumberFormat="1" applyFont="1" applyFill="1" applyBorder="1" applyAlignment="1">
      <alignment horizontal="center" vertical="center" wrapText="1"/>
    </xf>
    <xf numFmtId="0" fontId="27" fillId="5" borderId="9" xfId="3" applyFont="1" applyFill="1" applyBorder="1" applyAlignment="1">
      <alignment horizontal="center" vertical="center" wrapText="1"/>
    </xf>
    <xf numFmtId="0" fontId="21" fillId="8" borderId="1" xfId="0" applyFont="1" applyFill="1" applyBorder="1" applyAlignment="1">
      <alignment horizontal="center" vertical="center"/>
    </xf>
    <xf numFmtId="0" fontId="22" fillId="5" borderId="0" xfId="0" applyFont="1" applyFill="1" applyAlignment="1">
      <alignment horizontal="center" vertical="center"/>
    </xf>
    <xf numFmtId="0" fontId="22" fillId="0" borderId="0" xfId="0" applyFont="1" applyAlignment="1">
      <alignment horizontal="center" vertical="center"/>
    </xf>
    <xf numFmtId="0" fontId="21" fillId="8" borderId="2" xfId="0" applyFont="1" applyFill="1" applyBorder="1" applyAlignment="1">
      <alignment horizontal="center" vertical="center"/>
    </xf>
    <xf numFmtId="0" fontId="22" fillId="0" borderId="9" xfId="0" applyFont="1" applyBorder="1" applyAlignment="1">
      <alignment horizontal="center" vertical="center"/>
    </xf>
    <xf numFmtId="0" fontId="22" fillId="0" borderId="9" xfId="0" applyFont="1" applyBorder="1" applyAlignment="1">
      <alignment horizontal="left" vertical="center" wrapText="1"/>
    </xf>
    <xf numFmtId="3" fontId="22" fillId="0" borderId="9" xfId="0" applyNumberFormat="1" applyFont="1" applyBorder="1" applyAlignment="1">
      <alignment horizontal="center" vertical="center" wrapText="1"/>
    </xf>
    <xf numFmtId="0" fontId="22" fillId="7" borderId="9" xfId="0" applyFont="1" applyFill="1" applyBorder="1" applyAlignment="1">
      <alignment horizontal="left" vertical="center" wrapText="1"/>
    </xf>
    <xf numFmtId="0" fontId="22" fillId="5" borderId="0" xfId="0" applyFont="1" applyFill="1"/>
    <xf numFmtId="0" fontId="22" fillId="0" borderId="0" xfId="0" applyFont="1"/>
    <xf numFmtId="0" fontId="28" fillId="5" borderId="0" xfId="0" applyFont="1" applyFill="1"/>
    <xf numFmtId="0" fontId="7" fillId="5" borderId="0" xfId="0" applyFont="1" applyFill="1"/>
    <xf numFmtId="0" fontId="24" fillId="5" borderId="0" xfId="0" applyFont="1" applyFill="1"/>
    <xf numFmtId="0" fontId="29" fillId="5" borderId="0" xfId="0" applyFont="1" applyFill="1" applyAlignment="1">
      <alignment horizontal="right"/>
    </xf>
    <xf numFmtId="0" fontId="29" fillId="5" borderId="0" xfId="0" applyFont="1" applyFill="1" applyAlignment="1">
      <alignment horizontal="right" vertical="top"/>
    </xf>
    <xf numFmtId="0" fontId="29" fillId="5" borderId="0" xfId="0" applyFont="1" applyFill="1" applyAlignment="1">
      <alignment horizontal="right" vertical="center"/>
    </xf>
    <xf numFmtId="0" fontId="27" fillId="0" borderId="0" xfId="0" applyFont="1" applyAlignment="1">
      <alignment horizontal="left" vertical="top" readingOrder="1"/>
    </xf>
    <xf numFmtId="0" fontId="4" fillId="5" borderId="0" xfId="0" applyFont="1" applyFill="1"/>
    <xf numFmtId="0" fontId="13" fillId="5" borderId="0" xfId="0" applyFont="1" applyFill="1" applyAlignment="1">
      <alignment horizontal="left" wrapText="1"/>
    </xf>
    <xf numFmtId="0" fontId="13" fillId="5" borderId="0" xfId="0" applyFont="1" applyFill="1" applyAlignment="1">
      <alignment horizontal="left" vertical="top" wrapText="1"/>
    </xf>
    <xf numFmtId="0" fontId="4" fillId="5" borderId="0" xfId="0" applyFont="1" applyFill="1" applyAlignment="1">
      <alignment horizontal="left" wrapText="1"/>
    </xf>
    <xf numFmtId="0" fontId="4" fillId="5" borderId="0" xfId="0" applyFont="1" applyFill="1" applyAlignment="1" applyProtection="1">
      <alignment horizontal="left" wrapText="1"/>
      <protection locked="0"/>
    </xf>
    <xf numFmtId="0" fontId="15" fillId="5" borderId="0" xfId="0" applyFont="1" applyFill="1" applyAlignment="1">
      <alignment horizontal="left" vertical="top" wrapText="1"/>
    </xf>
    <xf numFmtId="0" fontId="13" fillId="5" borderId="0" xfId="0" applyFont="1" applyFill="1" applyAlignment="1">
      <alignment horizontal="left" wrapText="1"/>
    </xf>
    <xf numFmtId="0" fontId="15" fillId="5" borderId="0" xfId="0" applyFont="1" applyFill="1" applyAlignment="1">
      <alignment horizontal="left" wrapText="1"/>
    </xf>
    <xf numFmtId="0" fontId="17" fillId="0" borderId="0" xfId="3" applyFont="1" applyAlignment="1">
      <alignment wrapText="1"/>
    </xf>
    <xf numFmtId="0" fontId="17" fillId="0" borderId="0" xfId="3" applyFont="1"/>
    <xf numFmtId="14" fontId="4" fillId="0" borderId="3" xfId="3" applyNumberFormat="1" applyFont="1" applyBorder="1" applyAlignment="1">
      <alignment horizontal="left"/>
    </xf>
    <xf numFmtId="0" fontId="4" fillId="0" borderId="3" xfId="3" applyFont="1" applyBorder="1" applyAlignment="1">
      <alignment horizontal="left"/>
    </xf>
    <xf numFmtId="17" fontId="4" fillId="0" borderId="2" xfId="3" applyNumberFormat="1" applyFont="1" applyBorder="1" applyAlignment="1">
      <alignment horizontal="center"/>
    </xf>
    <xf numFmtId="0" fontId="4" fillId="0" borderId="2" xfId="3" applyFont="1" applyBorder="1" applyAlignment="1">
      <alignment horizontal="center"/>
    </xf>
    <xf numFmtId="0" fontId="4" fillId="0" borderId="0" xfId="3" applyFont="1" applyAlignment="1">
      <alignment horizontal="left" vertical="top" wrapText="1"/>
    </xf>
    <xf numFmtId="164" fontId="22" fillId="0" borderId="19" xfId="0" applyNumberFormat="1" applyFont="1" applyBorder="1" applyAlignment="1" applyProtection="1">
      <alignment horizontal="center" vertical="center" wrapText="1"/>
      <protection locked="0"/>
    </xf>
    <xf numFmtId="164" fontId="22" fillId="0" borderId="2" xfId="0" applyNumberFormat="1" applyFont="1" applyBorder="1" applyAlignment="1" applyProtection="1">
      <alignment horizontal="center" vertical="center" wrapText="1"/>
      <protection locked="0"/>
    </xf>
    <xf numFmtId="2" fontId="22" fillId="0" borderId="19" xfId="0" applyNumberFormat="1" applyFont="1" applyBorder="1" applyAlignment="1">
      <alignment horizontal="center" vertical="center" wrapText="1"/>
    </xf>
    <xf numFmtId="2" fontId="22" fillId="0" borderId="20" xfId="0" applyNumberFormat="1" applyFont="1" applyBorder="1" applyAlignment="1">
      <alignment horizontal="center" vertical="center" wrapText="1"/>
    </xf>
    <xf numFmtId="2" fontId="22" fillId="0" borderId="38" xfId="5" applyNumberFormat="1" applyFont="1" applyBorder="1" applyAlignment="1" applyProtection="1">
      <alignment horizontal="center" vertical="center" wrapText="1"/>
    </xf>
    <xf numFmtId="0" fontId="4" fillId="0" borderId="8" xfId="3" applyFont="1" applyBorder="1" applyAlignment="1">
      <alignment horizontal="center" vertical="center"/>
    </xf>
    <xf numFmtId="0" fontId="4" fillId="0" borderId="53" xfId="3" applyFont="1" applyBorder="1" applyAlignment="1">
      <alignment horizontal="center" vertical="center"/>
    </xf>
    <xf numFmtId="0" fontId="4" fillId="0" borderId="54" xfId="3" applyFont="1" applyBorder="1" applyAlignment="1">
      <alignment horizontal="center" vertical="center"/>
    </xf>
    <xf numFmtId="166" fontId="22" fillId="0" borderId="38" xfId="5" applyNumberFormat="1" applyFont="1" applyBorder="1" applyAlignment="1" applyProtection="1">
      <alignment horizontal="center" vertical="center" wrapText="1"/>
      <protection locked="0"/>
    </xf>
    <xf numFmtId="9" fontId="22" fillId="0" borderId="9" xfId="5" applyNumberFormat="1" applyFont="1" applyBorder="1" applyAlignment="1" applyProtection="1">
      <alignment horizontal="center" vertical="center" wrapText="1"/>
      <protection locked="0"/>
    </xf>
    <xf numFmtId="0" fontId="22" fillId="0" borderId="9" xfId="0" applyFont="1" applyBorder="1" applyAlignment="1" applyProtection="1">
      <alignment horizontal="left" vertical="top" wrapText="1"/>
      <protection locked="0"/>
    </xf>
    <xf numFmtId="0" fontId="22" fillId="0" borderId="22" xfId="0" applyFont="1" applyBorder="1" applyAlignment="1" applyProtection="1">
      <alignment vertical="top" wrapText="1"/>
      <protection locked="0"/>
    </xf>
    <xf numFmtId="0" fontId="22" fillId="0" borderId="3" xfId="0" applyFont="1" applyBorder="1" applyAlignment="1" applyProtection="1">
      <alignment vertical="top" wrapText="1"/>
      <protection locked="0"/>
    </xf>
    <xf numFmtId="0" fontId="22" fillId="0" borderId="44" xfId="0" applyFont="1" applyBorder="1" applyAlignment="1" applyProtection="1">
      <alignment vertical="top" wrapText="1"/>
      <protection locked="0"/>
    </xf>
    <xf numFmtId="0" fontId="21" fillId="0" borderId="9" xfId="0" applyFont="1" applyBorder="1" applyAlignment="1" applyProtection="1">
      <alignment horizontal="left" vertical="top" wrapText="1"/>
      <protection locked="0"/>
    </xf>
    <xf numFmtId="0" fontId="22" fillId="0" borderId="19" xfId="0" applyFont="1" applyBorder="1" applyAlignment="1" applyProtection="1">
      <alignment vertical="top" wrapText="1"/>
      <protection locked="0"/>
    </xf>
    <xf numFmtId="0" fontId="22" fillId="0" borderId="2" xfId="0" applyFont="1" applyBorder="1" applyAlignment="1" applyProtection="1">
      <alignment vertical="top" wrapText="1"/>
      <protection locked="0"/>
    </xf>
    <xf numFmtId="0" fontId="22" fillId="0" borderId="20" xfId="0" applyFont="1" applyBorder="1" applyAlignment="1" applyProtection="1">
      <alignment vertical="top" wrapText="1"/>
      <protection locked="0"/>
    </xf>
    <xf numFmtId="0" fontId="22" fillId="7" borderId="22" xfId="0" applyFont="1" applyFill="1" applyBorder="1" applyAlignment="1">
      <alignment horizontal="left" vertical="center" wrapText="1"/>
    </xf>
    <xf numFmtId="0" fontId="22" fillId="7" borderId="3" xfId="0" applyFont="1" applyFill="1" applyBorder="1" applyAlignment="1">
      <alignment horizontal="left" vertical="center" wrapText="1"/>
    </xf>
    <xf numFmtId="0" fontId="22" fillId="7" borderId="44" xfId="0" applyFont="1" applyFill="1" applyBorder="1" applyAlignment="1">
      <alignment horizontal="left" vertical="center" wrapText="1"/>
    </xf>
    <xf numFmtId="0" fontId="22" fillId="7" borderId="22" xfId="0" applyFont="1" applyFill="1" applyBorder="1" applyAlignment="1">
      <alignment horizontal="center" vertical="center" wrapText="1"/>
    </xf>
    <xf numFmtId="0" fontId="22" fillId="7" borderId="44" xfId="0" applyFont="1" applyFill="1" applyBorder="1" applyAlignment="1">
      <alignment horizontal="center" vertical="center" wrapText="1"/>
    </xf>
    <xf numFmtId="0" fontId="22" fillId="7" borderId="3" xfId="0" applyFont="1" applyFill="1" applyBorder="1" applyAlignment="1">
      <alignment horizontal="center" vertical="center" wrapText="1"/>
    </xf>
    <xf numFmtId="0" fontId="21" fillId="8" borderId="16" xfId="0" applyFont="1" applyFill="1" applyBorder="1" applyAlignment="1">
      <alignment horizontal="left" vertical="center"/>
    </xf>
    <xf numFmtId="0" fontId="21" fillId="8" borderId="1" xfId="0" applyFont="1" applyFill="1" applyBorder="1" applyAlignment="1">
      <alignment horizontal="left" vertical="center"/>
    </xf>
    <xf numFmtId="0" fontId="21" fillId="8" borderId="19" xfId="0" applyFont="1" applyFill="1" applyBorder="1" applyAlignment="1">
      <alignment horizontal="left" vertical="center"/>
    </xf>
    <xf numFmtId="0" fontId="21" fillId="8" borderId="2" xfId="0" applyFont="1" applyFill="1" applyBorder="1" applyAlignment="1">
      <alignment horizontal="left" vertical="center"/>
    </xf>
    <xf numFmtId="0" fontId="25" fillId="7" borderId="16"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32" xfId="0" applyFont="1" applyFill="1" applyBorder="1" applyAlignment="1">
      <alignment horizontal="center" vertical="center" wrapText="1"/>
    </xf>
    <xf numFmtId="0" fontId="21" fillId="8" borderId="35" xfId="0" applyFont="1" applyFill="1" applyBorder="1" applyAlignment="1" applyProtection="1">
      <alignment horizontal="left" vertical="top" wrapText="1"/>
      <protection locked="0"/>
    </xf>
    <xf numFmtId="0" fontId="21" fillId="8" borderId="36" xfId="0" applyFont="1" applyFill="1" applyBorder="1" applyAlignment="1" applyProtection="1">
      <alignment horizontal="left" vertical="top" wrapText="1"/>
      <protection locked="0"/>
    </xf>
    <xf numFmtId="0" fontId="21" fillId="8" borderId="37" xfId="0" applyFont="1" applyFill="1" applyBorder="1" applyAlignment="1" applyProtection="1">
      <alignment horizontal="left" vertical="top" wrapText="1"/>
      <protection locked="0"/>
    </xf>
    <xf numFmtId="0" fontId="21" fillId="8" borderId="16" xfId="0" applyFont="1" applyFill="1" applyBorder="1" applyAlignment="1">
      <alignment horizontal="center" vertical="center"/>
    </xf>
    <xf numFmtId="0" fontId="21" fillId="8" borderId="17" xfId="0" applyFont="1" applyFill="1" applyBorder="1" applyAlignment="1">
      <alignment horizontal="center" vertical="center"/>
    </xf>
    <xf numFmtId="0" fontId="21" fillId="8" borderId="19" xfId="0" applyFont="1" applyFill="1" applyBorder="1" applyAlignment="1">
      <alignment horizontal="center" vertical="center"/>
    </xf>
    <xf numFmtId="0" fontId="21" fillId="8" borderId="20" xfId="0" applyFont="1" applyFill="1" applyBorder="1" applyAlignment="1">
      <alignment horizontal="center" vertical="center"/>
    </xf>
    <xf numFmtId="0" fontId="21" fillId="8" borderId="1" xfId="0" applyFont="1" applyFill="1" applyBorder="1" applyAlignment="1">
      <alignment horizontal="center" vertical="center"/>
    </xf>
    <xf numFmtId="0" fontId="21" fillId="8" borderId="2" xfId="0" applyFont="1" applyFill="1" applyBorder="1" applyAlignment="1">
      <alignment horizontal="center" vertical="center"/>
    </xf>
    <xf numFmtId="0" fontId="21" fillId="8" borderId="45" xfId="0" applyFont="1" applyFill="1" applyBorder="1" applyAlignment="1">
      <alignment horizontal="center" vertical="center"/>
    </xf>
    <xf numFmtId="0" fontId="21" fillId="8" borderId="38" xfId="0" applyFont="1" applyFill="1" applyBorder="1" applyAlignment="1">
      <alignment horizontal="center" vertical="center"/>
    </xf>
    <xf numFmtId="0" fontId="26" fillId="5" borderId="9" xfId="3" applyFont="1" applyFill="1" applyBorder="1" applyAlignment="1">
      <alignment horizontal="center" vertical="center" wrapText="1"/>
    </xf>
    <xf numFmtId="0" fontId="27" fillId="5" borderId="9" xfId="3" applyFont="1" applyFill="1" applyBorder="1" applyAlignment="1">
      <alignment horizontal="left" vertical="center" wrapText="1"/>
    </xf>
    <xf numFmtId="0" fontId="27" fillId="5" borderId="22" xfId="3" applyFont="1" applyFill="1" applyBorder="1" applyAlignment="1">
      <alignment horizontal="center" vertical="center" wrapText="1"/>
    </xf>
    <xf numFmtId="0" fontId="27" fillId="5" borderId="3" xfId="3" applyFont="1" applyFill="1" applyBorder="1" applyAlignment="1">
      <alignment horizontal="center" vertical="center" wrapText="1"/>
    </xf>
    <xf numFmtId="0" fontId="27" fillId="5" borderId="44" xfId="3" applyFont="1" applyFill="1" applyBorder="1" applyAlignment="1">
      <alignment horizontal="center" vertical="center" wrapText="1"/>
    </xf>
    <xf numFmtId="0" fontId="21" fillId="8" borderId="24" xfId="0" applyFont="1" applyFill="1" applyBorder="1" applyAlignment="1">
      <alignment horizontal="left"/>
    </xf>
    <xf numFmtId="0" fontId="21" fillId="8" borderId="25" xfId="0" applyFont="1" applyFill="1" applyBorder="1" applyAlignment="1">
      <alignment horizontal="left"/>
    </xf>
    <xf numFmtId="0" fontId="21" fillId="8" borderId="26" xfId="0" applyFont="1" applyFill="1" applyBorder="1" applyAlignment="1">
      <alignment horizontal="left"/>
    </xf>
    <xf numFmtId="0" fontId="21" fillId="8" borderId="45" xfId="0" applyFont="1" applyFill="1" applyBorder="1" applyAlignment="1">
      <alignment horizontal="center" vertical="center" wrapText="1"/>
    </xf>
    <xf numFmtId="0" fontId="21" fillId="8" borderId="38" xfId="0" applyFont="1" applyFill="1" applyBorder="1" applyAlignment="1">
      <alignment horizontal="center" vertical="center" wrapText="1"/>
    </xf>
    <xf numFmtId="0" fontId="21" fillId="8" borderId="9" xfId="0" applyFont="1" applyFill="1" applyBorder="1" applyAlignment="1">
      <alignment horizontal="center" vertical="center"/>
    </xf>
    <xf numFmtId="0" fontId="22" fillId="0" borderId="24" xfId="0" applyFont="1" applyBorder="1" applyAlignment="1" applyProtection="1">
      <alignment horizontal="center" vertical="top" wrapText="1"/>
      <protection locked="0"/>
    </xf>
    <xf numFmtId="0" fontId="22" fillId="0" borderId="25" xfId="0" applyFont="1" applyBorder="1" applyAlignment="1" applyProtection="1">
      <alignment horizontal="center" vertical="top" wrapText="1"/>
      <protection locked="0"/>
    </xf>
    <xf numFmtId="0" fontId="22" fillId="0" borderId="26" xfId="0" applyFont="1" applyBorder="1" applyAlignment="1" applyProtection="1">
      <alignment horizontal="center" vertical="top" wrapText="1"/>
      <protection locked="0"/>
    </xf>
    <xf numFmtId="0" fontId="21" fillId="8" borderId="35" xfId="0" applyFont="1" applyFill="1" applyBorder="1" applyAlignment="1">
      <alignment horizontal="left"/>
    </xf>
    <xf numFmtId="0" fontId="21" fillId="8" borderId="36" xfId="0" applyFont="1" applyFill="1" applyBorder="1" applyAlignment="1">
      <alignment horizontal="left"/>
    </xf>
    <xf numFmtId="0" fontId="21" fillId="8" borderId="37" xfId="0" applyFont="1" applyFill="1" applyBorder="1" applyAlignment="1">
      <alignment horizontal="left"/>
    </xf>
    <xf numFmtId="0" fontId="26" fillId="12" borderId="46" xfId="3" applyFont="1" applyFill="1" applyBorder="1" applyAlignment="1">
      <alignment horizontal="center" vertical="center" wrapText="1"/>
    </xf>
    <xf numFmtId="0" fontId="26" fillId="12" borderId="25" xfId="3" applyFont="1" applyFill="1" applyBorder="1" applyAlignment="1">
      <alignment horizontal="center" vertical="center" wrapText="1"/>
    </xf>
    <xf numFmtId="0" fontId="26" fillId="12" borderId="47" xfId="3" applyFont="1" applyFill="1" applyBorder="1" applyAlignment="1">
      <alignment horizontal="center" vertical="center" wrapText="1"/>
    </xf>
    <xf numFmtId="0" fontId="26" fillId="12" borderId="49" xfId="3" applyFont="1" applyFill="1" applyBorder="1" applyAlignment="1">
      <alignment horizontal="center" vertical="center" wrapText="1"/>
    </xf>
    <xf numFmtId="0" fontId="26" fillId="12" borderId="50" xfId="3" applyFont="1" applyFill="1" applyBorder="1" applyAlignment="1">
      <alignment horizontal="center" vertical="center" wrapText="1"/>
    </xf>
    <xf numFmtId="0" fontId="26" fillId="12" borderId="51" xfId="3" applyFont="1" applyFill="1" applyBorder="1" applyAlignment="1">
      <alignment horizontal="center" vertical="center" wrapText="1"/>
    </xf>
    <xf numFmtId="0" fontId="22" fillId="0" borderId="27" xfId="0" applyFont="1" applyBorder="1" applyAlignment="1" applyProtection="1">
      <alignment horizontal="center" vertical="top" wrapText="1"/>
      <protection locked="0"/>
    </xf>
    <xf numFmtId="0" fontId="22" fillId="0" borderId="0" xfId="0" applyFont="1" applyAlignment="1" applyProtection="1">
      <alignment horizontal="center" vertical="top" wrapText="1"/>
      <protection locked="0"/>
    </xf>
    <xf numFmtId="0" fontId="22" fillId="0" borderId="28" xfId="0" applyFont="1" applyBorder="1" applyAlignment="1" applyProtection="1">
      <alignment horizontal="center" vertical="top" wrapText="1"/>
      <protection locked="0"/>
    </xf>
    <xf numFmtId="0" fontId="22" fillId="0" borderId="39" xfId="0" applyFont="1" applyBorder="1" applyAlignment="1" applyProtection="1">
      <alignment horizontal="center" vertical="top" wrapText="1"/>
      <protection locked="0"/>
    </xf>
    <xf numFmtId="0" fontId="22" fillId="0" borderId="32" xfId="0" applyFont="1" applyBorder="1" applyAlignment="1" applyProtection="1">
      <alignment horizontal="center" vertical="top" wrapText="1"/>
      <protection locked="0"/>
    </xf>
    <xf numFmtId="0" fontId="22" fillId="0" borderId="34" xfId="0" applyFont="1" applyBorder="1" applyAlignment="1" applyProtection="1">
      <alignment horizontal="center" vertical="top" wrapText="1"/>
      <protection locked="0"/>
    </xf>
    <xf numFmtId="0" fontId="21" fillId="8" borderId="27" xfId="0" applyFont="1" applyFill="1" applyBorder="1" applyAlignment="1">
      <alignment horizontal="left"/>
    </xf>
    <xf numFmtId="0" fontId="21" fillId="8" borderId="0" xfId="0" applyFont="1" applyFill="1" applyAlignment="1">
      <alignment horizontal="left"/>
    </xf>
    <xf numFmtId="0" fontId="21" fillId="8" borderId="28" xfId="0" applyFont="1" applyFill="1" applyBorder="1" applyAlignment="1">
      <alignment horizontal="left"/>
    </xf>
    <xf numFmtId="0" fontId="25" fillId="0" borderId="24" xfId="0" applyFont="1" applyBorder="1" applyAlignment="1" applyProtection="1">
      <alignment horizontal="center" vertical="top" wrapText="1"/>
      <protection locked="0"/>
    </xf>
    <xf numFmtId="0" fontId="25" fillId="0" borderId="25" xfId="0" applyFont="1" applyBorder="1" applyAlignment="1" applyProtection="1">
      <alignment horizontal="center" vertical="top" wrapText="1"/>
      <protection locked="0"/>
    </xf>
    <xf numFmtId="0" fontId="25" fillId="0" borderId="26" xfId="0" applyFont="1" applyBorder="1" applyAlignment="1" applyProtection="1">
      <alignment horizontal="center" vertical="top" wrapText="1"/>
      <protection locked="0"/>
    </xf>
    <xf numFmtId="0" fontId="21" fillId="0" borderId="9" xfId="0" applyFont="1" applyBorder="1" applyAlignment="1">
      <alignment horizontal="left" vertical="center" wrapText="1"/>
    </xf>
    <xf numFmtId="165" fontId="22" fillId="0" borderId="9" xfId="5" applyNumberFormat="1" applyFont="1" applyBorder="1" applyAlignment="1" applyProtection="1">
      <alignment horizontal="center" vertical="center" wrapText="1"/>
    </xf>
    <xf numFmtId="9" fontId="22" fillId="0" borderId="9" xfId="5" applyNumberFormat="1" applyFont="1" applyBorder="1" applyAlignment="1" applyProtection="1">
      <alignment horizontal="center" vertical="center" wrapText="1"/>
    </xf>
    <xf numFmtId="164" fontId="22" fillId="0" borderId="9" xfId="0" applyNumberFormat="1" applyFont="1" applyBorder="1" applyAlignment="1">
      <alignment horizontal="center" vertical="center" wrapText="1"/>
    </xf>
    <xf numFmtId="0" fontId="22" fillId="0" borderId="9" xfId="0" applyFont="1" applyBorder="1" applyAlignment="1">
      <alignment horizontal="center" vertical="center" wrapText="1"/>
    </xf>
    <xf numFmtId="2" fontId="22" fillId="0" borderId="9" xfId="0" applyNumberFormat="1" applyFont="1" applyBorder="1" applyAlignment="1">
      <alignment horizontal="center" vertical="center" wrapText="1"/>
    </xf>
    <xf numFmtId="2" fontId="22" fillId="0" borderId="9" xfId="5" applyNumberFormat="1" applyFont="1" applyBorder="1" applyAlignment="1" applyProtection="1">
      <alignment horizontal="center" vertical="center" wrapText="1"/>
    </xf>
    <xf numFmtId="0" fontId="21" fillId="8" borderId="41" xfId="0" applyFont="1" applyFill="1" applyBorder="1" applyAlignment="1">
      <alignment horizontal="center" vertical="center"/>
    </xf>
    <xf numFmtId="0" fontId="21" fillId="8" borderId="42" xfId="0" applyFont="1" applyFill="1" applyBorder="1" applyAlignment="1">
      <alignment horizontal="center" vertical="center"/>
    </xf>
    <xf numFmtId="9" fontId="22" fillId="0" borderId="38" xfId="5" applyNumberFormat="1" applyFont="1" applyBorder="1" applyAlignment="1" applyProtection="1">
      <alignment horizontal="center" vertical="center" wrapText="1"/>
      <protection locked="0"/>
    </xf>
    <xf numFmtId="0" fontId="21" fillId="8" borderId="35" xfId="0" applyFont="1" applyFill="1" applyBorder="1" applyAlignment="1">
      <alignment horizontal="center" vertical="center"/>
    </xf>
    <xf numFmtId="0" fontId="21" fillId="8" borderId="36" xfId="0" applyFont="1" applyFill="1" applyBorder="1" applyAlignment="1">
      <alignment horizontal="center" vertical="center"/>
    </xf>
    <xf numFmtId="0" fontId="21" fillId="8" borderId="37" xfId="0" applyFont="1" applyFill="1" applyBorder="1" applyAlignment="1">
      <alignment horizontal="center" vertical="center"/>
    </xf>
    <xf numFmtId="0" fontId="21" fillId="8" borderId="41" xfId="0" applyFont="1" applyFill="1" applyBorder="1" applyAlignment="1">
      <alignment horizontal="center" vertical="center" wrapText="1"/>
    </xf>
    <xf numFmtId="0" fontId="21" fillId="8" borderId="35" xfId="0" applyFont="1" applyFill="1" applyBorder="1" applyAlignment="1">
      <alignment horizontal="center" vertical="center" wrapText="1"/>
    </xf>
    <xf numFmtId="0" fontId="21" fillId="8" borderId="37" xfId="0" applyFont="1" applyFill="1" applyBorder="1" applyAlignment="1">
      <alignment horizontal="center" vertical="center" wrapText="1"/>
    </xf>
    <xf numFmtId="0" fontId="22" fillId="0" borderId="27" xfId="0" applyFont="1" applyBorder="1" applyAlignment="1" applyProtection="1">
      <alignment horizontal="left" vertical="top" wrapText="1" indent="1"/>
      <protection locked="0"/>
    </xf>
    <xf numFmtId="0" fontId="22" fillId="0" borderId="0" xfId="0" applyFont="1" applyAlignment="1" applyProtection="1">
      <alignment horizontal="left" vertical="top" wrapText="1" indent="1"/>
      <protection locked="0"/>
    </xf>
    <xf numFmtId="0" fontId="22" fillId="0" borderId="28" xfId="0" applyFont="1" applyBorder="1" applyAlignment="1" applyProtection="1">
      <alignment horizontal="left" vertical="top" wrapText="1" indent="1"/>
      <protection locked="0"/>
    </xf>
    <xf numFmtId="0" fontId="22" fillId="0" borderId="39" xfId="0" applyFont="1" applyBorder="1" applyAlignment="1" applyProtection="1">
      <alignment horizontal="left" vertical="top" wrapText="1" indent="1"/>
      <protection locked="0"/>
    </xf>
    <xf numFmtId="0" fontId="22" fillId="0" borderId="32" xfId="0" applyFont="1" applyBorder="1" applyAlignment="1" applyProtection="1">
      <alignment horizontal="left" vertical="top" wrapText="1" indent="1"/>
      <protection locked="0"/>
    </xf>
    <xf numFmtId="0" fontId="22" fillId="0" borderId="34" xfId="0" applyFont="1" applyBorder="1" applyAlignment="1" applyProtection="1">
      <alignment horizontal="left" vertical="top" wrapText="1" indent="1"/>
      <protection locked="0"/>
    </xf>
    <xf numFmtId="0" fontId="23" fillId="7" borderId="0" xfId="0" applyFont="1" applyFill="1" applyAlignment="1">
      <alignment horizontal="center"/>
    </xf>
    <xf numFmtId="14" fontId="22" fillId="0" borderId="9" xfId="0" applyNumberFormat="1" applyFont="1" applyBorder="1" applyAlignment="1" applyProtection="1">
      <alignment horizontal="left" vertical="top" wrapText="1"/>
      <protection locked="0"/>
    </xf>
    <xf numFmtId="0" fontId="22" fillId="0" borderId="9" xfId="0" applyFont="1" applyBorder="1" applyAlignment="1" applyProtection="1">
      <alignment vertical="top" wrapText="1"/>
      <protection locked="0"/>
    </xf>
    <xf numFmtId="0" fontId="22" fillId="0" borderId="9" xfId="0" applyFont="1" applyBorder="1" applyAlignment="1" applyProtection="1">
      <alignment horizontal="center" vertical="top" wrapText="1"/>
      <protection locked="0"/>
    </xf>
    <xf numFmtId="0" fontId="21" fillId="8" borderId="35" xfId="0" applyFont="1" applyFill="1" applyBorder="1" applyAlignment="1" applyProtection="1">
      <alignment horizontal="left" vertical="center" wrapText="1"/>
      <protection locked="0"/>
    </xf>
    <xf numFmtId="0" fontId="21" fillId="8" borderId="36" xfId="0" applyFont="1" applyFill="1" applyBorder="1" applyAlignment="1" applyProtection="1">
      <alignment horizontal="left" vertical="center" wrapText="1"/>
      <protection locked="0"/>
    </xf>
    <xf numFmtId="0" fontId="21" fillId="8" borderId="37" xfId="0" applyFont="1" applyFill="1" applyBorder="1" applyAlignment="1" applyProtection="1">
      <alignment horizontal="left" vertical="center" wrapText="1"/>
      <protection locked="0"/>
    </xf>
    <xf numFmtId="0" fontId="22" fillId="0" borderId="38" xfId="0" applyFont="1" applyBorder="1" applyAlignment="1" applyProtection="1">
      <alignment horizontal="left" vertical="top" wrapText="1"/>
      <protection locked="0"/>
    </xf>
    <xf numFmtId="14" fontId="22" fillId="0" borderId="9" xfId="0" applyNumberFormat="1" applyFont="1" applyBorder="1" applyAlignment="1" applyProtection="1">
      <alignment horizontal="center" vertical="top" wrapText="1"/>
      <protection locked="0"/>
    </xf>
    <xf numFmtId="0" fontId="22" fillId="0" borderId="38" xfId="0" applyFont="1" applyBorder="1" applyAlignment="1" applyProtection="1">
      <alignment vertical="top" wrapText="1"/>
      <protection locked="0"/>
    </xf>
    <xf numFmtId="0" fontId="21" fillId="7" borderId="30" xfId="0" applyFont="1" applyFill="1" applyBorder="1" applyAlignment="1">
      <alignment horizontal="left"/>
    </xf>
    <xf numFmtId="0" fontId="21" fillId="7" borderId="31" xfId="0" applyFont="1" applyFill="1" applyBorder="1" applyAlignment="1">
      <alignment horizontal="left"/>
    </xf>
    <xf numFmtId="0" fontId="21" fillId="7" borderId="9" xfId="0" applyFont="1" applyFill="1" applyBorder="1" applyAlignment="1">
      <alignment horizontal="left"/>
    </xf>
    <xf numFmtId="0" fontId="22" fillId="7" borderId="32" xfId="0" applyFont="1" applyFill="1" applyBorder="1" applyAlignment="1" applyProtection="1">
      <alignment horizontal="left"/>
      <protection locked="0"/>
    </xf>
    <xf numFmtId="0" fontId="22" fillId="7" borderId="34" xfId="0" applyFont="1" applyFill="1" applyBorder="1" applyAlignment="1" applyProtection="1">
      <alignment horizontal="left"/>
      <protection locked="0"/>
    </xf>
    <xf numFmtId="0" fontId="21" fillId="7" borderId="15" xfId="0" applyFont="1" applyFill="1" applyBorder="1" applyAlignment="1">
      <alignment horizontal="left"/>
    </xf>
    <xf numFmtId="0" fontId="22" fillId="7" borderId="0" xfId="0" applyFont="1" applyFill="1" applyAlignment="1" applyProtection="1">
      <alignment horizontal="left"/>
      <protection locked="0"/>
    </xf>
    <xf numFmtId="0" fontId="22" fillId="7" borderId="28" xfId="0" applyFont="1" applyFill="1" applyBorder="1" applyAlignment="1" applyProtection="1">
      <alignment horizontal="left"/>
      <protection locked="0"/>
    </xf>
    <xf numFmtId="0" fontId="21" fillId="7" borderId="1" xfId="0" applyFont="1" applyFill="1" applyBorder="1" applyAlignment="1">
      <alignment horizontal="center"/>
    </xf>
    <xf numFmtId="0" fontId="21" fillId="7" borderId="18" xfId="0" applyFont="1" applyFill="1" applyBorder="1" applyAlignment="1">
      <alignment horizontal="center"/>
    </xf>
    <xf numFmtId="0" fontId="21" fillId="8" borderId="15" xfId="0" applyFont="1" applyFill="1" applyBorder="1" applyAlignment="1">
      <alignment vertical="center" wrapText="1"/>
    </xf>
    <xf numFmtId="0" fontId="21" fillId="8" borderId="9" xfId="0" applyFont="1" applyFill="1" applyBorder="1" applyAlignment="1">
      <alignment vertical="center" wrapText="1"/>
    </xf>
    <xf numFmtId="0" fontId="22" fillId="0" borderId="16" xfId="0" applyFont="1" applyBorder="1" applyAlignment="1">
      <alignment horizontal="left" vertical="center" wrapText="1"/>
    </xf>
    <xf numFmtId="0" fontId="22" fillId="0" borderId="1" xfId="0" applyFont="1" applyBorder="1" applyAlignment="1">
      <alignment horizontal="left" vertical="center" wrapText="1"/>
    </xf>
    <xf numFmtId="0" fontId="22" fillId="0" borderId="19" xfId="0" applyFont="1" applyBorder="1" applyAlignment="1">
      <alignment horizontal="left" vertical="center" wrapText="1"/>
    </xf>
    <xf numFmtId="0" fontId="22" fillId="0" borderId="2" xfId="0" applyFont="1" applyBorder="1" applyAlignment="1">
      <alignment horizontal="left" vertical="center" wrapText="1"/>
    </xf>
    <xf numFmtId="0" fontId="21" fillId="8" borderId="16" xfId="0" applyFont="1" applyFill="1" applyBorder="1" applyAlignment="1">
      <alignment horizontal="right" vertical="center" wrapText="1"/>
    </xf>
    <xf numFmtId="0" fontId="21" fillId="8" borderId="1" xfId="0" applyFont="1" applyFill="1" applyBorder="1" applyAlignment="1">
      <alignment horizontal="right" vertical="center" wrapText="1"/>
    </xf>
    <xf numFmtId="0" fontId="21" fillId="8" borderId="17" xfId="0" applyFont="1" applyFill="1" applyBorder="1" applyAlignment="1">
      <alignment horizontal="right" vertical="center" wrapText="1"/>
    </xf>
    <xf numFmtId="0" fontId="21" fillId="8" borderId="19" xfId="0" applyFont="1" applyFill="1" applyBorder="1" applyAlignment="1">
      <alignment horizontal="right" vertical="center" wrapText="1"/>
    </xf>
    <xf numFmtId="0" fontId="21" fillId="8" borderId="2" xfId="0" applyFont="1" applyFill="1" applyBorder="1" applyAlignment="1">
      <alignment horizontal="right" vertical="center" wrapText="1"/>
    </xf>
    <xf numFmtId="0" fontId="21" fillId="8" borderId="20" xfId="0" applyFont="1" applyFill="1" applyBorder="1" applyAlignment="1">
      <alignment horizontal="right" vertical="center" wrapText="1"/>
    </xf>
    <xf numFmtId="0" fontId="22" fillId="0" borderId="18" xfId="0" applyFont="1" applyBorder="1" applyAlignment="1">
      <alignment horizontal="left" vertical="center" wrapText="1"/>
    </xf>
    <xf numFmtId="0" fontId="22" fillId="0" borderId="21" xfId="0" applyFont="1" applyBorder="1" applyAlignment="1">
      <alignment horizontal="left" vertical="center" wrapText="1"/>
    </xf>
    <xf numFmtId="0" fontId="24" fillId="0" borderId="16" xfId="0" applyFont="1" applyBorder="1" applyAlignment="1" applyProtection="1">
      <alignment horizontal="left" vertical="center" wrapText="1"/>
      <protection locked="0"/>
    </xf>
    <xf numFmtId="0" fontId="24" fillId="0" borderId="1" xfId="0" applyFont="1" applyBorder="1" applyAlignment="1" applyProtection="1">
      <alignment horizontal="left" vertical="center" wrapText="1"/>
      <protection locked="0"/>
    </xf>
    <xf numFmtId="0" fontId="24" fillId="0" borderId="17" xfId="0" applyFont="1" applyBorder="1" applyAlignment="1" applyProtection="1">
      <alignment horizontal="left" vertical="center" wrapText="1"/>
      <protection locked="0"/>
    </xf>
    <xf numFmtId="0" fontId="24" fillId="0" borderId="19" xfId="0" applyFont="1" applyBorder="1" applyAlignment="1" applyProtection="1">
      <alignment horizontal="left" vertical="center" wrapText="1"/>
      <protection locked="0"/>
    </xf>
    <xf numFmtId="0" fontId="24" fillId="0" borderId="2" xfId="0" applyFont="1" applyBorder="1" applyAlignment="1" applyProtection="1">
      <alignment horizontal="left" vertical="center" wrapText="1"/>
      <protection locked="0"/>
    </xf>
    <xf numFmtId="0" fontId="24" fillId="0" borderId="20" xfId="0" applyFont="1" applyBorder="1" applyAlignment="1" applyProtection="1">
      <alignment horizontal="left" vertical="center" wrapText="1"/>
      <protection locked="0"/>
    </xf>
    <xf numFmtId="14" fontId="22" fillId="0" borderId="1" xfId="0" applyNumberFormat="1" applyFont="1" applyBorder="1" applyAlignment="1" applyProtection="1">
      <alignment horizontal="left" vertical="center" wrapText="1"/>
      <protection locked="0"/>
    </xf>
    <xf numFmtId="0" fontId="22" fillId="0" borderId="1" xfId="0" applyFont="1" applyBorder="1" applyAlignment="1" applyProtection="1">
      <alignment horizontal="left" vertical="center" wrapText="1"/>
      <protection locked="0"/>
    </xf>
    <xf numFmtId="0" fontId="22" fillId="0" borderId="18" xfId="0" applyFont="1" applyBorder="1" applyAlignment="1" applyProtection="1">
      <alignment horizontal="left" vertical="center" wrapText="1"/>
      <protection locked="0"/>
    </xf>
    <xf numFmtId="0" fontId="22" fillId="0" borderId="2" xfId="0" applyFont="1" applyBorder="1" applyAlignment="1" applyProtection="1">
      <alignment horizontal="left" vertical="center" wrapText="1"/>
      <protection locked="0"/>
    </xf>
    <xf numFmtId="0" fontId="22" fillId="0" borderId="21" xfId="0" applyFont="1" applyBorder="1" applyAlignment="1" applyProtection="1">
      <alignment horizontal="left" vertical="center" wrapText="1"/>
      <protection locked="0"/>
    </xf>
    <xf numFmtId="0" fontId="21" fillId="7" borderId="0" xfId="0" applyFont="1" applyFill="1" applyAlignment="1" applyProtection="1">
      <alignment horizontal="center"/>
      <protection locked="0"/>
    </xf>
    <xf numFmtId="0" fontId="23" fillId="7" borderId="0" xfId="0" applyFont="1" applyFill="1" applyAlignment="1" applyProtection="1">
      <alignment horizontal="center"/>
      <protection locked="0"/>
    </xf>
    <xf numFmtId="0" fontId="21" fillId="8" borderId="11" xfId="0" applyFont="1" applyFill="1" applyBorder="1" applyAlignment="1">
      <alignment horizontal="left"/>
    </xf>
    <xf numFmtId="0" fontId="21" fillId="8" borderId="12" xfId="0" applyFont="1" applyFill="1" applyBorder="1" applyAlignment="1">
      <alignment horizontal="left"/>
    </xf>
    <xf numFmtId="0" fontId="21" fillId="8" borderId="13" xfId="0" applyFont="1" applyFill="1" applyBorder="1" applyAlignment="1">
      <alignment horizontal="left"/>
    </xf>
    <xf numFmtId="0" fontId="21" fillId="8" borderId="14" xfId="0" applyFont="1" applyFill="1" applyBorder="1" applyAlignment="1">
      <alignment horizontal="left"/>
    </xf>
    <xf numFmtId="0" fontId="22" fillId="0" borderId="16" xfId="0" applyFont="1" applyBorder="1" applyAlignment="1" applyProtection="1">
      <alignment horizontal="left" vertical="center" wrapText="1" indent="1"/>
      <protection locked="0"/>
    </xf>
    <xf numFmtId="0" fontId="22" fillId="0" borderId="1" xfId="0" applyFont="1" applyBorder="1" applyAlignment="1" applyProtection="1">
      <alignment horizontal="left" vertical="center" wrapText="1" indent="1"/>
      <protection locked="0"/>
    </xf>
    <xf numFmtId="0" fontId="22" fillId="0" borderId="18" xfId="0" applyFont="1" applyBorder="1" applyAlignment="1" applyProtection="1">
      <alignment horizontal="left" vertical="center" wrapText="1" indent="1"/>
      <protection locked="0"/>
    </xf>
    <xf numFmtId="0" fontId="22" fillId="0" borderId="19" xfId="0" applyFont="1" applyBorder="1" applyAlignment="1" applyProtection="1">
      <alignment horizontal="left" vertical="center" wrapText="1" indent="1"/>
      <protection locked="0"/>
    </xf>
    <xf numFmtId="0" fontId="22" fillId="0" borderId="2" xfId="0" applyFont="1" applyBorder="1" applyAlignment="1" applyProtection="1">
      <alignment horizontal="left" vertical="center" wrapText="1" indent="1"/>
      <protection locked="0"/>
    </xf>
    <xf numFmtId="0" fontId="22" fillId="0" borderId="21" xfId="0" applyFont="1" applyBorder="1" applyAlignment="1" applyProtection="1">
      <alignment horizontal="left" vertical="center" wrapText="1" indent="1"/>
      <protection locked="0"/>
    </xf>
    <xf numFmtId="0" fontId="21" fillId="8" borderId="15" xfId="0" applyFont="1" applyFill="1" applyBorder="1" applyAlignment="1">
      <alignment vertical="center"/>
    </xf>
    <xf numFmtId="0" fontId="21" fillId="8" borderId="9" xfId="0" applyFont="1" applyFill="1" applyBorder="1" applyAlignment="1">
      <alignment vertical="center"/>
    </xf>
    <xf numFmtId="0" fontId="22" fillId="0" borderId="22" xfId="0" applyFont="1" applyBorder="1" applyAlignment="1" applyProtection="1">
      <alignment horizontal="center" vertical="center"/>
      <protection locked="0"/>
    </xf>
    <xf numFmtId="0" fontId="22" fillId="0" borderId="3" xfId="0" applyFont="1" applyBorder="1" applyAlignment="1" applyProtection="1">
      <alignment horizontal="center" vertical="center"/>
      <protection locked="0"/>
    </xf>
    <xf numFmtId="0" fontId="22" fillId="0" borderId="23" xfId="0" applyFont="1" applyBorder="1" applyAlignment="1" applyProtection="1">
      <alignment horizontal="center" vertical="center"/>
      <protection locked="0"/>
    </xf>
  </cellXfs>
  <cellStyles count="6">
    <cellStyle name="Currency 2" xfId="4" xr:uid="{00000000-0005-0000-0000-000000000000}"/>
    <cellStyle name="Lien hypertexte" xfId="2" builtinId="8"/>
    <cellStyle name="Monétaire 2" xfId="5" xr:uid="{F08327D4-1C26-48F5-96F4-5EA622DC7091}"/>
    <cellStyle name="Normal" xfId="0" builtinId="0"/>
    <cellStyle name="Normal 2" xfId="3" xr:uid="{00000000-0005-0000-0000-000004000000}"/>
    <cellStyle name="Pourcentage" xfId="1" builtinId="5"/>
  </cellStyles>
  <dxfs count="187">
    <dxf>
      <fill>
        <patternFill>
          <bgColor indexed="10"/>
        </patternFill>
      </fill>
    </dxf>
    <dxf>
      <fill>
        <patternFill>
          <bgColor indexed="13"/>
        </patternFill>
      </fill>
    </dxf>
    <dxf>
      <font>
        <condense val="0"/>
        <extend val="0"/>
      </font>
      <fill>
        <patternFill>
          <bgColor indexed="11"/>
        </patternFill>
      </fill>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indexed="10"/>
        </patternFill>
      </fill>
    </dxf>
    <dxf>
      <fill>
        <patternFill>
          <bgColor indexed="13"/>
        </patternFill>
      </fill>
    </dxf>
    <dxf>
      <font>
        <condense val="0"/>
        <extend val="0"/>
      </font>
      <fill>
        <patternFill>
          <bgColor indexed="11"/>
        </patternFill>
      </fill>
    </dxf>
    <dxf>
      <fill>
        <patternFill>
          <bgColor indexed="10"/>
        </patternFill>
      </fill>
    </dxf>
    <dxf>
      <fill>
        <patternFill>
          <bgColor indexed="13"/>
        </patternFill>
      </fill>
    </dxf>
    <dxf>
      <font>
        <condense val="0"/>
        <extend val="0"/>
      </font>
      <fill>
        <patternFill>
          <bgColor indexed="11"/>
        </patternFill>
      </fill>
    </dxf>
    <dxf>
      <font>
        <condense val="0"/>
        <extend val="0"/>
        <color indexed="10"/>
      </font>
    </dxf>
    <dxf>
      <font>
        <condense val="0"/>
        <extend val="0"/>
        <color indexed="17"/>
      </font>
    </dxf>
    <dxf>
      <font>
        <condense val="0"/>
        <extend val="0"/>
        <color indexed="17"/>
      </font>
    </dxf>
    <dxf>
      <font>
        <condense val="0"/>
        <extend val="0"/>
        <color indexed="10"/>
      </font>
    </dxf>
  </dxfs>
  <tableStyles count="0" defaultTableStyle="TableStyleMedium2" defaultPivotStyle="PivotStyleLight16"/>
  <colors>
    <mruColors>
      <color rgb="FF62BD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BE" sz="1400"/>
              <a:t>Valeur Acquise SAP30/CMRL</a:t>
            </a:r>
          </a:p>
        </c:rich>
      </c:tx>
      <c:layout>
        <c:manualLayout>
          <c:xMode val="edge"/>
          <c:yMode val="edge"/>
          <c:x val="0.3023576845308483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94105128750799"/>
          <c:y val="3.4120734908136482E-2"/>
          <c:w val="0.8779614888602304"/>
          <c:h val="0.86765494864323067"/>
        </c:manualLayout>
      </c:layout>
      <c:line3DChart>
        <c:grouping val="standard"/>
        <c:varyColors val="0"/>
        <c:ser>
          <c:idx val="0"/>
          <c:order val="0"/>
          <c:tx>
            <c:v>Valeur Planifiée (VP)</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sp3d/>
          </c:spPr>
          <c:cat>
            <c:numRef>
              <c:f>'Suivi Budget - Rapport VA'!$D$24:$O$24</c:f>
              <c:numCache>
                <c:formatCode>mmm\-yy</c:formatCode>
                <c:ptCount val="12"/>
                <c:pt idx="0">
                  <c:v>44621</c:v>
                </c:pt>
                <c:pt idx="1">
                  <c:v>44652</c:v>
                </c:pt>
                <c:pt idx="2">
                  <c:v>44682</c:v>
                </c:pt>
                <c:pt idx="3">
                  <c:v>44713</c:v>
                </c:pt>
                <c:pt idx="4">
                  <c:v>44743</c:v>
                </c:pt>
                <c:pt idx="5">
                  <c:v>44774</c:v>
                </c:pt>
                <c:pt idx="6">
                  <c:v>44805</c:v>
                </c:pt>
                <c:pt idx="7">
                  <c:v>44835</c:v>
                </c:pt>
                <c:pt idx="8">
                  <c:v>44866</c:v>
                </c:pt>
                <c:pt idx="9">
                  <c:v>44896</c:v>
                </c:pt>
                <c:pt idx="10">
                  <c:v>44562</c:v>
                </c:pt>
                <c:pt idx="11">
                  <c:v>44593</c:v>
                </c:pt>
              </c:numCache>
            </c:numRef>
          </c:cat>
          <c:val>
            <c:numRef>
              <c:f>'Suivi Budget - Rapport VA'!$D$30:$O$30</c:f>
              <c:numCache>
                <c:formatCode>_-* #,##0\ "€"_-;\-* #,##0\ "€"_-;_-* "-"\ "€"_-;_-@_-</c:formatCode>
                <c:ptCount val="12"/>
                <c:pt idx="0">
                  <c:v>5000</c:v>
                </c:pt>
                <c:pt idx="1">
                  <c:v>22000</c:v>
                </c:pt>
                <c:pt idx="2">
                  <c:v>39000</c:v>
                </c:pt>
                <c:pt idx="3">
                  <c:v>56000</c:v>
                </c:pt>
                <c:pt idx="4">
                  <c:v>94000</c:v>
                </c:pt>
                <c:pt idx="5">
                  <c:v>132000</c:v>
                </c:pt>
                <c:pt idx="6">
                  <c:v>170000</c:v>
                </c:pt>
                <c:pt idx="7">
                  <c:v>181500</c:v>
                </c:pt>
                <c:pt idx="8">
                  <c:v>252000</c:v>
                </c:pt>
                <c:pt idx="9">
                  <c:v>321000</c:v>
                </c:pt>
                <c:pt idx="10">
                  <c:v>344000</c:v>
                </c:pt>
                <c:pt idx="11">
                  <c:v>346000</c:v>
                </c:pt>
              </c:numCache>
            </c:numRef>
          </c:val>
          <c:smooth val="0"/>
          <c:extLst>
            <c:ext xmlns:c16="http://schemas.microsoft.com/office/drawing/2014/chart" uri="{C3380CC4-5D6E-409C-BE32-E72D297353CC}">
              <c16:uniqueId val="{00000000-F99A-4201-B9B5-A7EA728579AC}"/>
            </c:ext>
          </c:extLst>
        </c:ser>
        <c:ser>
          <c:idx val="1"/>
          <c:order val="1"/>
          <c:tx>
            <c:v>Valeur Acquise (VA)</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cat>
            <c:numRef>
              <c:f>'Suivi Budget - Rapport VA'!$D$24:$O$24</c:f>
              <c:numCache>
                <c:formatCode>mmm\-yy</c:formatCode>
                <c:ptCount val="12"/>
                <c:pt idx="0">
                  <c:v>44621</c:v>
                </c:pt>
                <c:pt idx="1">
                  <c:v>44652</c:v>
                </c:pt>
                <c:pt idx="2">
                  <c:v>44682</c:v>
                </c:pt>
                <c:pt idx="3">
                  <c:v>44713</c:v>
                </c:pt>
                <c:pt idx="4">
                  <c:v>44743</c:v>
                </c:pt>
                <c:pt idx="5">
                  <c:v>44774</c:v>
                </c:pt>
                <c:pt idx="6">
                  <c:v>44805</c:v>
                </c:pt>
                <c:pt idx="7">
                  <c:v>44835</c:v>
                </c:pt>
                <c:pt idx="8">
                  <c:v>44866</c:v>
                </c:pt>
                <c:pt idx="9">
                  <c:v>44896</c:v>
                </c:pt>
                <c:pt idx="10">
                  <c:v>44562</c:v>
                </c:pt>
                <c:pt idx="11">
                  <c:v>44593</c:v>
                </c:pt>
              </c:numCache>
            </c:numRef>
          </c:cat>
          <c:val>
            <c:numRef>
              <c:f>'Suivi Budget - Rapport VA'!$D$29:$O$29</c:f>
              <c:numCache>
                <c:formatCode>_-* #,##0\ "€"_-;\-* #,##0\ "€"_-;_-* "-"\ "€"_-;_-@_-</c:formatCode>
                <c:ptCount val="12"/>
                <c:pt idx="0">
                  <c:v>3000</c:v>
                </c:pt>
                <c:pt idx="1">
                  <c:v>18880</c:v>
                </c:pt>
                <c:pt idx="2">
                  <c:v>35760</c:v>
                </c:pt>
                <c:pt idx="3">
                  <c:v>53000</c:v>
                </c:pt>
                <c:pt idx="4">
                  <c:v>93660</c:v>
                </c:pt>
                <c:pt idx="5">
                  <c:v>131320</c:v>
                </c:pt>
                <c:pt idx="6">
                  <c:v>170000</c:v>
                </c:pt>
                <c:pt idx="7">
                  <c:v>181500</c:v>
                </c:pt>
                <c:pt idx="8">
                  <c:v>248800</c:v>
                </c:pt>
                <c:pt idx="9">
                  <c:v>333000</c:v>
                </c:pt>
                <c:pt idx="10">
                  <c:v>344000</c:v>
                </c:pt>
                <c:pt idx="11">
                  <c:v>346000</c:v>
                </c:pt>
              </c:numCache>
            </c:numRef>
          </c:val>
          <c:smooth val="0"/>
          <c:extLst>
            <c:ext xmlns:c16="http://schemas.microsoft.com/office/drawing/2014/chart" uri="{C3380CC4-5D6E-409C-BE32-E72D297353CC}">
              <c16:uniqueId val="{00000001-F99A-4201-B9B5-A7EA728579AC}"/>
            </c:ext>
          </c:extLst>
        </c:ser>
        <c:ser>
          <c:idx val="2"/>
          <c:order val="2"/>
          <c:tx>
            <c:v>Coût Réel (CR)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cat>
            <c:numRef>
              <c:f>'Suivi Budget - Rapport VA'!$D$24:$O$24</c:f>
              <c:numCache>
                <c:formatCode>mmm\-yy</c:formatCode>
                <c:ptCount val="12"/>
                <c:pt idx="0">
                  <c:v>44621</c:v>
                </c:pt>
                <c:pt idx="1">
                  <c:v>44652</c:v>
                </c:pt>
                <c:pt idx="2">
                  <c:v>44682</c:v>
                </c:pt>
                <c:pt idx="3">
                  <c:v>44713</c:v>
                </c:pt>
                <c:pt idx="4">
                  <c:v>44743</c:v>
                </c:pt>
                <c:pt idx="5">
                  <c:v>44774</c:v>
                </c:pt>
                <c:pt idx="6">
                  <c:v>44805</c:v>
                </c:pt>
                <c:pt idx="7">
                  <c:v>44835</c:v>
                </c:pt>
                <c:pt idx="8">
                  <c:v>44866</c:v>
                </c:pt>
                <c:pt idx="9">
                  <c:v>44896</c:v>
                </c:pt>
                <c:pt idx="10">
                  <c:v>44562</c:v>
                </c:pt>
                <c:pt idx="11">
                  <c:v>44593</c:v>
                </c:pt>
              </c:numCache>
            </c:numRef>
          </c:cat>
          <c:val>
            <c:numRef>
              <c:f>'Suivi Budget - Rapport VA'!$D$28:$O$28</c:f>
              <c:numCache>
                <c:formatCode>_-* #,##0\ "€"_-;\-* #,##0\ "€"_-;_-* "-"\ "€"_-;_-@_-</c:formatCode>
                <c:ptCount val="12"/>
                <c:pt idx="0">
                  <c:v>4000</c:v>
                </c:pt>
                <c:pt idx="1">
                  <c:v>22000</c:v>
                </c:pt>
                <c:pt idx="2">
                  <c:v>39000</c:v>
                </c:pt>
                <c:pt idx="3">
                  <c:v>55500</c:v>
                </c:pt>
                <c:pt idx="4">
                  <c:v>93500</c:v>
                </c:pt>
                <c:pt idx="5">
                  <c:v>131500</c:v>
                </c:pt>
                <c:pt idx="6">
                  <c:v>169500</c:v>
                </c:pt>
                <c:pt idx="7">
                  <c:v>181000</c:v>
                </c:pt>
                <c:pt idx="8">
                  <c:v>261000</c:v>
                </c:pt>
                <c:pt idx="9">
                  <c:v>335000</c:v>
                </c:pt>
                <c:pt idx="10">
                  <c:v>355000</c:v>
                </c:pt>
                <c:pt idx="11">
                  <c:v>357000</c:v>
                </c:pt>
              </c:numCache>
            </c:numRef>
          </c:val>
          <c:smooth val="0"/>
          <c:extLst>
            <c:ext xmlns:c16="http://schemas.microsoft.com/office/drawing/2014/chart" uri="{C3380CC4-5D6E-409C-BE32-E72D297353CC}">
              <c16:uniqueId val="{00000002-F99A-4201-B9B5-A7EA728579AC}"/>
            </c:ext>
          </c:extLst>
        </c:ser>
        <c:dLbls>
          <c:showLegendKey val="0"/>
          <c:showVal val="0"/>
          <c:showCatName val="0"/>
          <c:showSerName val="0"/>
          <c:showPercent val="0"/>
          <c:showBubbleSize val="0"/>
        </c:dLbls>
        <c:axId val="2006047087"/>
        <c:axId val="1"/>
        <c:axId val="372851168"/>
      </c:line3DChart>
      <c:dateAx>
        <c:axId val="2006047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Période</a:t>
                </a:r>
              </a:p>
            </c:rich>
          </c:tx>
          <c:layout>
            <c:manualLayout>
              <c:xMode val="edge"/>
              <c:yMode val="edge"/>
              <c:x val="0.47541072568631626"/>
              <c:y val="0.809711286089238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mmm\-yy"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fr-FR"/>
          </a:p>
        </c:txPr>
        <c:crossAx val="1"/>
        <c:crosses val="autoZero"/>
        <c:auto val="1"/>
        <c:lblOffset val="100"/>
        <c:baseTimeUnit val="months"/>
      </c:dateAx>
      <c:valAx>
        <c:axId val="1"/>
        <c:scaling>
          <c:orientation val="minMax"/>
          <c:max val="500000"/>
          <c:min val="0"/>
        </c:scaling>
        <c:delete val="0"/>
        <c:axPos val="l"/>
        <c:majorGridlines>
          <c:spPr>
            <a:ln w="9525" cap="flat" cmpd="sng" algn="ctr">
              <a:solidFill>
                <a:schemeClr val="tx2">
                  <a:lumMod val="15000"/>
                  <a:lumOff val="85000"/>
                </a:schemeClr>
              </a:solidFill>
              <a:round/>
            </a:ln>
            <a:effectLst/>
          </c:spPr>
        </c:majorGridlines>
        <c:numFmt formatCode="&quot;€&quot;#,##0_);[Red]\(&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fr-FR"/>
          </a:p>
        </c:txPr>
        <c:crossAx val="2006047087"/>
        <c:crosses val="autoZero"/>
        <c:crossBetween val="between"/>
        <c:minorUnit val="20000"/>
      </c:valAx>
      <c:serAx>
        <c:axId val="372851168"/>
        <c:scaling>
          <c:orientation val="minMax"/>
        </c:scaling>
        <c:delete val="1"/>
        <c:axPos val="b"/>
        <c:majorTickMark val="out"/>
        <c:minorTickMark val="none"/>
        <c:tickLblPos val="nextTo"/>
        <c:crossAx val="1"/>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alignWithMargins="0"/>
    <c:pageMargins b="0.984251969" l="0.78740157499999996" r="0.78740157499999996" t="0.984251969" header="0.5" footer="0.5"/>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30480</xdr:rowOff>
    </xdr:from>
    <xdr:to>
      <xdr:col>1</xdr:col>
      <xdr:colOff>2723728</xdr:colOff>
      <xdr:row>5</xdr:row>
      <xdr:rowOff>129722</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13360"/>
          <a:ext cx="3660988" cy="800282"/>
        </a:xfrm>
        <a:prstGeom prst="rect">
          <a:avLst/>
        </a:prstGeom>
      </xdr:spPr>
    </xdr:pic>
    <xdr:clientData/>
  </xdr:twoCellAnchor>
  <xdr:twoCellAnchor editAs="oneCell">
    <xdr:from>
      <xdr:col>1</xdr:col>
      <xdr:colOff>45720</xdr:colOff>
      <xdr:row>61</xdr:row>
      <xdr:rowOff>320040</xdr:rowOff>
    </xdr:from>
    <xdr:to>
      <xdr:col>4</xdr:col>
      <xdr:colOff>304800</xdr:colOff>
      <xdr:row>70</xdr:row>
      <xdr:rowOff>282432</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1028700" y="15628620"/>
          <a:ext cx="5554980" cy="3185652"/>
        </a:xfrm>
        <a:prstGeom prst="rect">
          <a:avLst/>
        </a:prstGeom>
      </xdr:spPr>
    </xdr:pic>
    <xdr:clientData/>
  </xdr:twoCellAnchor>
  <xdr:twoCellAnchor editAs="oneCell">
    <xdr:from>
      <xdr:col>0</xdr:col>
      <xdr:colOff>883920</xdr:colOff>
      <xdr:row>36</xdr:row>
      <xdr:rowOff>56535</xdr:rowOff>
    </xdr:from>
    <xdr:to>
      <xdr:col>10</xdr:col>
      <xdr:colOff>765702</xdr:colOff>
      <xdr:row>47</xdr:row>
      <xdr:rowOff>586121</xdr:rowOff>
    </xdr:to>
    <xdr:pic>
      <xdr:nvPicPr>
        <xdr:cNvPr id="10" name="Imag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883920" y="7204095"/>
          <a:ext cx="11113662" cy="3417566"/>
        </a:xfrm>
        <a:prstGeom prst="rect">
          <a:avLst/>
        </a:prstGeom>
      </xdr:spPr>
    </xdr:pic>
    <xdr:clientData/>
  </xdr:twoCellAnchor>
  <xdr:twoCellAnchor editAs="oneCell">
    <xdr:from>
      <xdr:col>1</xdr:col>
      <xdr:colOff>6034</xdr:colOff>
      <xdr:row>53</xdr:row>
      <xdr:rowOff>312420</xdr:rowOff>
    </xdr:from>
    <xdr:to>
      <xdr:col>10</xdr:col>
      <xdr:colOff>697160</xdr:colOff>
      <xdr:row>57</xdr:row>
      <xdr:rowOff>342900</xdr:rowOff>
    </xdr:to>
    <xdr:pic>
      <xdr:nvPicPr>
        <xdr:cNvPr id="12" name="Image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4"/>
        <a:srcRect r="23526"/>
        <a:stretch/>
      </xdr:blipFill>
      <xdr:spPr>
        <a:xfrm>
          <a:off x="989014" y="13022580"/>
          <a:ext cx="10940026" cy="1744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2362979</xdr:colOff>
      <xdr:row>2</xdr:row>
      <xdr:rowOff>104712</xdr:rowOff>
    </xdr:to>
    <xdr:pic>
      <xdr:nvPicPr>
        <xdr:cNvPr id="3" name="Image 2">
          <a:extLst>
            <a:ext uri="{FF2B5EF4-FFF2-40B4-BE49-F238E27FC236}">
              <a16:creationId xmlns:a16="http://schemas.microsoft.com/office/drawing/2014/main" id="{CEA32C40-8BAC-4E18-A48B-8FBF41D6CCDC}"/>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427169</xdr:colOff>
      <xdr:row>2</xdr:row>
      <xdr:rowOff>133287</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631427</xdr:colOff>
      <xdr:row>2</xdr:row>
      <xdr:rowOff>104712</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5</xdr:col>
      <xdr:colOff>428089</xdr:colOff>
      <xdr:row>6</xdr:row>
      <xdr:rowOff>74916</xdr:rowOff>
    </xdr:from>
    <xdr:ext cx="7922612" cy="2884183"/>
    <xdr:graphicFrame macro="">
      <xdr:nvGraphicFramePr>
        <xdr:cNvPr id="2" name="Graphique 39">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editAs="oneCell">
    <xdr:from>
      <xdr:col>0</xdr:col>
      <xdr:colOff>0</xdr:colOff>
      <xdr:row>0</xdr:row>
      <xdr:rowOff>0</xdr:rowOff>
    </xdr:from>
    <xdr:to>
      <xdr:col>2</xdr:col>
      <xdr:colOff>447277</xdr:colOff>
      <xdr:row>2</xdr:row>
      <xdr:rowOff>104712</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3180952" cy="5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185</xdr:row>
      <xdr:rowOff>0</xdr:rowOff>
    </xdr:from>
    <xdr:to>
      <xdr:col>2</xdr:col>
      <xdr:colOff>76200</xdr:colOff>
      <xdr:row>185</xdr:row>
      <xdr:rowOff>0</xdr:rowOff>
    </xdr:to>
    <xdr:pic>
      <xdr:nvPicPr>
        <xdr:cNvPr id="2" name="Picture 9" descr="logo_meditel">
          <a:extLst>
            <a:ext uri="{FF2B5EF4-FFF2-40B4-BE49-F238E27FC236}">
              <a16:creationId xmlns:a16="http://schemas.microsoft.com/office/drawing/2014/main" id="{F9D920A5-FAC3-4F6A-BE68-7F44CE31F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910" r="4510" b="11252"/>
        <a:stretch>
          <a:fillRect/>
        </a:stretch>
      </xdr:blipFill>
      <xdr:spPr bwMode="auto">
        <a:xfrm>
          <a:off x="0" y="64293750"/>
          <a:ext cx="838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185</xdr:row>
      <xdr:rowOff>0</xdr:rowOff>
    </xdr:from>
    <xdr:to>
      <xdr:col>2</xdr:col>
      <xdr:colOff>266700</xdr:colOff>
      <xdr:row>185</xdr:row>
      <xdr:rowOff>0</xdr:rowOff>
    </xdr:to>
    <xdr:pic>
      <xdr:nvPicPr>
        <xdr:cNvPr id="3" name="Picture 9" descr="logo_meditel">
          <a:extLst>
            <a:ext uri="{FF2B5EF4-FFF2-40B4-BE49-F238E27FC236}">
              <a16:creationId xmlns:a16="http://schemas.microsoft.com/office/drawing/2014/main" id="{65207B47-EBA9-4B11-882A-EE93132D0E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910" r="4510" b="11252"/>
        <a:stretch>
          <a:fillRect/>
        </a:stretch>
      </xdr:blipFill>
      <xdr:spPr bwMode="auto">
        <a:xfrm>
          <a:off x="19050" y="64293750"/>
          <a:ext cx="1009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666750</xdr:colOff>
      <xdr:row>0</xdr:row>
      <xdr:rowOff>0</xdr:rowOff>
    </xdr:from>
    <xdr:to>
      <xdr:col>4</xdr:col>
      <xdr:colOff>314325</xdr:colOff>
      <xdr:row>2</xdr:row>
      <xdr:rowOff>202848</xdr:rowOff>
    </xdr:to>
    <xdr:pic>
      <xdr:nvPicPr>
        <xdr:cNvPr id="5" name="Image 4">
          <a:extLst>
            <a:ext uri="{FF2B5EF4-FFF2-40B4-BE49-F238E27FC236}">
              <a16:creationId xmlns:a16="http://schemas.microsoft.com/office/drawing/2014/main" id="{ED8D3105-E6EB-4F04-94D8-939645458EF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50" y="0"/>
          <a:ext cx="2562225" cy="5647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mellah/Desktop/My-space/Divers/perso/upwork/article%20web-PM/13-%20pilotage%20de%20projet/04-ClasseurMP_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GP"/>
      <sheetName val="paramétres"/>
      <sheetName val="Fiche d'initiative"/>
      <sheetName val="Charte de projet"/>
      <sheetName val="Charte de l'équipe"/>
      <sheetName val="Plan de management de projet"/>
      <sheetName val="SDP et planning MS Project"/>
      <sheetName val="Plan de gestion des risques"/>
      <sheetName val="Plan de com."/>
      <sheetName val="Plan des ressources "/>
      <sheetName val="Optimisation ress."/>
      <sheetName val="Surv. &amp; Maîtrise"/>
      <sheetName val="Matrice impact des modification"/>
      <sheetName val="DDM"/>
      <sheetName val="Journal des DDMs"/>
      <sheetName val="Rapport d'avancement"/>
      <sheetName val="Rapport de clôture"/>
    </sheetNames>
    <sheetDataSet>
      <sheetData sheetId="0" refreshError="1"/>
      <sheetData sheetId="1">
        <row r="3">
          <cell r="A3" t="str">
            <v xml:space="preserve">1 Technique </v>
          </cell>
        </row>
        <row r="4">
          <cell r="A4" t="str">
            <v>2 Externe</v>
          </cell>
        </row>
        <row r="5">
          <cell r="A5" t="str">
            <v xml:space="preserve">3 Organisationnel </v>
          </cell>
        </row>
        <row r="6">
          <cell r="A6" t="str">
            <v xml:space="preserve">4 Management de projet </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8:S100"/>
  <sheetViews>
    <sheetView tabSelected="1" workbookViewId="0">
      <selection activeCell="B62" sqref="B62"/>
    </sheetView>
  </sheetViews>
  <sheetFormatPr baseColWidth="10" defaultColWidth="11.42578125" defaultRowHeight="12.75" x14ac:dyDescent="0.2"/>
  <cols>
    <col min="1" max="1" width="14.28515625" style="132" customWidth="1"/>
    <col min="2" max="2" width="54.28515625" style="132" customWidth="1"/>
    <col min="3" max="6" width="11.42578125" style="132"/>
    <col min="7" max="7" width="15.5703125" style="132" bestFit="1" customWidth="1"/>
    <col min="8" max="9" width="11.42578125" style="132"/>
    <col min="10" max="10" width="10.85546875" style="132" customWidth="1"/>
    <col min="11" max="11" width="11.42578125" style="132"/>
    <col min="12" max="12" width="10.28515625" style="132" customWidth="1"/>
    <col min="13" max="13" width="9.7109375" style="132" customWidth="1"/>
    <col min="14" max="14" width="10" style="132" customWidth="1"/>
    <col min="15" max="16384" width="11.42578125" style="132"/>
  </cols>
  <sheetData>
    <row r="8" spans="1:15" ht="21" x14ac:dyDescent="0.35">
      <c r="B8" s="131" t="s">
        <v>61</v>
      </c>
    </row>
    <row r="9" spans="1:15" ht="21" x14ac:dyDescent="0.35">
      <c r="B9" s="131"/>
    </row>
    <row r="10" spans="1:15" ht="15.75" x14ac:dyDescent="0.25">
      <c r="B10" s="40" t="s">
        <v>46</v>
      </c>
      <c r="C10" s="39"/>
      <c r="D10" s="39"/>
      <c r="E10" s="39"/>
      <c r="F10" s="39"/>
    </row>
    <row r="11" spans="1:15" ht="34.15" customHeight="1" x14ac:dyDescent="0.25">
      <c r="A11" s="133"/>
      <c r="B11" s="140" t="s">
        <v>360</v>
      </c>
      <c r="C11" s="140"/>
      <c r="D11" s="140"/>
      <c r="E11" s="140"/>
      <c r="F11" s="140"/>
      <c r="G11" s="140"/>
      <c r="H11" s="140"/>
      <c r="I11" s="140"/>
      <c r="J11" s="140"/>
      <c r="K11" s="140"/>
      <c r="L11" s="140"/>
      <c r="M11" s="140"/>
      <c r="N11" s="39"/>
      <c r="O11" s="39"/>
    </row>
    <row r="12" spans="1:15" ht="15.75" x14ac:dyDescent="0.25">
      <c r="A12" s="133"/>
      <c r="B12" s="39"/>
      <c r="C12" s="39"/>
      <c r="D12" s="39"/>
      <c r="E12" s="39"/>
      <c r="F12" s="39"/>
      <c r="G12" s="39"/>
      <c r="H12" s="39"/>
      <c r="I12" s="39"/>
      <c r="J12" s="39"/>
      <c r="K12" s="39"/>
      <c r="L12" s="39"/>
      <c r="M12" s="39"/>
      <c r="N12" s="39"/>
      <c r="O12" s="39"/>
    </row>
    <row r="13" spans="1:15" ht="15.75" x14ac:dyDescent="0.25">
      <c r="A13" s="133"/>
      <c r="B13" s="39" t="s">
        <v>26</v>
      </c>
      <c r="C13" s="39"/>
      <c r="D13" s="39"/>
      <c r="E13" s="39"/>
      <c r="F13" s="39"/>
      <c r="G13" s="39"/>
      <c r="H13" s="39"/>
      <c r="I13" s="39"/>
      <c r="J13" s="39"/>
      <c r="K13" s="39"/>
      <c r="L13" s="39"/>
      <c r="M13" s="39"/>
      <c r="N13" s="39"/>
      <c r="O13" s="39"/>
    </row>
    <row r="14" spans="1:15" ht="15.75" x14ac:dyDescent="0.25">
      <c r="B14" s="42" t="s">
        <v>49</v>
      </c>
      <c r="C14" s="39" t="s">
        <v>50</v>
      </c>
      <c r="D14" s="39"/>
      <c r="E14" s="39"/>
      <c r="F14" s="39"/>
      <c r="G14" s="39"/>
      <c r="H14" s="39"/>
      <c r="I14" s="39"/>
      <c r="J14" s="39"/>
      <c r="K14" s="39"/>
      <c r="L14" s="39"/>
      <c r="M14" s="39"/>
      <c r="N14" s="39"/>
      <c r="O14" s="39"/>
    </row>
    <row r="15" spans="1:15" ht="15.75" x14ac:dyDescent="0.25">
      <c r="B15" s="42" t="s">
        <v>47</v>
      </c>
      <c r="C15" s="39" t="s">
        <v>48</v>
      </c>
      <c r="D15" s="39"/>
      <c r="E15" s="39"/>
      <c r="F15" s="39"/>
      <c r="G15" s="39"/>
      <c r="H15" s="39"/>
      <c r="I15" s="39"/>
      <c r="J15" s="39"/>
      <c r="K15" s="39"/>
      <c r="L15" s="39"/>
      <c r="M15" s="39"/>
      <c r="N15" s="39"/>
      <c r="O15" s="39"/>
    </row>
    <row r="16" spans="1:15" ht="15.75" x14ac:dyDescent="0.25">
      <c r="B16" s="42" t="s">
        <v>62</v>
      </c>
      <c r="C16" s="39" t="s">
        <v>65</v>
      </c>
      <c r="D16" s="39"/>
      <c r="E16" s="39"/>
      <c r="F16" s="39"/>
      <c r="G16" s="39"/>
      <c r="H16" s="39"/>
      <c r="I16" s="39"/>
      <c r="J16" s="39"/>
      <c r="K16" s="39"/>
      <c r="L16" s="39"/>
      <c r="M16" s="39"/>
      <c r="N16" s="39"/>
      <c r="O16" s="39"/>
    </row>
    <row r="17" spans="1:15" ht="15.75" x14ac:dyDescent="0.25">
      <c r="B17" s="42" t="s">
        <v>54</v>
      </c>
      <c r="C17" s="39" t="s">
        <v>52</v>
      </c>
      <c r="D17" s="39"/>
      <c r="E17" s="39"/>
      <c r="F17" s="39"/>
      <c r="G17" s="39"/>
      <c r="H17" s="39"/>
      <c r="I17" s="39"/>
      <c r="J17" s="39"/>
      <c r="K17" s="39"/>
      <c r="L17" s="39"/>
      <c r="M17" s="39"/>
      <c r="N17" s="39"/>
      <c r="O17" s="39"/>
    </row>
    <row r="18" spans="1:15" ht="15.75" x14ac:dyDescent="0.25">
      <c r="B18" s="42" t="s">
        <v>55</v>
      </c>
      <c r="C18" s="39" t="s">
        <v>53</v>
      </c>
      <c r="D18" s="39"/>
      <c r="E18" s="39"/>
      <c r="F18" s="39"/>
      <c r="G18" s="39"/>
      <c r="H18" s="39"/>
      <c r="I18" s="39"/>
      <c r="J18" s="39"/>
      <c r="K18" s="39"/>
      <c r="L18" s="39"/>
      <c r="M18" s="39"/>
      <c r="N18" s="39"/>
      <c r="O18" s="39"/>
    </row>
    <row r="19" spans="1:15" ht="15.75" x14ac:dyDescent="0.25">
      <c r="B19" s="42" t="s">
        <v>57</v>
      </c>
      <c r="C19" s="39" t="s">
        <v>58</v>
      </c>
      <c r="D19" s="39"/>
      <c r="E19" s="39"/>
      <c r="F19" s="39"/>
      <c r="G19" s="39"/>
      <c r="H19" s="39"/>
      <c r="I19" s="39"/>
      <c r="J19" s="39"/>
      <c r="K19" s="39"/>
      <c r="L19" s="39"/>
      <c r="M19" s="39"/>
      <c r="N19" s="39"/>
      <c r="O19" s="39"/>
    </row>
    <row r="20" spans="1:15" ht="15.75" x14ac:dyDescent="0.25">
      <c r="B20" s="39"/>
      <c r="C20" s="39"/>
      <c r="D20" s="39"/>
      <c r="E20" s="39"/>
      <c r="F20" s="39"/>
      <c r="G20" s="39"/>
      <c r="H20" s="39"/>
      <c r="I20" s="39"/>
      <c r="J20" s="39"/>
      <c r="K20" s="39"/>
      <c r="L20" s="39"/>
      <c r="M20" s="39"/>
      <c r="N20" s="39"/>
      <c r="O20" s="39"/>
    </row>
    <row r="21" spans="1:15" ht="15.75" x14ac:dyDescent="0.25">
      <c r="B21" s="40" t="s">
        <v>78</v>
      </c>
      <c r="C21" s="39"/>
      <c r="D21" s="39"/>
      <c r="E21" s="39"/>
      <c r="F21" s="39"/>
      <c r="G21" s="39"/>
      <c r="H21" s="39"/>
      <c r="I21" s="39"/>
      <c r="J21" s="39"/>
      <c r="K21" s="39"/>
      <c r="L21" s="39"/>
      <c r="M21" s="39"/>
      <c r="N21" s="39"/>
      <c r="O21" s="39"/>
    </row>
    <row r="22" spans="1:15" ht="15.75" x14ac:dyDescent="0.25">
      <c r="A22" s="134"/>
      <c r="B22" s="39" t="s">
        <v>81</v>
      </c>
      <c r="C22" s="39"/>
      <c r="D22" s="39"/>
      <c r="E22" s="39"/>
      <c r="F22" s="39"/>
      <c r="G22" s="39"/>
      <c r="H22" s="39"/>
      <c r="I22" s="39"/>
      <c r="J22" s="39"/>
      <c r="K22" s="39"/>
      <c r="L22" s="39"/>
      <c r="M22" s="39"/>
      <c r="N22" s="39"/>
      <c r="O22" s="39"/>
    </row>
    <row r="23" spans="1:15" ht="15.75" x14ac:dyDescent="0.25">
      <c r="A23" s="134"/>
      <c r="B23" s="54" t="s">
        <v>80</v>
      </c>
      <c r="C23" s="39"/>
      <c r="D23" s="39"/>
      <c r="E23" s="39"/>
      <c r="F23" s="39"/>
      <c r="G23" s="39"/>
      <c r="H23" s="39"/>
      <c r="I23" s="39"/>
      <c r="J23" s="39"/>
      <c r="K23" s="39"/>
      <c r="L23" s="39"/>
      <c r="M23" s="39"/>
      <c r="N23" s="39"/>
      <c r="O23" s="39"/>
    </row>
    <row r="24" spans="1:15" ht="15.75" x14ac:dyDescent="0.25">
      <c r="A24" s="134"/>
      <c r="B24" s="54"/>
      <c r="C24" s="39"/>
      <c r="D24" s="39"/>
      <c r="E24" s="39"/>
      <c r="F24" s="39"/>
      <c r="G24" s="39"/>
      <c r="H24" s="39"/>
      <c r="I24" s="39"/>
      <c r="J24" s="39"/>
      <c r="K24" s="39"/>
      <c r="L24" s="39"/>
      <c r="M24" s="39"/>
      <c r="N24" s="39"/>
      <c r="O24" s="39"/>
    </row>
    <row r="25" spans="1:15" ht="15.75" x14ac:dyDescent="0.25">
      <c r="B25" s="40" t="s">
        <v>86</v>
      </c>
      <c r="C25" s="39"/>
      <c r="D25" s="39"/>
      <c r="E25" s="39"/>
      <c r="F25" s="39"/>
      <c r="G25" s="39"/>
      <c r="H25" s="39"/>
      <c r="I25" s="39"/>
      <c r="J25" s="39"/>
      <c r="K25" s="39"/>
      <c r="L25" s="39"/>
      <c r="M25" s="39"/>
      <c r="N25" s="39"/>
      <c r="O25" s="39"/>
    </row>
    <row r="26" spans="1:15" ht="15.75" x14ac:dyDescent="0.25">
      <c r="B26" s="144" t="s">
        <v>361</v>
      </c>
      <c r="C26" s="144"/>
      <c r="D26" s="144"/>
      <c r="E26" s="144"/>
      <c r="F26" s="144"/>
      <c r="G26" s="144"/>
      <c r="H26" s="144"/>
      <c r="I26" s="144"/>
      <c r="J26" s="144"/>
      <c r="K26" s="144"/>
      <c r="L26" s="144"/>
      <c r="M26" s="144"/>
      <c r="N26" s="39"/>
      <c r="O26" s="39"/>
    </row>
    <row r="27" spans="1:15" ht="15.75" x14ac:dyDescent="0.25">
      <c r="B27" s="39" t="s">
        <v>82</v>
      </c>
      <c r="C27" s="39"/>
      <c r="D27" s="39"/>
      <c r="E27" s="39"/>
      <c r="F27" s="39"/>
      <c r="G27" s="39"/>
      <c r="H27" s="39"/>
      <c r="I27" s="39"/>
      <c r="J27" s="39"/>
      <c r="K27" s="39"/>
      <c r="L27" s="39"/>
      <c r="M27" s="39"/>
      <c r="N27" s="39"/>
      <c r="O27" s="39"/>
    </row>
    <row r="28" spans="1:15" ht="15.75" x14ac:dyDescent="0.25">
      <c r="B28" s="39"/>
      <c r="C28" s="39"/>
      <c r="D28" s="39"/>
      <c r="E28" s="39"/>
      <c r="F28" s="39"/>
      <c r="G28" s="39"/>
      <c r="H28" s="39"/>
      <c r="I28" s="39"/>
      <c r="J28" s="39"/>
      <c r="K28" s="39"/>
      <c r="L28" s="39"/>
      <c r="M28" s="39"/>
      <c r="N28" s="39"/>
      <c r="O28" s="39"/>
    </row>
    <row r="29" spans="1:15" ht="15.75" x14ac:dyDescent="0.25">
      <c r="B29" s="40" t="s">
        <v>87</v>
      </c>
      <c r="C29" s="39"/>
      <c r="D29" s="39"/>
      <c r="E29" s="39"/>
      <c r="F29" s="39"/>
      <c r="G29" s="39"/>
      <c r="H29" s="39"/>
      <c r="I29" s="39"/>
      <c r="J29" s="39"/>
      <c r="K29" s="39"/>
      <c r="L29" s="39"/>
      <c r="M29" s="39"/>
      <c r="N29" s="39"/>
      <c r="O29" s="39"/>
    </row>
    <row r="30" spans="1:15" ht="15.75" x14ac:dyDescent="0.25">
      <c r="A30" s="134"/>
      <c r="B30" s="39" t="s">
        <v>362</v>
      </c>
      <c r="C30" s="39"/>
      <c r="D30" s="39"/>
      <c r="E30" s="39"/>
      <c r="F30" s="39"/>
      <c r="G30" s="39"/>
      <c r="H30" s="39"/>
      <c r="I30" s="39"/>
      <c r="J30" s="39"/>
      <c r="K30" s="39"/>
      <c r="L30" s="39"/>
      <c r="M30" s="39"/>
      <c r="N30" s="39"/>
      <c r="O30" s="39"/>
    </row>
    <row r="31" spans="1:15" ht="15.75" x14ac:dyDescent="0.25">
      <c r="B31" s="39"/>
      <c r="C31" s="39"/>
      <c r="D31" s="39"/>
      <c r="E31" s="39"/>
      <c r="F31" s="39"/>
      <c r="G31" s="39"/>
      <c r="H31" s="39"/>
      <c r="I31" s="39"/>
      <c r="J31" s="39"/>
      <c r="K31" s="39"/>
      <c r="L31" s="39"/>
      <c r="M31" s="39"/>
      <c r="N31" s="39"/>
      <c r="O31" s="39"/>
    </row>
    <row r="32" spans="1:15" ht="15.75" x14ac:dyDescent="0.25">
      <c r="B32" s="39"/>
      <c r="C32" s="39"/>
      <c r="D32" s="39"/>
      <c r="E32" s="39"/>
      <c r="F32" s="39"/>
      <c r="G32" s="39"/>
      <c r="H32" s="39"/>
      <c r="I32" s="39"/>
      <c r="J32" s="39"/>
      <c r="K32" s="39"/>
      <c r="L32" s="39"/>
      <c r="M32" s="39"/>
      <c r="N32" s="39"/>
      <c r="O32" s="39"/>
    </row>
    <row r="33" spans="1:15" ht="15.75" x14ac:dyDescent="0.25">
      <c r="B33" s="40" t="s">
        <v>88</v>
      </c>
      <c r="C33" s="39"/>
      <c r="D33" s="39"/>
      <c r="E33" s="39"/>
      <c r="F33" s="39"/>
      <c r="G33" s="39"/>
      <c r="H33" s="39"/>
      <c r="I33" s="39"/>
      <c r="J33" s="39"/>
      <c r="K33" s="39"/>
      <c r="L33" s="39"/>
      <c r="M33" s="39"/>
      <c r="N33" s="39"/>
      <c r="O33" s="39"/>
    </row>
    <row r="34" spans="1:15" ht="15.75" x14ac:dyDescent="0.25">
      <c r="A34" s="135"/>
      <c r="B34" s="140" t="s">
        <v>363</v>
      </c>
      <c r="C34" s="140"/>
      <c r="D34" s="140"/>
      <c r="E34" s="140"/>
      <c r="F34" s="140"/>
      <c r="G34" s="140"/>
      <c r="H34" s="140"/>
      <c r="I34" s="140"/>
      <c r="J34" s="140"/>
      <c r="K34" s="140"/>
      <c r="L34" s="140"/>
      <c r="M34" s="140"/>
      <c r="N34" s="39"/>
      <c r="O34" s="39"/>
    </row>
    <row r="35" spans="1:15" ht="15.75" x14ac:dyDescent="0.25">
      <c r="A35" s="136"/>
      <c r="B35" s="54" t="s">
        <v>90</v>
      </c>
      <c r="C35" s="65"/>
      <c r="D35" s="65"/>
      <c r="E35" s="65"/>
      <c r="F35" s="65"/>
      <c r="G35" s="65"/>
      <c r="H35" s="65"/>
      <c r="I35" s="65"/>
      <c r="J35" s="65"/>
      <c r="K35" s="65"/>
      <c r="L35" s="65"/>
      <c r="M35" s="65"/>
      <c r="N35" s="39"/>
      <c r="O35" s="39"/>
    </row>
    <row r="36" spans="1:15" ht="15.75" x14ac:dyDescent="0.25">
      <c r="A36" s="136"/>
      <c r="B36" s="54"/>
      <c r="C36" s="65"/>
      <c r="D36" s="65"/>
      <c r="E36" s="65"/>
      <c r="F36" s="65"/>
      <c r="G36" s="65"/>
      <c r="H36" s="65"/>
      <c r="I36" s="65"/>
      <c r="J36" s="65"/>
      <c r="K36" s="65"/>
      <c r="L36" s="65"/>
      <c r="M36" s="65"/>
      <c r="N36" s="39"/>
      <c r="O36" s="39"/>
    </row>
    <row r="37" spans="1:15" ht="15.75" x14ac:dyDescent="0.25">
      <c r="B37" s="39"/>
      <c r="C37" s="39"/>
      <c r="D37" s="39"/>
      <c r="E37" s="39"/>
      <c r="F37" s="39"/>
      <c r="G37" s="39"/>
      <c r="H37" s="39"/>
      <c r="I37" s="39"/>
      <c r="J37" s="39"/>
      <c r="K37" s="39"/>
      <c r="L37" s="39"/>
      <c r="M37" s="39"/>
      <c r="N37" s="39"/>
      <c r="O37" s="39"/>
    </row>
    <row r="38" spans="1:15" ht="57.6" customHeight="1" x14ac:dyDescent="0.25">
      <c r="B38" s="39"/>
      <c r="C38" s="39"/>
      <c r="D38" s="39"/>
      <c r="E38" s="39"/>
      <c r="F38" s="39"/>
      <c r="G38" s="39"/>
      <c r="H38" s="39"/>
      <c r="I38" s="39"/>
      <c r="J38" s="39"/>
      <c r="K38" s="39"/>
      <c r="L38" s="145" t="s">
        <v>10</v>
      </c>
      <c r="M38" s="145"/>
      <c r="N38" s="145"/>
      <c r="O38" s="39"/>
    </row>
    <row r="39" spans="1:15" ht="15.75" x14ac:dyDescent="0.25">
      <c r="B39" s="39"/>
      <c r="C39" s="39"/>
      <c r="D39" s="39"/>
      <c r="E39" s="39"/>
      <c r="F39" s="39"/>
      <c r="G39" s="39"/>
      <c r="H39" s="39"/>
      <c r="I39" s="39"/>
      <c r="J39" s="39"/>
      <c r="K39" s="39"/>
      <c r="L39" s="39"/>
      <c r="M39" s="39"/>
      <c r="N39" s="39"/>
      <c r="O39" s="39"/>
    </row>
    <row r="40" spans="1:15" ht="29.45" customHeight="1" x14ac:dyDescent="0.25">
      <c r="B40" s="39"/>
      <c r="C40" s="39"/>
      <c r="D40" s="39"/>
      <c r="E40" s="39"/>
      <c r="F40" s="39"/>
      <c r="G40" s="39"/>
      <c r="H40" s="39"/>
      <c r="I40" s="39"/>
      <c r="J40" s="39"/>
      <c r="K40" s="39"/>
      <c r="L40" s="145" t="s">
        <v>56</v>
      </c>
      <c r="M40" s="145"/>
      <c r="N40" s="145"/>
      <c r="O40" s="39"/>
    </row>
    <row r="41" spans="1:15" ht="15.75" x14ac:dyDescent="0.25">
      <c r="B41" s="39"/>
      <c r="C41" s="39"/>
      <c r="D41" s="39"/>
      <c r="E41" s="39"/>
      <c r="F41" s="39"/>
      <c r="G41" s="39"/>
      <c r="H41" s="39"/>
      <c r="I41" s="39"/>
      <c r="J41" s="39"/>
      <c r="K41" s="39"/>
      <c r="L41" s="39"/>
      <c r="M41" s="39"/>
      <c r="N41" s="39"/>
      <c r="O41" s="39"/>
    </row>
    <row r="42" spans="1:15" ht="15.75" x14ac:dyDescent="0.25">
      <c r="B42" s="39"/>
      <c r="C42" s="39"/>
      <c r="D42" s="39"/>
      <c r="E42" s="39"/>
      <c r="F42" s="39"/>
      <c r="G42" s="39"/>
      <c r="H42" s="39"/>
      <c r="I42" s="39"/>
      <c r="J42" s="39"/>
      <c r="K42" s="39"/>
      <c r="L42" s="39"/>
      <c r="M42" s="39"/>
      <c r="N42" s="39"/>
      <c r="O42" s="39"/>
    </row>
    <row r="43" spans="1:15" ht="15.75" x14ac:dyDescent="0.25">
      <c r="B43" s="39"/>
      <c r="C43" s="39"/>
      <c r="D43" s="39"/>
      <c r="E43" s="39"/>
      <c r="F43" s="39"/>
      <c r="G43" s="39"/>
      <c r="H43" s="39"/>
      <c r="I43" s="39"/>
      <c r="J43" s="39"/>
      <c r="K43" s="39"/>
      <c r="L43" s="39"/>
      <c r="M43" s="39"/>
      <c r="N43" s="39"/>
      <c r="O43" s="39"/>
    </row>
    <row r="44" spans="1:15" ht="15.75" x14ac:dyDescent="0.25">
      <c r="B44" s="39"/>
      <c r="C44" s="39"/>
      <c r="D44" s="39"/>
      <c r="E44" s="39"/>
      <c r="F44" s="39"/>
      <c r="G44" s="39"/>
      <c r="H44" s="39"/>
      <c r="I44" s="39"/>
      <c r="J44" s="39"/>
      <c r="K44" s="39"/>
      <c r="L44" s="39"/>
      <c r="M44" s="39"/>
      <c r="N44" s="39"/>
      <c r="O44" s="39"/>
    </row>
    <row r="45" spans="1:15" ht="15.75" x14ac:dyDescent="0.25">
      <c r="B45" s="39"/>
      <c r="C45" s="39"/>
      <c r="D45" s="39"/>
      <c r="E45" s="39"/>
      <c r="F45" s="39"/>
      <c r="G45" s="39"/>
      <c r="H45" s="39"/>
      <c r="I45" s="39"/>
      <c r="J45" s="39"/>
      <c r="K45" s="39"/>
      <c r="L45" s="39"/>
      <c r="M45" s="39"/>
      <c r="N45" s="39"/>
      <c r="O45" s="39"/>
    </row>
    <row r="46" spans="1:15" ht="15.75" x14ac:dyDescent="0.25">
      <c r="B46" s="39"/>
      <c r="C46" s="39"/>
      <c r="D46" s="39"/>
      <c r="E46" s="39"/>
      <c r="F46" s="39"/>
      <c r="G46" s="39"/>
      <c r="H46" s="39"/>
      <c r="I46" s="39"/>
      <c r="J46" s="39"/>
      <c r="K46" s="39"/>
      <c r="L46" s="39"/>
      <c r="M46" s="39"/>
      <c r="N46" s="39"/>
      <c r="O46" s="39"/>
    </row>
    <row r="47" spans="1:15" ht="15.75" x14ac:dyDescent="0.25">
      <c r="B47" s="39"/>
      <c r="C47" s="39"/>
      <c r="D47" s="39"/>
      <c r="E47" s="39"/>
      <c r="F47" s="39"/>
      <c r="G47" s="39"/>
      <c r="H47" s="39"/>
      <c r="I47" s="39"/>
      <c r="J47" s="39"/>
      <c r="K47" s="39"/>
      <c r="L47" s="39"/>
      <c r="M47" s="39"/>
      <c r="N47" s="39"/>
      <c r="O47" s="39"/>
    </row>
    <row r="48" spans="1:15" ht="76.900000000000006" customHeight="1" x14ac:dyDescent="0.25">
      <c r="B48" s="39"/>
      <c r="C48" s="39"/>
      <c r="D48" s="39"/>
      <c r="E48" s="39"/>
      <c r="F48" s="39"/>
      <c r="G48" s="39"/>
      <c r="H48" s="39"/>
      <c r="I48" s="39"/>
      <c r="J48" s="39"/>
      <c r="K48" s="39"/>
      <c r="L48" s="143" t="s">
        <v>89</v>
      </c>
      <c r="M48" s="143"/>
      <c r="N48" s="143"/>
      <c r="O48" s="39"/>
    </row>
    <row r="49" spans="2:15" ht="15.75" x14ac:dyDescent="0.25">
      <c r="B49" s="49" t="s">
        <v>7</v>
      </c>
      <c r="N49" s="39"/>
      <c r="O49" s="39"/>
    </row>
    <row r="50" spans="2:15" ht="15.75" x14ac:dyDescent="0.25">
      <c r="B50" s="144" t="s">
        <v>364</v>
      </c>
      <c r="C50" s="144"/>
      <c r="D50" s="144"/>
      <c r="E50" s="144"/>
      <c r="F50" s="144"/>
      <c r="G50" s="144"/>
      <c r="H50" s="144"/>
      <c r="I50" s="144"/>
      <c r="J50" s="144"/>
      <c r="K50" s="144"/>
      <c r="L50" s="144"/>
      <c r="M50" s="139"/>
      <c r="N50" s="39"/>
      <c r="O50" s="39"/>
    </row>
    <row r="51" spans="2:15" ht="12.6" customHeight="1" x14ac:dyDescent="0.25">
      <c r="B51" s="139"/>
      <c r="C51" s="139"/>
      <c r="D51" s="139"/>
      <c r="E51" s="139"/>
      <c r="F51" s="139"/>
      <c r="G51" s="139"/>
      <c r="H51" s="139"/>
      <c r="I51" s="139"/>
      <c r="J51" s="139"/>
      <c r="K51" s="139"/>
      <c r="L51" s="139"/>
      <c r="M51" s="139"/>
      <c r="N51" s="39"/>
      <c r="O51" s="39"/>
    </row>
    <row r="52" spans="2:15" ht="15.75" x14ac:dyDescent="0.25">
      <c r="B52" s="43" t="s">
        <v>4</v>
      </c>
      <c r="D52" s="39"/>
      <c r="E52" s="39"/>
      <c r="F52" s="39"/>
      <c r="G52" s="39"/>
      <c r="H52" s="39"/>
      <c r="I52" s="39"/>
      <c r="J52" s="39"/>
      <c r="L52" s="39"/>
      <c r="M52" s="39"/>
      <c r="N52" s="39"/>
      <c r="O52" s="39"/>
    </row>
    <row r="53" spans="2:15" ht="15.75" x14ac:dyDescent="0.25">
      <c r="B53" s="39" t="s">
        <v>365</v>
      </c>
      <c r="C53" s="39"/>
      <c r="D53" s="39"/>
      <c r="E53" s="39"/>
      <c r="F53" s="39"/>
      <c r="G53" s="39"/>
      <c r="H53" s="39"/>
      <c r="I53" s="39"/>
      <c r="J53" s="39"/>
      <c r="L53" s="39"/>
      <c r="M53" s="39"/>
      <c r="N53" s="39"/>
      <c r="O53" s="39"/>
    </row>
    <row r="54" spans="2:15" ht="28.15" customHeight="1" x14ac:dyDescent="0.25">
      <c r="B54" s="134"/>
      <c r="C54" s="39"/>
      <c r="D54" s="39"/>
      <c r="E54" s="39"/>
      <c r="F54" s="39"/>
      <c r="G54" s="39"/>
      <c r="H54" s="39"/>
      <c r="I54" s="39"/>
      <c r="J54" s="39"/>
      <c r="L54" s="39"/>
      <c r="M54" s="39"/>
      <c r="N54" s="39"/>
      <c r="O54" s="39"/>
    </row>
    <row r="55" spans="2:15" ht="50.45" customHeight="1" x14ac:dyDescent="0.25">
      <c r="B55" s="134"/>
      <c r="C55" s="39"/>
      <c r="D55" s="39"/>
      <c r="E55" s="39"/>
      <c r="F55" s="39"/>
      <c r="G55" s="39"/>
      <c r="H55" s="39"/>
      <c r="I55" s="39"/>
      <c r="J55" s="39"/>
      <c r="K55" s="137"/>
      <c r="L55" s="143"/>
      <c r="M55" s="143"/>
      <c r="N55" s="143"/>
      <c r="O55" s="39"/>
    </row>
    <row r="56" spans="2:15" ht="28.15" customHeight="1" x14ac:dyDescent="0.25">
      <c r="B56" s="4"/>
      <c r="C56" s="39"/>
      <c r="D56" s="39"/>
      <c r="E56" s="39"/>
      <c r="F56" s="39"/>
      <c r="G56" s="39"/>
      <c r="H56" s="39"/>
      <c r="I56" s="39"/>
      <c r="J56" s="39"/>
      <c r="L56" s="39"/>
      <c r="M56" s="39"/>
      <c r="N56" s="39"/>
      <c r="O56" s="39"/>
    </row>
    <row r="57" spans="2:15" ht="28.15" customHeight="1" x14ac:dyDescent="0.25">
      <c r="C57" s="39"/>
      <c r="D57" s="39"/>
      <c r="E57" s="39"/>
      <c r="F57" s="39"/>
      <c r="G57" s="39"/>
      <c r="H57" s="39"/>
      <c r="I57" s="39"/>
      <c r="J57" s="39"/>
      <c r="L57" s="39"/>
      <c r="M57" s="39"/>
      <c r="N57" s="39"/>
      <c r="O57" s="39"/>
    </row>
    <row r="58" spans="2:15" ht="28.15" customHeight="1" x14ac:dyDescent="0.25">
      <c r="C58" s="39"/>
      <c r="D58" s="39"/>
      <c r="E58" s="39"/>
      <c r="F58" s="39"/>
      <c r="G58" s="39"/>
      <c r="H58" s="39"/>
      <c r="I58" s="39"/>
      <c r="J58" s="39"/>
      <c r="L58" s="39"/>
      <c r="M58" s="39"/>
      <c r="N58" s="39"/>
      <c r="O58" s="39"/>
    </row>
    <row r="59" spans="2:15" ht="28.15" customHeight="1" x14ac:dyDescent="0.25">
      <c r="C59" s="39"/>
      <c r="D59" s="39"/>
      <c r="E59" s="39"/>
      <c r="F59" s="39"/>
      <c r="G59" s="39"/>
      <c r="H59" s="39"/>
      <c r="I59" s="39"/>
      <c r="J59" s="39"/>
      <c r="L59" s="39"/>
      <c r="M59" s="39"/>
      <c r="N59" s="39"/>
      <c r="O59" s="39"/>
    </row>
    <row r="60" spans="2:15" ht="28.15" customHeight="1" x14ac:dyDescent="0.25">
      <c r="B60" s="43" t="s">
        <v>51</v>
      </c>
      <c r="D60" s="39"/>
      <c r="E60" s="39"/>
      <c r="F60" s="39"/>
      <c r="G60" s="39"/>
      <c r="H60" s="39"/>
      <c r="I60" s="39"/>
      <c r="J60" s="39"/>
      <c r="L60" s="39"/>
      <c r="M60" s="39"/>
      <c r="N60" s="39"/>
      <c r="O60" s="39"/>
    </row>
    <row r="61" spans="2:15" ht="28.15" customHeight="1" x14ac:dyDescent="0.25">
      <c r="B61" s="39" t="s">
        <v>366</v>
      </c>
      <c r="C61" s="39"/>
      <c r="D61" s="39"/>
      <c r="E61" s="39"/>
      <c r="F61" s="39"/>
      <c r="G61" s="39"/>
      <c r="H61" s="39"/>
      <c r="I61" s="39"/>
      <c r="J61" s="39"/>
      <c r="L61" s="39"/>
      <c r="M61" s="39"/>
      <c r="N61" s="39"/>
      <c r="O61" s="39"/>
    </row>
    <row r="62" spans="2:15" ht="28.15" customHeight="1" x14ac:dyDescent="0.25">
      <c r="C62" s="39"/>
      <c r="D62" s="39"/>
      <c r="E62" s="39"/>
      <c r="F62" s="39"/>
      <c r="G62" s="39"/>
      <c r="H62" s="39"/>
      <c r="I62" s="39"/>
      <c r="J62" s="39"/>
      <c r="L62" s="39"/>
      <c r="M62" s="39"/>
      <c r="N62" s="39"/>
      <c r="O62" s="39"/>
    </row>
    <row r="63" spans="2:15" ht="28.15" customHeight="1" x14ac:dyDescent="0.25">
      <c r="C63" s="39"/>
      <c r="D63" s="39"/>
      <c r="E63" s="39"/>
      <c r="F63" s="39"/>
      <c r="G63" s="39"/>
      <c r="H63" s="39"/>
      <c r="I63" s="39"/>
      <c r="J63" s="39"/>
      <c r="L63" s="39"/>
      <c r="M63" s="39"/>
      <c r="N63" s="39"/>
      <c r="O63" s="39"/>
    </row>
    <row r="64" spans="2:15" ht="28.15" customHeight="1" x14ac:dyDescent="0.25">
      <c r="C64" s="39"/>
      <c r="D64" s="39"/>
      <c r="E64" s="39"/>
      <c r="F64" s="39"/>
      <c r="G64" s="39"/>
      <c r="H64" s="39"/>
      <c r="I64" s="39"/>
      <c r="J64" s="39"/>
      <c r="L64" s="39"/>
      <c r="M64" s="39"/>
      <c r="N64" s="39"/>
      <c r="O64" s="39"/>
    </row>
    <row r="65" spans="2:19" ht="28.15" customHeight="1" x14ac:dyDescent="0.25">
      <c r="C65" s="39"/>
      <c r="D65" s="39"/>
      <c r="E65" s="39"/>
      <c r="F65" s="39"/>
      <c r="G65" s="39"/>
      <c r="H65" s="39"/>
      <c r="I65" s="39"/>
      <c r="J65" s="39"/>
      <c r="L65" s="39"/>
      <c r="M65" s="39"/>
      <c r="N65" s="39"/>
      <c r="O65" s="39"/>
    </row>
    <row r="66" spans="2:19" ht="28.15" customHeight="1" x14ac:dyDescent="0.25">
      <c r="C66" s="39"/>
      <c r="D66" s="39"/>
      <c r="E66" s="39"/>
      <c r="F66" s="39"/>
      <c r="G66" s="39"/>
      <c r="H66" s="39"/>
      <c r="I66" s="39"/>
      <c r="J66" s="39"/>
      <c r="L66" s="39"/>
      <c r="M66" s="39"/>
      <c r="N66" s="39"/>
      <c r="O66" s="39"/>
    </row>
    <row r="67" spans="2:19" ht="28.15" customHeight="1" x14ac:dyDescent="0.25">
      <c r="C67" s="39"/>
      <c r="D67" s="39"/>
      <c r="E67" s="39"/>
      <c r="F67" s="39"/>
      <c r="G67" s="39"/>
      <c r="H67" s="39"/>
      <c r="I67" s="39"/>
      <c r="J67" s="39"/>
      <c r="L67" s="39"/>
      <c r="M67" s="39"/>
      <c r="N67" s="39"/>
      <c r="O67" s="39"/>
    </row>
    <row r="68" spans="2:19" ht="28.15" customHeight="1" x14ac:dyDescent="0.25">
      <c r="C68" s="39"/>
      <c r="D68" s="39"/>
      <c r="E68" s="39"/>
      <c r="F68" s="39"/>
      <c r="G68" s="39"/>
      <c r="H68" s="39"/>
      <c r="I68" s="39"/>
      <c r="J68" s="39"/>
      <c r="L68" s="39"/>
      <c r="M68" s="39"/>
      <c r="N68" s="39"/>
      <c r="O68" s="39"/>
    </row>
    <row r="69" spans="2:19" ht="28.15" customHeight="1" x14ac:dyDescent="0.25">
      <c r="C69" s="39"/>
      <c r="D69" s="39"/>
      <c r="E69" s="39"/>
      <c r="F69" s="39"/>
      <c r="G69" s="39"/>
      <c r="H69" s="39"/>
      <c r="I69" s="39"/>
      <c r="J69" s="39"/>
      <c r="L69" s="39"/>
      <c r="M69" s="39"/>
      <c r="N69" s="39"/>
      <c r="O69" s="39"/>
    </row>
    <row r="70" spans="2:19" ht="28.15" customHeight="1" x14ac:dyDescent="0.25">
      <c r="C70" s="39"/>
      <c r="D70" s="39"/>
      <c r="E70" s="39"/>
      <c r="F70" s="39"/>
      <c r="G70" s="39"/>
      <c r="H70" s="39"/>
      <c r="I70" s="39"/>
      <c r="J70" s="39"/>
      <c r="L70" s="39"/>
      <c r="M70" s="39"/>
      <c r="N70" s="39"/>
      <c r="O70" s="39"/>
    </row>
    <row r="71" spans="2:19" ht="28.15" customHeight="1" x14ac:dyDescent="0.25">
      <c r="B71" s="40"/>
      <c r="C71" s="39"/>
      <c r="D71" s="39"/>
      <c r="E71" s="39"/>
      <c r="F71" s="39"/>
      <c r="G71" s="39"/>
      <c r="H71" s="39"/>
      <c r="I71" s="39"/>
      <c r="J71" s="39"/>
      <c r="L71" s="39"/>
      <c r="M71" s="39"/>
      <c r="N71" s="39"/>
      <c r="O71" s="39"/>
    </row>
    <row r="72" spans="2:19" ht="15.75" x14ac:dyDescent="0.25">
      <c r="B72" s="39"/>
      <c r="C72" s="39"/>
      <c r="D72" s="39"/>
      <c r="E72" s="39"/>
      <c r="F72" s="39"/>
      <c r="G72" s="39"/>
      <c r="H72" s="39"/>
      <c r="I72" s="39"/>
      <c r="J72" s="39"/>
      <c r="K72" s="39"/>
      <c r="L72" s="39"/>
      <c r="M72" s="39"/>
      <c r="N72" s="39"/>
      <c r="O72" s="39"/>
    </row>
    <row r="73" spans="2:19" ht="15.75" x14ac:dyDescent="0.25">
      <c r="B73" s="51"/>
      <c r="C73" s="39"/>
      <c r="D73" s="39"/>
      <c r="E73" s="39"/>
      <c r="F73" s="39"/>
      <c r="G73" s="39"/>
      <c r="H73" s="39"/>
      <c r="I73" s="39"/>
      <c r="J73" s="39"/>
      <c r="K73" s="39"/>
      <c r="L73" s="39"/>
      <c r="M73" s="39"/>
      <c r="N73" s="39"/>
      <c r="O73" s="39"/>
    </row>
    <row r="74" spans="2:19" ht="15.75" x14ac:dyDescent="0.25">
      <c r="B74" s="45"/>
      <c r="C74" s="1"/>
      <c r="D74" s="45"/>
      <c r="E74" s="45"/>
      <c r="F74" s="45"/>
      <c r="G74" s="45"/>
      <c r="H74" s="45"/>
      <c r="I74" s="45"/>
      <c r="J74" s="45"/>
      <c r="K74" s="45"/>
      <c r="L74" s="45"/>
      <c r="M74" s="45"/>
      <c r="N74" s="45"/>
      <c r="O74" s="45"/>
      <c r="P74" s="45"/>
      <c r="Q74" s="45"/>
      <c r="R74" s="45"/>
      <c r="S74" s="45"/>
    </row>
    <row r="75" spans="2:19" ht="30" customHeight="1" x14ac:dyDescent="0.25">
      <c r="B75" s="45"/>
      <c r="C75" s="142"/>
      <c r="D75" s="142"/>
      <c r="E75" s="142"/>
      <c r="F75" s="142"/>
      <c r="G75" s="142"/>
      <c r="H75" s="142"/>
      <c r="I75" s="142"/>
      <c r="J75" s="142"/>
      <c r="K75" s="142"/>
      <c r="L75" s="142"/>
      <c r="M75" s="142"/>
      <c r="N75" s="45"/>
      <c r="O75" s="45"/>
      <c r="P75" s="45"/>
      <c r="Q75" s="45"/>
      <c r="R75" s="45"/>
      <c r="S75" s="45"/>
    </row>
    <row r="76" spans="2:19" ht="15.75" x14ac:dyDescent="0.25">
      <c r="B76" s="45"/>
      <c r="C76" s="2"/>
      <c r="D76" s="45"/>
      <c r="E76" s="45"/>
      <c r="F76" s="45"/>
      <c r="G76" s="45"/>
      <c r="H76" s="45"/>
      <c r="I76" s="45"/>
      <c r="J76" s="45"/>
      <c r="K76" s="45"/>
      <c r="L76" s="45"/>
      <c r="M76" s="45"/>
      <c r="N76" s="45"/>
      <c r="O76" s="45"/>
      <c r="P76" s="45"/>
      <c r="Q76" s="45"/>
      <c r="R76" s="45"/>
      <c r="S76" s="45"/>
    </row>
    <row r="77" spans="2:19" ht="15.75" x14ac:dyDescent="0.25">
      <c r="B77" s="45"/>
      <c r="C77" s="1"/>
      <c r="D77" s="45"/>
      <c r="E77" s="45"/>
      <c r="F77" s="45"/>
      <c r="G77" s="45"/>
      <c r="H77" s="45"/>
      <c r="I77" s="45"/>
      <c r="J77" s="45"/>
      <c r="K77" s="45"/>
      <c r="L77" s="45"/>
      <c r="M77" s="45"/>
      <c r="N77" s="45"/>
      <c r="O77" s="45"/>
      <c r="P77" s="45"/>
      <c r="Q77" s="45"/>
      <c r="R77" s="45"/>
      <c r="S77" s="45"/>
    </row>
    <row r="78" spans="2:19" ht="15.75" x14ac:dyDescent="0.25">
      <c r="B78" s="45"/>
      <c r="C78" s="1"/>
      <c r="D78" s="45"/>
      <c r="E78" s="45"/>
      <c r="F78" s="45"/>
      <c r="G78" s="45"/>
      <c r="H78" s="45"/>
      <c r="I78" s="45"/>
      <c r="J78" s="45"/>
      <c r="K78" s="45"/>
      <c r="L78" s="45"/>
      <c r="M78" s="45"/>
      <c r="N78" s="45"/>
      <c r="O78" s="45"/>
      <c r="P78" s="45"/>
      <c r="Q78" s="45"/>
      <c r="R78" s="45"/>
      <c r="S78" s="45"/>
    </row>
    <row r="79" spans="2:19" ht="15.75" x14ac:dyDescent="0.25">
      <c r="B79" s="45"/>
      <c r="C79" s="1"/>
      <c r="D79" s="45"/>
      <c r="E79" s="45"/>
      <c r="F79" s="45"/>
      <c r="G79" s="45"/>
      <c r="H79" s="45"/>
      <c r="I79" s="45"/>
      <c r="J79" s="45"/>
      <c r="K79" s="45"/>
      <c r="L79" s="45"/>
      <c r="M79" s="45"/>
      <c r="N79" s="45"/>
      <c r="O79" s="45"/>
      <c r="P79" s="45"/>
      <c r="Q79" s="45"/>
      <c r="R79" s="45"/>
      <c r="S79" s="45"/>
    </row>
    <row r="80" spans="2:19" ht="30" customHeight="1" x14ac:dyDescent="0.25">
      <c r="B80" s="45"/>
      <c r="C80" s="142"/>
      <c r="D80" s="142"/>
      <c r="E80" s="142"/>
      <c r="F80" s="142"/>
      <c r="G80" s="142"/>
      <c r="H80" s="142"/>
      <c r="I80" s="142"/>
      <c r="J80" s="142"/>
      <c r="K80" s="142"/>
      <c r="L80" s="142"/>
      <c r="M80" s="142"/>
      <c r="N80" s="45"/>
      <c r="O80" s="45"/>
      <c r="P80" s="45"/>
      <c r="Q80" s="45"/>
      <c r="R80" s="45"/>
      <c r="S80" s="45"/>
    </row>
    <row r="81" spans="2:19" ht="15.75" x14ac:dyDescent="0.25">
      <c r="B81" s="51"/>
      <c r="C81" s="1"/>
      <c r="D81" s="45"/>
      <c r="E81" s="45"/>
      <c r="F81" s="45"/>
      <c r="G81" s="45"/>
      <c r="H81" s="45"/>
      <c r="I81" s="45"/>
      <c r="J81" s="45"/>
      <c r="K81" s="45"/>
      <c r="L81" s="45"/>
      <c r="M81" s="45"/>
      <c r="N81" s="45"/>
      <c r="O81" s="45"/>
      <c r="P81" s="45"/>
      <c r="Q81" s="45"/>
      <c r="R81" s="45"/>
      <c r="S81" s="45"/>
    </row>
    <row r="82" spans="2:19" ht="15.75" x14ac:dyDescent="0.25">
      <c r="B82" s="45"/>
      <c r="C82" s="1"/>
      <c r="D82" s="45"/>
      <c r="E82" s="45"/>
      <c r="F82" s="45"/>
      <c r="G82" s="45"/>
      <c r="H82" s="45"/>
      <c r="I82" s="45"/>
      <c r="J82" s="45"/>
      <c r="K82" s="45"/>
      <c r="L82" s="45"/>
      <c r="M82" s="45"/>
      <c r="N82" s="45"/>
      <c r="O82" s="45"/>
      <c r="P82" s="45"/>
      <c r="Q82" s="45"/>
      <c r="R82" s="45"/>
      <c r="S82" s="45"/>
    </row>
    <row r="83" spans="2:19" ht="29.45" customHeight="1" x14ac:dyDescent="0.25">
      <c r="B83" s="45"/>
      <c r="C83" s="142"/>
      <c r="D83" s="142"/>
      <c r="E83" s="142"/>
      <c r="F83" s="142"/>
      <c r="G83" s="142"/>
      <c r="H83" s="142"/>
      <c r="I83" s="142"/>
      <c r="J83" s="142"/>
      <c r="K83" s="142"/>
      <c r="L83" s="142"/>
      <c r="M83" s="142"/>
      <c r="N83" s="45"/>
      <c r="O83" s="45"/>
      <c r="P83" s="45"/>
      <c r="Q83" s="45"/>
      <c r="R83" s="45"/>
      <c r="S83" s="45"/>
    </row>
    <row r="84" spans="2:19" ht="13.15" customHeight="1" x14ac:dyDescent="0.25">
      <c r="B84" s="44"/>
      <c r="C84" s="1"/>
      <c r="D84" s="44"/>
      <c r="E84" s="44"/>
      <c r="F84" s="44"/>
      <c r="G84" s="44"/>
      <c r="H84" s="44"/>
      <c r="I84" s="44"/>
      <c r="J84" s="44"/>
      <c r="K84" s="44"/>
      <c r="L84" s="44"/>
      <c r="M84" s="44"/>
      <c r="N84" s="44"/>
      <c r="O84" s="44"/>
      <c r="P84" s="44"/>
      <c r="Q84" s="44"/>
      <c r="R84" s="44"/>
      <c r="S84" s="44"/>
    </row>
    <row r="85" spans="2:19" ht="13.9" customHeight="1" x14ac:dyDescent="0.25">
      <c r="B85" s="45"/>
      <c r="C85" s="1"/>
      <c r="D85" s="44"/>
      <c r="E85" s="44"/>
      <c r="F85" s="44"/>
      <c r="G85" s="44"/>
      <c r="H85" s="44"/>
      <c r="I85" s="44"/>
      <c r="J85" s="44"/>
      <c r="K85" s="44"/>
      <c r="L85" s="44"/>
      <c r="M85" s="44"/>
      <c r="N85" s="44"/>
      <c r="O85" s="44"/>
      <c r="P85" s="44"/>
      <c r="Q85" s="44"/>
      <c r="R85" s="44"/>
      <c r="S85" s="44"/>
    </row>
    <row r="86" spans="2:19" ht="15.75" x14ac:dyDescent="0.25">
      <c r="B86" s="1"/>
      <c r="D86" s="45"/>
      <c r="E86" s="45"/>
      <c r="F86" s="45"/>
      <c r="G86" s="45"/>
      <c r="H86" s="45"/>
      <c r="I86" s="45"/>
      <c r="J86" s="45"/>
      <c r="K86" s="45"/>
      <c r="L86" s="45"/>
      <c r="M86" s="45"/>
      <c r="N86" s="45"/>
      <c r="O86" s="45"/>
      <c r="P86" s="45"/>
      <c r="Q86" s="45"/>
      <c r="R86" s="45"/>
      <c r="S86" s="45"/>
    </row>
    <row r="87" spans="2:19" ht="15.75" x14ac:dyDescent="0.25">
      <c r="D87" s="39"/>
      <c r="E87" s="39"/>
      <c r="F87" s="39"/>
      <c r="G87" s="39"/>
    </row>
    <row r="88" spans="2:19" ht="15.75" x14ac:dyDescent="0.25">
      <c r="B88" s="1"/>
    </row>
    <row r="93" spans="2:19" ht="15.75" x14ac:dyDescent="0.25">
      <c r="C93" s="138"/>
      <c r="D93" s="39"/>
      <c r="E93" s="39"/>
      <c r="F93" s="39"/>
    </row>
    <row r="94" spans="2:19" ht="15.75" x14ac:dyDescent="0.25">
      <c r="C94" s="141"/>
      <c r="D94" s="141"/>
      <c r="E94" s="141"/>
      <c r="F94" s="141"/>
      <c r="G94" s="141"/>
      <c r="H94" s="141"/>
      <c r="I94" s="141"/>
      <c r="J94" s="141"/>
      <c r="K94" s="141"/>
      <c r="L94" s="141"/>
      <c r="M94" s="141"/>
    </row>
    <row r="95" spans="2:19" ht="15.75" x14ac:dyDescent="0.25">
      <c r="B95" s="1"/>
      <c r="C95" s="138"/>
      <c r="D95" s="39"/>
      <c r="E95" s="39"/>
      <c r="F95" s="39"/>
    </row>
    <row r="96" spans="2:19" ht="15.75" x14ac:dyDescent="0.25">
      <c r="C96" s="138"/>
    </row>
    <row r="100" spans="2:3" ht="15.75" x14ac:dyDescent="0.25">
      <c r="B100" s="41"/>
      <c r="C100" s="138"/>
    </row>
  </sheetData>
  <mergeCells count="12">
    <mergeCell ref="B11:M11"/>
    <mergeCell ref="C94:M94"/>
    <mergeCell ref="C75:M75"/>
    <mergeCell ref="C80:M80"/>
    <mergeCell ref="C83:M83"/>
    <mergeCell ref="L55:N55"/>
    <mergeCell ref="B26:M26"/>
    <mergeCell ref="B50:L50"/>
    <mergeCell ref="B34:M34"/>
    <mergeCell ref="L38:N38"/>
    <mergeCell ref="L40:N40"/>
    <mergeCell ref="L48:N4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44503-02D7-40B2-B77B-25087221A857}">
  <sheetPr codeName="Feuil2">
    <pageSetUpPr fitToPage="1"/>
  </sheetPr>
  <dimension ref="A3:P32"/>
  <sheetViews>
    <sheetView showGridLines="0" topLeftCell="A4" zoomScale="89" zoomScaleNormal="89" workbookViewId="0"/>
  </sheetViews>
  <sheetFormatPr baseColWidth="10" defaultColWidth="9.140625" defaultRowHeight="15.75" x14ac:dyDescent="0.25"/>
  <cols>
    <col min="1" max="1" width="12.42578125" style="4" customWidth="1"/>
    <col min="2" max="2" width="35.42578125" style="4" customWidth="1"/>
    <col min="3" max="3" width="18.28515625" style="4" customWidth="1"/>
    <col min="4" max="8" width="10.5703125" style="4" customWidth="1"/>
    <col min="9" max="9" width="12.140625" style="4" customWidth="1"/>
    <col min="10" max="15" width="11.7109375" style="4" customWidth="1"/>
    <col min="16" max="16" width="9.140625" style="4" customWidth="1"/>
    <col min="17" max="17" width="10.85546875" style="4" customWidth="1"/>
    <col min="18" max="256" width="11.42578125" style="4" customWidth="1"/>
    <col min="257" max="16384" width="9.140625" style="4"/>
  </cols>
  <sheetData>
    <row r="3" spans="1:16" ht="26.25" x14ac:dyDescent="0.4">
      <c r="D3" s="25" t="s">
        <v>66</v>
      </c>
    </row>
    <row r="4" spans="1:16" s="10" customFormat="1" x14ac:dyDescent="0.25"/>
    <row r="5" spans="1:16" s="10" customFormat="1" x14ac:dyDescent="0.25">
      <c r="A5" s="10" t="s">
        <v>77</v>
      </c>
    </row>
    <row r="6" spans="1:16" s="10" customFormat="1" x14ac:dyDescent="0.25"/>
    <row r="7" spans="1:16" x14ac:dyDescent="0.25">
      <c r="A7" s="146" t="s">
        <v>83</v>
      </c>
      <c r="B7" s="147"/>
      <c r="C7" s="147"/>
      <c r="D7" s="147"/>
      <c r="E7" s="147"/>
      <c r="F7" s="147"/>
      <c r="G7" s="147"/>
      <c r="H7" s="147"/>
      <c r="I7" s="147"/>
      <c r="J7" s="147"/>
      <c r="K7" s="147"/>
      <c r="L7" s="147"/>
      <c r="M7" s="147"/>
      <c r="N7" s="147"/>
      <c r="O7" s="147"/>
      <c r="P7" s="147"/>
    </row>
    <row r="8" spans="1:16" x14ac:dyDescent="0.25">
      <c r="D8" s="10"/>
    </row>
    <row r="9" spans="1:16" ht="33.75" customHeight="1" x14ac:dyDescent="0.25">
      <c r="A9" s="11" t="s">
        <v>12</v>
      </c>
      <c r="B9" s="12" t="s">
        <v>11</v>
      </c>
      <c r="C9" s="13" t="s">
        <v>69</v>
      </c>
      <c r="D9" s="26">
        <v>44621</v>
      </c>
      <c r="E9" s="26">
        <v>44652</v>
      </c>
      <c r="F9" s="26">
        <v>44682</v>
      </c>
      <c r="G9" s="26">
        <v>44713</v>
      </c>
      <c r="H9" s="26">
        <v>44743</v>
      </c>
      <c r="I9" s="26">
        <v>44774</v>
      </c>
      <c r="J9" s="26">
        <v>44805</v>
      </c>
      <c r="K9" s="26">
        <v>44835</v>
      </c>
      <c r="L9" s="26">
        <v>44866</v>
      </c>
      <c r="M9" s="26">
        <v>44896</v>
      </c>
      <c r="N9" s="26">
        <v>44562</v>
      </c>
      <c r="O9" s="26">
        <v>44593</v>
      </c>
    </row>
    <row r="10" spans="1:16" x14ac:dyDescent="0.25">
      <c r="A10" s="14">
        <v>1</v>
      </c>
      <c r="B10" s="4" t="s">
        <v>45</v>
      </c>
      <c r="C10" s="33">
        <f>SUM(D10:O10)</f>
        <v>20000</v>
      </c>
      <c r="D10" s="31">
        <v>5000</v>
      </c>
      <c r="E10" s="31">
        <v>5000</v>
      </c>
      <c r="F10" s="31">
        <v>5000</v>
      </c>
      <c r="G10" s="31">
        <v>5000</v>
      </c>
      <c r="H10" s="31"/>
      <c r="I10" s="31"/>
      <c r="J10" s="31"/>
      <c r="K10" s="31"/>
      <c r="L10" s="31"/>
      <c r="M10" s="31"/>
      <c r="N10" s="31"/>
      <c r="O10" s="31"/>
    </row>
    <row r="11" spans="1:16" x14ac:dyDescent="0.25">
      <c r="A11" s="14">
        <v>2</v>
      </c>
      <c r="B11" s="16" t="s">
        <v>27</v>
      </c>
      <c r="C11" s="33">
        <f>SUM(D11:O11)</f>
        <v>36000</v>
      </c>
      <c r="D11" s="32"/>
      <c r="E11" s="32">
        <v>12000</v>
      </c>
      <c r="F11" s="32">
        <v>12000</v>
      </c>
      <c r="G11" s="32">
        <v>12000</v>
      </c>
      <c r="H11" s="32"/>
      <c r="I11" s="32"/>
      <c r="J11" s="32"/>
      <c r="K11" s="32"/>
      <c r="L11" s="32"/>
      <c r="M11" s="32"/>
      <c r="N11" s="32"/>
      <c r="O11" s="32"/>
    </row>
    <row r="12" spans="1:16" x14ac:dyDescent="0.25">
      <c r="A12" s="14">
        <v>3</v>
      </c>
      <c r="B12" s="16" t="s">
        <v>28</v>
      </c>
      <c r="C12" s="33">
        <f t="shared" ref="C12:C24" si="0">SUM(D12:O12)</f>
        <v>24000</v>
      </c>
      <c r="D12" s="32"/>
      <c r="E12" s="32"/>
      <c r="F12" s="32"/>
      <c r="G12" s="32"/>
      <c r="H12" s="32">
        <v>8000</v>
      </c>
      <c r="I12" s="32">
        <v>8000</v>
      </c>
      <c r="J12" s="32">
        <v>8000</v>
      </c>
      <c r="K12" s="32"/>
      <c r="L12" s="32"/>
      <c r="M12" s="32"/>
      <c r="N12" s="32"/>
      <c r="O12" s="32"/>
    </row>
    <row r="13" spans="1:16" x14ac:dyDescent="0.25">
      <c r="A13" s="14">
        <v>4</v>
      </c>
      <c r="B13" s="16" t="s">
        <v>29</v>
      </c>
      <c r="C13" s="33">
        <f t="shared" si="0"/>
        <v>24000</v>
      </c>
      <c r="D13" s="32"/>
      <c r="E13" s="32"/>
      <c r="F13" s="32"/>
      <c r="G13" s="32"/>
      <c r="H13" s="32">
        <v>8000</v>
      </c>
      <c r="I13" s="32">
        <v>8000</v>
      </c>
      <c r="J13" s="32">
        <v>8000</v>
      </c>
      <c r="K13" s="32"/>
      <c r="L13" s="32"/>
      <c r="M13" s="32"/>
      <c r="N13" s="32"/>
      <c r="O13" s="32"/>
    </row>
    <row r="14" spans="1:16" x14ac:dyDescent="0.25">
      <c r="A14" s="14">
        <v>5</v>
      </c>
      <c r="B14" s="16" t="s">
        <v>30</v>
      </c>
      <c r="C14" s="33">
        <f t="shared" si="0"/>
        <v>24000</v>
      </c>
      <c r="D14" s="32"/>
      <c r="E14" s="32"/>
      <c r="F14" s="32"/>
      <c r="G14" s="32"/>
      <c r="H14" s="32">
        <v>8000</v>
      </c>
      <c r="I14" s="32">
        <v>8000</v>
      </c>
      <c r="J14" s="32">
        <v>8000</v>
      </c>
      <c r="K14" s="32"/>
      <c r="L14" s="32"/>
      <c r="M14" s="32"/>
      <c r="N14" s="32"/>
      <c r="O14" s="32"/>
    </row>
    <row r="15" spans="1:16" x14ac:dyDescent="0.25">
      <c r="A15" s="14">
        <v>6</v>
      </c>
      <c r="B15" s="16" t="s">
        <v>31</v>
      </c>
      <c r="C15" s="33">
        <f t="shared" si="0"/>
        <v>24000</v>
      </c>
      <c r="D15" s="32"/>
      <c r="E15" s="32"/>
      <c r="F15" s="32"/>
      <c r="G15" s="32"/>
      <c r="H15" s="32">
        <v>8000</v>
      </c>
      <c r="I15" s="32">
        <v>8000</v>
      </c>
      <c r="J15" s="32">
        <v>8000</v>
      </c>
      <c r="K15" s="32"/>
      <c r="L15" s="32"/>
      <c r="M15" s="32"/>
      <c r="N15" s="32"/>
      <c r="O15" s="32"/>
    </row>
    <row r="16" spans="1:16" x14ac:dyDescent="0.25">
      <c r="A16" s="14">
        <v>7</v>
      </c>
      <c r="B16" s="16" t="s">
        <v>32</v>
      </c>
      <c r="C16" s="33">
        <f t="shared" si="0"/>
        <v>6000</v>
      </c>
      <c r="D16" s="32"/>
      <c r="E16" s="32"/>
      <c r="F16" s="32"/>
      <c r="G16" s="32"/>
      <c r="H16" s="32">
        <v>2000</v>
      </c>
      <c r="I16" s="32">
        <v>2000</v>
      </c>
      <c r="J16" s="32">
        <v>2000</v>
      </c>
      <c r="K16" s="32"/>
      <c r="L16" s="32"/>
      <c r="M16" s="32"/>
      <c r="N16" s="32"/>
      <c r="O16" s="32"/>
    </row>
    <row r="17" spans="1:15" x14ac:dyDescent="0.25">
      <c r="A17" s="14">
        <v>8</v>
      </c>
      <c r="B17" s="16" t="s">
        <v>33</v>
      </c>
      <c r="C17" s="33">
        <f t="shared" si="0"/>
        <v>16000</v>
      </c>
      <c r="D17" s="32"/>
      <c r="E17" s="32"/>
      <c r="F17" s="32"/>
      <c r="G17" s="32"/>
      <c r="H17" s="32">
        <v>4000</v>
      </c>
      <c r="I17" s="32">
        <v>4000</v>
      </c>
      <c r="J17" s="32">
        <v>4000</v>
      </c>
      <c r="K17" s="32">
        <v>4000</v>
      </c>
      <c r="L17" s="32"/>
      <c r="M17" s="32"/>
      <c r="N17" s="32"/>
      <c r="O17" s="32"/>
    </row>
    <row r="18" spans="1:15" x14ac:dyDescent="0.25">
      <c r="A18" s="14">
        <v>9</v>
      </c>
      <c r="B18" s="16" t="s">
        <v>34</v>
      </c>
      <c r="C18" s="33">
        <f t="shared" si="0"/>
        <v>7500</v>
      </c>
      <c r="D18" s="32"/>
      <c r="E18" s="32"/>
      <c r="F18" s="32"/>
      <c r="G18" s="32"/>
      <c r="H18" s="32"/>
      <c r="I18" s="32"/>
      <c r="J18" s="32"/>
      <c r="K18" s="32">
        <v>7500</v>
      </c>
      <c r="L18" s="32"/>
      <c r="M18" s="32"/>
      <c r="N18" s="32"/>
      <c r="O18" s="32"/>
    </row>
    <row r="19" spans="1:15" x14ac:dyDescent="0.25">
      <c r="A19" s="14">
        <v>10</v>
      </c>
      <c r="B19" s="16" t="s">
        <v>35</v>
      </c>
      <c r="C19" s="33">
        <f>SUM(D19:O19)</f>
        <v>54500</v>
      </c>
      <c r="D19" s="32"/>
      <c r="E19" s="32"/>
      <c r="F19" s="32"/>
      <c r="G19" s="32"/>
      <c r="H19" s="32"/>
      <c r="I19" s="32"/>
      <c r="J19" s="32"/>
      <c r="K19" s="32"/>
      <c r="L19" s="32">
        <v>54500</v>
      </c>
      <c r="M19" s="32"/>
      <c r="N19" s="32"/>
      <c r="O19" s="32"/>
    </row>
    <row r="20" spans="1:15" x14ac:dyDescent="0.25">
      <c r="A20" s="14">
        <v>11</v>
      </c>
      <c r="B20" s="16" t="s">
        <v>36</v>
      </c>
      <c r="C20" s="33">
        <f t="shared" si="0"/>
        <v>45000</v>
      </c>
      <c r="D20" s="32"/>
      <c r="E20" s="32"/>
      <c r="F20" s="32"/>
      <c r="G20" s="32"/>
      <c r="H20" s="32"/>
      <c r="I20" s="32"/>
      <c r="J20" s="32"/>
      <c r="K20" s="32"/>
      <c r="L20" s="32"/>
      <c r="M20" s="32">
        <v>45000</v>
      </c>
      <c r="N20" s="32"/>
      <c r="O20" s="32"/>
    </row>
    <row r="21" spans="1:15" x14ac:dyDescent="0.25">
      <c r="A21" s="14">
        <v>12</v>
      </c>
      <c r="B21" s="16" t="s">
        <v>368</v>
      </c>
      <c r="C21" s="33">
        <f t="shared" si="0"/>
        <v>16000</v>
      </c>
      <c r="D21" s="32"/>
      <c r="E21" s="32"/>
      <c r="F21" s="32"/>
      <c r="G21" s="32"/>
      <c r="H21" s="32"/>
      <c r="I21" s="32"/>
      <c r="J21" s="32"/>
      <c r="K21" s="32"/>
      <c r="L21" s="32">
        <v>16000</v>
      </c>
      <c r="M21" s="32"/>
      <c r="N21" s="32"/>
      <c r="O21" s="32"/>
    </row>
    <row r="22" spans="1:15" x14ac:dyDescent="0.25">
      <c r="A22" s="14">
        <v>13</v>
      </c>
      <c r="B22" s="16" t="s">
        <v>37</v>
      </c>
      <c r="C22" s="33">
        <f t="shared" si="0"/>
        <v>24000</v>
      </c>
      <c r="D22" s="32"/>
      <c r="E22" s="32"/>
      <c r="F22" s="32"/>
      <c r="G22" s="32"/>
      <c r="H22" s="32"/>
      <c r="I22" s="32"/>
      <c r="J22" s="32"/>
      <c r="K22" s="32"/>
      <c r="M22" s="32">
        <v>12000</v>
      </c>
      <c r="N22" s="32">
        <v>12000</v>
      </c>
      <c r="O22" s="32"/>
    </row>
    <row r="23" spans="1:15" x14ac:dyDescent="0.25">
      <c r="A23" s="14">
        <v>14</v>
      </c>
      <c r="B23" s="16" t="s">
        <v>369</v>
      </c>
      <c r="C23" s="33">
        <f t="shared" si="0"/>
        <v>12000</v>
      </c>
      <c r="D23" s="32"/>
      <c r="E23" s="32"/>
      <c r="F23" s="32"/>
      <c r="G23" s="32"/>
      <c r="H23" s="32"/>
      <c r="I23" s="32"/>
      <c r="J23" s="32"/>
      <c r="K23" s="32"/>
      <c r="L23" s="32"/>
      <c r="M23" s="32">
        <v>12000</v>
      </c>
      <c r="O23" s="32"/>
    </row>
    <row r="24" spans="1:15" x14ac:dyDescent="0.25">
      <c r="A24" s="14">
        <v>15</v>
      </c>
      <c r="B24" s="16" t="s">
        <v>41</v>
      </c>
      <c r="C24" s="33">
        <f t="shared" si="0"/>
        <v>8000</v>
      </c>
      <c r="D24" s="32"/>
      <c r="E24" s="32"/>
      <c r="F24" s="32"/>
      <c r="G24" s="32"/>
      <c r="H24" s="32"/>
      <c r="I24" s="32"/>
      <c r="J24" s="32"/>
      <c r="K24" s="32"/>
      <c r="L24" s="32"/>
      <c r="M24" s="32"/>
      <c r="N24" s="32">
        <v>8000</v>
      </c>
      <c r="O24" s="32"/>
    </row>
    <row r="25" spans="1:15" x14ac:dyDescent="0.25">
      <c r="A25" s="14">
        <v>16</v>
      </c>
      <c r="B25" s="16" t="s">
        <v>38</v>
      </c>
      <c r="C25" s="33">
        <f>SUM(D25:O25)</f>
        <v>5000</v>
      </c>
      <c r="D25" s="32"/>
      <c r="E25" s="32"/>
      <c r="F25" s="32"/>
      <c r="G25" s="32"/>
      <c r="H25" s="32"/>
      <c r="I25" s="32"/>
      <c r="J25" s="32"/>
      <c r="K25" s="32"/>
      <c r="L25" s="32"/>
      <c r="M25" s="32"/>
      <c r="N25" s="32">
        <v>3000</v>
      </c>
      <c r="O25" s="32">
        <v>2000</v>
      </c>
    </row>
    <row r="26" spans="1:15" x14ac:dyDescent="0.25">
      <c r="A26" s="15" t="s">
        <v>42</v>
      </c>
      <c r="B26" s="16" t="s">
        <v>39</v>
      </c>
      <c r="C26" s="33"/>
      <c r="D26" s="32"/>
      <c r="E26" s="32"/>
      <c r="F26" s="32"/>
      <c r="G26" s="32"/>
      <c r="H26" s="32"/>
      <c r="I26" s="32"/>
      <c r="J26" s="32"/>
      <c r="K26" s="32"/>
      <c r="L26" s="32"/>
      <c r="M26" s="32"/>
      <c r="N26" s="32"/>
      <c r="O26" s="32"/>
    </row>
    <row r="27" spans="1:15" x14ac:dyDescent="0.25">
      <c r="A27" s="17" t="s">
        <v>9</v>
      </c>
      <c r="B27" s="18"/>
      <c r="C27" s="18"/>
      <c r="D27" s="18"/>
      <c r="E27" s="18"/>
      <c r="F27" s="18"/>
      <c r="G27" s="18"/>
      <c r="H27" s="18"/>
      <c r="I27" s="18"/>
      <c r="J27" s="18"/>
      <c r="K27" s="18"/>
      <c r="L27" s="18"/>
      <c r="M27" s="18"/>
      <c r="N27" s="18"/>
      <c r="O27" s="18"/>
    </row>
    <row r="28" spans="1:15" x14ac:dyDescent="0.25">
      <c r="B28" s="19" t="s">
        <v>79</v>
      </c>
      <c r="C28" s="34">
        <f>SUM(C10:C26)</f>
        <v>346000</v>
      </c>
      <c r="D28" s="29">
        <f>SUM(D10:D27)</f>
        <v>5000</v>
      </c>
      <c r="E28" s="29">
        <f t="shared" ref="E28:N28" si="1">SUM(E10:E27)</f>
        <v>17000</v>
      </c>
      <c r="F28" s="29">
        <f t="shared" si="1"/>
        <v>17000</v>
      </c>
      <c r="G28" s="29">
        <f t="shared" si="1"/>
        <v>17000</v>
      </c>
      <c r="H28" s="29">
        <f t="shared" si="1"/>
        <v>38000</v>
      </c>
      <c r="I28" s="29">
        <f t="shared" si="1"/>
        <v>38000</v>
      </c>
      <c r="J28" s="29">
        <f t="shared" si="1"/>
        <v>38000</v>
      </c>
      <c r="K28" s="29">
        <f t="shared" si="1"/>
        <v>11500</v>
      </c>
      <c r="L28" s="29">
        <f t="shared" si="1"/>
        <v>70500</v>
      </c>
      <c r="M28" s="29">
        <f t="shared" si="1"/>
        <v>69000</v>
      </c>
      <c r="N28" s="29">
        <f t="shared" si="1"/>
        <v>23000</v>
      </c>
      <c r="O28" s="29">
        <f>SUM(O10:O27)</f>
        <v>2000</v>
      </c>
    </row>
    <row r="29" spans="1:15" x14ac:dyDescent="0.25">
      <c r="B29" s="19"/>
      <c r="C29" s="19" t="s">
        <v>8</v>
      </c>
      <c r="D29" s="30">
        <f>IF(ISBLANK(D9),NA(),SUM($D28:D28))</f>
        <v>5000</v>
      </c>
      <c r="E29" s="30">
        <f>IF(ISBLANK(E9),NA(),SUM($D28:E28))</f>
        <v>22000</v>
      </c>
      <c r="F29" s="30">
        <f>IF(ISBLANK(F9),NA(),SUM($D28:F28))</f>
        <v>39000</v>
      </c>
      <c r="G29" s="30">
        <f>IF(ISBLANK(G9),NA(),SUM($D28:G28))</f>
        <v>56000</v>
      </c>
      <c r="H29" s="30">
        <f>IF(ISBLANK(H9),NA(),SUM($D28:H28))</f>
        <v>94000</v>
      </c>
      <c r="I29" s="30">
        <f>IF(ISBLANK(I9),NA(),SUM($D28:I28))</f>
        <v>132000</v>
      </c>
      <c r="J29" s="30">
        <f>IF(ISBLANK(J9),NA(),SUM($D28:J28))</f>
        <v>170000</v>
      </c>
      <c r="K29" s="30">
        <f>IF(ISBLANK(K9),NA(),SUM($D28:K28))</f>
        <v>181500</v>
      </c>
      <c r="L29" s="30">
        <f>IF(ISBLANK(L9),NA(),SUM($D28:L28))</f>
        <v>252000</v>
      </c>
      <c r="M29" s="30">
        <f>IF(ISBLANK(M9),NA(),SUM($D28:M28))</f>
        <v>321000</v>
      </c>
      <c r="N29" s="30">
        <f>IF(ISBLANK(N9),NA(),SUM($D28:N28))</f>
        <v>344000</v>
      </c>
      <c r="O29" s="30">
        <f>IF(ISBLANK(O9),NA(),SUM($D28:O28))</f>
        <v>346000</v>
      </c>
    </row>
    <row r="32" spans="1:15" x14ac:dyDescent="0.25">
      <c r="D32" s="30"/>
    </row>
  </sheetData>
  <mergeCells count="1">
    <mergeCell ref="A7:P7"/>
  </mergeCells>
  <pageMargins left="0.5" right="0.5" top="0.25" bottom="0.25" header="0.5" footer="0.25"/>
  <pageSetup scale="83"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3">
    <pageSetUpPr fitToPage="1"/>
  </sheetPr>
  <dimension ref="A2:P31"/>
  <sheetViews>
    <sheetView showGridLines="0" topLeftCell="A7" zoomScaleNormal="100" workbookViewId="0">
      <selection activeCell="E31" sqref="E31"/>
    </sheetView>
  </sheetViews>
  <sheetFormatPr baseColWidth="10" defaultColWidth="9.140625" defaultRowHeight="15.75" x14ac:dyDescent="0.25"/>
  <cols>
    <col min="1" max="1" width="6.5703125" style="4" customWidth="1"/>
    <col min="2" max="2" width="34.85546875" style="4" customWidth="1"/>
    <col min="3" max="3" width="14.140625" style="4" customWidth="1"/>
    <col min="4" max="4" width="10.7109375" style="4" bestFit="1" customWidth="1"/>
    <col min="5" max="15" width="9.28515625" style="4" customWidth="1"/>
    <col min="16" max="16" width="17.28515625" style="4" customWidth="1"/>
    <col min="17" max="255" width="11.42578125" style="4" customWidth="1"/>
    <col min="256" max="16384" width="9.140625" style="4"/>
  </cols>
  <sheetData>
    <row r="2" spans="1:16" ht="13.5" customHeight="1" x14ac:dyDescent="0.25"/>
    <row r="3" spans="1:16" ht="27.75" customHeight="1" x14ac:dyDescent="0.4">
      <c r="E3" s="25" t="s">
        <v>22</v>
      </c>
    </row>
    <row r="4" spans="1:16" x14ac:dyDescent="0.25">
      <c r="A4" s="3"/>
    </row>
    <row r="5" spans="1:16" x14ac:dyDescent="0.25">
      <c r="A5" s="10" t="s">
        <v>67</v>
      </c>
      <c r="P5" s="6"/>
    </row>
    <row r="7" spans="1:16" x14ac:dyDescent="0.25">
      <c r="A7" s="146" t="s">
        <v>84</v>
      </c>
      <c r="B7" s="147"/>
      <c r="C7" s="147"/>
      <c r="D7" s="147"/>
      <c r="E7" s="147"/>
      <c r="F7" s="147"/>
      <c r="G7" s="147"/>
      <c r="H7" s="147"/>
      <c r="I7" s="147"/>
      <c r="J7" s="147"/>
      <c r="K7" s="147"/>
      <c r="L7" s="147"/>
      <c r="M7" s="147"/>
      <c r="N7" s="147"/>
      <c r="O7" s="147"/>
      <c r="P7" s="147"/>
    </row>
    <row r="9" spans="1:16" x14ac:dyDescent="0.25">
      <c r="A9" s="3" t="s">
        <v>60</v>
      </c>
      <c r="D9" s="10"/>
      <c r="O9" s="5"/>
    </row>
    <row r="10" spans="1:16" ht="31.5" x14ac:dyDescent="0.25">
      <c r="A10" s="23" t="s">
        <v>12</v>
      </c>
      <c r="B10" s="24" t="s">
        <v>11</v>
      </c>
      <c r="C10" s="58" t="s">
        <v>68</v>
      </c>
      <c r="D10" s="27">
        <v>44621</v>
      </c>
      <c r="E10" s="27">
        <v>44652</v>
      </c>
      <c r="F10" s="27">
        <v>44682</v>
      </c>
      <c r="G10" s="27">
        <v>44713</v>
      </c>
      <c r="H10" s="27">
        <v>44743</v>
      </c>
      <c r="I10" s="27">
        <v>44774</v>
      </c>
      <c r="J10" s="27">
        <v>44805</v>
      </c>
      <c r="K10" s="27">
        <v>44835</v>
      </c>
      <c r="L10" s="27">
        <v>44866</v>
      </c>
      <c r="M10" s="27">
        <v>44896</v>
      </c>
      <c r="N10" s="27">
        <v>44562</v>
      </c>
      <c r="O10" s="27">
        <v>44593</v>
      </c>
    </row>
    <row r="11" spans="1:16" x14ac:dyDescent="0.25">
      <c r="A11" s="8">
        <v>1</v>
      </c>
      <c r="B11" s="4" t="s">
        <v>45</v>
      </c>
      <c r="C11" s="59">
        <f>SUM(D11:O11)</f>
        <v>19500</v>
      </c>
      <c r="D11" s="46">
        <v>4000</v>
      </c>
      <c r="E11" s="46">
        <v>6000</v>
      </c>
      <c r="F11" s="46">
        <v>5000</v>
      </c>
      <c r="G11" s="46">
        <v>4500</v>
      </c>
      <c r="H11" s="46"/>
      <c r="I11" s="46"/>
      <c r="J11" s="46"/>
      <c r="K11" s="46"/>
      <c r="L11" s="46"/>
      <c r="M11" s="46"/>
      <c r="N11" s="46"/>
      <c r="O11" s="56"/>
    </row>
    <row r="12" spans="1:16" x14ac:dyDescent="0.25">
      <c r="A12" s="8">
        <v>2</v>
      </c>
      <c r="B12" s="4" t="s">
        <v>27</v>
      </c>
      <c r="C12" s="59">
        <f t="shared" ref="C12:C26" si="0">SUM(D12:O12)</f>
        <v>36000</v>
      </c>
      <c r="D12" s="47"/>
      <c r="E12" s="47">
        <v>12000</v>
      </c>
      <c r="F12" s="47">
        <v>12000</v>
      </c>
      <c r="G12" s="47">
        <v>12000</v>
      </c>
      <c r="H12" s="47"/>
      <c r="I12" s="47"/>
      <c r="J12" s="47"/>
      <c r="K12" s="47"/>
      <c r="L12" s="47"/>
      <c r="M12" s="47"/>
      <c r="N12" s="47"/>
      <c r="O12" s="57"/>
    </row>
    <row r="13" spans="1:16" x14ac:dyDescent="0.25">
      <c r="A13" s="8">
        <v>3</v>
      </c>
      <c r="B13" s="4" t="s">
        <v>28</v>
      </c>
      <c r="C13" s="59">
        <f t="shared" si="0"/>
        <v>24000</v>
      </c>
      <c r="D13" s="47"/>
      <c r="E13" s="47"/>
      <c r="F13" s="47"/>
      <c r="G13" s="47"/>
      <c r="H13" s="47">
        <v>8000</v>
      </c>
      <c r="I13" s="47">
        <v>8000</v>
      </c>
      <c r="J13" s="47">
        <v>8000</v>
      </c>
      <c r="K13" s="47"/>
      <c r="L13" s="47"/>
      <c r="M13" s="47"/>
      <c r="N13" s="47"/>
      <c r="O13" s="57"/>
    </row>
    <row r="14" spans="1:16" x14ac:dyDescent="0.25">
      <c r="A14" s="8">
        <v>4</v>
      </c>
      <c r="B14" s="4" t="s">
        <v>29</v>
      </c>
      <c r="C14" s="59">
        <f t="shared" si="0"/>
        <v>24000</v>
      </c>
      <c r="D14" s="47"/>
      <c r="E14" s="47"/>
      <c r="F14" s="47"/>
      <c r="G14" s="47"/>
      <c r="H14" s="47">
        <v>8000</v>
      </c>
      <c r="I14" s="47">
        <v>8000</v>
      </c>
      <c r="J14" s="47">
        <v>8000</v>
      </c>
      <c r="K14" s="47"/>
      <c r="L14" s="47"/>
      <c r="M14" s="47"/>
      <c r="N14" s="47"/>
      <c r="O14" s="57"/>
    </row>
    <row r="15" spans="1:16" x14ac:dyDescent="0.25">
      <c r="A15" s="8">
        <v>5</v>
      </c>
      <c r="B15" s="4" t="s">
        <v>30</v>
      </c>
      <c r="C15" s="59">
        <f t="shared" si="0"/>
        <v>24000</v>
      </c>
      <c r="D15" s="47"/>
      <c r="E15" s="47"/>
      <c r="F15" s="47"/>
      <c r="G15" s="47"/>
      <c r="H15" s="47">
        <v>8000</v>
      </c>
      <c r="I15" s="47">
        <v>8000</v>
      </c>
      <c r="J15" s="47">
        <v>8000</v>
      </c>
      <c r="K15" s="47"/>
      <c r="L15" s="47"/>
      <c r="M15" s="47"/>
      <c r="N15" s="47"/>
      <c r="O15" s="57"/>
    </row>
    <row r="16" spans="1:16" x14ac:dyDescent="0.25">
      <c r="A16" s="8">
        <v>6</v>
      </c>
      <c r="B16" s="4" t="s">
        <v>31</v>
      </c>
      <c r="C16" s="59">
        <f t="shared" si="0"/>
        <v>24000</v>
      </c>
      <c r="D16" s="47"/>
      <c r="E16" s="47"/>
      <c r="F16" s="47"/>
      <c r="G16" s="47"/>
      <c r="H16" s="47">
        <v>8000</v>
      </c>
      <c r="I16" s="47">
        <v>8000</v>
      </c>
      <c r="J16" s="47">
        <v>8000</v>
      </c>
      <c r="K16" s="47"/>
      <c r="L16" s="47"/>
      <c r="M16" s="47"/>
      <c r="N16" s="47"/>
      <c r="O16" s="57"/>
    </row>
    <row r="17" spans="1:15" x14ac:dyDescent="0.25">
      <c r="A17" s="8">
        <v>7</v>
      </c>
      <c r="B17" s="4" t="s">
        <v>32</v>
      </c>
      <c r="C17" s="59">
        <f t="shared" si="0"/>
        <v>6000</v>
      </c>
      <c r="D17" s="47"/>
      <c r="E17" s="47"/>
      <c r="F17" s="47"/>
      <c r="G17" s="47"/>
      <c r="H17" s="47">
        <v>2000</v>
      </c>
      <c r="I17" s="47">
        <v>2000</v>
      </c>
      <c r="J17" s="47">
        <v>2000</v>
      </c>
      <c r="K17" s="47"/>
      <c r="L17" s="47"/>
      <c r="M17" s="47"/>
      <c r="N17" s="47"/>
      <c r="O17" s="57"/>
    </row>
    <row r="18" spans="1:15" x14ac:dyDescent="0.25">
      <c r="A18" s="8">
        <v>8</v>
      </c>
      <c r="B18" s="4" t="s">
        <v>33</v>
      </c>
      <c r="C18" s="59">
        <f t="shared" si="0"/>
        <v>16000</v>
      </c>
      <c r="D18" s="47"/>
      <c r="E18" s="47"/>
      <c r="F18" s="47"/>
      <c r="G18" s="47"/>
      <c r="H18" s="47">
        <v>4000</v>
      </c>
      <c r="I18" s="47">
        <v>4000</v>
      </c>
      <c r="J18" s="47">
        <v>4000</v>
      </c>
      <c r="K18" s="47">
        <v>4000</v>
      </c>
      <c r="L18" s="47"/>
      <c r="M18" s="47"/>
      <c r="N18" s="47"/>
      <c r="O18" s="57"/>
    </row>
    <row r="19" spans="1:15" x14ac:dyDescent="0.25">
      <c r="A19" s="8">
        <v>9</v>
      </c>
      <c r="B19" s="4" t="s">
        <v>34</v>
      </c>
      <c r="C19" s="59">
        <f t="shared" si="0"/>
        <v>7500</v>
      </c>
      <c r="D19" s="47"/>
      <c r="E19" s="47"/>
      <c r="F19" s="47"/>
      <c r="G19" s="47"/>
      <c r="H19" s="47"/>
      <c r="I19" s="47"/>
      <c r="J19" s="47"/>
      <c r="K19" s="47">
        <v>7500</v>
      </c>
      <c r="L19" s="47"/>
      <c r="M19" s="47"/>
      <c r="N19" s="47"/>
      <c r="O19" s="57"/>
    </row>
    <row r="20" spans="1:15" x14ac:dyDescent="0.25">
      <c r="A20" s="8">
        <v>10</v>
      </c>
      <c r="B20" s="4" t="s">
        <v>35</v>
      </c>
      <c r="C20" s="59">
        <f t="shared" si="0"/>
        <v>55000</v>
      </c>
      <c r="D20" s="47"/>
      <c r="E20" s="47"/>
      <c r="F20" s="47"/>
      <c r="G20" s="47"/>
      <c r="H20" s="47"/>
      <c r="I20" s="47"/>
      <c r="J20" s="47"/>
      <c r="K20" s="47"/>
      <c r="L20" s="47">
        <v>55000</v>
      </c>
      <c r="M20" s="47"/>
      <c r="N20" s="47"/>
      <c r="O20" s="57"/>
    </row>
    <row r="21" spans="1:15" x14ac:dyDescent="0.25">
      <c r="A21" s="8">
        <v>11</v>
      </c>
      <c r="B21" s="4" t="s">
        <v>36</v>
      </c>
      <c r="C21" s="59">
        <f t="shared" si="0"/>
        <v>45000</v>
      </c>
      <c r="D21" s="47"/>
      <c r="E21" s="47"/>
      <c r="F21" s="47"/>
      <c r="G21" s="47"/>
      <c r="H21" s="47"/>
      <c r="I21" s="47"/>
      <c r="J21" s="47"/>
      <c r="K21" s="47"/>
      <c r="L21" s="47"/>
      <c r="M21" s="47">
        <v>45000</v>
      </c>
      <c r="N21" s="47"/>
      <c r="O21" s="57"/>
    </row>
    <row r="22" spans="1:15" x14ac:dyDescent="0.25">
      <c r="A22" s="8">
        <v>12</v>
      </c>
      <c r="B22" s="4" t="s">
        <v>368</v>
      </c>
      <c r="C22" s="59">
        <f t="shared" si="0"/>
        <v>17000</v>
      </c>
      <c r="D22" s="47"/>
      <c r="E22" s="47"/>
      <c r="F22" s="47"/>
      <c r="G22" s="47"/>
      <c r="H22" s="47"/>
      <c r="I22" s="47"/>
      <c r="J22" s="47"/>
      <c r="K22" s="47"/>
      <c r="L22" s="47">
        <v>12000</v>
      </c>
      <c r="M22" s="47">
        <v>5000</v>
      </c>
      <c r="N22" s="47"/>
      <c r="O22" s="57"/>
    </row>
    <row r="23" spans="1:15" x14ac:dyDescent="0.25">
      <c r="A23" s="8">
        <v>13</v>
      </c>
      <c r="B23" s="4" t="s">
        <v>37</v>
      </c>
      <c r="C23" s="59">
        <f>SUM(D23:O23)</f>
        <v>37000</v>
      </c>
      <c r="D23" s="47"/>
      <c r="E23" s="47"/>
      <c r="F23" s="47"/>
      <c r="G23" s="47"/>
      <c r="H23" s="47"/>
      <c r="I23" s="47"/>
      <c r="J23" s="47"/>
      <c r="K23" s="47"/>
      <c r="L23" s="47">
        <v>13000</v>
      </c>
      <c r="M23" s="47">
        <v>12000</v>
      </c>
      <c r="N23" s="47">
        <v>12000</v>
      </c>
      <c r="O23" s="57"/>
    </row>
    <row r="24" spans="1:15" x14ac:dyDescent="0.25">
      <c r="A24" s="8">
        <v>14</v>
      </c>
      <c r="B24" s="4" t="s">
        <v>369</v>
      </c>
      <c r="C24" s="59">
        <f t="shared" si="0"/>
        <v>12000</v>
      </c>
      <c r="D24" s="47"/>
      <c r="E24" s="47"/>
      <c r="F24" s="47"/>
      <c r="G24" s="47"/>
      <c r="H24" s="47"/>
      <c r="I24" s="47"/>
      <c r="J24" s="47"/>
      <c r="K24" s="47"/>
      <c r="L24" s="47"/>
      <c r="M24" s="47">
        <v>12000</v>
      </c>
      <c r="O24" s="57"/>
    </row>
    <row r="25" spans="1:15" x14ac:dyDescent="0.25">
      <c r="A25" s="8">
        <v>15</v>
      </c>
      <c r="B25" s="4" t="s">
        <v>41</v>
      </c>
      <c r="C25" s="59">
        <f t="shared" si="0"/>
        <v>5000</v>
      </c>
      <c r="D25" s="47"/>
      <c r="E25" s="47"/>
      <c r="F25" s="47"/>
      <c r="G25" s="47"/>
      <c r="H25" s="47"/>
      <c r="I25" s="47"/>
      <c r="J25" s="47"/>
      <c r="K25" s="47"/>
      <c r="L25" s="47"/>
      <c r="M25" s="47"/>
      <c r="N25" s="47">
        <v>5000</v>
      </c>
      <c r="O25" s="57"/>
    </row>
    <row r="26" spans="1:15" x14ac:dyDescent="0.25">
      <c r="A26" s="8">
        <v>16</v>
      </c>
      <c r="B26" s="4" t="s">
        <v>38</v>
      </c>
      <c r="C26" s="59">
        <f t="shared" si="0"/>
        <v>5000</v>
      </c>
      <c r="D26" s="47"/>
      <c r="E26" s="47"/>
      <c r="F26" s="47"/>
      <c r="G26" s="47"/>
      <c r="H26" s="47"/>
      <c r="I26" s="47"/>
      <c r="J26" s="47"/>
      <c r="K26" s="47"/>
      <c r="L26" s="47"/>
      <c r="M26" s="47"/>
      <c r="N26" s="47">
        <v>3000</v>
      </c>
      <c r="O26" s="57">
        <v>2000</v>
      </c>
    </row>
    <row r="27" spans="1:15" x14ac:dyDescent="0.25">
      <c r="A27" s="8"/>
      <c r="C27" s="33"/>
      <c r="D27" s="47"/>
      <c r="E27" s="47"/>
      <c r="F27" s="47"/>
      <c r="G27" s="47"/>
      <c r="H27" s="47"/>
      <c r="I27" s="47"/>
      <c r="J27" s="47"/>
      <c r="K27" s="47"/>
      <c r="L27" s="47"/>
      <c r="M27" s="47"/>
      <c r="N27" s="47"/>
      <c r="O27" s="57"/>
    </row>
    <row r="28" spans="1:15" x14ac:dyDescent="0.25">
      <c r="A28" s="17" t="s">
        <v>9</v>
      </c>
      <c r="B28" s="18"/>
      <c r="C28" s="18"/>
      <c r="D28" s="18"/>
      <c r="E28" s="18"/>
      <c r="F28" s="18"/>
      <c r="G28" s="18"/>
      <c r="H28" s="18"/>
      <c r="I28" s="18"/>
      <c r="J28" s="18"/>
      <c r="K28" s="18"/>
      <c r="L28" s="18"/>
      <c r="M28" s="18"/>
      <c r="N28" s="18"/>
      <c r="O28" s="18"/>
    </row>
    <row r="29" spans="1:15" x14ac:dyDescent="0.25">
      <c r="B29" s="5" t="s">
        <v>63</v>
      </c>
      <c r="C29" s="5"/>
      <c r="D29" s="48">
        <f>SUM(D11:D28)</f>
        <v>4000</v>
      </c>
      <c r="E29" s="48">
        <f>SUM(E11:E28)</f>
        <v>18000</v>
      </c>
      <c r="F29" s="48">
        <f>SUM(F11:F28)</f>
        <v>17000</v>
      </c>
      <c r="G29" s="48">
        <f t="shared" ref="G29:O29" si="1">SUM(G11:G28)</f>
        <v>16500</v>
      </c>
      <c r="H29" s="48">
        <f t="shared" si="1"/>
        <v>38000</v>
      </c>
      <c r="I29" s="48">
        <f t="shared" si="1"/>
        <v>38000</v>
      </c>
      <c r="J29" s="48">
        <f>SUM(J11:J28)</f>
        <v>38000</v>
      </c>
      <c r="K29" s="48">
        <f t="shared" si="1"/>
        <v>11500</v>
      </c>
      <c r="L29" s="48">
        <f>SUM(L11:L28)</f>
        <v>80000</v>
      </c>
      <c r="M29" s="48">
        <f t="shared" si="1"/>
        <v>74000</v>
      </c>
      <c r="N29" s="48">
        <f>SUM(N11:N28)</f>
        <v>20000</v>
      </c>
      <c r="O29" s="48">
        <f t="shared" si="1"/>
        <v>2000</v>
      </c>
    </row>
    <row r="31" spans="1:15" x14ac:dyDescent="0.25">
      <c r="B31" s="19" t="s">
        <v>64</v>
      </c>
      <c r="C31" s="19"/>
      <c r="D31" s="55">
        <f>SUM($D29:D29)</f>
        <v>4000</v>
      </c>
      <c r="E31" s="55">
        <f>SUM($D29:E29)</f>
        <v>22000</v>
      </c>
      <c r="F31" s="55">
        <f>SUM($D29:F29)</f>
        <v>39000</v>
      </c>
      <c r="G31" s="22">
        <f>SUM($D29:G29)</f>
        <v>55500</v>
      </c>
      <c r="H31" s="55">
        <f>SUM($D29:H29)</f>
        <v>93500</v>
      </c>
      <c r="I31" s="22">
        <f>SUM($D29:I29)</f>
        <v>131500</v>
      </c>
      <c r="J31" s="22">
        <f>SUM($D29:J29)</f>
        <v>169500</v>
      </c>
      <c r="K31" s="22">
        <f>SUM($D29:K29)</f>
        <v>181000</v>
      </c>
      <c r="L31" s="22">
        <f>SUM($D29:L29)</f>
        <v>261000</v>
      </c>
      <c r="M31" s="22">
        <f>SUM($D29:M29)</f>
        <v>335000</v>
      </c>
      <c r="N31" s="22">
        <f>SUM($D29:N29)</f>
        <v>355000</v>
      </c>
      <c r="O31" s="22">
        <f>SUM($D29:O29)</f>
        <v>357000</v>
      </c>
    </row>
  </sheetData>
  <mergeCells count="1">
    <mergeCell ref="A7:P7"/>
  </mergeCells>
  <pageMargins left="0.5" right="0.5" top="0.25" bottom="0.25" header="0.5" footer="0.25"/>
  <pageSetup scale="93"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
    <pageSetUpPr fitToPage="1"/>
  </sheetPr>
  <dimension ref="A3:Q33"/>
  <sheetViews>
    <sheetView showGridLines="0" topLeftCell="A7" zoomScaleNormal="100" workbookViewId="0">
      <selection activeCell="E31" sqref="E31"/>
    </sheetView>
  </sheetViews>
  <sheetFormatPr baseColWidth="10" defaultColWidth="9.140625" defaultRowHeight="15.75" x14ac:dyDescent="0.25"/>
  <cols>
    <col min="1" max="1" width="6.5703125" style="4" customWidth="1"/>
    <col min="2" max="2" width="32.28515625" style="4" customWidth="1"/>
    <col min="3" max="3" width="13.85546875" style="4" customWidth="1"/>
    <col min="4" max="4" width="8.7109375" style="4" customWidth="1"/>
    <col min="5" max="5" width="9.5703125" style="4" customWidth="1"/>
    <col min="6" max="6" width="10.5703125" style="4" customWidth="1"/>
    <col min="7" max="7" width="9.5703125" style="4" customWidth="1"/>
    <col min="8" max="8" width="9.140625" style="4" bestFit="1" customWidth="1"/>
    <col min="9" max="9" width="10.42578125" style="4" customWidth="1"/>
    <col min="10" max="10" width="10.140625" style="4" bestFit="1" customWidth="1"/>
    <col min="11" max="11" width="10.7109375" style="4" customWidth="1"/>
    <col min="12" max="13" width="11.140625" style="4" customWidth="1"/>
    <col min="14" max="14" width="10.7109375" style="4" customWidth="1"/>
    <col min="15" max="15" width="11.140625" style="4" customWidth="1"/>
    <col min="16" max="16" width="16.85546875" style="50" customWidth="1"/>
    <col min="17" max="17" width="17.28515625" style="4" customWidth="1"/>
    <col min="18" max="256" width="11.42578125" style="4" customWidth="1"/>
    <col min="257" max="16384" width="9.140625" style="4"/>
  </cols>
  <sheetData>
    <row r="3" spans="1:17" ht="26.25" x14ac:dyDescent="0.4">
      <c r="F3" s="25" t="s">
        <v>21</v>
      </c>
    </row>
    <row r="4" spans="1:17" x14ac:dyDescent="0.25">
      <c r="A4" s="3"/>
    </row>
    <row r="5" spans="1:17" x14ac:dyDescent="0.25">
      <c r="A5" s="10" t="s">
        <v>70</v>
      </c>
      <c r="Q5" s="6"/>
    </row>
    <row r="6" spans="1:17" x14ac:dyDescent="0.25">
      <c r="A6" s="10"/>
      <c r="Q6" s="6"/>
    </row>
    <row r="7" spans="1:17" x14ac:dyDescent="0.25">
      <c r="A7" s="146" t="s">
        <v>359</v>
      </c>
      <c r="B7" s="147"/>
      <c r="C7" s="147"/>
      <c r="D7" s="147"/>
      <c r="E7" s="147"/>
      <c r="F7" s="147"/>
      <c r="G7" s="147"/>
      <c r="H7" s="147"/>
      <c r="I7" s="147"/>
      <c r="J7" s="147"/>
      <c r="K7" s="147"/>
      <c r="L7" s="147"/>
      <c r="M7" s="147"/>
      <c r="N7" s="147"/>
      <c r="O7" s="147"/>
      <c r="P7" s="147"/>
      <c r="Q7" s="8"/>
    </row>
    <row r="8" spans="1:17" x14ac:dyDescent="0.25">
      <c r="Q8" s="8"/>
    </row>
    <row r="9" spans="1:17" x14ac:dyDescent="0.25">
      <c r="A9" s="10" t="s">
        <v>85</v>
      </c>
      <c r="D9" s="10"/>
    </row>
    <row r="11" spans="1:17" x14ac:dyDescent="0.25">
      <c r="A11" s="3" t="s">
        <v>20</v>
      </c>
      <c r="D11" s="10"/>
      <c r="O11" s="5"/>
    </row>
    <row r="12" spans="1:17" ht="25.5" x14ac:dyDescent="0.25">
      <c r="A12" s="23" t="s">
        <v>12</v>
      </c>
      <c r="B12" s="24" t="s">
        <v>11</v>
      </c>
      <c r="C12" s="60" t="s">
        <v>69</v>
      </c>
      <c r="D12" s="27">
        <v>44621</v>
      </c>
      <c r="E12" s="27">
        <v>44652</v>
      </c>
      <c r="F12" s="27">
        <v>44682</v>
      </c>
      <c r="G12" s="27">
        <v>44713</v>
      </c>
      <c r="H12" s="27">
        <v>44743</v>
      </c>
      <c r="I12" s="27">
        <v>44774</v>
      </c>
      <c r="J12" s="27">
        <v>44805</v>
      </c>
      <c r="K12" s="27">
        <v>44835</v>
      </c>
      <c r="L12" s="27">
        <v>44866</v>
      </c>
      <c r="M12" s="27">
        <v>44896</v>
      </c>
      <c r="N12" s="27">
        <v>44562</v>
      </c>
      <c r="O12" s="27">
        <v>44593</v>
      </c>
      <c r="P12" s="27" t="s">
        <v>59</v>
      </c>
    </row>
    <row r="13" spans="1:17" x14ac:dyDescent="0.25">
      <c r="A13" s="8">
        <v>1</v>
      </c>
      <c r="B13" s="4" t="s">
        <v>45</v>
      </c>
      <c r="C13" s="30">
        <f>VP!C10</f>
        <v>20000</v>
      </c>
      <c r="D13" s="20">
        <v>0.15</v>
      </c>
      <c r="E13" s="20">
        <v>0.2</v>
      </c>
      <c r="F13" s="20">
        <v>0.25</v>
      </c>
      <c r="G13" s="20">
        <v>0.25</v>
      </c>
      <c r="H13" s="20">
        <v>0.15</v>
      </c>
      <c r="I13" s="20"/>
      <c r="J13" s="20"/>
      <c r="K13" s="20"/>
      <c r="L13" s="20"/>
      <c r="M13" s="20"/>
      <c r="N13" s="20"/>
      <c r="O13" s="20"/>
      <c r="P13" s="52">
        <f>SUM(D13:O13)</f>
        <v>1</v>
      </c>
    </row>
    <row r="14" spans="1:17" x14ac:dyDescent="0.25">
      <c r="A14" s="8">
        <v>2</v>
      </c>
      <c r="B14" s="4" t="s">
        <v>27</v>
      </c>
      <c r="C14" s="30">
        <f>VP!C11</f>
        <v>36000</v>
      </c>
      <c r="D14" s="20" t="s">
        <v>40</v>
      </c>
      <c r="E14" s="20">
        <v>0.33</v>
      </c>
      <c r="F14" s="20">
        <v>0.33</v>
      </c>
      <c r="G14" s="20">
        <v>0.34</v>
      </c>
      <c r="H14" s="20"/>
      <c r="I14" s="20"/>
      <c r="J14" s="20"/>
      <c r="K14" s="20"/>
      <c r="L14" s="20"/>
      <c r="M14" s="20"/>
      <c r="N14" s="20"/>
      <c r="O14" s="20"/>
      <c r="P14" s="52">
        <f t="shared" ref="P14:P28" si="0">SUM(D14:O14)</f>
        <v>1</v>
      </c>
    </row>
    <row r="15" spans="1:17" x14ac:dyDescent="0.25">
      <c r="A15" s="8">
        <v>3</v>
      </c>
      <c r="B15" s="4" t="s">
        <v>28</v>
      </c>
      <c r="C15" s="30">
        <f>VP!C12</f>
        <v>24000</v>
      </c>
      <c r="D15" s="20"/>
      <c r="E15" s="20"/>
      <c r="F15" s="20"/>
      <c r="G15" s="20"/>
      <c r="H15" s="20">
        <v>0.33</v>
      </c>
      <c r="I15" s="20">
        <v>0.33</v>
      </c>
      <c r="J15" s="20">
        <v>0.34</v>
      </c>
      <c r="K15" s="20"/>
      <c r="L15" s="20"/>
      <c r="M15" s="20"/>
      <c r="N15" s="20"/>
      <c r="O15" s="20"/>
      <c r="P15" s="52">
        <f t="shared" si="0"/>
        <v>1</v>
      </c>
    </row>
    <row r="16" spans="1:17" x14ac:dyDescent="0.25">
      <c r="A16" s="8">
        <v>4</v>
      </c>
      <c r="B16" s="4" t="s">
        <v>29</v>
      </c>
      <c r="C16" s="30">
        <f>VP!C13</f>
        <v>24000</v>
      </c>
      <c r="D16" s="20"/>
      <c r="E16" s="20"/>
      <c r="F16" s="20"/>
      <c r="G16" s="20"/>
      <c r="H16" s="20">
        <v>0.33</v>
      </c>
      <c r="I16" s="20">
        <v>0.33</v>
      </c>
      <c r="J16" s="20">
        <v>0.34</v>
      </c>
      <c r="K16" s="20"/>
      <c r="L16" s="20"/>
      <c r="M16" s="20"/>
      <c r="N16" s="20"/>
      <c r="O16" s="20"/>
      <c r="P16" s="52">
        <f t="shared" si="0"/>
        <v>1</v>
      </c>
    </row>
    <row r="17" spans="1:16" x14ac:dyDescent="0.25">
      <c r="A17" s="8">
        <v>5</v>
      </c>
      <c r="B17" s="4" t="s">
        <v>30</v>
      </c>
      <c r="C17" s="30">
        <f>VP!C14</f>
        <v>24000</v>
      </c>
      <c r="D17" s="20"/>
      <c r="E17" s="20"/>
      <c r="F17" s="20"/>
      <c r="G17" s="20"/>
      <c r="H17" s="20">
        <v>0.33</v>
      </c>
      <c r="I17" s="20">
        <v>0.33</v>
      </c>
      <c r="J17" s="20">
        <v>0.34</v>
      </c>
      <c r="K17" s="20"/>
      <c r="L17" s="20"/>
      <c r="M17" s="20"/>
      <c r="N17" s="20"/>
      <c r="O17" s="20"/>
      <c r="P17" s="52">
        <f t="shared" si="0"/>
        <v>1</v>
      </c>
    </row>
    <row r="18" spans="1:16" x14ac:dyDescent="0.25">
      <c r="A18" s="8">
        <v>6</v>
      </c>
      <c r="B18" s="4" t="s">
        <v>31</v>
      </c>
      <c r="C18" s="30">
        <f>VP!C15</f>
        <v>24000</v>
      </c>
      <c r="D18" s="20"/>
      <c r="E18" s="20"/>
      <c r="F18" s="20"/>
      <c r="G18" s="20"/>
      <c r="H18" s="20">
        <v>0.33</v>
      </c>
      <c r="I18" s="20">
        <v>0.33</v>
      </c>
      <c r="J18" s="20">
        <v>0.34</v>
      </c>
      <c r="K18" s="20"/>
      <c r="L18" s="20"/>
      <c r="M18" s="20"/>
      <c r="N18" s="20"/>
      <c r="O18" s="20"/>
      <c r="P18" s="52">
        <f t="shared" si="0"/>
        <v>1</v>
      </c>
    </row>
    <row r="19" spans="1:16" x14ac:dyDescent="0.25">
      <c r="A19" s="8">
        <v>7</v>
      </c>
      <c r="B19" s="4" t="s">
        <v>32</v>
      </c>
      <c r="C19" s="30">
        <f>VP!C16</f>
        <v>6000</v>
      </c>
      <c r="D19" s="20"/>
      <c r="E19" s="20"/>
      <c r="F19" s="20"/>
      <c r="G19" s="20"/>
      <c r="H19" s="20">
        <v>0.33</v>
      </c>
      <c r="I19" s="20">
        <v>0.33</v>
      </c>
      <c r="J19" s="20">
        <v>0.34</v>
      </c>
      <c r="K19" s="20"/>
      <c r="L19" s="20"/>
      <c r="M19" s="20"/>
      <c r="N19" s="20"/>
      <c r="O19" s="20"/>
      <c r="P19" s="52">
        <f t="shared" si="0"/>
        <v>1</v>
      </c>
    </row>
    <row r="20" spans="1:16" x14ac:dyDescent="0.25">
      <c r="A20" s="8">
        <v>8</v>
      </c>
      <c r="B20" s="4" t="s">
        <v>33</v>
      </c>
      <c r="C20" s="30">
        <f>VP!C17</f>
        <v>16000</v>
      </c>
      <c r="D20" s="20"/>
      <c r="E20" s="20"/>
      <c r="F20" s="20"/>
      <c r="G20" s="20"/>
      <c r="H20" s="20">
        <v>0.25</v>
      </c>
      <c r="I20" s="20">
        <v>0.25</v>
      </c>
      <c r="J20" s="20">
        <v>0.25</v>
      </c>
      <c r="K20" s="20">
        <v>0.25</v>
      </c>
      <c r="L20" s="20"/>
      <c r="M20" s="20"/>
      <c r="N20" s="20"/>
      <c r="O20" s="20"/>
      <c r="P20" s="52">
        <f t="shared" si="0"/>
        <v>1</v>
      </c>
    </row>
    <row r="21" spans="1:16" x14ac:dyDescent="0.25">
      <c r="A21" s="8">
        <v>9</v>
      </c>
      <c r="B21" s="4" t="s">
        <v>34</v>
      </c>
      <c r="C21" s="30">
        <f>VP!C18</f>
        <v>7500</v>
      </c>
      <c r="D21" s="20"/>
      <c r="E21" s="20"/>
      <c r="F21" s="20"/>
      <c r="G21" s="20"/>
      <c r="H21" s="20"/>
      <c r="I21" s="20"/>
      <c r="J21" s="20"/>
      <c r="K21" s="20">
        <v>1</v>
      </c>
      <c r="L21" s="20"/>
      <c r="M21" s="20"/>
      <c r="N21" s="20"/>
      <c r="O21" s="20"/>
      <c r="P21" s="52">
        <f t="shared" si="0"/>
        <v>1</v>
      </c>
    </row>
    <row r="22" spans="1:16" x14ac:dyDescent="0.25">
      <c r="A22" s="8">
        <v>10</v>
      </c>
      <c r="B22" s="4" t="s">
        <v>35</v>
      </c>
      <c r="C22" s="30">
        <f>VP!C19</f>
        <v>54500</v>
      </c>
      <c r="D22" s="20"/>
      <c r="E22" s="20"/>
      <c r="F22" s="20"/>
      <c r="G22" s="20"/>
      <c r="H22" s="20"/>
      <c r="I22" s="20"/>
      <c r="J22" s="20"/>
      <c r="K22" s="20"/>
      <c r="L22" s="20">
        <v>1</v>
      </c>
      <c r="M22" s="20"/>
      <c r="N22" s="20"/>
      <c r="O22" s="20"/>
      <c r="P22" s="52">
        <f t="shared" si="0"/>
        <v>1</v>
      </c>
    </row>
    <row r="23" spans="1:16" x14ac:dyDescent="0.25">
      <c r="A23" s="8">
        <v>11</v>
      </c>
      <c r="B23" s="4" t="s">
        <v>36</v>
      </c>
      <c r="C23" s="30">
        <f>VP!C20</f>
        <v>45000</v>
      </c>
      <c r="D23" s="20"/>
      <c r="E23" s="20"/>
      <c r="F23" s="20"/>
      <c r="G23" s="20"/>
      <c r="H23" s="20"/>
      <c r="I23" s="20"/>
      <c r="J23" s="20"/>
      <c r="K23" s="20"/>
      <c r="L23" s="20"/>
      <c r="M23" s="20">
        <v>1</v>
      </c>
      <c r="N23" s="20"/>
      <c r="O23" s="20"/>
      <c r="P23" s="52">
        <f t="shared" si="0"/>
        <v>1</v>
      </c>
    </row>
    <row r="24" spans="1:16" x14ac:dyDescent="0.25">
      <c r="A24" s="8">
        <v>12</v>
      </c>
      <c r="B24" s="4" t="s">
        <v>368</v>
      </c>
      <c r="C24" s="30">
        <f>VP!C21</f>
        <v>16000</v>
      </c>
      <c r="D24" s="20"/>
      <c r="E24" s="20"/>
      <c r="F24" s="20"/>
      <c r="G24" s="20"/>
      <c r="H24" s="20"/>
      <c r="I24" s="20"/>
      <c r="J24" s="20"/>
      <c r="K24" s="20"/>
      <c r="L24" s="20">
        <v>0.8</v>
      </c>
      <c r="M24" s="20">
        <v>0.2</v>
      </c>
      <c r="O24" s="20"/>
      <c r="P24" s="52">
        <f t="shared" si="0"/>
        <v>1</v>
      </c>
    </row>
    <row r="25" spans="1:16" x14ac:dyDescent="0.25">
      <c r="A25" s="8">
        <v>13</v>
      </c>
      <c r="B25" s="4" t="s">
        <v>37</v>
      </c>
      <c r="C25" s="30">
        <f>VP!C22</f>
        <v>24000</v>
      </c>
      <c r="D25" s="20"/>
      <c r="E25" s="20"/>
      <c r="F25" s="20"/>
      <c r="G25" s="20"/>
      <c r="H25" s="20"/>
      <c r="I25" s="20"/>
      <c r="J25" s="20"/>
      <c r="K25" s="20"/>
      <c r="L25" s="20"/>
      <c r="M25" s="20">
        <v>1</v>
      </c>
      <c r="N25" s="20"/>
      <c r="O25" s="20"/>
      <c r="P25" s="52">
        <f t="shared" si="0"/>
        <v>1</v>
      </c>
    </row>
    <row r="26" spans="1:16" x14ac:dyDescent="0.25">
      <c r="A26" s="8">
        <v>14</v>
      </c>
      <c r="B26" s="4" t="s">
        <v>369</v>
      </c>
      <c r="C26" s="30">
        <f>VP!C23</f>
        <v>12000</v>
      </c>
      <c r="D26" s="20"/>
      <c r="E26" s="20"/>
      <c r="F26" s="20"/>
      <c r="G26" s="20"/>
      <c r="H26" s="20"/>
      <c r="I26" s="20"/>
      <c r="J26" s="20"/>
      <c r="K26" s="20"/>
      <c r="L26" s="20"/>
      <c r="M26" s="20">
        <v>1</v>
      </c>
      <c r="O26" s="20"/>
      <c r="P26" s="52">
        <f t="shared" si="0"/>
        <v>1</v>
      </c>
    </row>
    <row r="27" spans="1:16" x14ac:dyDescent="0.25">
      <c r="A27" s="8">
        <v>15</v>
      </c>
      <c r="B27" s="4" t="s">
        <v>41</v>
      </c>
      <c r="C27" s="30">
        <f>VP!C24</f>
        <v>8000</v>
      </c>
      <c r="D27" s="20"/>
      <c r="E27" s="20"/>
      <c r="F27" s="20"/>
      <c r="G27" s="20"/>
      <c r="H27" s="20"/>
      <c r="I27" s="20"/>
      <c r="J27" s="20"/>
      <c r="K27" s="20"/>
      <c r="L27" s="20"/>
      <c r="M27" s="20"/>
      <c r="N27" s="20">
        <v>1</v>
      </c>
      <c r="O27" s="20"/>
      <c r="P27" s="52">
        <f t="shared" si="0"/>
        <v>1</v>
      </c>
    </row>
    <row r="28" spans="1:16" x14ac:dyDescent="0.25">
      <c r="A28" s="8">
        <v>16</v>
      </c>
      <c r="B28" s="4" t="s">
        <v>38</v>
      </c>
      <c r="C28" s="30">
        <f>VP!C25</f>
        <v>5000</v>
      </c>
      <c r="D28" s="20"/>
      <c r="E28" s="20"/>
      <c r="F28" s="20"/>
      <c r="G28" s="20"/>
      <c r="H28" s="20"/>
      <c r="I28" s="20"/>
      <c r="J28" s="20"/>
      <c r="K28" s="20"/>
      <c r="L28" s="20"/>
      <c r="M28" s="20"/>
      <c r="N28" s="20">
        <v>0.6</v>
      </c>
      <c r="O28" s="20">
        <v>0.4</v>
      </c>
      <c r="P28" s="52">
        <f t="shared" si="0"/>
        <v>1</v>
      </c>
    </row>
    <row r="29" spans="1:16" x14ac:dyDescent="0.25">
      <c r="A29" s="8"/>
      <c r="D29" s="20"/>
      <c r="E29" s="20"/>
      <c r="F29" s="20"/>
      <c r="G29" s="20"/>
      <c r="H29" s="20"/>
      <c r="I29" s="20"/>
      <c r="J29" s="20"/>
      <c r="K29" s="20"/>
      <c r="L29" s="20"/>
      <c r="M29" s="20"/>
      <c r="N29" s="20"/>
      <c r="O29" s="20"/>
    </row>
    <row r="30" spans="1:16" x14ac:dyDescent="0.25">
      <c r="A30" s="17" t="s">
        <v>9</v>
      </c>
      <c r="B30" s="18"/>
      <c r="C30" s="18"/>
      <c r="D30" s="18"/>
      <c r="E30" s="18"/>
      <c r="F30" s="18"/>
      <c r="G30" s="18"/>
      <c r="H30" s="18"/>
      <c r="I30" s="18"/>
      <c r="J30" s="18"/>
      <c r="K30" s="18"/>
      <c r="L30" s="18"/>
      <c r="M30" s="18"/>
      <c r="N30" s="18"/>
      <c r="O30" s="18"/>
    </row>
    <row r="31" spans="1:16" x14ac:dyDescent="0.25">
      <c r="C31" s="5" t="s">
        <v>71</v>
      </c>
      <c r="D31" s="21">
        <f>SUMPRODUCT(D13:D30,$C$13:$C$30)</f>
        <v>3000</v>
      </c>
      <c r="E31" s="21">
        <f>SUMPRODUCT(E13:E30,$C$13:$C$30)</f>
        <v>15880</v>
      </c>
      <c r="F31" s="21">
        <f t="shared" ref="F31:O31" si="1">SUMPRODUCT(F13:F30,$C$13:$C$30)</f>
        <v>16880</v>
      </c>
      <c r="G31" s="21">
        <f>SUMPRODUCT(G13:G30,$C$13:$C$30)</f>
        <v>17240</v>
      </c>
      <c r="H31" s="21">
        <f t="shared" si="1"/>
        <v>40660</v>
      </c>
      <c r="I31" s="21">
        <f t="shared" si="1"/>
        <v>37660</v>
      </c>
      <c r="J31" s="21">
        <f t="shared" si="1"/>
        <v>38680.000000000007</v>
      </c>
      <c r="K31" s="21">
        <f t="shared" si="1"/>
        <v>11500</v>
      </c>
      <c r="L31" s="21">
        <f t="shared" si="1"/>
        <v>67300</v>
      </c>
      <c r="M31" s="21">
        <f t="shared" si="1"/>
        <v>84200</v>
      </c>
      <c r="N31" s="21">
        <f t="shared" si="1"/>
        <v>11000</v>
      </c>
      <c r="O31" s="21">
        <f t="shared" si="1"/>
        <v>2000</v>
      </c>
      <c r="P31" s="53">
        <f>SUM(D31:O31)</f>
        <v>346000</v>
      </c>
    </row>
    <row r="32" spans="1:16" x14ac:dyDescent="0.25">
      <c r="C32" s="19"/>
      <c r="P32" s="53"/>
    </row>
    <row r="33" spans="3:15" x14ac:dyDescent="0.25">
      <c r="C33" s="19" t="s">
        <v>20</v>
      </c>
      <c r="D33" s="55">
        <f>SUM($D31:D31)</f>
        <v>3000</v>
      </c>
      <c r="E33" s="55">
        <f>SUM($D31:E31)</f>
        <v>18880</v>
      </c>
      <c r="F33" s="55">
        <f>SUM($D31:F31)</f>
        <v>35760</v>
      </c>
      <c r="G33" s="55">
        <f>SUM($D31:G31)</f>
        <v>53000</v>
      </c>
      <c r="H33" s="55">
        <f>SUM($D31:H31)</f>
        <v>93660</v>
      </c>
      <c r="I33" s="55">
        <f>SUM($D31:I31)</f>
        <v>131320</v>
      </c>
      <c r="J33" s="55">
        <f>SUM($D31:J31)</f>
        <v>170000</v>
      </c>
      <c r="K33" s="55">
        <f>SUM($D31:K31)</f>
        <v>181500</v>
      </c>
      <c r="L33" s="55">
        <f>SUM($D31:L31)</f>
        <v>248800</v>
      </c>
      <c r="M33" s="55">
        <f>SUM($D31:M31)</f>
        <v>333000</v>
      </c>
      <c r="N33" s="55">
        <f>SUM($D31:N31)</f>
        <v>344000</v>
      </c>
      <c r="O33" s="55">
        <f>SUM($D31:O31)</f>
        <v>346000</v>
      </c>
    </row>
  </sheetData>
  <mergeCells count="1">
    <mergeCell ref="A7:P7"/>
  </mergeCells>
  <pageMargins left="0.5" right="0.5" top="0.25" bottom="0.25" header="0.5" footer="0.25"/>
  <pageSetup scale="93"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3:Q42"/>
  <sheetViews>
    <sheetView showGridLines="0" zoomScale="89" zoomScaleNormal="89" workbookViewId="0"/>
  </sheetViews>
  <sheetFormatPr baseColWidth="10" defaultColWidth="9.140625" defaultRowHeight="15.75" x14ac:dyDescent="0.25"/>
  <cols>
    <col min="1" max="1" width="11" style="4" customWidth="1"/>
    <col min="2" max="2" width="30" style="4" customWidth="1"/>
    <col min="3" max="3" width="12.5703125" style="4" customWidth="1"/>
    <col min="4" max="4" width="12.28515625" style="4" bestFit="1" customWidth="1"/>
    <col min="5" max="5" width="14.85546875" style="4" customWidth="1"/>
    <col min="6" max="6" width="13.5703125" style="4" customWidth="1"/>
    <col min="7" max="7" width="12.7109375" style="4" bestFit="1" customWidth="1"/>
    <col min="8" max="8" width="13.140625" style="4" bestFit="1" customWidth="1"/>
    <col min="9" max="11" width="13.42578125" style="4" bestFit="1" customWidth="1"/>
    <col min="12" max="13" width="13.28515625" style="4" bestFit="1" customWidth="1"/>
    <col min="14" max="15" width="13.42578125" style="4" bestFit="1" customWidth="1"/>
    <col min="16" max="16" width="9.140625" style="4" customWidth="1"/>
    <col min="17" max="17" width="10.85546875" style="4" customWidth="1"/>
    <col min="18" max="256" width="11.42578125" style="4" customWidth="1"/>
    <col min="257" max="16384" width="9.140625" style="4"/>
  </cols>
  <sheetData>
    <row r="3" spans="1:17" ht="26.25" x14ac:dyDescent="0.4">
      <c r="D3" s="25" t="s">
        <v>18</v>
      </c>
    </row>
    <row r="4" spans="1:17" x14ac:dyDescent="0.25">
      <c r="A4" s="4" t="s">
        <v>19</v>
      </c>
      <c r="J4" s="38" t="s">
        <v>24</v>
      </c>
      <c r="O4" s="5"/>
    </row>
    <row r="5" spans="1:17" x14ac:dyDescent="0.25">
      <c r="A5" s="3"/>
      <c r="J5" s="38" t="s">
        <v>23</v>
      </c>
    </row>
    <row r="6" spans="1:17" x14ac:dyDescent="0.25">
      <c r="J6" s="38" t="s">
        <v>25</v>
      </c>
      <c r="Q6" s="6"/>
    </row>
    <row r="7" spans="1:17" x14ac:dyDescent="0.25">
      <c r="B7" s="5" t="s">
        <v>17</v>
      </c>
      <c r="C7" s="7" t="s">
        <v>44</v>
      </c>
      <c r="D7" s="7"/>
      <c r="E7" s="7"/>
      <c r="Q7" s="8"/>
    </row>
    <row r="8" spans="1:17" x14ac:dyDescent="0.25">
      <c r="B8" s="5" t="s">
        <v>16</v>
      </c>
      <c r="C8" s="148">
        <v>44596</v>
      </c>
      <c r="D8" s="149"/>
    </row>
    <row r="9" spans="1:17" x14ac:dyDescent="0.25">
      <c r="C9" s="9" t="s">
        <v>15</v>
      </c>
    </row>
    <row r="10" spans="1:17" x14ac:dyDescent="0.25">
      <c r="B10" s="5" t="s">
        <v>14</v>
      </c>
      <c r="C10" s="150">
        <v>44562</v>
      </c>
      <c r="D10" s="151"/>
    </row>
    <row r="11" spans="1:17" x14ac:dyDescent="0.25">
      <c r="C11" s="9"/>
    </row>
    <row r="12" spans="1:17" x14ac:dyDescent="0.25">
      <c r="A12" s="3" t="s">
        <v>13</v>
      </c>
      <c r="B12" s="5"/>
      <c r="C12" s="9"/>
    </row>
    <row r="13" spans="1:17" x14ac:dyDescent="0.25">
      <c r="B13" s="152" t="s">
        <v>367</v>
      </c>
      <c r="C13" s="152"/>
      <c r="D13" s="152"/>
      <c r="E13" s="152"/>
    </row>
    <row r="14" spans="1:17" x14ac:dyDescent="0.25">
      <c r="B14" s="152"/>
      <c r="C14" s="152"/>
      <c r="D14" s="152"/>
      <c r="E14" s="152"/>
    </row>
    <row r="15" spans="1:17" x14ac:dyDescent="0.25">
      <c r="B15" s="152"/>
      <c r="C15" s="152"/>
      <c r="D15" s="152"/>
      <c r="E15" s="152"/>
    </row>
    <row r="16" spans="1:17" x14ac:dyDescent="0.25">
      <c r="B16" s="152"/>
      <c r="C16" s="152"/>
      <c r="D16" s="152"/>
      <c r="E16" s="152"/>
    </row>
    <row r="17" spans="1:15" x14ac:dyDescent="0.25">
      <c r="B17" s="152"/>
      <c r="C17" s="152"/>
      <c r="D17" s="152"/>
      <c r="E17" s="152"/>
    </row>
    <row r="18" spans="1:15" x14ac:dyDescent="0.25">
      <c r="B18" s="152"/>
      <c r="C18" s="152"/>
      <c r="D18" s="152"/>
      <c r="E18" s="152"/>
    </row>
    <row r="19" spans="1:15" x14ac:dyDescent="0.25">
      <c r="B19" s="152"/>
      <c r="C19" s="152"/>
      <c r="D19" s="152"/>
      <c r="E19" s="152"/>
    </row>
    <row r="20" spans="1:15" x14ac:dyDescent="0.25">
      <c r="B20" s="152"/>
      <c r="C20" s="152"/>
      <c r="D20" s="152"/>
      <c r="E20" s="152"/>
    </row>
    <row r="21" spans="1:15" x14ac:dyDescent="0.25">
      <c r="B21" s="152"/>
      <c r="C21" s="152"/>
      <c r="D21" s="152"/>
      <c r="E21" s="152"/>
    </row>
    <row r="22" spans="1:15" x14ac:dyDescent="0.25">
      <c r="C22" s="9"/>
    </row>
    <row r="23" spans="1:15" x14ac:dyDescent="0.25">
      <c r="A23" s="3"/>
      <c r="D23" s="10"/>
    </row>
    <row r="24" spans="1:15" x14ac:dyDescent="0.25">
      <c r="A24" s="11"/>
      <c r="B24" s="12"/>
      <c r="C24" s="13"/>
      <c r="D24" s="26">
        <v>44621</v>
      </c>
      <c r="E24" s="26">
        <v>44652</v>
      </c>
      <c r="F24" s="26">
        <v>44682</v>
      </c>
      <c r="G24" s="26">
        <v>44713</v>
      </c>
      <c r="H24" s="26">
        <v>44743</v>
      </c>
      <c r="I24" s="26">
        <v>44774</v>
      </c>
      <c r="J24" s="26">
        <v>44805</v>
      </c>
      <c r="K24" s="26">
        <v>44835</v>
      </c>
      <c r="L24" s="26">
        <v>44866</v>
      </c>
      <c r="M24" s="26">
        <v>44896</v>
      </c>
      <c r="N24" s="26">
        <v>44562</v>
      </c>
      <c r="O24" s="26">
        <v>44593</v>
      </c>
    </row>
    <row r="26" spans="1:15" x14ac:dyDescent="0.25">
      <c r="A26" s="3" t="s">
        <v>74</v>
      </c>
    </row>
    <row r="27" spans="1:15" x14ac:dyDescent="0.25">
      <c r="A27" s="3"/>
    </row>
    <row r="28" spans="1:15" x14ac:dyDescent="0.25">
      <c r="C28" s="5" t="s">
        <v>6</v>
      </c>
      <c r="D28" s="28">
        <f>CR!D31</f>
        <v>4000</v>
      </c>
      <c r="E28" s="28">
        <f>CR!E31</f>
        <v>22000</v>
      </c>
      <c r="F28" s="28">
        <f>CR!F31</f>
        <v>39000</v>
      </c>
      <c r="G28" s="28">
        <f>CR!G31</f>
        <v>55500</v>
      </c>
      <c r="H28" s="28">
        <f>CR!H31</f>
        <v>93500</v>
      </c>
      <c r="I28" s="28">
        <f>CR!I31</f>
        <v>131500</v>
      </c>
      <c r="J28" s="28">
        <f>CR!J31</f>
        <v>169500</v>
      </c>
      <c r="K28" s="28">
        <f>CR!K31</f>
        <v>181000</v>
      </c>
      <c r="L28" s="28">
        <f>CR!L31</f>
        <v>261000</v>
      </c>
      <c r="M28" s="28">
        <f>CR!M31</f>
        <v>335000</v>
      </c>
      <c r="N28" s="28">
        <f>CR!N31</f>
        <v>355000</v>
      </c>
      <c r="O28" s="28">
        <f>CR!O31</f>
        <v>357000</v>
      </c>
    </row>
    <row r="29" spans="1:15" x14ac:dyDescent="0.25">
      <c r="C29" s="5" t="s">
        <v>5</v>
      </c>
      <c r="D29" s="28">
        <f>VA!D33</f>
        <v>3000</v>
      </c>
      <c r="E29" s="28">
        <f>VA!E33</f>
        <v>18880</v>
      </c>
      <c r="F29" s="28">
        <f>VA!F33</f>
        <v>35760</v>
      </c>
      <c r="G29" s="28">
        <f>VA!G33</f>
        <v>53000</v>
      </c>
      <c r="H29" s="28">
        <f>VA!H33</f>
        <v>93660</v>
      </c>
      <c r="I29" s="28">
        <f>VA!I33</f>
        <v>131320</v>
      </c>
      <c r="J29" s="28">
        <f>VA!J33</f>
        <v>170000</v>
      </c>
      <c r="K29" s="28">
        <f>VA!K33</f>
        <v>181500</v>
      </c>
      <c r="L29" s="28">
        <f>VA!L33</f>
        <v>248800</v>
      </c>
      <c r="M29" s="28">
        <f>VA!M33</f>
        <v>333000</v>
      </c>
      <c r="N29" s="28">
        <f>VA!N33</f>
        <v>344000</v>
      </c>
      <c r="O29" s="28">
        <f>VA!O33</f>
        <v>346000</v>
      </c>
    </row>
    <row r="30" spans="1:15" x14ac:dyDescent="0.25">
      <c r="C30" s="5" t="s">
        <v>72</v>
      </c>
      <c r="D30" s="62">
        <f>IF(ISBLANK(D24),NA(),VP!D29)</f>
        <v>5000</v>
      </c>
      <c r="E30" s="28">
        <f>VP!E29</f>
        <v>22000</v>
      </c>
      <c r="F30" s="28">
        <f>VP!F29</f>
        <v>39000</v>
      </c>
      <c r="G30" s="28">
        <f>VP!G29</f>
        <v>56000</v>
      </c>
      <c r="H30" s="28">
        <f>VP!H29</f>
        <v>94000</v>
      </c>
      <c r="I30" s="28">
        <f>VP!I29</f>
        <v>132000</v>
      </c>
      <c r="J30" s="28">
        <f>VP!J29</f>
        <v>170000</v>
      </c>
      <c r="K30" s="28">
        <f>VP!K29</f>
        <v>181500</v>
      </c>
      <c r="L30" s="28">
        <f>VP!L29</f>
        <v>252000</v>
      </c>
      <c r="M30" s="28">
        <f>VP!M29</f>
        <v>321000</v>
      </c>
      <c r="N30" s="28">
        <f>VP!N29</f>
        <v>344000</v>
      </c>
      <c r="O30" s="28">
        <f>VP!O29</f>
        <v>346000</v>
      </c>
    </row>
    <row r="31" spans="1:15" x14ac:dyDescent="0.25">
      <c r="C31" s="5" t="s">
        <v>73</v>
      </c>
      <c r="D31" s="63">
        <f>VP!C28</f>
        <v>346000</v>
      </c>
      <c r="E31" s="61"/>
      <c r="F31" s="61"/>
      <c r="G31" s="61"/>
      <c r="H31" s="61"/>
      <c r="I31" s="61"/>
      <c r="J31" s="61"/>
      <c r="K31" s="61"/>
      <c r="L31" s="61"/>
      <c r="M31" s="61"/>
      <c r="N31" s="61"/>
      <c r="O31" s="61"/>
    </row>
    <row r="33" spans="1:15" x14ac:dyDescent="0.25">
      <c r="A33" s="3" t="s">
        <v>4</v>
      </c>
    </row>
    <row r="34" spans="1:15" x14ac:dyDescent="0.25">
      <c r="A34" s="3"/>
    </row>
    <row r="35" spans="1:15" x14ac:dyDescent="0.25">
      <c r="C35" s="5" t="s">
        <v>3</v>
      </c>
      <c r="D35" s="36">
        <f>IF(AND(ISBLANK(D28),ISBLANK(D29))," - ",D29-D28)</f>
        <v>-1000</v>
      </c>
      <c r="E35" s="36">
        <f t="shared" ref="E35:O35" si="0">IF(AND(ISBLANK(E28),ISBLANK(E29))," - ",E29-E28)</f>
        <v>-3120</v>
      </c>
      <c r="F35" s="36">
        <f t="shared" si="0"/>
        <v>-3240</v>
      </c>
      <c r="G35" s="36">
        <f t="shared" si="0"/>
        <v>-2500</v>
      </c>
      <c r="H35" s="36">
        <f t="shared" si="0"/>
        <v>160</v>
      </c>
      <c r="I35" s="36">
        <f t="shared" si="0"/>
        <v>-180</v>
      </c>
      <c r="J35" s="36">
        <f t="shared" si="0"/>
        <v>500</v>
      </c>
      <c r="K35" s="36">
        <f>IF(AND(ISBLANK(K28),ISBLANK(K29))," - ",K29-K28)</f>
        <v>500</v>
      </c>
      <c r="L35" s="36">
        <f>IF(AND(ISBLANK(L28),ISBLANK(L29))," - ",L29-L28)</f>
        <v>-12200</v>
      </c>
      <c r="M35" s="36">
        <f t="shared" si="0"/>
        <v>-2000</v>
      </c>
      <c r="N35" s="36">
        <f t="shared" si="0"/>
        <v>-11000</v>
      </c>
      <c r="O35" s="36">
        <f t="shared" si="0"/>
        <v>-11000</v>
      </c>
    </row>
    <row r="36" spans="1:15" x14ac:dyDescent="0.25">
      <c r="C36" s="5" t="s">
        <v>2</v>
      </c>
      <c r="D36" s="36">
        <f t="shared" ref="D36:O36" si="1">IF(AND(ISBLANK(D28),ISBLANK(D29))," - ",D29-D30)</f>
        <v>-2000</v>
      </c>
      <c r="E36" s="36">
        <f t="shared" si="1"/>
        <v>-3120</v>
      </c>
      <c r="F36" s="36">
        <f t="shared" si="1"/>
        <v>-3240</v>
      </c>
      <c r="G36" s="36">
        <f t="shared" si="1"/>
        <v>-3000</v>
      </c>
      <c r="H36" s="36">
        <f t="shared" si="1"/>
        <v>-340</v>
      </c>
      <c r="I36" s="36">
        <f t="shared" si="1"/>
        <v>-680</v>
      </c>
      <c r="J36" s="36">
        <f t="shared" si="1"/>
        <v>0</v>
      </c>
      <c r="K36" s="36">
        <f t="shared" si="1"/>
        <v>0</v>
      </c>
      <c r="L36" s="36">
        <f t="shared" si="1"/>
        <v>-3200</v>
      </c>
      <c r="M36" s="36">
        <f t="shared" si="1"/>
        <v>12000</v>
      </c>
      <c r="N36" s="36">
        <f t="shared" si="1"/>
        <v>0</v>
      </c>
      <c r="O36" s="36">
        <f t="shared" si="1"/>
        <v>0</v>
      </c>
    </row>
    <row r="37" spans="1:15" x14ac:dyDescent="0.25">
      <c r="C37" s="5" t="s">
        <v>1</v>
      </c>
      <c r="D37" s="37">
        <f>IF(AND(ISBLANK(D28),ISBLANK(D29))," - ",D29/D28)</f>
        <v>0.75</v>
      </c>
      <c r="E37" s="37">
        <f t="shared" ref="E37:M37" si="2">IF(AND(ISBLANK(E28),ISBLANK(E29))," - ",E29/E28)</f>
        <v>0.85818181818181816</v>
      </c>
      <c r="F37" s="37">
        <f t="shared" si="2"/>
        <v>0.91692307692307695</v>
      </c>
      <c r="G37" s="37">
        <f t="shared" si="2"/>
        <v>0.95495495495495497</v>
      </c>
      <c r="H37" s="37">
        <f t="shared" si="2"/>
        <v>1.0017112299465241</v>
      </c>
      <c r="I37" s="37">
        <f t="shared" si="2"/>
        <v>0.99863117870722429</v>
      </c>
      <c r="J37" s="37">
        <f t="shared" si="2"/>
        <v>1.0029498525073746</v>
      </c>
      <c r="K37" s="37">
        <f t="shared" si="2"/>
        <v>1.0027624309392265</v>
      </c>
      <c r="L37" s="37">
        <f t="shared" si="2"/>
        <v>0.95325670498084292</v>
      </c>
      <c r="M37" s="37">
        <f t="shared" si="2"/>
        <v>0.99402985074626871</v>
      </c>
      <c r="N37" s="37">
        <f>IF(AND(ISBLANK(N28),ISBLANK(N29))," - ",N29/N28)</f>
        <v>0.96901408450704229</v>
      </c>
      <c r="O37" s="37">
        <f>IF(AND(ISBLANK(O28),ISBLANK(O29))," - ",O29/O28)</f>
        <v>0.96918767507002801</v>
      </c>
    </row>
    <row r="38" spans="1:15" x14ac:dyDescent="0.25">
      <c r="C38" s="5" t="s">
        <v>43</v>
      </c>
      <c r="D38" s="37">
        <f>IF(AND(ISBLANK(D28),ISBLANK(D29))," - ",D29/D30)</f>
        <v>0.6</v>
      </c>
      <c r="E38" s="37">
        <f>IF(AND(ISBLANK(E28),ISBLANK(E29))," - ",E29/E30)</f>
        <v>0.85818181818181816</v>
      </c>
      <c r="F38" s="37">
        <f>IF(AND(ISBLANK(F28),ISBLANK(F29))," - ",F29/F30)</f>
        <v>0.91692307692307695</v>
      </c>
      <c r="G38" s="37">
        <f>IF(AND(ISBLANK(G28),ISBLANK(G29))," - ",G29/G30)</f>
        <v>0.9464285714285714</v>
      </c>
      <c r="H38" s="37">
        <f t="shared" ref="H38:O38" si="3">IF(AND(ISBLANK(H28),ISBLANK(H29))," - ",H29/H30)</f>
        <v>0.9963829787234042</v>
      </c>
      <c r="I38" s="37">
        <f t="shared" si="3"/>
        <v>0.99484848484848487</v>
      </c>
      <c r="J38" s="37">
        <f t="shared" si="3"/>
        <v>1</v>
      </c>
      <c r="K38" s="37">
        <f t="shared" si="3"/>
        <v>1</v>
      </c>
      <c r="L38" s="37">
        <f t="shared" si="3"/>
        <v>0.98730158730158735</v>
      </c>
      <c r="M38" s="37">
        <f t="shared" si="3"/>
        <v>1.0373831775700935</v>
      </c>
      <c r="N38" s="37">
        <f t="shared" si="3"/>
        <v>1</v>
      </c>
      <c r="O38" s="37">
        <f t="shared" si="3"/>
        <v>1</v>
      </c>
    </row>
    <row r="39" spans="1:15" x14ac:dyDescent="0.25">
      <c r="C39" s="5" t="s">
        <v>0</v>
      </c>
      <c r="D39" s="35">
        <f>IF(AND(ISBLANK(D28),ISBLANK(D29))," - ",D31/D37)</f>
        <v>461333.33333333331</v>
      </c>
      <c r="E39" s="35">
        <f>IF(AND(ISBLANK(E28),ISBLANK(E29))," - ",D31/E37)</f>
        <v>403177.96610169491</v>
      </c>
      <c r="F39" s="35">
        <f>IF(AND(ISBLANK(F28),ISBLANK(F29))," - ",D31/F37)</f>
        <v>377348.99328859057</v>
      </c>
      <c r="G39" s="35">
        <f>IF(AND(ISBLANK(G28),ISBLANK(G29))," - ",D31/G37)</f>
        <v>362320.75471698114</v>
      </c>
      <c r="H39" s="35">
        <f>IF(AND(ISBLANK(H28),ISBLANK(H29))," - ",D31/H37)</f>
        <v>345408.92590219947</v>
      </c>
      <c r="I39" s="35">
        <f>IF(AND(ISBLANK(I28),ISBLANK(I29))," - ",D31/I37)</f>
        <v>346474.26134632959</v>
      </c>
      <c r="J39" s="35">
        <f>IF(AND(ISBLANK(J28),ISBLANK(J29))," - ",D31/J37)</f>
        <v>344982.3529411765</v>
      </c>
      <c r="K39" s="35">
        <f>IF(AND(ISBLANK(K28),ISBLANK(K29))," - ",D31/K37)</f>
        <v>345046.83195592288</v>
      </c>
      <c r="L39" s="35">
        <f>IF(AND(ISBLANK(L28),ISBLANK(L29))," - ",D31/L37)</f>
        <v>362966.23794212216</v>
      </c>
      <c r="M39" s="35">
        <f>IF(AND(ISBLANK(M28),ISBLANK(M29))," - ",D31/M37)</f>
        <v>348078.07807807805</v>
      </c>
      <c r="N39" s="35">
        <f>IF(AND(ISBLANK(N28),ISBLANK(N29))," - ",D31/N37)</f>
        <v>357063.95348837209</v>
      </c>
      <c r="O39" s="35">
        <f>IF(AND(ISBLANK(O28),ISBLANK(O29))," - ",D31/O37)</f>
        <v>357000</v>
      </c>
    </row>
    <row r="41" spans="1:15" ht="19.5" x14ac:dyDescent="0.4">
      <c r="B41" s="64" t="s">
        <v>75</v>
      </c>
    </row>
    <row r="42" spans="1:15" ht="19.5" x14ac:dyDescent="0.4">
      <c r="B42" s="64" t="s">
        <v>76</v>
      </c>
    </row>
  </sheetData>
  <mergeCells count="3">
    <mergeCell ref="C8:D8"/>
    <mergeCell ref="C10:D10"/>
    <mergeCell ref="B13:E21"/>
  </mergeCells>
  <conditionalFormatting sqref="D37:O38">
    <cfRule type="cellIs" dxfId="186" priority="1" stopIfTrue="1" operator="lessThan">
      <formula>1</formula>
    </cfRule>
    <cfRule type="cellIs" dxfId="185" priority="2" stopIfTrue="1" operator="greaterThanOrEqual">
      <formula>1</formula>
    </cfRule>
  </conditionalFormatting>
  <conditionalFormatting sqref="D35:O36">
    <cfRule type="cellIs" dxfId="184" priority="3" stopIfTrue="1" operator="greaterThanOrEqual">
      <formula>0</formula>
    </cfRule>
    <cfRule type="cellIs" dxfId="183" priority="4" stopIfTrue="1" operator="lessThan">
      <formula>0</formula>
    </cfRule>
  </conditionalFormatting>
  <pageMargins left="0.5" right="0.5" top="0.25" bottom="0.25" header="0.5" footer="0.25"/>
  <pageSetup scale="83"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A9D9-7639-484C-8329-A6B213F4951B}">
  <sheetPr codeName="Feuil6">
    <tabColor indexed="44"/>
  </sheetPr>
  <dimension ref="A1:DI721"/>
  <sheetViews>
    <sheetView zoomScale="80" zoomScaleNormal="80" workbookViewId="0">
      <selection activeCell="E81" sqref="E81"/>
    </sheetView>
  </sheetViews>
  <sheetFormatPr baseColWidth="10" defaultColWidth="11.42578125" defaultRowHeight="15" x14ac:dyDescent="0.25"/>
  <cols>
    <col min="1" max="1" width="5.28515625" style="66" customWidth="1"/>
    <col min="2" max="3" width="11.42578125" style="67"/>
    <col min="4" max="4" width="10" style="67" customWidth="1"/>
    <col min="5" max="5" width="18.7109375" style="67" customWidth="1"/>
    <col min="6" max="6" width="13.85546875" style="67" customWidth="1"/>
    <col min="7" max="7" width="11.7109375" style="67" customWidth="1"/>
    <col min="8" max="8" width="12.42578125" style="67" customWidth="1"/>
    <col min="9" max="9" width="11.28515625" style="67" customWidth="1"/>
    <col min="10" max="10" width="9.7109375" style="67" customWidth="1"/>
    <col min="11" max="11" width="11.42578125" style="67"/>
    <col min="12" max="12" width="11.85546875" style="67" customWidth="1"/>
    <col min="13" max="13" width="11.140625" style="67" customWidth="1"/>
    <col min="14" max="14" width="2.140625" style="67" bestFit="1" customWidth="1"/>
    <col min="15" max="15" width="6" style="67" customWidth="1"/>
    <col min="16" max="18" width="9" style="67" customWidth="1"/>
    <col min="19" max="19" width="22.42578125" style="67" customWidth="1"/>
    <col min="20" max="113" width="11.42578125" style="66"/>
    <col min="114" max="176" width="11.42578125" style="67"/>
    <col min="177" max="177" width="10" style="67" customWidth="1"/>
    <col min="178" max="178" width="18.7109375" style="67" customWidth="1"/>
    <col min="179" max="179" width="13.85546875" style="67" customWidth="1"/>
    <col min="180" max="180" width="5.7109375" style="67" customWidth="1"/>
    <col min="181" max="181" width="9.7109375" style="67" customWidth="1"/>
    <col min="182" max="182" width="9.140625" style="67" customWidth="1"/>
    <col min="183" max="183" width="9.7109375" style="67" customWidth="1"/>
    <col min="184" max="184" width="11.42578125" style="67"/>
    <col min="185" max="185" width="11.85546875" style="67" customWidth="1"/>
    <col min="186" max="186" width="11.140625" style="67" customWidth="1"/>
    <col min="187" max="188" width="6" style="67" customWidth="1"/>
    <col min="189" max="191" width="9" style="67" customWidth="1"/>
    <col min="192" max="192" width="22.42578125" style="67" customWidth="1"/>
    <col min="193" max="432" width="11.42578125" style="67"/>
    <col min="433" max="433" width="10" style="67" customWidth="1"/>
    <col min="434" max="434" width="18.7109375" style="67" customWidth="1"/>
    <col min="435" max="435" width="13.85546875" style="67" customWidth="1"/>
    <col min="436" max="436" width="5.7109375" style="67" customWidth="1"/>
    <col min="437" max="437" width="9.7109375" style="67" customWidth="1"/>
    <col min="438" max="438" width="9.140625" style="67" customWidth="1"/>
    <col min="439" max="439" width="9.7109375" style="67" customWidth="1"/>
    <col min="440" max="440" width="11.42578125" style="67"/>
    <col min="441" max="441" width="11.85546875" style="67" customWidth="1"/>
    <col min="442" max="442" width="11.140625" style="67" customWidth="1"/>
    <col min="443" max="444" width="6" style="67" customWidth="1"/>
    <col min="445" max="447" width="9" style="67" customWidth="1"/>
    <col min="448" max="448" width="22.42578125" style="67" customWidth="1"/>
    <col min="449" max="688" width="11.42578125" style="67"/>
    <col min="689" max="689" width="10" style="67" customWidth="1"/>
    <col min="690" max="690" width="18.7109375" style="67" customWidth="1"/>
    <col min="691" max="691" width="13.85546875" style="67" customWidth="1"/>
    <col min="692" max="692" width="5.7109375" style="67" customWidth="1"/>
    <col min="693" max="693" width="9.7109375" style="67" customWidth="1"/>
    <col min="694" max="694" width="9.140625" style="67" customWidth="1"/>
    <col min="695" max="695" width="9.7109375" style="67" customWidth="1"/>
    <col min="696" max="696" width="11.42578125" style="67"/>
    <col min="697" max="697" width="11.85546875" style="67" customWidth="1"/>
    <col min="698" max="698" width="11.140625" style="67" customWidth="1"/>
    <col min="699" max="700" width="6" style="67" customWidth="1"/>
    <col min="701" max="703" width="9" style="67" customWidth="1"/>
    <col min="704" max="704" width="22.42578125" style="67" customWidth="1"/>
    <col min="705" max="944" width="11.42578125" style="67"/>
    <col min="945" max="945" width="10" style="67" customWidth="1"/>
    <col min="946" max="946" width="18.7109375" style="67" customWidth="1"/>
    <col min="947" max="947" width="13.85546875" style="67" customWidth="1"/>
    <col min="948" max="948" width="5.7109375" style="67" customWidth="1"/>
    <col min="949" max="949" width="9.7109375" style="67" customWidth="1"/>
    <col min="950" max="950" width="9.140625" style="67" customWidth="1"/>
    <col min="951" max="951" width="9.7109375" style="67" customWidth="1"/>
    <col min="952" max="952" width="11.42578125" style="67"/>
    <col min="953" max="953" width="11.85546875" style="67" customWidth="1"/>
    <col min="954" max="954" width="11.140625" style="67" customWidth="1"/>
    <col min="955" max="956" width="6" style="67" customWidth="1"/>
    <col min="957" max="959" width="9" style="67" customWidth="1"/>
    <col min="960" max="960" width="22.42578125" style="67" customWidth="1"/>
    <col min="961" max="1200" width="11.42578125" style="67"/>
    <col min="1201" max="1201" width="10" style="67" customWidth="1"/>
    <col min="1202" max="1202" width="18.7109375" style="67" customWidth="1"/>
    <col min="1203" max="1203" width="13.85546875" style="67" customWidth="1"/>
    <col min="1204" max="1204" width="5.7109375" style="67" customWidth="1"/>
    <col min="1205" max="1205" width="9.7109375" style="67" customWidth="1"/>
    <col min="1206" max="1206" width="9.140625" style="67" customWidth="1"/>
    <col min="1207" max="1207" width="9.7109375" style="67" customWidth="1"/>
    <col min="1208" max="1208" width="11.42578125" style="67"/>
    <col min="1209" max="1209" width="11.85546875" style="67" customWidth="1"/>
    <col min="1210" max="1210" width="11.140625" style="67" customWidth="1"/>
    <col min="1211" max="1212" width="6" style="67" customWidth="1"/>
    <col min="1213" max="1215" width="9" style="67" customWidth="1"/>
    <col min="1216" max="1216" width="22.42578125" style="67" customWidth="1"/>
    <col min="1217" max="1456" width="11.42578125" style="67"/>
    <col min="1457" max="1457" width="10" style="67" customWidth="1"/>
    <col min="1458" max="1458" width="18.7109375" style="67" customWidth="1"/>
    <col min="1459" max="1459" width="13.85546875" style="67" customWidth="1"/>
    <col min="1460" max="1460" width="5.7109375" style="67" customWidth="1"/>
    <col min="1461" max="1461" width="9.7109375" style="67" customWidth="1"/>
    <col min="1462" max="1462" width="9.140625" style="67" customWidth="1"/>
    <col min="1463" max="1463" width="9.7109375" style="67" customWidth="1"/>
    <col min="1464" max="1464" width="11.42578125" style="67"/>
    <col min="1465" max="1465" width="11.85546875" style="67" customWidth="1"/>
    <col min="1466" max="1466" width="11.140625" style="67" customWidth="1"/>
    <col min="1467" max="1468" width="6" style="67" customWidth="1"/>
    <col min="1469" max="1471" width="9" style="67" customWidth="1"/>
    <col min="1472" max="1472" width="22.42578125" style="67" customWidth="1"/>
    <col min="1473" max="1712" width="11.42578125" style="67"/>
    <col min="1713" max="1713" width="10" style="67" customWidth="1"/>
    <col min="1714" max="1714" width="18.7109375" style="67" customWidth="1"/>
    <col min="1715" max="1715" width="13.85546875" style="67" customWidth="1"/>
    <col min="1716" max="1716" width="5.7109375" style="67" customWidth="1"/>
    <col min="1717" max="1717" width="9.7109375" style="67" customWidth="1"/>
    <col min="1718" max="1718" width="9.140625" style="67" customWidth="1"/>
    <col min="1719" max="1719" width="9.7109375" style="67" customWidth="1"/>
    <col min="1720" max="1720" width="11.42578125" style="67"/>
    <col min="1721" max="1721" width="11.85546875" style="67" customWidth="1"/>
    <col min="1722" max="1722" width="11.140625" style="67" customWidth="1"/>
    <col min="1723" max="1724" width="6" style="67" customWidth="1"/>
    <col min="1725" max="1727" width="9" style="67" customWidth="1"/>
    <col min="1728" max="1728" width="22.42578125" style="67" customWidth="1"/>
    <col min="1729" max="1968" width="11.42578125" style="67"/>
    <col min="1969" max="1969" width="10" style="67" customWidth="1"/>
    <col min="1970" max="1970" width="18.7109375" style="67" customWidth="1"/>
    <col min="1971" max="1971" width="13.85546875" style="67" customWidth="1"/>
    <col min="1972" max="1972" width="5.7109375" style="67" customWidth="1"/>
    <col min="1973" max="1973" width="9.7109375" style="67" customWidth="1"/>
    <col min="1974" max="1974" width="9.140625" style="67" customWidth="1"/>
    <col min="1975" max="1975" width="9.7109375" style="67" customWidth="1"/>
    <col min="1976" max="1976" width="11.42578125" style="67"/>
    <col min="1977" max="1977" width="11.85546875" style="67" customWidth="1"/>
    <col min="1978" max="1978" width="11.140625" style="67" customWidth="1"/>
    <col min="1979" max="1980" width="6" style="67" customWidth="1"/>
    <col min="1981" max="1983" width="9" style="67" customWidth="1"/>
    <col min="1984" max="1984" width="22.42578125" style="67" customWidth="1"/>
    <col min="1985" max="2224" width="11.42578125" style="67"/>
    <col min="2225" max="2225" width="10" style="67" customWidth="1"/>
    <col min="2226" max="2226" width="18.7109375" style="67" customWidth="1"/>
    <col min="2227" max="2227" width="13.85546875" style="67" customWidth="1"/>
    <col min="2228" max="2228" width="5.7109375" style="67" customWidth="1"/>
    <col min="2229" max="2229" width="9.7109375" style="67" customWidth="1"/>
    <col min="2230" max="2230" width="9.140625" style="67" customWidth="1"/>
    <col min="2231" max="2231" width="9.7109375" style="67" customWidth="1"/>
    <col min="2232" max="2232" width="11.42578125" style="67"/>
    <col min="2233" max="2233" width="11.85546875" style="67" customWidth="1"/>
    <col min="2234" max="2234" width="11.140625" style="67" customWidth="1"/>
    <col min="2235" max="2236" width="6" style="67" customWidth="1"/>
    <col min="2237" max="2239" width="9" style="67" customWidth="1"/>
    <col min="2240" max="2240" width="22.42578125" style="67" customWidth="1"/>
    <col min="2241" max="2480" width="11.42578125" style="67"/>
    <col min="2481" max="2481" width="10" style="67" customWidth="1"/>
    <col min="2482" max="2482" width="18.7109375" style="67" customWidth="1"/>
    <col min="2483" max="2483" width="13.85546875" style="67" customWidth="1"/>
    <col min="2484" max="2484" width="5.7109375" style="67" customWidth="1"/>
    <col min="2485" max="2485" width="9.7109375" style="67" customWidth="1"/>
    <col min="2486" max="2486" width="9.140625" style="67" customWidth="1"/>
    <col min="2487" max="2487" width="9.7109375" style="67" customWidth="1"/>
    <col min="2488" max="2488" width="11.42578125" style="67"/>
    <col min="2489" max="2489" width="11.85546875" style="67" customWidth="1"/>
    <col min="2490" max="2490" width="11.140625" style="67" customWidth="1"/>
    <col min="2491" max="2492" width="6" style="67" customWidth="1"/>
    <col min="2493" max="2495" width="9" style="67" customWidth="1"/>
    <col min="2496" max="2496" width="22.42578125" style="67" customWidth="1"/>
    <col min="2497" max="2736" width="11.42578125" style="67"/>
    <col min="2737" max="2737" width="10" style="67" customWidth="1"/>
    <col min="2738" max="2738" width="18.7109375" style="67" customWidth="1"/>
    <col min="2739" max="2739" width="13.85546875" style="67" customWidth="1"/>
    <col min="2740" max="2740" width="5.7109375" style="67" customWidth="1"/>
    <col min="2741" max="2741" width="9.7109375" style="67" customWidth="1"/>
    <col min="2742" max="2742" width="9.140625" style="67" customWidth="1"/>
    <col min="2743" max="2743" width="9.7109375" style="67" customWidth="1"/>
    <col min="2744" max="2744" width="11.42578125" style="67"/>
    <col min="2745" max="2745" width="11.85546875" style="67" customWidth="1"/>
    <col min="2746" max="2746" width="11.140625" style="67" customWidth="1"/>
    <col min="2747" max="2748" width="6" style="67" customWidth="1"/>
    <col min="2749" max="2751" width="9" style="67" customWidth="1"/>
    <col min="2752" max="2752" width="22.42578125" style="67" customWidth="1"/>
    <col min="2753" max="2992" width="11.42578125" style="67"/>
    <col min="2993" max="2993" width="10" style="67" customWidth="1"/>
    <col min="2994" max="2994" width="18.7109375" style="67" customWidth="1"/>
    <col min="2995" max="2995" width="13.85546875" style="67" customWidth="1"/>
    <col min="2996" max="2996" width="5.7109375" style="67" customWidth="1"/>
    <col min="2997" max="2997" width="9.7109375" style="67" customWidth="1"/>
    <col min="2998" max="2998" width="9.140625" style="67" customWidth="1"/>
    <col min="2999" max="2999" width="9.7109375" style="67" customWidth="1"/>
    <col min="3000" max="3000" width="11.42578125" style="67"/>
    <col min="3001" max="3001" width="11.85546875" style="67" customWidth="1"/>
    <col min="3002" max="3002" width="11.140625" style="67" customWidth="1"/>
    <col min="3003" max="3004" width="6" style="67" customWidth="1"/>
    <col min="3005" max="3007" width="9" style="67" customWidth="1"/>
    <col min="3008" max="3008" width="22.42578125" style="67" customWidth="1"/>
    <col min="3009" max="3248" width="11.42578125" style="67"/>
    <col min="3249" max="3249" width="10" style="67" customWidth="1"/>
    <col min="3250" max="3250" width="18.7109375" style="67" customWidth="1"/>
    <col min="3251" max="3251" width="13.85546875" style="67" customWidth="1"/>
    <col min="3252" max="3252" width="5.7109375" style="67" customWidth="1"/>
    <col min="3253" max="3253" width="9.7109375" style="67" customWidth="1"/>
    <col min="3254" max="3254" width="9.140625" style="67" customWidth="1"/>
    <col min="3255" max="3255" width="9.7109375" style="67" customWidth="1"/>
    <col min="3256" max="3256" width="11.42578125" style="67"/>
    <col min="3257" max="3257" width="11.85546875" style="67" customWidth="1"/>
    <col min="3258" max="3258" width="11.140625" style="67" customWidth="1"/>
    <col min="3259" max="3260" width="6" style="67" customWidth="1"/>
    <col min="3261" max="3263" width="9" style="67" customWidth="1"/>
    <col min="3264" max="3264" width="22.42578125" style="67" customWidth="1"/>
    <col min="3265" max="3504" width="11.42578125" style="67"/>
    <col min="3505" max="3505" width="10" style="67" customWidth="1"/>
    <col min="3506" max="3506" width="18.7109375" style="67" customWidth="1"/>
    <col min="3507" max="3507" width="13.85546875" style="67" customWidth="1"/>
    <col min="3508" max="3508" width="5.7109375" style="67" customWidth="1"/>
    <col min="3509" max="3509" width="9.7109375" style="67" customWidth="1"/>
    <col min="3510" max="3510" width="9.140625" style="67" customWidth="1"/>
    <col min="3511" max="3511" width="9.7109375" style="67" customWidth="1"/>
    <col min="3512" max="3512" width="11.42578125" style="67"/>
    <col min="3513" max="3513" width="11.85546875" style="67" customWidth="1"/>
    <col min="3514" max="3514" width="11.140625" style="67" customWidth="1"/>
    <col min="3515" max="3516" width="6" style="67" customWidth="1"/>
    <col min="3517" max="3519" width="9" style="67" customWidth="1"/>
    <col min="3520" max="3520" width="22.42578125" style="67" customWidth="1"/>
    <col min="3521" max="3760" width="11.42578125" style="67"/>
    <col min="3761" max="3761" width="10" style="67" customWidth="1"/>
    <col min="3762" max="3762" width="18.7109375" style="67" customWidth="1"/>
    <col min="3763" max="3763" width="13.85546875" style="67" customWidth="1"/>
    <col min="3764" max="3764" width="5.7109375" style="67" customWidth="1"/>
    <col min="3765" max="3765" width="9.7109375" style="67" customWidth="1"/>
    <col min="3766" max="3766" width="9.140625" style="67" customWidth="1"/>
    <col min="3767" max="3767" width="9.7109375" style="67" customWidth="1"/>
    <col min="3768" max="3768" width="11.42578125" style="67"/>
    <col min="3769" max="3769" width="11.85546875" style="67" customWidth="1"/>
    <col min="3770" max="3770" width="11.140625" style="67" customWidth="1"/>
    <col min="3771" max="3772" width="6" style="67" customWidth="1"/>
    <col min="3773" max="3775" width="9" style="67" customWidth="1"/>
    <col min="3776" max="3776" width="22.42578125" style="67" customWidth="1"/>
    <col min="3777" max="4016" width="11.42578125" style="67"/>
    <col min="4017" max="4017" width="10" style="67" customWidth="1"/>
    <col min="4018" max="4018" width="18.7109375" style="67" customWidth="1"/>
    <col min="4019" max="4019" width="13.85546875" style="67" customWidth="1"/>
    <col min="4020" max="4020" width="5.7109375" style="67" customWidth="1"/>
    <col min="4021" max="4021" width="9.7109375" style="67" customWidth="1"/>
    <col min="4022" max="4022" width="9.140625" style="67" customWidth="1"/>
    <col min="4023" max="4023" width="9.7109375" style="67" customWidth="1"/>
    <col min="4024" max="4024" width="11.42578125" style="67"/>
    <col min="4025" max="4025" width="11.85546875" style="67" customWidth="1"/>
    <col min="4026" max="4026" width="11.140625" style="67" customWidth="1"/>
    <col min="4027" max="4028" width="6" style="67" customWidth="1"/>
    <col min="4029" max="4031" width="9" style="67" customWidth="1"/>
    <col min="4032" max="4032" width="22.42578125" style="67" customWidth="1"/>
    <col min="4033" max="4272" width="11.42578125" style="67"/>
    <col min="4273" max="4273" width="10" style="67" customWidth="1"/>
    <col min="4274" max="4274" width="18.7109375" style="67" customWidth="1"/>
    <col min="4275" max="4275" width="13.85546875" style="67" customWidth="1"/>
    <col min="4276" max="4276" width="5.7109375" style="67" customWidth="1"/>
    <col min="4277" max="4277" width="9.7109375" style="67" customWidth="1"/>
    <col min="4278" max="4278" width="9.140625" style="67" customWidth="1"/>
    <col min="4279" max="4279" width="9.7109375" style="67" customWidth="1"/>
    <col min="4280" max="4280" width="11.42578125" style="67"/>
    <col min="4281" max="4281" width="11.85546875" style="67" customWidth="1"/>
    <col min="4282" max="4282" width="11.140625" style="67" customWidth="1"/>
    <col min="4283" max="4284" width="6" style="67" customWidth="1"/>
    <col min="4285" max="4287" width="9" style="67" customWidth="1"/>
    <col min="4288" max="4288" width="22.42578125" style="67" customWidth="1"/>
    <col min="4289" max="4528" width="11.42578125" style="67"/>
    <col min="4529" max="4529" width="10" style="67" customWidth="1"/>
    <col min="4530" max="4530" width="18.7109375" style="67" customWidth="1"/>
    <col min="4531" max="4531" width="13.85546875" style="67" customWidth="1"/>
    <col min="4532" max="4532" width="5.7109375" style="67" customWidth="1"/>
    <col min="4533" max="4533" width="9.7109375" style="67" customWidth="1"/>
    <col min="4534" max="4534" width="9.140625" style="67" customWidth="1"/>
    <col min="4535" max="4535" width="9.7109375" style="67" customWidth="1"/>
    <col min="4536" max="4536" width="11.42578125" style="67"/>
    <col min="4537" max="4537" width="11.85546875" style="67" customWidth="1"/>
    <col min="4538" max="4538" width="11.140625" style="67" customWidth="1"/>
    <col min="4539" max="4540" width="6" style="67" customWidth="1"/>
    <col min="4541" max="4543" width="9" style="67" customWidth="1"/>
    <col min="4544" max="4544" width="22.42578125" style="67" customWidth="1"/>
    <col min="4545" max="4784" width="11.42578125" style="67"/>
    <col min="4785" max="4785" width="10" style="67" customWidth="1"/>
    <col min="4786" max="4786" width="18.7109375" style="67" customWidth="1"/>
    <col min="4787" max="4787" width="13.85546875" style="67" customWidth="1"/>
    <col min="4788" max="4788" width="5.7109375" style="67" customWidth="1"/>
    <col min="4789" max="4789" width="9.7109375" style="67" customWidth="1"/>
    <col min="4790" max="4790" width="9.140625" style="67" customWidth="1"/>
    <col min="4791" max="4791" width="9.7109375" style="67" customWidth="1"/>
    <col min="4792" max="4792" width="11.42578125" style="67"/>
    <col min="4793" max="4793" width="11.85546875" style="67" customWidth="1"/>
    <col min="4794" max="4794" width="11.140625" style="67" customWidth="1"/>
    <col min="4795" max="4796" width="6" style="67" customWidth="1"/>
    <col min="4797" max="4799" width="9" style="67" customWidth="1"/>
    <col min="4800" max="4800" width="22.42578125" style="67" customWidth="1"/>
    <col min="4801" max="5040" width="11.42578125" style="67"/>
    <col min="5041" max="5041" width="10" style="67" customWidth="1"/>
    <col min="5042" max="5042" width="18.7109375" style="67" customWidth="1"/>
    <col min="5043" max="5043" width="13.85546875" style="67" customWidth="1"/>
    <col min="5044" max="5044" width="5.7109375" style="67" customWidth="1"/>
    <col min="5045" max="5045" width="9.7109375" style="67" customWidth="1"/>
    <col min="5046" max="5046" width="9.140625" style="67" customWidth="1"/>
    <col min="5047" max="5047" width="9.7109375" style="67" customWidth="1"/>
    <col min="5048" max="5048" width="11.42578125" style="67"/>
    <col min="5049" max="5049" width="11.85546875" style="67" customWidth="1"/>
    <col min="5050" max="5050" width="11.140625" style="67" customWidth="1"/>
    <col min="5051" max="5052" width="6" style="67" customWidth="1"/>
    <col min="5053" max="5055" width="9" style="67" customWidth="1"/>
    <col min="5056" max="5056" width="22.42578125" style="67" customWidth="1"/>
    <col min="5057" max="5296" width="11.42578125" style="67"/>
    <col min="5297" max="5297" width="10" style="67" customWidth="1"/>
    <col min="5298" max="5298" width="18.7109375" style="67" customWidth="1"/>
    <col min="5299" max="5299" width="13.85546875" style="67" customWidth="1"/>
    <col min="5300" max="5300" width="5.7109375" style="67" customWidth="1"/>
    <col min="5301" max="5301" width="9.7109375" style="67" customWidth="1"/>
    <col min="5302" max="5302" width="9.140625" style="67" customWidth="1"/>
    <col min="5303" max="5303" width="9.7109375" style="67" customWidth="1"/>
    <col min="5304" max="5304" width="11.42578125" style="67"/>
    <col min="5305" max="5305" width="11.85546875" style="67" customWidth="1"/>
    <col min="5306" max="5306" width="11.140625" style="67" customWidth="1"/>
    <col min="5307" max="5308" width="6" style="67" customWidth="1"/>
    <col min="5309" max="5311" width="9" style="67" customWidth="1"/>
    <col min="5312" max="5312" width="22.42578125" style="67" customWidth="1"/>
    <col min="5313" max="5552" width="11.42578125" style="67"/>
    <col min="5553" max="5553" width="10" style="67" customWidth="1"/>
    <col min="5554" max="5554" width="18.7109375" style="67" customWidth="1"/>
    <col min="5555" max="5555" width="13.85546875" style="67" customWidth="1"/>
    <col min="5556" max="5556" width="5.7109375" style="67" customWidth="1"/>
    <col min="5557" max="5557" width="9.7109375" style="67" customWidth="1"/>
    <col min="5558" max="5558" width="9.140625" style="67" customWidth="1"/>
    <col min="5559" max="5559" width="9.7109375" style="67" customWidth="1"/>
    <col min="5560" max="5560" width="11.42578125" style="67"/>
    <col min="5561" max="5561" width="11.85546875" style="67" customWidth="1"/>
    <col min="5562" max="5562" width="11.140625" style="67" customWidth="1"/>
    <col min="5563" max="5564" width="6" style="67" customWidth="1"/>
    <col min="5565" max="5567" width="9" style="67" customWidth="1"/>
    <col min="5568" max="5568" width="22.42578125" style="67" customWidth="1"/>
    <col min="5569" max="5808" width="11.42578125" style="67"/>
    <col min="5809" max="5809" width="10" style="67" customWidth="1"/>
    <col min="5810" max="5810" width="18.7109375" style="67" customWidth="1"/>
    <col min="5811" max="5811" width="13.85546875" style="67" customWidth="1"/>
    <col min="5812" max="5812" width="5.7109375" style="67" customWidth="1"/>
    <col min="5813" max="5813" width="9.7109375" style="67" customWidth="1"/>
    <col min="5814" max="5814" width="9.140625" style="67" customWidth="1"/>
    <col min="5815" max="5815" width="9.7109375" style="67" customWidth="1"/>
    <col min="5816" max="5816" width="11.42578125" style="67"/>
    <col min="5817" max="5817" width="11.85546875" style="67" customWidth="1"/>
    <col min="5818" max="5818" width="11.140625" style="67" customWidth="1"/>
    <col min="5819" max="5820" width="6" style="67" customWidth="1"/>
    <col min="5821" max="5823" width="9" style="67" customWidth="1"/>
    <col min="5824" max="5824" width="22.42578125" style="67" customWidth="1"/>
    <col min="5825" max="6064" width="11.42578125" style="67"/>
    <col min="6065" max="6065" width="10" style="67" customWidth="1"/>
    <col min="6066" max="6066" width="18.7109375" style="67" customWidth="1"/>
    <col min="6067" max="6067" width="13.85546875" style="67" customWidth="1"/>
    <col min="6068" max="6068" width="5.7109375" style="67" customWidth="1"/>
    <col min="6069" max="6069" width="9.7109375" style="67" customWidth="1"/>
    <col min="6070" max="6070" width="9.140625" style="67" customWidth="1"/>
    <col min="6071" max="6071" width="9.7109375" style="67" customWidth="1"/>
    <col min="6072" max="6072" width="11.42578125" style="67"/>
    <col min="6073" max="6073" width="11.85546875" style="67" customWidth="1"/>
    <col min="6074" max="6074" width="11.140625" style="67" customWidth="1"/>
    <col min="6075" max="6076" width="6" style="67" customWidth="1"/>
    <col min="6077" max="6079" width="9" style="67" customWidth="1"/>
    <col min="6080" max="6080" width="22.42578125" style="67" customWidth="1"/>
    <col min="6081" max="6320" width="11.42578125" style="67"/>
    <col min="6321" max="6321" width="10" style="67" customWidth="1"/>
    <col min="6322" max="6322" width="18.7109375" style="67" customWidth="1"/>
    <col min="6323" max="6323" width="13.85546875" style="67" customWidth="1"/>
    <col min="6324" max="6324" width="5.7109375" style="67" customWidth="1"/>
    <col min="6325" max="6325" width="9.7109375" style="67" customWidth="1"/>
    <col min="6326" max="6326" width="9.140625" style="67" customWidth="1"/>
    <col min="6327" max="6327" width="9.7109375" style="67" customWidth="1"/>
    <col min="6328" max="6328" width="11.42578125" style="67"/>
    <col min="6329" max="6329" width="11.85546875" style="67" customWidth="1"/>
    <col min="6330" max="6330" width="11.140625" style="67" customWidth="1"/>
    <col min="6331" max="6332" width="6" style="67" customWidth="1"/>
    <col min="6333" max="6335" width="9" style="67" customWidth="1"/>
    <col min="6336" max="6336" width="22.42578125" style="67" customWidth="1"/>
    <col min="6337" max="6576" width="11.42578125" style="67"/>
    <col min="6577" max="6577" width="10" style="67" customWidth="1"/>
    <col min="6578" max="6578" width="18.7109375" style="67" customWidth="1"/>
    <col min="6579" max="6579" width="13.85546875" style="67" customWidth="1"/>
    <col min="6580" max="6580" width="5.7109375" style="67" customWidth="1"/>
    <col min="6581" max="6581" width="9.7109375" style="67" customWidth="1"/>
    <col min="6582" max="6582" width="9.140625" style="67" customWidth="1"/>
    <col min="6583" max="6583" width="9.7109375" style="67" customWidth="1"/>
    <col min="6584" max="6584" width="11.42578125" style="67"/>
    <col min="6585" max="6585" width="11.85546875" style="67" customWidth="1"/>
    <col min="6586" max="6586" width="11.140625" style="67" customWidth="1"/>
    <col min="6587" max="6588" width="6" style="67" customWidth="1"/>
    <col min="6589" max="6591" width="9" style="67" customWidth="1"/>
    <col min="6592" max="6592" width="22.42578125" style="67" customWidth="1"/>
    <col min="6593" max="6832" width="11.42578125" style="67"/>
    <col min="6833" max="6833" width="10" style="67" customWidth="1"/>
    <col min="6834" max="6834" width="18.7109375" style="67" customWidth="1"/>
    <col min="6835" max="6835" width="13.85546875" style="67" customWidth="1"/>
    <col min="6836" max="6836" width="5.7109375" style="67" customWidth="1"/>
    <col min="6837" max="6837" width="9.7109375" style="67" customWidth="1"/>
    <col min="6838" max="6838" width="9.140625" style="67" customWidth="1"/>
    <col min="6839" max="6839" width="9.7109375" style="67" customWidth="1"/>
    <col min="6840" max="6840" width="11.42578125" style="67"/>
    <col min="6841" max="6841" width="11.85546875" style="67" customWidth="1"/>
    <col min="6842" max="6842" width="11.140625" style="67" customWidth="1"/>
    <col min="6843" max="6844" width="6" style="67" customWidth="1"/>
    <col min="6845" max="6847" width="9" style="67" customWidth="1"/>
    <col min="6848" max="6848" width="22.42578125" style="67" customWidth="1"/>
    <col min="6849" max="7088" width="11.42578125" style="67"/>
    <col min="7089" max="7089" width="10" style="67" customWidth="1"/>
    <col min="7090" max="7090" width="18.7109375" style="67" customWidth="1"/>
    <col min="7091" max="7091" width="13.85546875" style="67" customWidth="1"/>
    <col min="7092" max="7092" width="5.7109375" style="67" customWidth="1"/>
    <col min="7093" max="7093" width="9.7109375" style="67" customWidth="1"/>
    <col min="7094" max="7094" width="9.140625" style="67" customWidth="1"/>
    <col min="7095" max="7095" width="9.7109375" style="67" customWidth="1"/>
    <col min="7096" max="7096" width="11.42578125" style="67"/>
    <col min="7097" max="7097" width="11.85546875" style="67" customWidth="1"/>
    <col min="7098" max="7098" width="11.140625" style="67" customWidth="1"/>
    <col min="7099" max="7100" width="6" style="67" customWidth="1"/>
    <col min="7101" max="7103" width="9" style="67" customWidth="1"/>
    <col min="7104" max="7104" width="22.42578125" style="67" customWidth="1"/>
    <col min="7105" max="7344" width="11.42578125" style="67"/>
    <col min="7345" max="7345" width="10" style="67" customWidth="1"/>
    <col min="7346" max="7346" width="18.7109375" style="67" customWidth="1"/>
    <col min="7347" max="7347" width="13.85546875" style="67" customWidth="1"/>
    <col min="7348" max="7348" width="5.7109375" style="67" customWidth="1"/>
    <col min="7349" max="7349" width="9.7109375" style="67" customWidth="1"/>
    <col min="7350" max="7350" width="9.140625" style="67" customWidth="1"/>
    <col min="7351" max="7351" width="9.7109375" style="67" customWidth="1"/>
    <col min="7352" max="7352" width="11.42578125" style="67"/>
    <col min="7353" max="7353" width="11.85546875" style="67" customWidth="1"/>
    <col min="7354" max="7354" width="11.140625" style="67" customWidth="1"/>
    <col min="7355" max="7356" width="6" style="67" customWidth="1"/>
    <col min="7357" max="7359" width="9" style="67" customWidth="1"/>
    <col min="7360" max="7360" width="22.42578125" style="67" customWidth="1"/>
    <col min="7361" max="7600" width="11.42578125" style="67"/>
    <col min="7601" max="7601" width="10" style="67" customWidth="1"/>
    <col min="7602" max="7602" width="18.7109375" style="67" customWidth="1"/>
    <col min="7603" max="7603" width="13.85546875" style="67" customWidth="1"/>
    <col min="7604" max="7604" width="5.7109375" style="67" customWidth="1"/>
    <col min="7605" max="7605" width="9.7109375" style="67" customWidth="1"/>
    <col min="7606" max="7606" width="9.140625" style="67" customWidth="1"/>
    <col min="7607" max="7607" width="9.7109375" style="67" customWidth="1"/>
    <col min="7608" max="7608" width="11.42578125" style="67"/>
    <col min="7609" max="7609" width="11.85546875" style="67" customWidth="1"/>
    <col min="7610" max="7610" width="11.140625" style="67" customWidth="1"/>
    <col min="7611" max="7612" width="6" style="67" customWidth="1"/>
    <col min="7613" max="7615" width="9" style="67" customWidth="1"/>
    <col min="7616" max="7616" width="22.42578125" style="67" customWidth="1"/>
    <col min="7617" max="7856" width="11.42578125" style="67"/>
    <col min="7857" max="7857" width="10" style="67" customWidth="1"/>
    <col min="7858" max="7858" width="18.7109375" style="67" customWidth="1"/>
    <col min="7859" max="7859" width="13.85546875" style="67" customWidth="1"/>
    <col min="7860" max="7860" width="5.7109375" style="67" customWidth="1"/>
    <col min="7861" max="7861" width="9.7109375" style="67" customWidth="1"/>
    <col min="7862" max="7862" width="9.140625" style="67" customWidth="1"/>
    <col min="7863" max="7863" width="9.7109375" style="67" customWidth="1"/>
    <col min="7864" max="7864" width="11.42578125" style="67"/>
    <col min="7865" max="7865" width="11.85546875" style="67" customWidth="1"/>
    <col min="7866" max="7866" width="11.140625" style="67" customWidth="1"/>
    <col min="7867" max="7868" width="6" style="67" customWidth="1"/>
    <col min="7869" max="7871" width="9" style="67" customWidth="1"/>
    <col min="7872" max="7872" width="22.42578125" style="67" customWidth="1"/>
    <col min="7873" max="8112" width="11.42578125" style="67"/>
    <col min="8113" max="8113" width="10" style="67" customWidth="1"/>
    <col min="8114" max="8114" width="18.7109375" style="67" customWidth="1"/>
    <col min="8115" max="8115" width="13.85546875" style="67" customWidth="1"/>
    <col min="8116" max="8116" width="5.7109375" style="67" customWidth="1"/>
    <col min="8117" max="8117" width="9.7109375" style="67" customWidth="1"/>
    <col min="8118" max="8118" width="9.140625" style="67" customWidth="1"/>
    <col min="8119" max="8119" width="9.7109375" style="67" customWidth="1"/>
    <col min="8120" max="8120" width="11.42578125" style="67"/>
    <col min="8121" max="8121" width="11.85546875" style="67" customWidth="1"/>
    <col min="8122" max="8122" width="11.140625" style="67" customWidth="1"/>
    <col min="8123" max="8124" width="6" style="67" customWidth="1"/>
    <col min="8125" max="8127" width="9" style="67" customWidth="1"/>
    <col min="8128" max="8128" width="22.42578125" style="67" customWidth="1"/>
    <col min="8129" max="8368" width="11.42578125" style="67"/>
    <col min="8369" max="8369" width="10" style="67" customWidth="1"/>
    <col min="8370" max="8370" width="18.7109375" style="67" customWidth="1"/>
    <col min="8371" max="8371" width="13.85546875" style="67" customWidth="1"/>
    <col min="8372" max="8372" width="5.7109375" style="67" customWidth="1"/>
    <col min="8373" max="8373" width="9.7109375" style="67" customWidth="1"/>
    <col min="8374" max="8374" width="9.140625" style="67" customWidth="1"/>
    <col min="8375" max="8375" width="9.7109375" style="67" customWidth="1"/>
    <col min="8376" max="8376" width="11.42578125" style="67"/>
    <col min="8377" max="8377" width="11.85546875" style="67" customWidth="1"/>
    <col min="8378" max="8378" width="11.140625" style="67" customWidth="1"/>
    <col min="8379" max="8380" width="6" style="67" customWidth="1"/>
    <col min="8381" max="8383" width="9" style="67" customWidth="1"/>
    <col min="8384" max="8384" width="22.42578125" style="67" customWidth="1"/>
    <col min="8385" max="8624" width="11.42578125" style="67"/>
    <col min="8625" max="8625" width="10" style="67" customWidth="1"/>
    <col min="8626" max="8626" width="18.7109375" style="67" customWidth="1"/>
    <col min="8627" max="8627" width="13.85546875" style="67" customWidth="1"/>
    <col min="8628" max="8628" width="5.7109375" style="67" customWidth="1"/>
    <col min="8629" max="8629" width="9.7109375" style="67" customWidth="1"/>
    <col min="8630" max="8630" width="9.140625" style="67" customWidth="1"/>
    <col min="8631" max="8631" width="9.7109375" style="67" customWidth="1"/>
    <col min="8632" max="8632" width="11.42578125" style="67"/>
    <col min="8633" max="8633" width="11.85546875" style="67" customWidth="1"/>
    <col min="8634" max="8634" width="11.140625" style="67" customWidth="1"/>
    <col min="8635" max="8636" width="6" style="67" customWidth="1"/>
    <col min="8637" max="8639" width="9" style="67" customWidth="1"/>
    <col min="8640" max="8640" width="22.42578125" style="67" customWidth="1"/>
    <col min="8641" max="8880" width="11.42578125" style="67"/>
    <col min="8881" max="8881" width="10" style="67" customWidth="1"/>
    <col min="8882" max="8882" width="18.7109375" style="67" customWidth="1"/>
    <col min="8883" max="8883" width="13.85546875" style="67" customWidth="1"/>
    <col min="8884" max="8884" width="5.7109375" style="67" customWidth="1"/>
    <col min="8885" max="8885" width="9.7109375" style="67" customWidth="1"/>
    <col min="8886" max="8886" width="9.140625" style="67" customWidth="1"/>
    <col min="8887" max="8887" width="9.7109375" style="67" customWidth="1"/>
    <col min="8888" max="8888" width="11.42578125" style="67"/>
    <col min="8889" max="8889" width="11.85546875" style="67" customWidth="1"/>
    <col min="8890" max="8890" width="11.140625" style="67" customWidth="1"/>
    <col min="8891" max="8892" width="6" style="67" customWidth="1"/>
    <col min="8893" max="8895" width="9" style="67" customWidth="1"/>
    <col min="8896" max="8896" width="22.42578125" style="67" customWidth="1"/>
    <col min="8897" max="9136" width="11.42578125" style="67"/>
    <col min="9137" max="9137" width="10" style="67" customWidth="1"/>
    <col min="9138" max="9138" width="18.7109375" style="67" customWidth="1"/>
    <col min="9139" max="9139" width="13.85546875" style="67" customWidth="1"/>
    <col min="9140" max="9140" width="5.7109375" style="67" customWidth="1"/>
    <col min="9141" max="9141" width="9.7109375" style="67" customWidth="1"/>
    <col min="9142" max="9142" width="9.140625" style="67" customWidth="1"/>
    <col min="9143" max="9143" width="9.7109375" style="67" customWidth="1"/>
    <col min="9144" max="9144" width="11.42578125" style="67"/>
    <col min="9145" max="9145" width="11.85546875" style="67" customWidth="1"/>
    <col min="9146" max="9146" width="11.140625" style="67" customWidth="1"/>
    <col min="9147" max="9148" width="6" style="67" customWidth="1"/>
    <col min="9149" max="9151" width="9" style="67" customWidth="1"/>
    <col min="9152" max="9152" width="22.42578125" style="67" customWidth="1"/>
    <col min="9153" max="9392" width="11.42578125" style="67"/>
    <col min="9393" max="9393" width="10" style="67" customWidth="1"/>
    <col min="9394" max="9394" width="18.7109375" style="67" customWidth="1"/>
    <col min="9395" max="9395" width="13.85546875" style="67" customWidth="1"/>
    <col min="9396" max="9396" width="5.7109375" style="67" customWidth="1"/>
    <col min="9397" max="9397" width="9.7109375" style="67" customWidth="1"/>
    <col min="9398" max="9398" width="9.140625" style="67" customWidth="1"/>
    <col min="9399" max="9399" width="9.7109375" style="67" customWidth="1"/>
    <col min="9400" max="9400" width="11.42578125" style="67"/>
    <col min="9401" max="9401" width="11.85546875" style="67" customWidth="1"/>
    <col min="9402" max="9402" width="11.140625" style="67" customWidth="1"/>
    <col min="9403" max="9404" width="6" style="67" customWidth="1"/>
    <col min="9405" max="9407" width="9" style="67" customWidth="1"/>
    <col min="9408" max="9408" width="22.42578125" style="67" customWidth="1"/>
    <col min="9409" max="9648" width="11.42578125" style="67"/>
    <col min="9649" max="9649" width="10" style="67" customWidth="1"/>
    <col min="9650" max="9650" width="18.7109375" style="67" customWidth="1"/>
    <col min="9651" max="9651" width="13.85546875" style="67" customWidth="1"/>
    <col min="9652" max="9652" width="5.7109375" style="67" customWidth="1"/>
    <col min="9653" max="9653" width="9.7109375" style="67" customWidth="1"/>
    <col min="9654" max="9654" width="9.140625" style="67" customWidth="1"/>
    <col min="9655" max="9655" width="9.7109375" style="67" customWidth="1"/>
    <col min="9656" max="9656" width="11.42578125" style="67"/>
    <col min="9657" max="9657" width="11.85546875" style="67" customWidth="1"/>
    <col min="9658" max="9658" width="11.140625" style="67" customWidth="1"/>
    <col min="9659" max="9660" width="6" style="67" customWidth="1"/>
    <col min="9661" max="9663" width="9" style="67" customWidth="1"/>
    <col min="9664" max="9664" width="22.42578125" style="67" customWidth="1"/>
    <col min="9665" max="9904" width="11.42578125" style="67"/>
    <col min="9905" max="9905" width="10" style="67" customWidth="1"/>
    <col min="9906" max="9906" width="18.7109375" style="67" customWidth="1"/>
    <col min="9907" max="9907" width="13.85546875" style="67" customWidth="1"/>
    <col min="9908" max="9908" width="5.7109375" style="67" customWidth="1"/>
    <col min="9909" max="9909" width="9.7109375" style="67" customWidth="1"/>
    <col min="9910" max="9910" width="9.140625" style="67" customWidth="1"/>
    <col min="9911" max="9911" width="9.7109375" style="67" customWidth="1"/>
    <col min="9912" max="9912" width="11.42578125" style="67"/>
    <col min="9913" max="9913" width="11.85546875" style="67" customWidth="1"/>
    <col min="9914" max="9914" width="11.140625" style="67" customWidth="1"/>
    <col min="9915" max="9916" width="6" style="67" customWidth="1"/>
    <col min="9917" max="9919" width="9" style="67" customWidth="1"/>
    <col min="9920" max="9920" width="22.42578125" style="67" customWidth="1"/>
    <col min="9921" max="10160" width="11.42578125" style="67"/>
    <col min="10161" max="10161" width="10" style="67" customWidth="1"/>
    <col min="10162" max="10162" width="18.7109375" style="67" customWidth="1"/>
    <col min="10163" max="10163" width="13.85546875" style="67" customWidth="1"/>
    <col min="10164" max="10164" width="5.7109375" style="67" customWidth="1"/>
    <col min="10165" max="10165" width="9.7109375" style="67" customWidth="1"/>
    <col min="10166" max="10166" width="9.140625" style="67" customWidth="1"/>
    <col min="10167" max="10167" width="9.7109375" style="67" customWidth="1"/>
    <col min="10168" max="10168" width="11.42578125" style="67"/>
    <col min="10169" max="10169" width="11.85546875" style="67" customWidth="1"/>
    <col min="10170" max="10170" width="11.140625" style="67" customWidth="1"/>
    <col min="10171" max="10172" width="6" style="67" customWidth="1"/>
    <col min="10173" max="10175" width="9" style="67" customWidth="1"/>
    <col min="10176" max="10176" width="22.42578125" style="67" customWidth="1"/>
    <col min="10177" max="10416" width="11.42578125" style="67"/>
    <col min="10417" max="10417" width="10" style="67" customWidth="1"/>
    <col min="10418" max="10418" width="18.7109375" style="67" customWidth="1"/>
    <col min="10419" max="10419" width="13.85546875" style="67" customWidth="1"/>
    <col min="10420" max="10420" width="5.7109375" style="67" customWidth="1"/>
    <col min="10421" max="10421" width="9.7109375" style="67" customWidth="1"/>
    <col min="10422" max="10422" width="9.140625" style="67" customWidth="1"/>
    <col min="10423" max="10423" width="9.7109375" style="67" customWidth="1"/>
    <col min="10424" max="10424" width="11.42578125" style="67"/>
    <col min="10425" max="10425" width="11.85546875" style="67" customWidth="1"/>
    <col min="10426" max="10426" width="11.140625" style="67" customWidth="1"/>
    <col min="10427" max="10428" width="6" style="67" customWidth="1"/>
    <col min="10429" max="10431" width="9" style="67" customWidth="1"/>
    <col min="10432" max="10432" width="22.42578125" style="67" customWidth="1"/>
    <col min="10433" max="10672" width="11.42578125" style="67"/>
    <col min="10673" max="10673" width="10" style="67" customWidth="1"/>
    <col min="10674" max="10674" width="18.7109375" style="67" customWidth="1"/>
    <col min="10675" max="10675" width="13.85546875" style="67" customWidth="1"/>
    <col min="10676" max="10676" width="5.7109375" style="67" customWidth="1"/>
    <col min="10677" max="10677" width="9.7109375" style="67" customWidth="1"/>
    <col min="10678" max="10678" width="9.140625" style="67" customWidth="1"/>
    <col min="10679" max="10679" width="9.7109375" style="67" customWidth="1"/>
    <col min="10680" max="10680" width="11.42578125" style="67"/>
    <col min="10681" max="10681" width="11.85546875" style="67" customWidth="1"/>
    <col min="10682" max="10682" width="11.140625" style="67" customWidth="1"/>
    <col min="10683" max="10684" width="6" style="67" customWidth="1"/>
    <col min="10685" max="10687" width="9" style="67" customWidth="1"/>
    <col min="10688" max="10688" width="22.42578125" style="67" customWidth="1"/>
    <col min="10689" max="10928" width="11.42578125" style="67"/>
    <col min="10929" max="10929" width="10" style="67" customWidth="1"/>
    <col min="10930" max="10930" width="18.7109375" style="67" customWidth="1"/>
    <col min="10931" max="10931" width="13.85546875" style="67" customWidth="1"/>
    <col min="10932" max="10932" width="5.7109375" style="67" customWidth="1"/>
    <col min="10933" max="10933" width="9.7109375" style="67" customWidth="1"/>
    <col min="10934" max="10934" width="9.140625" style="67" customWidth="1"/>
    <col min="10935" max="10935" width="9.7109375" style="67" customWidth="1"/>
    <col min="10936" max="10936" width="11.42578125" style="67"/>
    <col min="10937" max="10937" width="11.85546875" style="67" customWidth="1"/>
    <col min="10938" max="10938" width="11.140625" style="67" customWidth="1"/>
    <col min="10939" max="10940" width="6" style="67" customWidth="1"/>
    <col min="10941" max="10943" width="9" style="67" customWidth="1"/>
    <col min="10944" max="10944" width="22.42578125" style="67" customWidth="1"/>
    <col min="10945" max="11184" width="11.42578125" style="67"/>
    <col min="11185" max="11185" width="10" style="67" customWidth="1"/>
    <col min="11186" max="11186" width="18.7109375" style="67" customWidth="1"/>
    <col min="11187" max="11187" width="13.85546875" style="67" customWidth="1"/>
    <col min="11188" max="11188" width="5.7109375" style="67" customWidth="1"/>
    <col min="11189" max="11189" width="9.7109375" style="67" customWidth="1"/>
    <col min="11190" max="11190" width="9.140625" style="67" customWidth="1"/>
    <col min="11191" max="11191" width="9.7109375" style="67" customWidth="1"/>
    <col min="11192" max="11192" width="11.42578125" style="67"/>
    <col min="11193" max="11193" width="11.85546875" style="67" customWidth="1"/>
    <col min="11194" max="11194" width="11.140625" style="67" customWidth="1"/>
    <col min="11195" max="11196" width="6" style="67" customWidth="1"/>
    <col min="11197" max="11199" width="9" style="67" customWidth="1"/>
    <col min="11200" max="11200" width="22.42578125" style="67" customWidth="1"/>
    <col min="11201" max="11440" width="11.42578125" style="67"/>
    <col min="11441" max="11441" width="10" style="67" customWidth="1"/>
    <col min="11442" max="11442" width="18.7109375" style="67" customWidth="1"/>
    <col min="11443" max="11443" width="13.85546875" style="67" customWidth="1"/>
    <col min="11444" max="11444" width="5.7109375" style="67" customWidth="1"/>
    <col min="11445" max="11445" width="9.7109375" style="67" customWidth="1"/>
    <col min="11446" max="11446" width="9.140625" style="67" customWidth="1"/>
    <col min="11447" max="11447" width="9.7109375" style="67" customWidth="1"/>
    <col min="11448" max="11448" width="11.42578125" style="67"/>
    <col min="11449" max="11449" width="11.85546875" style="67" customWidth="1"/>
    <col min="11450" max="11450" width="11.140625" style="67" customWidth="1"/>
    <col min="11451" max="11452" width="6" style="67" customWidth="1"/>
    <col min="11453" max="11455" width="9" style="67" customWidth="1"/>
    <col min="11456" max="11456" width="22.42578125" style="67" customWidth="1"/>
    <col min="11457" max="11696" width="11.42578125" style="67"/>
    <col min="11697" max="11697" width="10" style="67" customWidth="1"/>
    <col min="11698" max="11698" width="18.7109375" style="67" customWidth="1"/>
    <col min="11699" max="11699" width="13.85546875" style="67" customWidth="1"/>
    <col min="11700" max="11700" width="5.7109375" style="67" customWidth="1"/>
    <col min="11701" max="11701" width="9.7109375" style="67" customWidth="1"/>
    <col min="11702" max="11702" width="9.140625" style="67" customWidth="1"/>
    <col min="11703" max="11703" width="9.7109375" style="67" customWidth="1"/>
    <col min="11704" max="11704" width="11.42578125" style="67"/>
    <col min="11705" max="11705" width="11.85546875" style="67" customWidth="1"/>
    <col min="11706" max="11706" width="11.140625" style="67" customWidth="1"/>
    <col min="11707" max="11708" width="6" style="67" customWidth="1"/>
    <col min="11709" max="11711" width="9" style="67" customWidth="1"/>
    <col min="11712" max="11712" width="22.42578125" style="67" customWidth="1"/>
    <col min="11713" max="11952" width="11.42578125" style="67"/>
    <col min="11953" max="11953" width="10" style="67" customWidth="1"/>
    <col min="11954" max="11954" width="18.7109375" style="67" customWidth="1"/>
    <col min="11955" max="11955" width="13.85546875" style="67" customWidth="1"/>
    <col min="11956" max="11956" width="5.7109375" style="67" customWidth="1"/>
    <col min="11957" max="11957" width="9.7109375" style="67" customWidth="1"/>
    <col min="11958" max="11958" width="9.140625" style="67" customWidth="1"/>
    <col min="11959" max="11959" width="9.7109375" style="67" customWidth="1"/>
    <col min="11960" max="11960" width="11.42578125" style="67"/>
    <col min="11961" max="11961" width="11.85546875" style="67" customWidth="1"/>
    <col min="11962" max="11962" width="11.140625" style="67" customWidth="1"/>
    <col min="11963" max="11964" width="6" style="67" customWidth="1"/>
    <col min="11965" max="11967" width="9" style="67" customWidth="1"/>
    <col min="11968" max="11968" width="22.42578125" style="67" customWidth="1"/>
    <col min="11969" max="12208" width="11.42578125" style="67"/>
    <col min="12209" max="12209" width="10" style="67" customWidth="1"/>
    <col min="12210" max="12210" width="18.7109375" style="67" customWidth="1"/>
    <col min="12211" max="12211" width="13.85546875" style="67" customWidth="1"/>
    <col min="12212" max="12212" width="5.7109375" style="67" customWidth="1"/>
    <col min="12213" max="12213" width="9.7109375" style="67" customWidth="1"/>
    <col min="12214" max="12214" width="9.140625" style="67" customWidth="1"/>
    <col min="12215" max="12215" width="9.7109375" style="67" customWidth="1"/>
    <col min="12216" max="12216" width="11.42578125" style="67"/>
    <col min="12217" max="12217" width="11.85546875" style="67" customWidth="1"/>
    <col min="12218" max="12218" width="11.140625" style="67" customWidth="1"/>
    <col min="12219" max="12220" width="6" style="67" customWidth="1"/>
    <col min="12221" max="12223" width="9" style="67" customWidth="1"/>
    <col min="12224" max="12224" width="22.42578125" style="67" customWidth="1"/>
    <col min="12225" max="12464" width="11.42578125" style="67"/>
    <col min="12465" max="12465" width="10" style="67" customWidth="1"/>
    <col min="12466" max="12466" width="18.7109375" style="67" customWidth="1"/>
    <col min="12467" max="12467" width="13.85546875" style="67" customWidth="1"/>
    <col min="12468" max="12468" width="5.7109375" style="67" customWidth="1"/>
    <col min="12469" max="12469" width="9.7109375" style="67" customWidth="1"/>
    <col min="12470" max="12470" width="9.140625" style="67" customWidth="1"/>
    <col min="12471" max="12471" width="9.7109375" style="67" customWidth="1"/>
    <col min="12472" max="12472" width="11.42578125" style="67"/>
    <col min="12473" max="12473" width="11.85546875" style="67" customWidth="1"/>
    <col min="12474" max="12474" width="11.140625" style="67" customWidth="1"/>
    <col min="12475" max="12476" width="6" style="67" customWidth="1"/>
    <col min="12477" max="12479" width="9" style="67" customWidth="1"/>
    <col min="12480" max="12480" width="22.42578125" style="67" customWidth="1"/>
    <col min="12481" max="12720" width="11.42578125" style="67"/>
    <col min="12721" max="12721" width="10" style="67" customWidth="1"/>
    <col min="12722" max="12722" width="18.7109375" style="67" customWidth="1"/>
    <col min="12723" max="12723" width="13.85546875" style="67" customWidth="1"/>
    <col min="12724" max="12724" width="5.7109375" style="67" customWidth="1"/>
    <col min="12725" max="12725" width="9.7109375" style="67" customWidth="1"/>
    <col min="12726" max="12726" width="9.140625" style="67" customWidth="1"/>
    <col min="12727" max="12727" width="9.7109375" style="67" customWidth="1"/>
    <col min="12728" max="12728" width="11.42578125" style="67"/>
    <col min="12729" max="12729" width="11.85546875" style="67" customWidth="1"/>
    <col min="12730" max="12730" width="11.140625" style="67" customWidth="1"/>
    <col min="12731" max="12732" width="6" style="67" customWidth="1"/>
    <col min="12733" max="12735" width="9" style="67" customWidth="1"/>
    <col min="12736" max="12736" width="22.42578125" style="67" customWidth="1"/>
    <col min="12737" max="12976" width="11.42578125" style="67"/>
    <col min="12977" max="12977" width="10" style="67" customWidth="1"/>
    <col min="12978" max="12978" width="18.7109375" style="67" customWidth="1"/>
    <col min="12979" max="12979" width="13.85546875" style="67" customWidth="1"/>
    <col min="12980" max="12980" width="5.7109375" style="67" customWidth="1"/>
    <col min="12981" max="12981" width="9.7109375" style="67" customWidth="1"/>
    <col min="12982" max="12982" width="9.140625" style="67" customWidth="1"/>
    <col min="12983" max="12983" width="9.7109375" style="67" customWidth="1"/>
    <col min="12984" max="12984" width="11.42578125" style="67"/>
    <col min="12985" max="12985" width="11.85546875" style="67" customWidth="1"/>
    <col min="12986" max="12986" width="11.140625" style="67" customWidth="1"/>
    <col min="12987" max="12988" width="6" style="67" customWidth="1"/>
    <col min="12989" max="12991" width="9" style="67" customWidth="1"/>
    <col min="12992" max="12992" width="22.42578125" style="67" customWidth="1"/>
    <col min="12993" max="13232" width="11.42578125" style="67"/>
    <col min="13233" max="13233" width="10" style="67" customWidth="1"/>
    <col min="13234" max="13234" width="18.7109375" style="67" customWidth="1"/>
    <col min="13235" max="13235" width="13.85546875" style="67" customWidth="1"/>
    <col min="13236" max="13236" width="5.7109375" style="67" customWidth="1"/>
    <col min="13237" max="13237" width="9.7109375" style="67" customWidth="1"/>
    <col min="13238" max="13238" width="9.140625" style="67" customWidth="1"/>
    <col min="13239" max="13239" width="9.7109375" style="67" customWidth="1"/>
    <col min="13240" max="13240" width="11.42578125" style="67"/>
    <col min="13241" max="13241" width="11.85546875" style="67" customWidth="1"/>
    <col min="13242" max="13242" width="11.140625" style="67" customWidth="1"/>
    <col min="13243" max="13244" width="6" style="67" customWidth="1"/>
    <col min="13245" max="13247" width="9" style="67" customWidth="1"/>
    <col min="13248" max="13248" width="22.42578125" style="67" customWidth="1"/>
    <col min="13249" max="13488" width="11.42578125" style="67"/>
    <col min="13489" max="13489" width="10" style="67" customWidth="1"/>
    <col min="13490" max="13490" width="18.7109375" style="67" customWidth="1"/>
    <col min="13491" max="13491" width="13.85546875" style="67" customWidth="1"/>
    <col min="13492" max="13492" width="5.7109375" style="67" customWidth="1"/>
    <col min="13493" max="13493" width="9.7109375" style="67" customWidth="1"/>
    <col min="13494" max="13494" width="9.140625" style="67" customWidth="1"/>
    <col min="13495" max="13495" width="9.7109375" style="67" customWidth="1"/>
    <col min="13496" max="13496" width="11.42578125" style="67"/>
    <col min="13497" max="13497" width="11.85546875" style="67" customWidth="1"/>
    <col min="13498" max="13498" width="11.140625" style="67" customWidth="1"/>
    <col min="13499" max="13500" width="6" style="67" customWidth="1"/>
    <col min="13501" max="13503" width="9" style="67" customWidth="1"/>
    <col min="13504" max="13504" width="22.42578125" style="67" customWidth="1"/>
    <col min="13505" max="13744" width="11.42578125" style="67"/>
    <col min="13745" max="13745" width="10" style="67" customWidth="1"/>
    <col min="13746" max="13746" width="18.7109375" style="67" customWidth="1"/>
    <col min="13747" max="13747" width="13.85546875" style="67" customWidth="1"/>
    <col min="13748" max="13748" width="5.7109375" style="67" customWidth="1"/>
    <col min="13749" max="13749" width="9.7109375" style="67" customWidth="1"/>
    <col min="13750" max="13750" width="9.140625" style="67" customWidth="1"/>
    <col min="13751" max="13751" width="9.7109375" style="67" customWidth="1"/>
    <col min="13752" max="13752" width="11.42578125" style="67"/>
    <col min="13753" max="13753" width="11.85546875" style="67" customWidth="1"/>
    <col min="13754" max="13754" width="11.140625" style="67" customWidth="1"/>
    <col min="13755" max="13756" width="6" style="67" customWidth="1"/>
    <col min="13757" max="13759" width="9" style="67" customWidth="1"/>
    <col min="13760" max="13760" width="22.42578125" style="67" customWidth="1"/>
    <col min="13761" max="14000" width="11.42578125" style="67"/>
    <col min="14001" max="14001" width="10" style="67" customWidth="1"/>
    <col min="14002" max="14002" width="18.7109375" style="67" customWidth="1"/>
    <col min="14003" max="14003" width="13.85546875" style="67" customWidth="1"/>
    <col min="14004" max="14004" width="5.7109375" style="67" customWidth="1"/>
    <col min="14005" max="14005" width="9.7109375" style="67" customWidth="1"/>
    <col min="14006" max="14006" width="9.140625" style="67" customWidth="1"/>
    <col min="14007" max="14007" width="9.7109375" style="67" customWidth="1"/>
    <col min="14008" max="14008" width="11.42578125" style="67"/>
    <col min="14009" max="14009" width="11.85546875" style="67" customWidth="1"/>
    <col min="14010" max="14010" width="11.140625" style="67" customWidth="1"/>
    <col min="14011" max="14012" width="6" style="67" customWidth="1"/>
    <col min="14013" max="14015" width="9" style="67" customWidth="1"/>
    <col min="14016" max="14016" width="22.42578125" style="67" customWidth="1"/>
    <col min="14017" max="14256" width="11.42578125" style="67"/>
    <col min="14257" max="14257" width="10" style="67" customWidth="1"/>
    <col min="14258" max="14258" width="18.7109375" style="67" customWidth="1"/>
    <col min="14259" max="14259" width="13.85546875" style="67" customWidth="1"/>
    <col min="14260" max="14260" width="5.7109375" style="67" customWidth="1"/>
    <col min="14261" max="14261" width="9.7109375" style="67" customWidth="1"/>
    <col min="14262" max="14262" width="9.140625" style="67" customWidth="1"/>
    <col min="14263" max="14263" width="9.7109375" style="67" customWidth="1"/>
    <col min="14264" max="14264" width="11.42578125" style="67"/>
    <col min="14265" max="14265" width="11.85546875" style="67" customWidth="1"/>
    <col min="14266" max="14266" width="11.140625" style="67" customWidth="1"/>
    <col min="14267" max="14268" width="6" style="67" customWidth="1"/>
    <col min="14269" max="14271" width="9" style="67" customWidth="1"/>
    <col min="14272" max="14272" width="22.42578125" style="67" customWidth="1"/>
    <col min="14273" max="14512" width="11.42578125" style="67"/>
    <col min="14513" max="14513" width="10" style="67" customWidth="1"/>
    <col min="14514" max="14514" width="18.7109375" style="67" customWidth="1"/>
    <col min="14515" max="14515" width="13.85546875" style="67" customWidth="1"/>
    <col min="14516" max="14516" width="5.7109375" style="67" customWidth="1"/>
    <col min="14517" max="14517" width="9.7109375" style="67" customWidth="1"/>
    <col min="14518" max="14518" width="9.140625" style="67" customWidth="1"/>
    <col min="14519" max="14519" width="9.7109375" style="67" customWidth="1"/>
    <col min="14520" max="14520" width="11.42578125" style="67"/>
    <col min="14521" max="14521" width="11.85546875" style="67" customWidth="1"/>
    <col min="14522" max="14522" width="11.140625" style="67" customWidth="1"/>
    <col min="14523" max="14524" width="6" style="67" customWidth="1"/>
    <col min="14525" max="14527" width="9" style="67" customWidth="1"/>
    <col min="14528" max="14528" width="22.42578125" style="67" customWidth="1"/>
    <col min="14529" max="14768" width="11.42578125" style="67"/>
    <col min="14769" max="14769" width="10" style="67" customWidth="1"/>
    <col min="14770" max="14770" width="18.7109375" style="67" customWidth="1"/>
    <col min="14771" max="14771" width="13.85546875" style="67" customWidth="1"/>
    <col min="14772" max="14772" width="5.7109375" style="67" customWidth="1"/>
    <col min="14773" max="14773" width="9.7109375" style="67" customWidth="1"/>
    <col min="14774" max="14774" width="9.140625" style="67" customWidth="1"/>
    <col min="14775" max="14775" width="9.7109375" style="67" customWidth="1"/>
    <col min="14776" max="14776" width="11.42578125" style="67"/>
    <col min="14777" max="14777" width="11.85546875" style="67" customWidth="1"/>
    <col min="14778" max="14778" width="11.140625" style="67" customWidth="1"/>
    <col min="14779" max="14780" width="6" style="67" customWidth="1"/>
    <col min="14781" max="14783" width="9" style="67" customWidth="1"/>
    <col min="14784" max="14784" width="22.42578125" style="67" customWidth="1"/>
    <col min="14785" max="15024" width="11.42578125" style="67"/>
    <col min="15025" max="15025" width="10" style="67" customWidth="1"/>
    <col min="15026" max="15026" width="18.7109375" style="67" customWidth="1"/>
    <col min="15027" max="15027" width="13.85546875" style="67" customWidth="1"/>
    <col min="15028" max="15028" width="5.7109375" style="67" customWidth="1"/>
    <col min="15029" max="15029" width="9.7109375" style="67" customWidth="1"/>
    <col min="15030" max="15030" width="9.140625" style="67" customWidth="1"/>
    <col min="15031" max="15031" width="9.7109375" style="67" customWidth="1"/>
    <col min="15032" max="15032" width="11.42578125" style="67"/>
    <col min="15033" max="15033" width="11.85546875" style="67" customWidth="1"/>
    <col min="15034" max="15034" width="11.140625" style="67" customWidth="1"/>
    <col min="15035" max="15036" width="6" style="67" customWidth="1"/>
    <col min="15037" max="15039" width="9" style="67" customWidth="1"/>
    <col min="15040" max="15040" width="22.42578125" style="67" customWidth="1"/>
    <col min="15041" max="15280" width="11.42578125" style="67"/>
    <col min="15281" max="15281" width="10" style="67" customWidth="1"/>
    <col min="15282" max="15282" width="18.7109375" style="67" customWidth="1"/>
    <col min="15283" max="15283" width="13.85546875" style="67" customWidth="1"/>
    <col min="15284" max="15284" width="5.7109375" style="67" customWidth="1"/>
    <col min="15285" max="15285" width="9.7109375" style="67" customWidth="1"/>
    <col min="15286" max="15286" width="9.140625" style="67" customWidth="1"/>
    <col min="15287" max="15287" width="9.7109375" style="67" customWidth="1"/>
    <col min="15288" max="15288" width="11.42578125" style="67"/>
    <col min="15289" max="15289" width="11.85546875" style="67" customWidth="1"/>
    <col min="15290" max="15290" width="11.140625" style="67" customWidth="1"/>
    <col min="15291" max="15292" width="6" style="67" customWidth="1"/>
    <col min="15293" max="15295" width="9" style="67" customWidth="1"/>
    <col min="15296" max="15296" width="22.42578125" style="67" customWidth="1"/>
    <col min="15297" max="15536" width="11.42578125" style="67"/>
    <col min="15537" max="15537" width="10" style="67" customWidth="1"/>
    <col min="15538" max="15538" width="18.7109375" style="67" customWidth="1"/>
    <col min="15539" max="15539" width="13.85546875" style="67" customWidth="1"/>
    <col min="15540" max="15540" width="5.7109375" style="67" customWidth="1"/>
    <col min="15541" max="15541" width="9.7109375" style="67" customWidth="1"/>
    <col min="15542" max="15542" width="9.140625" style="67" customWidth="1"/>
    <col min="15543" max="15543" width="9.7109375" style="67" customWidth="1"/>
    <col min="15544" max="15544" width="11.42578125" style="67"/>
    <col min="15545" max="15545" width="11.85546875" style="67" customWidth="1"/>
    <col min="15546" max="15546" width="11.140625" style="67" customWidth="1"/>
    <col min="15547" max="15548" width="6" style="67" customWidth="1"/>
    <col min="15549" max="15551" width="9" style="67" customWidth="1"/>
    <col min="15552" max="15552" width="22.42578125" style="67" customWidth="1"/>
    <col min="15553" max="15792" width="11.42578125" style="67"/>
    <col min="15793" max="15793" width="10" style="67" customWidth="1"/>
    <col min="15794" max="15794" width="18.7109375" style="67" customWidth="1"/>
    <col min="15795" max="15795" width="13.85546875" style="67" customWidth="1"/>
    <col min="15796" max="15796" width="5.7109375" style="67" customWidth="1"/>
    <col min="15797" max="15797" width="9.7109375" style="67" customWidth="1"/>
    <col min="15798" max="15798" width="9.140625" style="67" customWidth="1"/>
    <col min="15799" max="15799" width="9.7109375" style="67" customWidth="1"/>
    <col min="15800" max="15800" width="11.42578125" style="67"/>
    <col min="15801" max="15801" width="11.85546875" style="67" customWidth="1"/>
    <col min="15802" max="15802" width="11.140625" style="67" customWidth="1"/>
    <col min="15803" max="15804" width="6" style="67" customWidth="1"/>
    <col min="15805" max="15807" width="9" style="67" customWidth="1"/>
    <col min="15808" max="15808" width="22.42578125" style="67" customWidth="1"/>
    <col min="15809" max="16048" width="11.42578125" style="67"/>
    <col min="16049" max="16049" width="10" style="67" customWidth="1"/>
    <col min="16050" max="16050" width="18.7109375" style="67" customWidth="1"/>
    <col min="16051" max="16051" width="13.85546875" style="67" customWidth="1"/>
    <col min="16052" max="16052" width="5.7109375" style="67" customWidth="1"/>
    <col min="16053" max="16053" width="9.7109375" style="67" customWidth="1"/>
    <col min="16054" max="16054" width="9.140625" style="67" customWidth="1"/>
    <col min="16055" max="16055" width="9.7109375" style="67" customWidth="1"/>
    <col min="16056" max="16056" width="11.42578125" style="67"/>
    <col min="16057" max="16057" width="11.85546875" style="67" customWidth="1"/>
    <col min="16058" max="16058" width="11.140625" style="67" customWidth="1"/>
    <col min="16059" max="16060" width="6" style="67" customWidth="1"/>
    <col min="16061" max="16063" width="9" style="67" customWidth="1"/>
    <col min="16064" max="16064" width="22.42578125" style="67" customWidth="1"/>
    <col min="16065" max="16384" width="11.42578125" style="67"/>
  </cols>
  <sheetData>
    <row r="1" spans="1:113" x14ac:dyDescent="0.25">
      <c r="B1" s="298"/>
      <c r="C1" s="298"/>
      <c r="D1" s="298"/>
      <c r="E1" s="298"/>
      <c r="F1" s="298"/>
      <c r="G1" s="298"/>
      <c r="H1" s="298"/>
      <c r="I1" s="298"/>
      <c r="J1" s="298"/>
      <c r="K1" s="298"/>
      <c r="L1" s="298"/>
      <c r="M1" s="298"/>
      <c r="N1" s="298"/>
      <c r="O1" s="298"/>
      <c r="P1" s="298"/>
      <c r="Q1" s="298"/>
      <c r="R1" s="298"/>
      <c r="S1" s="298"/>
    </row>
    <row r="2" spans="1:113" x14ac:dyDescent="0.25">
      <c r="B2" s="298"/>
      <c r="C2" s="298"/>
      <c r="D2" s="298"/>
      <c r="E2" s="298"/>
      <c r="F2" s="298"/>
      <c r="G2" s="298"/>
      <c r="H2" s="298"/>
      <c r="I2" s="298"/>
      <c r="J2" s="298"/>
      <c r="K2" s="298"/>
      <c r="L2" s="298"/>
      <c r="M2" s="298"/>
      <c r="N2" s="298"/>
      <c r="O2" s="298"/>
      <c r="P2" s="298"/>
      <c r="Q2" s="298"/>
      <c r="R2" s="298"/>
      <c r="S2" s="298"/>
    </row>
    <row r="3" spans="1:113" ht="21" customHeight="1" x14ac:dyDescent="0.35">
      <c r="B3" s="68"/>
      <c r="C3" s="299" t="s">
        <v>91</v>
      </c>
      <c r="D3" s="299"/>
      <c r="E3" s="299"/>
      <c r="F3" s="299"/>
      <c r="G3" s="299"/>
      <c r="H3" s="299"/>
      <c r="I3" s="299"/>
      <c r="J3" s="299"/>
      <c r="K3" s="299"/>
      <c r="L3" s="299"/>
      <c r="M3" s="299"/>
      <c r="N3" s="299"/>
      <c r="O3" s="299"/>
      <c r="P3" s="299"/>
      <c r="Q3" s="299"/>
      <c r="R3" s="299"/>
      <c r="S3" s="299"/>
    </row>
    <row r="4" spans="1:113" ht="16.149999999999999" customHeight="1" thickBot="1" x14ac:dyDescent="0.3">
      <c r="B4" s="69"/>
      <c r="C4" s="69"/>
      <c r="D4" s="69"/>
      <c r="E4" s="69"/>
      <c r="F4" s="69"/>
      <c r="G4" s="69"/>
      <c r="H4" s="69"/>
      <c r="I4" s="69"/>
      <c r="J4" s="69"/>
      <c r="K4" s="69"/>
      <c r="L4" s="69"/>
      <c r="M4" s="69"/>
      <c r="N4" s="69"/>
      <c r="O4" s="69"/>
      <c r="P4" s="69"/>
      <c r="Q4" s="69"/>
      <c r="R4" s="69"/>
      <c r="S4" s="69"/>
    </row>
    <row r="5" spans="1:113" ht="20.100000000000001" customHeight="1" x14ac:dyDescent="0.25">
      <c r="B5" s="300" t="s">
        <v>92</v>
      </c>
      <c r="C5" s="301"/>
      <c r="D5" s="301"/>
      <c r="E5" s="301"/>
      <c r="F5" s="301"/>
      <c r="G5" s="301"/>
      <c r="H5" s="301"/>
      <c r="I5" s="301"/>
      <c r="J5" s="301"/>
      <c r="K5" s="301"/>
      <c r="L5" s="301"/>
      <c r="M5" s="301"/>
      <c r="N5" s="301"/>
      <c r="O5" s="301"/>
      <c r="P5" s="302"/>
      <c r="Q5" s="302"/>
      <c r="R5" s="302"/>
      <c r="S5" s="303"/>
    </row>
    <row r="6" spans="1:113" ht="15.75" customHeight="1" x14ac:dyDescent="0.25">
      <c r="B6" s="273" t="s">
        <v>93</v>
      </c>
      <c r="C6" s="274"/>
      <c r="D6" s="274"/>
      <c r="E6" s="275" t="s">
        <v>94</v>
      </c>
      <c r="F6" s="276"/>
      <c r="G6" s="276"/>
      <c r="H6" s="276"/>
      <c r="I6" s="276"/>
      <c r="J6" s="276"/>
      <c r="K6" s="276"/>
      <c r="L6" s="276"/>
      <c r="M6" s="279" t="s">
        <v>95</v>
      </c>
      <c r="N6" s="280"/>
      <c r="O6" s="281"/>
      <c r="P6" s="304">
        <v>11</v>
      </c>
      <c r="Q6" s="305"/>
      <c r="R6" s="305"/>
      <c r="S6" s="306"/>
    </row>
    <row r="7" spans="1:113" ht="15" customHeight="1" x14ac:dyDescent="0.25">
      <c r="B7" s="273"/>
      <c r="C7" s="274"/>
      <c r="D7" s="274"/>
      <c r="E7" s="277"/>
      <c r="F7" s="278"/>
      <c r="G7" s="278"/>
      <c r="H7" s="278"/>
      <c r="I7" s="278"/>
      <c r="J7" s="278"/>
      <c r="K7" s="278"/>
      <c r="L7" s="278"/>
      <c r="M7" s="282"/>
      <c r="N7" s="283"/>
      <c r="O7" s="284"/>
      <c r="P7" s="307"/>
      <c r="Q7" s="308"/>
      <c r="R7" s="308"/>
      <c r="S7" s="309"/>
    </row>
    <row r="8" spans="1:113" ht="15" customHeight="1" x14ac:dyDescent="0.25">
      <c r="B8" s="273" t="s">
        <v>96</v>
      </c>
      <c r="C8" s="274"/>
      <c r="D8" s="274"/>
      <c r="E8" s="275" t="s">
        <v>97</v>
      </c>
      <c r="F8" s="276"/>
      <c r="G8" s="276"/>
      <c r="H8" s="276"/>
      <c r="I8" s="276"/>
      <c r="J8" s="276"/>
      <c r="K8" s="276"/>
      <c r="L8" s="276"/>
      <c r="M8" s="279" t="s">
        <v>98</v>
      </c>
      <c r="N8" s="280"/>
      <c r="O8" s="281"/>
      <c r="P8" s="275" t="s">
        <v>99</v>
      </c>
      <c r="Q8" s="276"/>
      <c r="R8" s="276"/>
      <c r="S8" s="285"/>
    </row>
    <row r="9" spans="1:113" x14ac:dyDescent="0.25">
      <c r="B9" s="273"/>
      <c r="C9" s="274"/>
      <c r="D9" s="274"/>
      <c r="E9" s="277"/>
      <c r="F9" s="278"/>
      <c r="G9" s="278"/>
      <c r="H9" s="278"/>
      <c r="I9" s="278"/>
      <c r="J9" s="278"/>
      <c r="K9" s="278"/>
      <c r="L9" s="278"/>
      <c r="M9" s="282"/>
      <c r="N9" s="283"/>
      <c r="O9" s="284"/>
      <c r="P9" s="277"/>
      <c r="Q9" s="278"/>
      <c r="R9" s="278"/>
      <c r="S9" s="286"/>
    </row>
    <row r="10" spans="1:113" ht="15" customHeight="1" x14ac:dyDescent="0.25">
      <c r="B10" s="273" t="s">
        <v>100</v>
      </c>
      <c r="C10" s="274"/>
      <c r="D10" s="274"/>
      <c r="E10" s="287" t="s">
        <v>370</v>
      </c>
      <c r="F10" s="288"/>
      <c r="G10" s="288"/>
      <c r="H10" s="288"/>
      <c r="I10" s="288"/>
      <c r="J10" s="288"/>
      <c r="K10" s="288"/>
      <c r="L10" s="289"/>
      <c r="M10" s="279" t="s">
        <v>101</v>
      </c>
      <c r="N10" s="280"/>
      <c r="O10" s="281"/>
      <c r="P10" s="293">
        <v>44596</v>
      </c>
      <c r="Q10" s="294"/>
      <c r="R10" s="294"/>
      <c r="S10" s="295"/>
    </row>
    <row r="11" spans="1:113" ht="15.75" customHeight="1" x14ac:dyDescent="0.25">
      <c r="B11" s="273"/>
      <c r="C11" s="274"/>
      <c r="D11" s="274"/>
      <c r="E11" s="290"/>
      <c r="F11" s="291"/>
      <c r="G11" s="291"/>
      <c r="H11" s="291"/>
      <c r="I11" s="291"/>
      <c r="J11" s="291"/>
      <c r="K11" s="291"/>
      <c r="L11" s="292"/>
      <c r="M11" s="282"/>
      <c r="N11" s="283"/>
      <c r="O11" s="284"/>
      <c r="P11" s="296"/>
      <c r="Q11" s="296"/>
      <c r="R11" s="296"/>
      <c r="S11" s="297"/>
    </row>
    <row r="12" spans="1:113" s="70" customFormat="1" ht="33.75" customHeight="1" x14ac:dyDescent="0.25">
      <c r="A12" s="71"/>
      <c r="B12" s="310" t="s">
        <v>102</v>
      </c>
      <c r="C12" s="311"/>
      <c r="D12" s="311"/>
      <c r="E12" s="312" t="s">
        <v>103</v>
      </c>
      <c r="F12" s="313"/>
      <c r="G12" s="313"/>
      <c r="H12" s="313"/>
      <c r="I12" s="313"/>
      <c r="J12" s="313"/>
      <c r="K12" s="313"/>
      <c r="L12" s="313"/>
      <c r="M12" s="313"/>
      <c r="N12" s="313"/>
      <c r="O12" s="313"/>
      <c r="P12" s="313"/>
      <c r="Q12" s="313"/>
      <c r="R12" s="313"/>
      <c r="S12" s="314"/>
      <c r="U12" s="66"/>
      <c r="V12" s="66"/>
      <c r="W12" s="66"/>
      <c r="X12" s="66"/>
      <c r="Y12" s="66"/>
      <c r="Z12" s="66"/>
      <c r="AA12" s="66"/>
      <c r="AB12" s="66"/>
      <c r="AC12" s="66"/>
      <c r="AD12" s="66"/>
      <c r="AE12" s="66"/>
      <c r="AF12" s="66"/>
      <c r="AG12" s="66"/>
      <c r="AH12" s="66"/>
      <c r="AI12" s="66"/>
      <c r="AJ12" s="66"/>
      <c r="AK12" s="66"/>
      <c r="AL12" s="66"/>
      <c r="AM12" s="66"/>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row>
    <row r="13" spans="1:113" ht="15.75" thickBot="1" x14ac:dyDescent="0.3">
      <c r="B13" s="69"/>
      <c r="C13" s="69"/>
      <c r="D13" s="69"/>
      <c r="E13" s="69"/>
      <c r="F13" s="69"/>
      <c r="G13" s="69"/>
      <c r="H13" s="69"/>
      <c r="I13" s="69"/>
      <c r="J13" s="69"/>
      <c r="K13" s="69"/>
      <c r="L13" s="69"/>
      <c r="M13" s="69"/>
      <c r="N13" s="69"/>
      <c r="O13" s="69"/>
      <c r="P13" s="69"/>
      <c r="Q13" s="69"/>
      <c r="R13" s="69"/>
      <c r="S13" s="69"/>
    </row>
    <row r="14" spans="1:113" s="72" customFormat="1" ht="20.100000000000001" customHeight="1" x14ac:dyDescent="0.25">
      <c r="A14" s="73"/>
      <c r="B14" s="201" t="s">
        <v>104</v>
      </c>
      <c r="C14" s="202"/>
      <c r="D14" s="202"/>
      <c r="E14" s="202"/>
      <c r="F14" s="202"/>
      <c r="G14" s="202"/>
      <c r="H14" s="202"/>
      <c r="I14" s="202"/>
      <c r="J14" s="202"/>
      <c r="K14" s="202"/>
      <c r="L14" s="202"/>
      <c r="M14" s="202"/>
      <c r="N14" s="202"/>
      <c r="O14" s="202"/>
      <c r="P14" s="202"/>
      <c r="Q14" s="202"/>
      <c r="R14" s="202"/>
      <c r="S14" s="203"/>
      <c r="U14" s="66"/>
      <c r="V14" s="66"/>
      <c r="W14" s="66"/>
      <c r="X14" s="66"/>
      <c r="Y14" s="66"/>
      <c r="Z14" s="66"/>
      <c r="AA14" s="66"/>
      <c r="AB14" s="66"/>
      <c r="AC14" s="66"/>
      <c r="AD14" s="66"/>
      <c r="AE14" s="66"/>
      <c r="AF14" s="66"/>
      <c r="AG14" s="66"/>
      <c r="AH14" s="66"/>
      <c r="AI14" s="66"/>
      <c r="AJ14" s="66"/>
      <c r="AK14" s="66"/>
      <c r="AL14" s="66"/>
      <c r="AM14" s="66"/>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3"/>
      <c r="DA14" s="73"/>
      <c r="DB14" s="73"/>
      <c r="DC14" s="73"/>
      <c r="DD14" s="73"/>
      <c r="DE14" s="73"/>
      <c r="DF14" s="73"/>
      <c r="DG14" s="73"/>
      <c r="DH14" s="73"/>
      <c r="DI14" s="73"/>
    </row>
    <row r="15" spans="1:113" ht="6" customHeight="1" x14ac:dyDescent="0.25">
      <c r="B15" s="74"/>
      <c r="C15" s="69"/>
      <c r="D15" s="69"/>
      <c r="E15" s="69"/>
      <c r="F15" s="69"/>
      <c r="G15" s="69"/>
      <c r="H15" s="69"/>
      <c r="I15" s="69"/>
      <c r="J15" s="69"/>
      <c r="K15" s="69"/>
      <c r="L15" s="69"/>
      <c r="M15" s="69"/>
      <c r="N15" s="69"/>
      <c r="O15" s="69"/>
      <c r="P15" s="69"/>
      <c r="Q15" s="69"/>
      <c r="R15" s="69"/>
      <c r="S15" s="75"/>
    </row>
    <row r="16" spans="1:113" x14ac:dyDescent="0.25">
      <c r="B16" s="268" t="s">
        <v>105</v>
      </c>
      <c r="C16" s="265"/>
      <c r="D16" s="265"/>
      <c r="E16" s="76" t="s">
        <v>106</v>
      </c>
      <c r="F16" s="69"/>
      <c r="G16" s="265" t="s">
        <v>107</v>
      </c>
      <c r="H16" s="265"/>
      <c r="I16" s="265"/>
      <c r="J16" s="265"/>
      <c r="K16" s="265"/>
      <c r="L16" s="76" t="s">
        <v>106</v>
      </c>
      <c r="M16" s="69"/>
      <c r="N16" s="77"/>
      <c r="O16" s="271" t="s">
        <v>108</v>
      </c>
      <c r="P16" s="271"/>
      <c r="Q16" s="271"/>
      <c r="R16" s="271"/>
      <c r="S16" s="272"/>
    </row>
    <row r="17" spans="1:113" ht="6" customHeight="1" x14ac:dyDescent="0.25">
      <c r="B17" s="78"/>
      <c r="C17" s="79"/>
      <c r="D17" s="79"/>
      <c r="E17" s="69"/>
      <c r="F17" s="69"/>
      <c r="G17" s="80"/>
      <c r="H17" s="80"/>
      <c r="I17" s="80"/>
      <c r="J17" s="80"/>
      <c r="K17" s="80"/>
      <c r="L17" s="69"/>
      <c r="M17" s="69"/>
      <c r="N17" s="81"/>
      <c r="O17" s="69"/>
      <c r="P17" s="69"/>
      <c r="Q17" s="69"/>
      <c r="R17" s="69"/>
      <c r="S17" s="75"/>
    </row>
    <row r="18" spans="1:113" x14ac:dyDescent="0.25">
      <c r="B18" s="268"/>
      <c r="C18" s="265"/>
      <c r="D18" s="265"/>
      <c r="E18" s="76"/>
      <c r="F18" s="69"/>
      <c r="G18" s="265" t="s">
        <v>110</v>
      </c>
      <c r="H18" s="265"/>
      <c r="I18" s="265"/>
      <c r="J18" s="265"/>
      <c r="K18" s="265"/>
      <c r="L18" s="76" t="s">
        <v>106</v>
      </c>
      <c r="M18" s="69"/>
      <c r="N18" s="82" t="s">
        <v>106</v>
      </c>
      <c r="O18" s="269" t="s">
        <v>111</v>
      </c>
      <c r="P18" s="269"/>
      <c r="Q18" s="269"/>
      <c r="R18" s="269"/>
      <c r="S18" s="270"/>
    </row>
    <row r="19" spans="1:113" ht="6" customHeight="1" x14ac:dyDescent="0.25">
      <c r="B19" s="78"/>
      <c r="C19" s="79"/>
      <c r="D19" s="79"/>
      <c r="E19" s="69"/>
      <c r="F19" s="69"/>
      <c r="G19" s="80"/>
      <c r="H19" s="80"/>
      <c r="I19" s="80"/>
      <c r="J19" s="80"/>
      <c r="K19" s="80"/>
      <c r="L19" s="69"/>
      <c r="M19" s="69"/>
      <c r="N19" s="83"/>
      <c r="O19" s="84"/>
      <c r="P19" s="84"/>
      <c r="Q19" s="84"/>
      <c r="R19" s="84"/>
      <c r="S19" s="85"/>
    </row>
    <row r="20" spans="1:113" x14ac:dyDescent="0.25">
      <c r="B20" s="268" t="s">
        <v>112</v>
      </c>
      <c r="C20" s="265"/>
      <c r="D20" s="265"/>
      <c r="E20" s="76" t="s">
        <v>106</v>
      </c>
      <c r="F20" s="69"/>
      <c r="G20" s="265" t="s">
        <v>113</v>
      </c>
      <c r="H20" s="265"/>
      <c r="I20" s="265"/>
      <c r="J20" s="265"/>
      <c r="K20" s="265"/>
      <c r="L20" s="76" t="s">
        <v>106</v>
      </c>
      <c r="M20" s="69"/>
      <c r="N20" s="86" t="s">
        <v>114</v>
      </c>
      <c r="O20" s="269" t="s">
        <v>115</v>
      </c>
      <c r="P20" s="269"/>
      <c r="Q20" s="269"/>
      <c r="R20" s="269"/>
      <c r="S20" s="270"/>
    </row>
    <row r="21" spans="1:113" ht="6" customHeight="1" x14ac:dyDescent="0.25">
      <c r="B21" s="87"/>
      <c r="C21" s="80"/>
      <c r="D21" s="80"/>
      <c r="E21" s="69"/>
      <c r="F21" s="69"/>
      <c r="G21" s="80"/>
      <c r="H21" s="80"/>
      <c r="I21" s="80"/>
      <c r="J21" s="80"/>
      <c r="K21" s="80"/>
      <c r="L21" s="69"/>
      <c r="M21" s="69"/>
      <c r="N21" s="83"/>
      <c r="O21" s="84"/>
      <c r="P21" s="84"/>
      <c r="Q21" s="84"/>
      <c r="R21" s="84"/>
      <c r="S21" s="85"/>
    </row>
    <row r="22" spans="1:113" ht="15.75" thickBot="1" x14ac:dyDescent="0.3">
      <c r="B22" s="263" t="s">
        <v>116</v>
      </c>
      <c r="C22" s="264"/>
      <c r="D22" s="264"/>
      <c r="E22" s="88" t="s">
        <v>106</v>
      </c>
      <c r="F22" s="89"/>
      <c r="G22" s="265" t="s">
        <v>117</v>
      </c>
      <c r="H22" s="265"/>
      <c r="I22" s="265"/>
      <c r="J22" s="265"/>
      <c r="K22" s="265"/>
      <c r="L22" s="76" t="s">
        <v>106</v>
      </c>
      <c r="M22" s="89"/>
      <c r="N22" s="90" t="s">
        <v>118</v>
      </c>
      <c r="O22" s="266" t="s">
        <v>119</v>
      </c>
      <c r="P22" s="266"/>
      <c r="Q22" s="266"/>
      <c r="R22" s="266"/>
      <c r="S22" s="267"/>
    </row>
    <row r="23" spans="1:113" ht="10.5" customHeight="1" thickBot="1" x14ac:dyDescent="0.3">
      <c r="B23" s="80"/>
      <c r="C23" s="80"/>
      <c r="D23" s="80"/>
      <c r="E23" s="69"/>
      <c r="F23" s="69"/>
      <c r="G23" s="69"/>
      <c r="H23" s="69"/>
      <c r="I23" s="69"/>
      <c r="J23" s="69"/>
      <c r="K23" s="69"/>
      <c r="L23" s="69"/>
      <c r="M23" s="69"/>
      <c r="N23" s="69"/>
      <c r="O23" s="69"/>
      <c r="P23" s="69"/>
      <c r="Q23" s="69"/>
      <c r="R23" s="69"/>
      <c r="S23" s="69"/>
    </row>
    <row r="24" spans="1:113" ht="20.100000000000001" customHeight="1" thickBot="1" x14ac:dyDescent="0.3">
      <c r="B24" s="201" t="s">
        <v>120</v>
      </c>
      <c r="C24" s="202"/>
      <c r="D24" s="202"/>
      <c r="E24" s="202"/>
      <c r="F24" s="202"/>
      <c r="G24" s="202"/>
      <c r="H24" s="202"/>
      <c r="I24" s="202"/>
      <c r="J24" s="202"/>
      <c r="K24" s="202"/>
      <c r="L24" s="202"/>
      <c r="M24" s="202"/>
      <c r="N24" s="202"/>
      <c r="O24" s="202"/>
      <c r="P24" s="202"/>
      <c r="Q24" s="202"/>
      <c r="R24" s="202"/>
      <c r="S24" s="203"/>
    </row>
    <row r="25" spans="1:113" s="70" customFormat="1" ht="24" customHeight="1" thickBot="1" x14ac:dyDescent="0.25">
      <c r="A25" s="71"/>
      <c r="B25" s="257" t="s">
        <v>121</v>
      </c>
      <c r="C25" s="258"/>
      <c r="D25" s="258"/>
      <c r="E25" s="258"/>
      <c r="F25" s="258"/>
      <c r="G25" s="258"/>
      <c r="H25" s="258"/>
      <c r="I25" s="258"/>
      <c r="J25" s="258"/>
      <c r="K25" s="258"/>
      <c r="L25" s="258"/>
      <c r="M25" s="258"/>
      <c r="N25" s="259"/>
      <c r="O25" s="257" t="s">
        <v>122</v>
      </c>
      <c r="P25" s="258"/>
      <c r="Q25" s="258"/>
      <c r="R25" s="258"/>
      <c r="S25" s="258"/>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row>
    <row r="26" spans="1:113" x14ac:dyDescent="0.25">
      <c r="B26" s="262" t="s">
        <v>371</v>
      </c>
      <c r="C26" s="262"/>
      <c r="D26" s="262"/>
      <c r="E26" s="262"/>
      <c r="F26" s="262"/>
      <c r="G26" s="262"/>
      <c r="H26" s="262"/>
      <c r="I26" s="262"/>
      <c r="J26" s="262"/>
      <c r="K26" s="262"/>
      <c r="L26" s="262"/>
      <c r="M26" s="262"/>
      <c r="N26" s="262"/>
      <c r="O26" s="261">
        <v>44570</v>
      </c>
      <c r="P26" s="256"/>
      <c r="Q26" s="256"/>
      <c r="R26" s="256"/>
      <c r="S26" s="256"/>
    </row>
    <row r="27" spans="1:113" x14ac:dyDescent="0.25">
      <c r="B27" s="255" t="s">
        <v>123</v>
      </c>
      <c r="C27" s="255"/>
      <c r="D27" s="255"/>
      <c r="E27" s="255"/>
      <c r="F27" s="255"/>
      <c r="G27" s="255"/>
      <c r="H27" s="255"/>
      <c r="I27" s="255"/>
      <c r="J27" s="255"/>
      <c r="K27" s="255"/>
      <c r="L27" s="255"/>
      <c r="M27" s="255"/>
      <c r="N27" s="255"/>
      <c r="O27" s="256" t="s">
        <v>124</v>
      </c>
      <c r="P27" s="256"/>
      <c r="Q27" s="256"/>
      <c r="R27" s="256"/>
      <c r="S27" s="256"/>
    </row>
    <row r="28" spans="1:113" x14ac:dyDescent="0.25">
      <c r="B28" s="255" t="s">
        <v>125</v>
      </c>
      <c r="C28" s="255"/>
      <c r="D28" s="255"/>
      <c r="E28" s="255"/>
      <c r="F28" s="255"/>
      <c r="G28" s="255"/>
      <c r="H28" s="255"/>
      <c r="I28" s="255"/>
      <c r="J28" s="255"/>
      <c r="K28" s="255"/>
      <c r="L28" s="255"/>
      <c r="M28" s="255"/>
      <c r="N28" s="255"/>
      <c r="O28" s="261">
        <v>44576</v>
      </c>
      <c r="P28" s="256"/>
      <c r="Q28" s="256"/>
      <c r="R28" s="256"/>
      <c r="S28" s="256"/>
    </row>
    <row r="29" spans="1:113" x14ac:dyDescent="0.25">
      <c r="B29" s="255" t="s">
        <v>126</v>
      </c>
      <c r="C29" s="255"/>
      <c r="D29" s="255"/>
      <c r="E29" s="255"/>
      <c r="F29" s="255"/>
      <c r="G29" s="255"/>
      <c r="H29" s="255"/>
      <c r="I29" s="255"/>
      <c r="J29" s="255"/>
      <c r="K29" s="255"/>
      <c r="L29" s="255"/>
      <c r="M29" s="255"/>
      <c r="N29" s="255"/>
      <c r="O29" s="261">
        <v>44590</v>
      </c>
      <c r="P29" s="256"/>
      <c r="Q29" s="256"/>
      <c r="R29" s="256"/>
      <c r="S29" s="256"/>
    </row>
    <row r="30" spans="1:113" x14ac:dyDescent="0.25">
      <c r="B30" s="255"/>
      <c r="C30" s="255"/>
      <c r="D30" s="255"/>
      <c r="E30" s="255"/>
      <c r="F30" s="255"/>
      <c r="G30" s="255"/>
      <c r="H30" s="255"/>
      <c r="I30" s="255"/>
      <c r="J30" s="255"/>
      <c r="K30" s="255"/>
      <c r="L30" s="255"/>
      <c r="M30" s="255"/>
      <c r="N30" s="255"/>
      <c r="O30" s="256"/>
      <c r="P30" s="256"/>
      <c r="Q30" s="256"/>
      <c r="R30" s="256"/>
      <c r="S30" s="256"/>
    </row>
    <row r="31" spans="1:113" x14ac:dyDescent="0.25">
      <c r="B31" s="255"/>
      <c r="C31" s="255"/>
      <c r="D31" s="255"/>
      <c r="E31" s="255"/>
      <c r="F31" s="255"/>
      <c r="G31" s="255"/>
      <c r="H31" s="255"/>
      <c r="I31" s="255"/>
      <c r="J31" s="255"/>
      <c r="K31" s="255"/>
      <c r="L31" s="255"/>
      <c r="M31" s="255"/>
      <c r="N31" s="255"/>
      <c r="O31" s="256"/>
      <c r="P31" s="256"/>
      <c r="Q31" s="256"/>
      <c r="R31" s="256"/>
      <c r="S31" s="256"/>
    </row>
    <row r="32" spans="1:113" x14ac:dyDescent="0.25">
      <c r="B32" s="255"/>
      <c r="C32" s="255"/>
      <c r="D32" s="255"/>
      <c r="E32" s="255"/>
      <c r="F32" s="255"/>
      <c r="G32" s="255"/>
      <c r="H32" s="255"/>
      <c r="I32" s="255"/>
      <c r="J32" s="255"/>
      <c r="K32" s="255"/>
      <c r="L32" s="255"/>
      <c r="M32" s="255"/>
      <c r="N32" s="255"/>
      <c r="O32" s="256"/>
      <c r="P32" s="256"/>
      <c r="Q32" s="256"/>
      <c r="R32" s="256"/>
      <c r="S32" s="256"/>
    </row>
    <row r="33" spans="1:113" x14ac:dyDescent="0.25">
      <c r="B33" s="255"/>
      <c r="C33" s="255"/>
      <c r="D33" s="255"/>
      <c r="E33" s="255"/>
      <c r="F33" s="255"/>
      <c r="G33" s="255"/>
      <c r="H33" s="255"/>
      <c r="I33" s="255"/>
      <c r="J33" s="255"/>
      <c r="K33" s="255"/>
      <c r="L33" s="255"/>
      <c r="M33" s="255"/>
      <c r="N33" s="255"/>
      <c r="O33" s="256"/>
      <c r="P33" s="256"/>
      <c r="Q33" s="256"/>
      <c r="R33" s="256"/>
      <c r="S33" s="256"/>
    </row>
    <row r="34" spans="1:113" x14ac:dyDescent="0.25">
      <c r="B34" s="255"/>
      <c r="C34" s="255"/>
      <c r="D34" s="255"/>
      <c r="E34" s="255"/>
      <c r="F34" s="255"/>
      <c r="G34" s="255"/>
      <c r="H34" s="255"/>
      <c r="I34" s="255"/>
      <c r="J34" s="255"/>
      <c r="K34" s="255"/>
      <c r="L34" s="255"/>
      <c r="M34" s="255"/>
      <c r="N34" s="255"/>
      <c r="O34" s="256"/>
      <c r="P34" s="256"/>
      <c r="Q34" s="256"/>
      <c r="R34" s="256"/>
      <c r="S34" s="256"/>
    </row>
    <row r="35" spans="1:113" x14ac:dyDescent="0.25">
      <c r="B35" s="255"/>
      <c r="C35" s="255"/>
      <c r="D35" s="255"/>
      <c r="E35" s="255"/>
      <c r="F35" s="255"/>
      <c r="G35" s="255"/>
      <c r="H35" s="255"/>
      <c r="I35" s="255"/>
      <c r="J35" s="255"/>
      <c r="K35" s="255"/>
      <c r="L35" s="255"/>
      <c r="M35" s="255"/>
      <c r="N35" s="255"/>
      <c r="O35" s="256"/>
      <c r="P35" s="256"/>
      <c r="Q35" s="256"/>
      <c r="R35" s="256"/>
      <c r="S35" s="256"/>
    </row>
    <row r="36" spans="1:113" ht="9" customHeight="1" thickBot="1" x14ac:dyDescent="0.3">
      <c r="B36" s="69"/>
      <c r="C36" s="69"/>
      <c r="D36" s="69"/>
      <c r="E36" s="69"/>
      <c r="F36" s="69"/>
      <c r="G36" s="69"/>
      <c r="H36" s="69"/>
      <c r="I36" s="69"/>
      <c r="J36" s="69"/>
      <c r="K36" s="69"/>
      <c r="L36" s="69"/>
      <c r="M36" s="69"/>
      <c r="N36" s="69"/>
      <c r="O36" s="69"/>
      <c r="P36" s="69"/>
      <c r="Q36" s="69"/>
      <c r="R36" s="69"/>
      <c r="S36" s="69"/>
    </row>
    <row r="37" spans="1:113" s="72" customFormat="1" ht="20.100000000000001" customHeight="1" thickBot="1" x14ac:dyDescent="0.3">
      <c r="A37" s="73"/>
      <c r="B37" s="210" t="s">
        <v>127</v>
      </c>
      <c r="C37" s="211"/>
      <c r="D37" s="211"/>
      <c r="E37" s="211"/>
      <c r="F37" s="211"/>
      <c r="G37" s="211"/>
      <c r="H37" s="211"/>
      <c r="I37" s="211"/>
      <c r="J37" s="211"/>
      <c r="K37" s="211"/>
      <c r="L37" s="211"/>
      <c r="M37" s="211"/>
      <c r="N37" s="211"/>
      <c r="O37" s="211"/>
      <c r="P37" s="211"/>
      <c r="Q37" s="211"/>
      <c r="R37" s="211"/>
      <c r="S37" s="212"/>
      <c r="T37" s="66"/>
      <c r="U37" s="66"/>
      <c r="V37" s="66"/>
      <c r="W37" s="66"/>
      <c r="X37" s="66"/>
      <c r="Y37" s="66"/>
      <c r="Z37" s="66"/>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c r="CO37" s="73"/>
      <c r="CP37" s="73"/>
      <c r="CQ37" s="73"/>
      <c r="CR37" s="73"/>
      <c r="CS37" s="73"/>
      <c r="CT37" s="73"/>
      <c r="CU37" s="73"/>
      <c r="CV37" s="73"/>
      <c r="CW37" s="73"/>
      <c r="CX37" s="73"/>
      <c r="CY37" s="73"/>
      <c r="CZ37" s="73"/>
      <c r="DA37" s="73"/>
      <c r="DB37" s="73"/>
      <c r="DC37" s="73"/>
      <c r="DD37" s="73"/>
      <c r="DE37" s="73"/>
      <c r="DF37" s="73"/>
      <c r="DG37" s="73"/>
      <c r="DH37" s="73"/>
      <c r="DI37" s="73"/>
    </row>
    <row r="38" spans="1:113" s="70" customFormat="1" ht="24" customHeight="1" thickBot="1" x14ac:dyDescent="0.3">
      <c r="A38" s="71"/>
      <c r="B38" s="257" t="s">
        <v>128</v>
      </c>
      <c r="C38" s="258"/>
      <c r="D38" s="258"/>
      <c r="E38" s="258"/>
      <c r="F38" s="258"/>
      <c r="G38" s="258"/>
      <c r="H38" s="258"/>
      <c r="I38" s="258"/>
      <c r="J38" s="258"/>
      <c r="K38" s="258"/>
      <c r="L38" s="258"/>
      <c r="M38" s="258"/>
      <c r="N38" s="259"/>
      <c r="O38" s="257" t="s">
        <v>129</v>
      </c>
      <c r="P38" s="258"/>
      <c r="Q38" s="258"/>
      <c r="R38" s="258"/>
      <c r="S38" s="258"/>
      <c r="T38" s="66"/>
      <c r="U38" s="66"/>
      <c r="V38" s="66"/>
      <c r="W38" s="66"/>
      <c r="X38" s="66"/>
      <c r="Y38" s="66"/>
      <c r="Z38" s="66"/>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c r="CW38" s="71"/>
      <c r="CX38" s="71"/>
      <c r="CY38" s="71"/>
      <c r="CZ38" s="71"/>
      <c r="DA38" s="71"/>
      <c r="DB38" s="71"/>
      <c r="DC38" s="71"/>
      <c r="DD38" s="71"/>
      <c r="DE38" s="71"/>
      <c r="DF38" s="71"/>
      <c r="DG38" s="71"/>
      <c r="DH38" s="71"/>
      <c r="DI38" s="71"/>
    </row>
    <row r="39" spans="1:113" x14ac:dyDescent="0.25">
      <c r="B39" s="260" t="s">
        <v>130</v>
      </c>
      <c r="C39" s="260"/>
      <c r="D39" s="260"/>
      <c r="E39" s="260"/>
      <c r="F39" s="260"/>
      <c r="G39" s="260"/>
      <c r="H39" s="260"/>
      <c r="I39" s="260"/>
      <c r="J39" s="260"/>
      <c r="K39" s="260"/>
      <c r="L39" s="260"/>
      <c r="M39" s="260"/>
      <c r="N39" s="260"/>
      <c r="O39" s="254">
        <v>44590</v>
      </c>
      <c r="P39" s="163"/>
      <c r="Q39" s="163"/>
      <c r="R39" s="163"/>
      <c r="S39" s="163"/>
    </row>
    <row r="40" spans="1:113" x14ac:dyDescent="0.25">
      <c r="B40" s="163" t="s">
        <v>131</v>
      </c>
      <c r="C40" s="163"/>
      <c r="D40" s="163"/>
      <c r="E40" s="163"/>
      <c r="F40" s="163"/>
      <c r="G40" s="163"/>
      <c r="H40" s="163"/>
      <c r="I40" s="163"/>
      <c r="J40" s="163"/>
      <c r="K40" s="163"/>
      <c r="L40" s="163"/>
      <c r="M40" s="163"/>
      <c r="N40" s="163"/>
      <c r="O40" s="254">
        <v>44590</v>
      </c>
      <c r="P40" s="163"/>
      <c r="Q40" s="163"/>
      <c r="R40" s="163"/>
      <c r="S40" s="163"/>
    </row>
    <row r="41" spans="1:113" x14ac:dyDescent="0.25">
      <c r="B41" s="163" t="s">
        <v>132</v>
      </c>
      <c r="C41" s="163"/>
      <c r="D41" s="163"/>
      <c r="E41" s="163"/>
      <c r="F41" s="163"/>
      <c r="G41" s="163"/>
      <c r="H41" s="163"/>
      <c r="I41" s="163"/>
      <c r="J41" s="163"/>
      <c r="K41" s="163"/>
      <c r="L41" s="163"/>
      <c r="M41" s="163"/>
      <c r="N41" s="163"/>
      <c r="O41" s="254">
        <v>44600</v>
      </c>
      <c r="P41" s="163"/>
      <c r="Q41" s="163"/>
      <c r="R41" s="163"/>
      <c r="S41" s="163"/>
    </row>
    <row r="42" spans="1:113" x14ac:dyDescent="0.25">
      <c r="B42" s="163"/>
      <c r="C42" s="163"/>
      <c r="D42" s="163"/>
      <c r="E42" s="163"/>
      <c r="F42" s="163"/>
      <c r="G42" s="163"/>
      <c r="H42" s="163"/>
      <c r="I42" s="163"/>
      <c r="J42" s="163"/>
      <c r="K42" s="163"/>
      <c r="L42" s="163"/>
      <c r="M42" s="163"/>
      <c r="N42" s="163"/>
      <c r="O42" s="163"/>
      <c r="P42" s="163"/>
      <c r="Q42" s="163"/>
      <c r="R42" s="163"/>
      <c r="S42" s="163"/>
    </row>
    <row r="43" spans="1:113" x14ac:dyDescent="0.25">
      <c r="B43" s="163"/>
      <c r="C43" s="163"/>
      <c r="D43" s="163"/>
      <c r="E43" s="163"/>
      <c r="F43" s="163"/>
      <c r="G43" s="163"/>
      <c r="H43" s="163"/>
      <c r="I43" s="163"/>
      <c r="J43" s="163"/>
      <c r="K43" s="163"/>
      <c r="L43" s="163"/>
      <c r="M43" s="163"/>
      <c r="N43" s="163"/>
      <c r="O43" s="163"/>
      <c r="P43" s="163"/>
      <c r="Q43" s="163"/>
      <c r="R43" s="163"/>
      <c r="S43" s="163"/>
    </row>
    <row r="44" spans="1:113" x14ac:dyDescent="0.25">
      <c r="B44" s="163"/>
      <c r="C44" s="163"/>
      <c r="D44" s="163"/>
      <c r="E44" s="163"/>
      <c r="F44" s="163"/>
      <c r="G44" s="163"/>
      <c r="H44" s="163"/>
      <c r="I44" s="163"/>
      <c r="J44" s="163"/>
      <c r="K44" s="163"/>
      <c r="L44" s="163"/>
      <c r="M44" s="163"/>
      <c r="N44" s="163"/>
      <c r="O44" s="163"/>
      <c r="P44" s="163"/>
      <c r="Q44" s="163"/>
      <c r="R44" s="163"/>
      <c r="S44" s="163"/>
    </row>
    <row r="45" spans="1:113" x14ac:dyDescent="0.25">
      <c r="B45" s="163"/>
      <c r="C45" s="163"/>
      <c r="D45" s="163"/>
      <c r="E45" s="163"/>
      <c r="F45" s="163"/>
      <c r="G45" s="163"/>
      <c r="H45" s="163"/>
      <c r="I45" s="163"/>
      <c r="J45" s="163"/>
      <c r="K45" s="163"/>
      <c r="L45" s="163"/>
      <c r="M45" s="163"/>
      <c r="N45" s="163"/>
      <c r="O45" s="163"/>
      <c r="P45" s="163"/>
      <c r="Q45" s="163"/>
      <c r="R45" s="163"/>
      <c r="S45" s="163"/>
    </row>
    <row r="46" spans="1:113" x14ac:dyDescent="0.25">
      <c r="B46" s="163"/>
      <c r="C46" s="163"/>
      <c r="D46" s="163"/>
      <c r="E46" s="163"/>
      <c r="F46" s="163"/>
      <c r="G46" s="163"/>
      <c r="H46" s="163"/>
      <c r="I46" s="163"/>
      <c r="J46" s="163"/>
      <c r="K46" s="163"/>
      <c r="L46" s="163"/>
      <c r="M46" s="163"/>
      <c r="N46" s="163"/>
      <c r="O46" s="163"/>
      <c r="P46" s="163"/>
      <c r="Q46" s="163"/>
      <c r="R46" s="163"/>
      <c r="S46" s="163"/>
    </row>
    <row r="47" spans="1:113" x14ac:dyDescent="0.25">
      <c r="B47" s="163"/>
      <c r="C47" s="163"/>
      <c r="D47" s="163"/>
      <c r="E47" s="163"/>
      <c r="F47" s="163"/>
      <c r="G47" s="163"/>
      <c r="H47" s="163"/>
      <c r="I47" s="163"/>
      <c r="J47" s="163"/>
      <c r="K47" s="163"/>
      <c r="L47" s="163"/>
      <c r="M47" s="163"/>
      <c r="N47" s="163"/>
      <c r="O47" s="163"/>
      <c r="P47" s="163"/>
      <c r="Q47" s="163"/>
      <c r="R47" s="163"/>
      <c r="S47" s="163"/>
    </row>
    <row r="48" spans="1:113" x14ac:dyDescent="0.25">
      <c r="B48" s="163"/>
      <c r="C48" s="163"/>
      <c r="D48" s="163"/>
      <c r="E48" s="163"/>
      <c r="F48" s="163"/>
      <c r="G48" s="163"/>
      <c r="H48" s="163"/>
      <c r="I48" s="163"/>
      <c r="J48" s="163"/>
      <c r="K48" s="163"/>
      <c r="L48" s="163"/>
      <c r="M48" s="163"/>
      <c r="N48" s="163"/>
      <c r="O48" s="163"/>
      <c r="P48" s="163"/>
      <c r="Q48" s="163"/>
      <c r="R48" s="163"/>
      <c r="S48" s="163"/>
    </row>
    <row r="49" spans="1:113" ht="6.75" customHeight="1" thickBot="1" x14ac:dyDescent="0.3"/>
    <row r="50" spans="1:113" s="72" customFormat="1" ht="20.100000000000001" customHeight="1" x14ac:dyDescent="0.25">
      <c r="A50" s="73"/>
      <c r="B50" s="201" t="s">
        <v>133</v>
      </c>
      <c r="C50" s="202"/>
      <c r="D50" s="202"/>
      <c r="E50" s="202"/>
      <c r="F50" s="202"/>
      <c r="G50" s="202"/>
      <c r="H50" s="202"/>
      <c r="I50" s="202"/>
      <c r="J50" s="202"/>
      <c r="K50" s="202"/>
      <c r="L50" s="202"/>
      <c r="M50" s="202"/>
      <c r="N50" s="202"/>
      <c r="O50" s="202"/>
      <c r="P50" s="202"/>
      <c r="Q50" s="202"/>
      <c r="R50" s="202"/>
      <c r="S50" s="203"/>
      <c r="T50" s="66"/>
      <c r="U50" s="66"/>
      <c r="V50" s="66"/>
      <c r="W50" s="66"/>
      <c r="X50" s="66"/>
      <c r="Y50" s="66"/>
      <c r="Z50" s="66"/>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73"/>
      <c r="BT50" s="73"/>
      <c r="BU50" s="73"/>
      <c r="BV50" s="73"/>
      <c r="BW50" s="73"/>
      <c r="BX50" s="73"/>
      <c r="BY50" s="73"/>
      <c r="BZ50" s="73"/>
      <c r="CA50" s="73"/>
      <c r="CB50" s="73"/>
      <c r="CC50" s="73"/>
      <c r="CD50" s="73"/>
      <c r="CE50" s="73"/>
      <c r="CF50" s="73"/>
      <c r="CG50" s="73"/>
      <c r="CH50" s="73"/>
      <c r="CI50" s="73"/>
      <c r="CJ50" s="73"/>
      <c r="CK50" s="73"/>
      <c r="CL50" s="73"/>
      <c r="CM50" s="73"/>
      <c r="CN50" s="73"/>
      <c r="CO50" s="73"/>
      <c r="CP50" s="73"/>
      <c r="CQ50" s="73"/>
      <c r="CR50" s="73"/>
      <c r="CS50" s="73"/>
      <c r="CT50" s="73"/>
      <c r="CU50" s="73"/>
      <c r="CV50" s="73"/>
      <c r="CW50" s="73"/>
      <c r="CX50" s="73"/>
      <c r="CY50" s="73"/>
      <c r="CZ50" s="73"/>
      <c r="DA50" s="73"/>
      <c r="DB50" s="73"/>
      <c r="DC50" s="73"/>
      <c r="DD50" s="73"/>
      <c r="DE50" s="73"/>
      <c r="DF50" s="73"/>
      <c r="DG50" s="73"/>
      <c r="DH50" s="73"/>
      <c r="DI50" s="73"/>
    </row>
    <row r="51" spans="1:113" x14ac:dyDescent="0.25">
      <c r="B51" s="247" t="s">
        <v>134</v>
      </c>
      <c r="C51" s="248"/>
      <c r="D51" s="248"/>
      <c r="E51" s="248"/>
      <c r="F51" s="248"/>
      <c r="G51" s="248"/>
      <c r="H51" s="248"/>
      <c r="I51" s="248"/>
      <c r="J51" s="248"/>
      <c r="K51" s="248"/>
      <c r="L51" s="248"/>
      <c r="M51" s="248"/>
      <c r="N51" s="248"/>
      <c r="O51" s="248"/>
      <c r="P51" s="248"/>
      <c r="Q51" s="248"/>
      <c r="R51" s="248"/>
      <c r="S51" s="249"/>
    </row>
    <row r="52" spans="1:113" x14ac:dyDescent="0.25">
      <c r="B52" s="247"/>
      <c r="C52" s="248"/>
      <c r="D52" s="248"/>
      <c r="E52" s="248"/>
      <c r="F52" s="248"/>
      <c r="G52" s="248"/>
      <c r="H52" s="248"/>
      <c r="I52" s="248"/>
      <c r="J52" s="248"/>
      <c r="K52" s="248"/>
      <c r="L52" s="248"/>
      <c r="M52" s="248"/>
      <c r="N52" s="248"/>
      <c r="O52" s="248"/>
      <c r="P52" s="248"/>
      <c r="Q52" s="248"/>
      <c r="R52" s="248"/>
      <c r="S52" s="249"/>
    </row>
    <row r="53" spans="1:113" x14ac:dyDescent="0.25">
      <c r="B53" s="247"/>
      <c r="C53" s="248"/>
      <c r="D53" s="248"/>
      <c r="E53" s="248"/>
      <c r="F53" s="248"/>
      <c r="G53" s="248"/>
      <c r="H53" s="248"/>
      <c r="I53" s="248"/>
      <c r="J53" s="248"/>
      <c r="K53" s="248"/>
      <c r="L53" s="248"/>
      <c r="M53" s="248"/>
      <c r="N53" s="248"/>
      <c r="O53" s="248"/>
      <c r="P53" s="248"/>
      <c r="Q53" s="248"/>
      <c r="R53" s="248"/>
      <c r="S53" s="249"/>
    </row>
    <row r="54" spans="1:113" x14ac:dyDescent="0.25">
      <c r="B54" s="247"/>
      <c r="C54" s="248"/>
      <c r="D54" s="248"/>
      <c r="E54" s="248"/>
      <c r="F54" s="248"/>
      <c r="G54" s="248"/>
      <c r="H54" s="248"/>
      <c r="I54" s="248"/>
      <c r="J54" s="248"/>
      <c r="K54" s="248"/>
      <c r="L54" s="248"/>
      <c r="M54" s="248"/>
      <c r="N54" s="248"/>
      <c r="O54" s="248"/>
      <c r="P54" s="248"/>
      <c r="Q54" s="248"/>
      <c r="R54" s="248"/>
      <c r="S54" s="249"/>
    </row>
    <row r="55" spans="1:113" x14ac:dyDescent="0.25">
      <c r="B55" s="247"/>
      <c r="C55" s="248"/>
      <c r="D55" s="248"/>
      <c r="E55" s="248"/>
      <c r="F55" s="248"/>
      <c r="G55" s="248"/>
      <c r="H55" s="248"/>
      <c r="I55" s="248"/>
      <c r="J55" s="248"/>
      <c r="K55" s="248"/>
      <c r="L55" s="248"/>
      <c r="M55" s="248"/>
      <c r="N55" s="248"/>
      <c r="O55" s="248"/>
      <c r="P55" s="248"/>
      <c r="Q55" s="248"/>
      <c r="R55" s="248"/>
      <c r="S55" s="249"/>
    </row>
    <row r="56" spans="1:113" x14ac:dyDescent="0.25">
      <c r="B56" s="247"/>
      <c r="C56" s="248"/>
      <c r="D56" s="248"/>
      <c r="E56" s="248"/>
      <c r="F56" s="248"/>
      <c r="G56" s="248"/>
      <c r="H56" s="248"/>
      <c r="I56" s="248"/>
      <c r="J56" s="248"/>
      <c r="K56" s="248"/>
      <c r="L56" s="248"/>
      <c r="M56" s="248"/>
      <c r="N56" s="248"/>
      <c r="O56" s="248"/>
      <c r="P56" s="248"/>
      <c r="Q56" s="248"/>
      <c r="R56" s="248"/>
      <c r="S56" s="249"/>
    </row>
    <row r="57" spans="1:113" x14ac:dyDescent="0.25">
      <c r="B57" s="247"/>
      <c r="C57" s="248"/>
      <c r="D57" s="248"/>
      <c r="E57" s="248"/>
      <c r="F57" s="248"/>
      <c r="G57" s="248"/>
      <c r="H57" s="248"/>
      <c r="I57" s="248"/>
      <c r="J57" s="248"/>
      <c r="K57" s="248"/>
      <c r="L57" s="248"/>
      <c r="M57" s="248"/>
      <c r="N57" s="248"/>
      <c r="O57" s="248"/>
      <c r="P57" s="248"/>
      <c r="Q57" s="248"/>
      <c r="R57" s="248"/>
      <c r="S57" s="249"/>
    </row>
    <row r="58" spans="1:113" x14ac:dyDescent="0.25">
      <c r="B58" s="247"/>
      <c r="C58" s="248"/>
      <c r="D58" s="248"/>
      <c r="E58" s="248"/>
      <c r="F58" s="248"/>
      <c r="G58" s="248"/>
      <c r="H58" s="248"/>
      <c r="I58" s="248"/>
      <c r="J58" s="248"/>
      <c r="K58" s="248"/>
      <c r="L58" s="248"/>
      <c r="M58" s="248"/>
      <c r="N58" s="248"/>
      <c r="O58" s="248"/>
      <c r="P58" s="248"/>
      <c r="Q58" s="248"/>
      <c r="R58" s="248"/>
      <c r="S58" s="249"/>
    </row>
    <row r="59" spans="1:113" ht="15.75" thickBot="1" x14ac:dyDescent="0.3">
      <c r="B59" s="250"/>
      <c r="C59" s="251"/>
      <c r="D59" s="251"/>
      <c r="E59" s="251"/>
      <c r="F59" s="251"/>
      <c r="G59" s="251"/>
      <c r="H59" s="251"/>
      <c r="I59" s="251"/>
      <c r="J59" s="251"/>
      <c r="K59" s="251"/>
      <c r="L59" s="251"/>
      <c r="M59" s="251"/>
      <c r="N59" s="251"/>
      <c r="O59" s="251"/>
      <c r="P59" s="251"/>
      <c r="Q59" s="251"/>
      <c r="R59" s="251"/>
      <c r="S59" s="252"/>
    </row>
    <row r="60" spans="1:113" x14ac:dyDescent="0.25">
      <c r="B60" s="69"/>
      <c r="C60" s="69"/>
      <c r="D60" s="69"/>
      <c r="E60" s="69"/>
      <c r="F60" s="69"/>
      <c r="G60" s="69"/>
      <c r="H60" s="69"/>
      <c r="I60" s="69"/>
      <c r="J60" s="69"/>
      <c r="K60" s="69"/>
      <c r="L60" s="69"/>
      <c r="M60" s="69"/>
      <c r="N60" s="69"/>
      <c r="O60" s="69"/>
      <c r="P60" s="69"/>
      <c r="Q60" s="69"/>
      <c r="R60" s="69"/>
      <c r="S60" s="91"/>
    </row>
    <row r="61" spans="1:113" x14ac:dyDescent="0.25">
      <c r="B61" s="253" t="s">
        <v>135</v>
      </c>
      <c r="C61" s="253"/>
      <c r="D61" s="253"/>
      <c r="E61" s="253"/>
      <c r="F61" s="253"/>
      <c r="G61" s="253"/>
      <c r="H61" s="253"/>
      <c r="I61" s="253"/>
      <c r="J61" s="253"/>
      <c r="K61" s="253"/>
      <c r="L61" s="253"/>
      <c r="M61" s="253"/>
      <c r="N61" s="253"/>
      <c r="O61" s="253"/>
      <c r="P61" s="253"/>
      <c r="Q61" s="253"/>
      <c r="R61" s="253"/>
      <c r="S61" s="253"/>
    </row>
    <row r="62" spans="1:113" x14ac:dyDescent="0.25">
      <c r="B62" s="253"/>
      <c r="C62" s="253"/>
      <c r="D62" s="253"/>
      <c r="E62" s="253"/>
      <c r="F62" s="253"/>
      <c r="G62" s="253"/>
      <c r="H62" s="253"/>
      <c r="I62" s="253"/>
      <c r="J62" s="253"/>
      <c r="K62" s="253"/>
      <c r="L62" s="253"/>
      <c r="M62" s="253"/>
      <c r="N62" s="253"/>
      <c r="O62" s="253"/>
      <c r="P62" s="253"/>
      <c r="Q62" s="253"/>
      <c r="R62" s="253"/>
      <c r="S62" s="253"/>
    </row>
    <row r="63" spans="1:113" ht="15.75" thickBot="1" x14ac:dyDescent="0.3">
      <c r="B63" s="92"/>
      <c r="C63" s="92"/>
      <c r="D63" s="92"/>
      <c r="E63" s="92"/>
      <c r="F63" s="92"/>
      <c r="G63" s="92"/>
      <c r="H63" s="92"/>
      <c r="I63" s="92"/>
      <c r="J63" s="92"/>
      <c r="K63" s="92"/>
      <c r="L63" s="92"/>
      <c r="M63" s="92"/>
      <c r="N63" s="92"/>
      <c r="O63" s="92"/>
      <c r="P63" s="92"/>
      <c r="Q63" s="92"/>
      <c r="R63" s="92"/>
      <c r="S63" s="92"/>
    </row>
    <row r="64" spans="1:113" s="72" customFormat="1" ht="20.100000000000001" customHeight="1" x14ac:dyDescent="0.25">
      <c r="A64" s="73"/>
      <c r="B64" s="201" t="s">
        <v>136</v>
      </c>
      <c r="C64" s="202"/>
      <c r="D64" s="202"/>
      <c r="E64" s="202"/>
      <c r="F64" s="202"/>
      <c r="G64" s="202"/>
      <c r="H64" s="202"/>
      <c r="I64" s="202"/>
      <c r="J64" s="202"/>
      <c r="K64" s="202"/>
      <c r="L64" s="202"/>
      <c r="M64" s="202"/>
      <c r="N64" s="202"/>
      <c r="O64" s="202"/>
      <c r="P64" s="202"/>
      <c r="Q64" s="202"/>
      <c r="R64" s="202"/>
      <c r="S64" s="203"/>
      <c r="T64" s="66"/>
      <c r="U64" s="66"/>
      <c r="V64" s="66"/>
      <c r="W64" s="66"/>
      <c r="X64" s="66"/>
      <c r="Y64" s="66"/>
      <c r="Z64" s="66"/>
      <c r="AA64" s="73"/>
      <c r="AB64" s="73"/>
      <c r="AC64" s="73"/>
      <c r="AD64" s="73"/>
      <c r="AE64" s="73"/>
      <c r="AF64" s="73"/>
      <c r="AG64" s="73"/>
      <c r="AH64" s="73"/>
      <c r="AI64" s="73"/>
      <c r="AJ64" s="73"/>
      <c r="AK64" s="73"/>
      <c r="AL64" s="73"/>
      <c r="AM64" s="73"/>
      <c r="AN64" s="73"/>
      <c r="AO64" s="73"/>
      <c r="AP64" s="73"/>
      <c r="AQ64" s="73"/>
      <c r="AR64" s="73"/>
      <c r="AS64" s="73"/>
      <c r="AT64" s="73"/>
      <c r="AU64" s="73"/>
      <c r="AV64" s="73"/>
      <c r="AW64" s="73"/>
      <c r="AX64" s="73"/>
      <c r="AY64" s="73"/>
      <c r="AZ64" s="73"/>
      <c r="BA64" s="73"/>
      <c r="BB64" s="73"/>
      <c r="BC64" s="73"/>
      <c r="BD64" s="73"/>
      <c r="BE64" s="73"/>
      <c r="BF64" s="73"/>
      <c r="BG64" s="73"/>
      <c r="BH64" s="73"/>
      <c r="BI64" s="73"/>
      <c r="BJ64" s="73"/>
      <c r="BK64" s="73"/>
      <c r="BL64" s="73"/>
      <c r="BM64" s="73"/>
      <c r="BN64" s="73"/>
      <c r="BO64" s="73"/>
      <c r="BP64" s="73"/>
      <c r="BQ64" s="73"/>
      <c r="BR64" s="73"/>
      <c r="BS64" s="73"/>
      <c r="BT64" s="73"/>
      <c r="BU64" s="73"/>
      <c r="BV64" s="73"/>
      <c r="BW64" s="73"/>
      <c r="BX64" s="73"/>
      <c r="BY64" s="73"/>
      <c r="BZ64" s="73"/>
      <c r="CA64" s="73"/>
      <c r="CB64" s="73"/>
      <c r="CC64" s="73"/>
      <c r="CD64" s="73"/>
      <c r="CE64" s="73"/>
      <c r="CF64" s="73"/>
      <c r="CG64" s="73"/>
      <c r="CH64" s="73"/>
      <c r="CI64" s="73"/>
      <c r="CJ64" s="73"/>
      <c r="CK64" s="73"/>
      <c r="CL64" s="73"/>
      <c r="CM64" s="73"/>
      <c r="CN64" s="73"/>
      <c r="CO64" s="73"/>
      <c r="CP64" s="73"/>
      <c r="CQ64" s="73"/>
      <c r="CR64" s="73"/>
      <c r="CS64" s="73"/>
      <c r="CT64" s="73"/>
      <c r="CU64" s="73"/>
      <c r="CV64" s="73"/>
      <c r="CW64" s="73"/>
      <c r="CX64" s="73"/>
      <c r="CY64" s="73"/>
      <c r="CZ64" s="73"/>
      <c r="DA64" s="73"/>
      <c r="DB64" s="73"/>
      <c r="DC64" s="73"/>
      <c r="DD64" s="73"/>
      <c r="DE64" s="73"/>
      <c r="DF64" s="73"/>
      <c r="DG64" s="73"/>
      <c r="DH64" s="73"/>
      <c r="DI64" s="73"/>
    </row>
    <row r="65" spans="1:113" x14ac:dyDescent="0.25">
      <c r="B65" s="247" t="s">
        <v>137</v>
      </c>
      <c r="C65" s="248"/>
      <c r="D65" s="248"/>
      <c r="E65" s="248"/>
      <c r="F65" s="248"/>
      <c r="G65" s="248"/>
      <c r="H65" s="248"/>
      <c r="I65" s="248"/>
      <c r="J65" s="248"/>
      <c r="K65" s="248"/>
      <c r="L65" s="248"/>
      <c r="M65" s="248"/>
      <c r="N65" s="248"/>
      <c r="O65" s="248"/>
      <c r="P65" s="248"/>
      <c r="Q65" s="248"/>
      <c r="R65" s="248"/>
      <c r="S65" s="249"/>
    </row>
    <row r="66" spans="1:113" x14ac:dyDescent="0.25">
      <c r="B66" s="247"/>
      <c r="C66" s="248"/>
      <c r="D66" s="248"/>
      <c r="E66" s="248"/>
      <c r="F66" s="248"/>
      <c r="G66" s="248"/>
      <c r="H66" s="248"/>
      <c r="I66" s="248"/>
      <c r="J66" s="248"/>
      <c r="K66" s="248"/>
      <c r="L66" s="248"/>
      <c r="M66" s="248"/>
      <c r="N66" s="248"/>
      <c r="O66" s="248"/>
      <c r="P66" s="248"/>
      <c r="Q66" s="248"/>
      <c r="R66" s="248"/>
      <c r="S66" s="249"/>
    </row>
    <row r="67" spans="1:113" x14ac:dyDescent="0.25">
      <c r="B67" s="247"/>
      <c r="C67" s="248"/>
      <c r="D67" s="248"/>
      <c r="E67" s="248"/>
      <c r="F67" s="248"/>
      <c r="G67" s="248"/>
      <c r="H67" s="248"/>
      <c r="I67" s="248"/>
      <c r="J67" s="248"/>
      <c r="K67" s="248"/>
      <c r="L67" s="248"/>
      <c r="M67" s="248"/>
      <c r="N67" s="248"/>
      <c r="O67" s="248"/>
      <c r="P67" s="248"/>
      <c r="Q67" s="248"/>
      <c r="R67" s="248"/>
      <c r="S67" s="249"/>
    </row>
    <row r="68" spans="1:113" x14ac:dyDescent="0.25">
      <c r="B68" s="247"/>
      <c r="C68" s="248"/>
      <c r="D68" s="248"/>
      <c r="E68" s="248"/>
      <c r="F68" s="248"/>
      <c r="G68" s="248"/>
      <c r="H68" s="248"/>
      <c r="I68" s="248"/>
      <c r="J68" s="248"/>
      <c r="K68" s="248"/>
      <c r="L68" s="248"/>
      <c r="M68" s="248"/>
      <c r="N68" s="248"/>
      <c r="O68" s="248"/>
      <c r="P68" s="248"/>
      <c r="Q68" s="248"/>
      <c r="R68" s="248"/>
      <c r="S68" s="249"/>
    </row>
    <row r="69" spans="1:113" x14ac:dyDescent="0.25">
      <c r="B69" s="247"/>
      <c r="C69" s="248"/>
      <c r="D69" s="248"/>
      <c r="E69" s="248"/>
      <c r="F69" s="248"/>
      <c r="G69" s="248"/>
      <c r="H69" s="248"/>
      <c r="I69" s="248"/>
      <c r="J69" s="248"/>
      <c r="K69" s="248"/>
      <c r="L69" s="248"/>
      <c r="M69" s="248"/>
      <c r="N69" s="248"/>
      <c r="O69" s="248"/>
      <c r="P69" s="248"/>
      <c r="Q69" s="248"/>
      <c r="R69" s="248"/>
      <c r="S69" s="249"/>
    </row>
    <row r="70" spans="1:113" x14ac:dyDescent="0.25">
      <c r="B70" s="247"/>
      <c r="C70" s="248"/>
      <c r="D70" s="248"/>
      <c r="E70" s="248"/>
      <c r="F70" s="248"/>
      <c r="G70" s="248"/>
      <c r="H70" s="248"/>
      <c r="I70" s="248"/>
      <c r="J70" s="248"/>
      <c r="K70" s="248"/>
      <c r="L70" s="248"/>
      <c r="M70" s="248"/>
      <c r="N70" s="248"/>
      <c r="O70" s="248"/>
      <c r="P70" s="248"/>
      <c r="Q70" s="248"/>
      <c r="R70" s="248"/>
      <c r="S70" s="249"/>
    </row>
    <row r="71" spans="1:113" x14ac:dyDescent="0.25">
      <c r="B71" s="247"/>
      <c r="C71" s="248"/>
      <c r="D71" s="248"/>
      <c r="E71" s="248"/>
      <c r="F71" s="248"/>
      <c r="G71" s="248"/>
      <c r="H71" s="248"/>
      <c r="I71" s="248"/>
      <c r="J71" s="248"/>
      <c r="K71" s="248"/>
      <c r="L71" s="248"/>
      <c r="M71" s="248"/>
      <c r="N71" s="248"/>
      <c r="O71" s="248"/>
      <c r="P71" s="248"/>
      <c r="Q71" s="248"/>
      <c r="R71" s="248"/>
      <c r="S71" s="249"/>
    </row>
    <row r="72" spans="1:113" x14ac:dyDescent="0.25">
      <c r="B72" s="247"/>
      <c r="C72" s="248"/>
      <c r="D72" s="248"/>
      <c r="E72" s="248"/>
      <c r="F72" s="248"/>
      <c r="G72" s="248"/>
      <c r="H72" s="248"/>
      <c r="I72" s="248"/>
      <c r="J72" s="248"/>
      <c r="K72" s="248"/>
      <c r="L72" s="248"/>
      <c r="M72" s="248"/>
      <c r="N72" s="248"/>
      <c r="O72" s="248"/>
      <c r="P72" s="248"/>
      <c r="Q72" s="248"/>
      <c r="R72" s="248"/>
      <c r="S72" s="249"/>
    </row>
    <row r="73" spans="1:113" x14ac:dyDescent="0.25">
      <c r="B73" s="247"/>
      <c r="C73" s="248"/>
      <c r="D73" s="248"/>
      <c r="E73" s="248"/>
      <c r="F73" s="248"/>
      <c r="G73" s="248"/>
      <c r="H73" s="248"/>
      <c r="I73" s="248"/>
      <c r="J73" s="248"/>
      <c r="K73" s="248"/>
      <c r="L73" s="248"/>
      <c r="M73" s="248"/>
      <c r="N73" s="248"/>
      <c r="O73" s="248"/>
      <c r="P73" s="248"/>
      <c r="Q73" s="248"/>
      <c r="R73" s="248"/>
      <c r="S73" s="249"/>
    </row>
    <row r="74" spans="1:113" ht="15.75" thickBot="1" x14ac:dyDescent="0.3">
      <c r="B74" s="250"/>
      <c r="C74" s="251"/>
      <c r="D74" s="251"/>
      <c r="E74" s="251"/>
      <c r="F74" s="251"/>
      <c r="G74" s="251"/>
      <c r="H74" s="251"/>
      <c r="I74" s="251"/>
      <c r="J74" s="251"/>
      <c r="K74" s="251"/>
      <c r="L74" s="251"/>
      <c r="M74" s="251"/>
      <c r="N74" s="251"/>
      <c r="O74" s="251"/>
      <c r="P74" s="251"/>
      <c r="Q74" s="251"/>
      <c r="R74" s="251"/>
      <c r="S74" s="252"/>
    </row>
    <row r="75" spans="1:113" ht="15.75" thickBot="1" x14ac:dyDescent="0.3">
      <c r="B75" s="69"/>
      <c r="C75" s="69"/>
      <c r="D75" s="69"/>
      <c r="E75" s="69"/>
      <c r="F75" s="69"/>
      <c r="G75" s="69"/>
      <c r="H75" s="69"/>
      <c r="I75" s="69"/>
      <c r="J75" s="69"/>
      <c r="K75" s="69"/>
      <c r="L75" s="69"/>
      <c r="M75" s="69"/>
      <c r="N75" s="69"/>
      <c r="O75" s="69"/>
      <c r="P75" s="69"/>
      <c r="Q75" s="69"/>
      <c r="R75" s="69"/>
      <c r="S75" s="69"/>
    </row>
    <row r="76" spans="1:113" ht="20.100000000000001" customHeight="1" thickBot="1" x14ac:dyDescent="0.3">
      <c r="B76" s="210" t="s">
        <v>372</v>
      </c>
      <c r="C76" s="211"/>
      <c r="D76" s="211"/>
      <c r="E76" s="211"/>
      <c r="F76" s="211"/>
      <c r="G76" s="211"/>
      <c r="H76" s="211"/>
      <c r="I76" s="211"/>
      <c r="J76" s="211"/>
      <c r="K76" s="211"/>
      <c r="L76" s="211"/>
      <c r="M76" s="211"/>
      <c r="N76" s="211"/>
      <c r="O76" s="211"/>
      <c r="P76" s="211"/>
      <c r="Q76" s="211"/>
      <c r="R76" s="211"/>
      <c r="S76" s="212"/>
    </row>
    <row r="77" spans="1:113" ht="6" customHeight="1" thickBot="1" x14ac:dyDescent="0.3">
      <c r="B77" s="93"/>
      <c r="C77" s="92"/>
      <c r="D77" s="92"/>
      <c r="E77" s="92"/>
      <c r="F77" s="92"/>
      <c r="G77" s="92"/>
      <c r="H77" s="92"/>
      <c r="I77" s="92"/>
      <c r="J77" s="92"/>
      <c r="K77" s="92"/>
      <c r="L77" s="92"/>
      <c r="M77" s="92"/>
      <c r="N77" s="92"/>
      <c r="O77" s="92"/>
      <c r="P77" s="92"/>
      <c r="Q77" s="92"/>
      <c r="R77" s="92"/>
      <c r="S77" s="94"/>
    </row>
    <row r="78" spans="1:113" ht="59.25" customHeight="1" thickBot="1" x14ac:dyDescent="0.3">
      <c r="B78" s="241" t="s">
        <v>138</v>
      </c>
      <c r="C78" s="242"/>
      <c r="D78" s="243"/>
      <c r="E78" s="95" t="s">
        <v>139</v>
      </c>
      <c r="F78" s="95" t="s">
        <v>140</v>
      </c>
      <c r="G78" s="244" t="s">
        <v>141</v>
      </c>
      <c r="H78" s="239"/>
      <c r="I78" s="238" t="s">
        <v>142</v>
      </c>
      <c r="J78" s="239"/>
      <c r="K78" s="245" t="s">
        <v>143</v>
      </c>
      <c r="L78" s="243"/>
      <c r="M78" s="245" t="s">
        <v>144</v>
      </c>
      <c r="N78" s="243"/>
      <c r="O78" s="245" t="s">
        <v>145</v>
      </c>
      <c r="P78" s="246"/>
      <c r="Q78" s="238" t="s">
        <v>146</v>
      </c>
      <c r="R78" s="239"/>
      <c r="S78" s="96" t="s">
        <v>147</v>
      </c>
    </row>
    <row r="79" spans="1:113" s="101" customFormat="1" ht="30" customHeight="1" x14ac:dyDescent="0.25">
      <c r="A79" s="100"/>
      <c r="B79" s="158" t="str">
        <f>VP!B10</f>
        <v>Expression des besoins</v>
      </c>
      <c r="C79" s="159"/>
      <c r="D79" s="160"/>
      <c r="E79" s="97">
        <f>VP!C10</f>
        <v>20000</v>
      </c>
      <c r="F79" s="98">
        <f>VP!D10+VP!E10+VP!F10+VP!G10+VP!H10</f>
        <v>20000</v>
      </c>
      <c r="G79" s="161">
        <f>CR!D11+CR!E11+CR!F11</f>
        <v>15000</v>
      </c>
      <c r="H79" s="161"/>
      <c r="I79" s="240">
        <v>1</v>
      </c>
      <c r="J79" s="240"/>
      <c r="K79" s="153">
        <f>G79*I79</f>
        <v>15000</v>
      </c>
      <c r="L79" s="154"/>
      <c r="M79" s="155">
        <f>K79-F79</f>
        <v>-5000</v>
      </c>
      <c r="N79" s="156"/>
      <c r="O79" s="155">
        <f>K79-G79</f>
        <v>0</v>
      </c>
      <c r="P79" s="156"/>
      <c r="Q79" s="157">
        <f t="shared" ref="Q79:Q96" si="0">IFERROR(K79/G79,0)</f>
        <v>1</v>
      </c>
      <c r="R79" s="157"/>
      <c r="S79" s="99">
        <f t="shared" ref="S79:S96" si="1">IFERROR(K79/F79,0)</f>
        <v>0.75</v>
      </c>
      <c r="T79" s="66"/>
      <c r="U79" s="66"/>
      <c r="V79" s="66"/>
      <c r="W79" s="66"/>
      <c r="X79" s="66"/>
      <c r="Y79" s="66"/>
      <c r="Z79" s="66"/>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0"/>
      <c r="AX79" s="100"/>
      <c r="AY79" s="100"/>
      <c r="AZ79" s="100"/>
      <c r="BA79" s="100"/>
      <c r="BB79" s="100"/>
      <c r="BC79" s="100"/>
      <c r="BD79" s="100"/>
      <c r="BE79" s="100"/>
      <c r="BF79" s="100"/>
      <c r="BG79" s="100"/>
      <c r="BH79" s="100"/>
      <c r="BI79" s="100"/>
      <c r="BJ79" s="100"/>
      <c r="BK79" s="100"/>
      <c r="BL79" s="100"/>
      <c r="BM79" s="100"/>
      <c r="BN79" s="100"/>
      <c r="BO79" s="100"/>
      <c r="BP79" s="100"/>
      <c r="BQ79" s="100"/>
      <c r="BR79" s="100"/>
      <c r="BS79" s="100"/>
      <c r="BT79" s="100"/>
      <c r="BU79" s="100"/>
      <c r="BV79" s="100"/>
      <c r="BW79" s="100"/>
      <c r="BX79" s="100"/>
      <c r="BY79" s="100"/>
      <c r="BZ79" s="100"/>
      <c r="CA79" s="100"/>
      <c r="CB79" s="100"/>
      <c r="CC79" s="100"/>
      <c r="CD79" s="100"/>
      <c r="CE79" s="100"/>
      <c r="CF79" s="100"/>
      <c r="CG79" s="100"/>
      <c r="CH79" s="100"/>
      <c r="CI79" s="100"/>
      <c r="CJ79" s="100"/>
      <c r="CK79" s="100"/>
      <c r="CL79" s="100"/>
      <c r="CM79" s="100"/>
      <c r="CN79" s="100"/>
      <c r="CO79" s="100"/>
      <c r="CP79" s="100"/>
      <c r="CQ79" s="100"/>
      <c r="CR79" s="100"/>
      <c r="CS79" s="100"/>
      <c r="CT79" s="100"/>
      <c r="CU79" s="100"/>
      <c r="CV79" s="100"/>
      <c r="CW79" s="100"/>
      <c r="CX79" s="100"/>
      <c r="CY79" s="100"/>
      <c r="CZ79" s="100"/>
      <c r="DA79" s="100"/>
      <c r="DB79" s="100"/>
      <c r="DC79" s="100"/>
      <c r="DD79" s="100"/>
      <c r="DE79" s="100"/>
      <c r="DF79" s="100"/>
      <c r="DG79" s="100"/>
      <c r="DH79" s="100"/>
      <c r="DI79" s="100"/>
    </row>
    <row r="80" spans="1:113" s="101" customFormat="1" ht="30" customHeight="1" x14ac:dyDescent="0.25">
      <c r="A80" s="100"/>
      <c r="B80" s="158" t="str">
        <f>VP!B11</f>
        <v>Planification</v>
      </c>
      <c r="C80" s="159"/>
      <c r="D80" s="160"/>
      <c r="E80" s="97">
        <f>VP!C11</f>
        <v>36000</v>
      </c>
      <c r="F80" s="98">
        <f>VP!D11+VP!E11+VP!F11+VP!G11+VP!H11</f>
        <v>36000</v>
      </c>
      <c r="G80" s="161">
        <f>CR!D12+CR!E12+CR!F12</f>
        <v>24000</v>
      </c>
      <c r="H80" s="161"/>
      <c r="I80" s="162">
        <v>1</v>
      </c>
      <c r="J80" s="162"/>
      <c r="K80" s="153">
        <f>G80*I80</f>
        <v>24000</v>
      </c>
      <c r="L80" s="154"/>
      <c r="M80" s="155">
        <f t="shared" ref="M80:M96" si="2">K80-F80</f>
        <v>-12000</v>
      </c>
      <c r="N80" s="156"/>
      <c r="O80" s="155">
        <f t="shared" ref="O80:O96" si="3">K80-G80</f>
        <v>0</v>
      </c>
      <c r="P80" s="156"/>
      <c r="Q80" s="157">
        <f t="shared" si="0"/>
        <v>1</v>
      </c>
      <c r="R80" s="157"/>
      <c r="S80" s="99">
        <f t="shared" si="1"/>
        <v>0.66666666666666663</v>
      </c>
      <c r="T80" s="66"/>
      <c r="U80" s="66"/>
      <c r="V80" s="66"/>
      <c r="W80" s="66"/>
      <c r="X80" s="66"/>
      <c r="Y80" s="66"/>
      <c r="Z80" s="66"/>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c r="BO80" s="100"/>
      <c r="BP80" s="100"/>
      <c r="BQ80" s="100"/>
      <c r="BR80" s="100"/>
      <c r="BS80" s="100"/>
      <c r="BT80" s="100"/>
      <c r="BU80" s="100"/>
      <c r="BV80" s="100"/>
      <c r="BW80" s="100"/>
      <c r="BX80" s="100"/>
      <c r="BY80" s="100"/>
      <c r="BZ80" s="100"/>
      <c r="CA80" s="100"/>
      <c r="CB80" s="100"/>
      <c r="CC80" s="100"/>
      <c r="CD80" s="100"/>
      <c r="CE80" s="100"/>
      <c r="CF80" s="100"/>
      <c r="CG80" s="100"/>
      <c r="CH80" s="100"/>
      <c r="CI80" s="100"/>
      <c r="CJ80" s="100"/>
      <c r="CK80" s="100"/>
      <c r="CL80" s="100"/>
      <c r="CM80" s="100"/>
      <c r="CN80" s="100"/>
      <c r="CO80" s="100"/>
      <c r="CP80" s="100"/>
      <c r="CQ80" s="100"/>
      <c r="CR80" s="100"/>
      <c r="CS80" s="100"/>
      <c r="CT80" s="100"/>
      <c r="CU80" s="100"/>
      <c r="CV80" s="100"/>
      <c r="CW80" s="100"/>
      <c r="CX80" s="100"/>
      <c r="CY80" s="100"/>
      <c r="CZ80" s="100"/>
      <c r="DA80" s="100"/>
      <c r="DB80" s="100"/>
      <c r="DC80" s="100"/>
      <c r="DD80" s="100"/>
      <c r="DE80" s="100"/>
      <c r="DF80" s="100"/>
      <c r="DG80" s="100"/>
      <c r="DH80" s="100"/>
      <c r="DI80" s="100"/>
    </row>
    <row r="81" spans="1:113" s="101" customFormat="1" ht="30" customHeight="1" x14ac:dyDescent="0.25">
      <c r="A81" s="100"/>
      <c r="B81" s="158" t="str">
        <f>VP!B12</f>
        <v>Paramétrage et tests Finances</v>
      </c>
      <c r="C81" s="159"/>
      <c r="D81" s="160"/>
      <c r="E81" s="97">
        <f>VP!C12</f>
        <v>24000</v>
      </c>
      <c r="F81" s="98">
        <f>VP!D12+VP!E12+VP!F12+VP!G12+VP!H12</f>
        <v>8000</v>
      </c>
      <c r="G81" s="161">
        <f>CR!D13+CR!E13+CR!F13</f>
        <v>0</v>
      </c>
      <c r="H81" s="161"/>
      <c r="I81" s="162">
        <v>1</v>
      </c>
      <c r="J81" s="162"/>
      <c r="K81" s="153">
        <f>G81*I81</f>
        <v>0</v>
      </c>
      <c r="L81" s="154"/>
      <c r="M81" s="155">
        <f t="shared" si="2"/>
        <v>-8000</v>
      </c>
      <c r="N81" s="156"/>
      <c r="O81" s="155">
        <f t="shared" si="3"/>
        <v>0</v>
      </c>
      <c r="P81" s="156"/>
      <c r="Q81" s="157">
        <f t="shared" si="0"/>
        <v>0</v>
      </c>
      <c r="R81" s="157"/>
      <c r="S81" s="99">
        <f t="shared" si="1"/>
        <v>0</v>
      </c>
      <c r="T81" s="66"/>
      <c r="U81" s="66"/>
      <c r="V81" s="66"/>
      <c r="W81" s="66"/>
      <c r="X81" s="66"/>
      <c r="Y81" s="66"/>
      <c r="Z81" s="66"/>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0"/>
      <c r="BP81" s="100"/>
      <c r="BQ81" s="100"/>
      <c r="BR81" s="100"/>
      <c r="BS81" s="100"/>
      <c r="BT81" s="100"/>
      <c r="BU81" s="100"/>
      <c r="BV81" s="100"/>
      <c r="BW81" s="100"/>
      <c r="BX81" s="100"/>
      <c r="BY81" s="100"/>
      <c r="BZ81" s="100"/>
      <c r="CA81" s="100"/>
      <c r="CB81" s="100"/>
      <c r="CC81" s="100"/>
      <c r="CD81" s="100"/>
      <c r="CE81" s="100"/>
      <c r="CF81" s="100"/>
      <c r="CG81" s="100"/>
      <c r="CH81" s="100"/>
      <c r="CI81" s="100"/>
      <c r="CJ81" s="100"/>
      <c r="CK81" s="100"/>
      <c r="CL81" s="100"/>
      <c r="CM81" s="100"/>
      <c r="CN81" s="100"/>
      <c r="CO81" s="100"/>
      <c r="CP81" s="100"/>
      <c r="CQ81" s="100"/>
      <c r="CR81" s="100"/>
      <c r="CS81" s="100"/>
      <c r="CT81" s="100"/>
      <c r="CU81" s="100"/>
      <c r="CV81" s="100"/>
      <c r="CW81" s="100"/>
      <c r="CX81" s="100"/>
      <c r="CY81" s="100"/>
      <c r="CZ81" s="100"/>
      <c r="DA81" s="100"/>
      <c r="DB81" s="100"/>
      <c r="DC81" s="100"/>
      <c r="DD81" s="100"/>
      <c r="DE81" s="100"/>
      <c r="DF81" s="100"/>
      <c r="DG81" s="100"/>
      <c r="DH81" s="100"/>
      <c r="DI81" s="100"/>
    </row>
    <row r="82" spans="1:113" s="101" customFormat="1" ht="30" customHeight="1" x14ac:dyDescent="0.25">
      <c r="A82" s="100"/>
      <c r="B82" s="158" t="str">
        <f>VP!B13</f>
        <v>Paramétrage et tests Ventes</v>
      </c>
      <c r="C82" s="159"/>
      <c r="D82" s="160"/>
      <c r="E82" s="97">
        <f>VP!C13</f>
        <v>24000</v>
      </c>
      <c r="F82" s="98">
        <f>VP!D13+VP!E13+VP!F13+VP!G13+VP!H13</f>
        <v>8000</v>
      </c>
      <c r="G82" s="161">
        <f>CR!D14+CR!E14+CR!F14</f>
        <v>0</v>
      </c>
      <c r="H82" s="161"/>
      <c r="I82" s="162">
        <v>1</v>
      </c>
      <c r="J82" s="162"/>
      <c r="K82" s="153">
        <f>G82*I82</f>
        <v>0</v>
      </c>
      <c r="L82" s="154"/>
      <c r="M82" s="155">
        <f t="shared" si="2"/>
        <v>-8000</v>
      </c>
      <c r="N82" s="156"/>
      <c r="O82" s="155">
        <f t="shared" si="3"/>
        <v>0</v>
      </c>
      <c r="P82" s="156"/>
      <c r="Q82" s="157">
        <f t="shared" si="0"/>
        <v>0</v>
      </c>
      <c r="R82" s="157"/>
      <c r="S82" s="99">
        <f t="shared" si="1"/>
        <v>0</v>
      </c>
      <c r="T82" s="66"/>
      <c r="U82" s="66"/>
      <c r="V82" s="66"/>
      <c r="W82" s="66"/>
      <c r="X82" s="66"/>
      <c r="Y82" s="66"/>
      <c r="Z82" s="66"/>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100"/>
      <c r="AW82" s="100"/>
      <c r="AX82" s="100"/>
      <c r="AY82" s="100"/>
      <c r="AZ82" s="100"/>
      <c r="BA82" s="100"/>
      <c r="BB82" s="100"/>
      <c r="BC82" s="100"/>
      <c r="BD82" s="100"/>
      <c r="BE82" s="100"/>
      <c r="BF82" s="100"/>
      <c r="BG82" s="100"/>
      <c r="BH82" s="100"/>
      <c r="BI82" s="100"/>
      <c r="BJ82" s="100"/>
      <c r="BK82" s="100"/>
      <c r="BL82" s="100"/>
      <c r="BM82" s="100"/>
      <c r="BN82" s="100"/>
      <c r="BO82" s="100"/>
      <c r="BP82" s="100"/>
      <c r="BQ82" s="100"/>
      <c r="BR82" s="100"/>
      <c r="BS82" s="100"/>
      <c r="BT82" s="100"/>
      <c r="BU82" s="100"/>
      <c r="BV82" s="100"/>
      <c r="BW82" s="100"/>
      <c r="BX82" s="100"/>
      <c r="BY82" s="100"/>
      <c r="BZ82" s="100"/>
      <c r="CA82" s="100"/>
      <c r="CB82" s="100"/>
      <c r="CC82" s="100"/>
      <c r="CD82" s="100"/>
      <c r="CE82" s="100"/>
      <c r="CF82" s="100"/>
      <c r="CG82" s="100"/>
      <c r="CH82" s="100"/>
      <c r="CI82" s="100"/>
      <c r="CJ82" s="100"/>
      <c r="CK82" s="100"/>
      <c r="CL82" s="100"/>
      <c r="CM82" s="100"/>
      <c r="CN82" s="100"/>
      <c r="CO82" s="100"/>
      <c r="CP82" s="100"/>
      <c r="CQ82" s="100"/>
      <c r="CR82" s="100"/>
      <c r="CS82" s="100"/>
      <c r="CT82" s="100"/>
      <c r="CU82" s="100"/>
      <c r="CV82" s="100"/>
      <c r="CW82" s="100"/>
      <c r="CX82" s="100"/>
      <c r="CY82" s="100"/>
      <c r="CZ82" s="100"/>
      <c r="DA82" s="100"/>
      <c r="DB82" s="100"/>
      <c r="DC82" s="100"/>
      <c r="DD82" s="100"/>
      <c r="DE82" s="100"/>
      <c r="DF82" s="100"/>
      <c r="DG82" s="100"/>
      <c r="DH82" s="100"/>
      <c r="DI82" s="100"/>
    </row>
    <row r="83" spans="1:113" s="101" customFormat="1" ht="30" customHeight="1" x14ac:dyDescent="0.25">
      <c r="A83" s="100"/>
      <c r="B83" s="158" t="str">
        <f>VP!B14</f>
        <v>Paramétrage et tests Achats</v>
      </c>
      <c r="C83" s="159"/>
      <c r="D83" s="160"/>
      <c r="E83" s="97">
        <f>VP!C14</f>
        <v>24000</v>
      </c>
      <c r="F83" s="98">
        <f>VP!D14+VP!E14+VP!F14+VP!G14+VP!H14</f>
        <v>8000</v>
      </c>
      <c r="G83" s="161">
        <f>CR!D15+CR!E15+CR!F15</f>
        <v>0</v>
      </c>
      <c r="H83" s="161"/>
      <c r="I83" s="162">
        <v>1</v>
      </c>
      <c r="J83" s="162"/>
      <c r="K83" s="153">
        <f t="shared" ref="K83:K89" si="4">G83*I83</f>
        <v>0</v>
      </c>
      <c r="L83" s="154"/>
      <c r="M83" s="155">
        <f t="shared" si="2"/>
        <v>-8000</v>
      </c>
      <c r="N83" s="156"/>
      <c r="O83" s="155">
        <f t="shared" si="3"/>
        <v>0</v>
      </c>
      <c r="P83" s="156"/>
      <c r="Q83" s="157">
        <f>IFERROR(K83/G83,0)</f>
        <v>0</v>
      </c>
      <c r="R83" s="157"/>
      <c r="S83" s="99">
        <f t="shared" si="1"/>
        <v>0</v>
      </c>
      <c r="T83" s="66"/>
      <c r="U83" s="66"/>
      <c r="V83" s="66"/>
      <c r="W83" s="66"/>
      <c r="X83" s="66"/>
      <c r="Y83" s="66"/>
      <c r="Z83" s="66"/>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100"/>
      <c r="AW83" s="100"/>
      <c r="AX83" s="100"/>
      <c r="AY83" s="100"/>
      <c r="AZ83" s="100"/>
      <c r="BA83" s="100"/>
      <c r="BB83" s="100"/>
      <c r="BC83" s="100"/>
      <c r="BD83" s="100"/>
      <c r="BE83" s="100"/>
      <c r="BF83" s="100"/>
      <c r="BG83" s="100"/>
      <c r="BH83" s="100"/>
      <c r="BI83" s="100"/>
      <c r="BJ83" s="100"/>
      <c r="BK83" s="100"/>
      <c r="BL83" s="100"/>
      <c r="BM83" s="100"/>
      <c r="BN83" s="100"/>
      <c r="BO83" s="100"/>
      <c r="BP83" s="100"/>
      <c r="BQ83" s="100"/>
      <c r="BR83" s="100"/>
      <c r="BS83" s="100"/>
      <c r="BT83" s="100"/>
      <c r="BU83" s="100"/>
      <c r="BV83" s="100"/>
      <c r="BW83" s="100"/>
      <c r="BX83" s="100"/>
      <c r="BY83" s="100"/>
      <c r="BZ83" s="100"/>
      <c r="CA83" s="100"/>
      <c r="CB83" s="100"/>
      <c r="CC83" s="100"/>
      <c r="CD83" s="100"/>
      <c r="CE83" s="100"/>
      <c r="CF83" s="100"/>
      <c r="CG83" s="100"/>
      <c r="CH83" s="100"/>
      <c r="CI83" s="100"/>
      <c r="CJ83" s="100"/>
      <c r="CK83" s="100"/>
      <c r="CL83" s="100"/>
      <c r="CM83" s="100"/>
      <c r="CN83" s="100"/>
      <c r="CO83" s="100"/>
      <c r="CP83" s="100"/>
      <c r="CQ83" s="100"/>
      <c r="CR83" s="100"/>
      <c r="CS83" s="100"/>
      <c r="CT83" s="100"/>
      <c r="CU83" s="100"/>
      <c r="CV83" s="100"/>
      <c r="CW83" s="100"/>
      <c r="CX83" s="100"/>
      <c r="CY83" s="100"/>
      <c r="CZ83" s="100"/>
      <c r="DA83" s="100"/>
      <c r="DB83" s="100"/>
      <c r="DC83" s="100"/>
      <c r="DD83" s="100"/>
      <c r="DE83" s="100"/>
      <c r="DF83" s="100"/>
      <c r="DG83" s="100"/>
      <c r="DH83" s="100"/>
      <c r="DI83" s="100"/>
    </row>
    <row r="84" spans="1:113" s="101" customFormat="1" ht="30" customHeight="1" x14ac:dyDescent="0.25">
      <c r="A84" s="100"/>
      <c r="B84" s="158" t="str">
        <f>VP!B15</f>
        <v>Paramétrage et tests Logistique</v>
      </c>
      <c r="C84" s="159"/>
      <c r="D84" s="160"/>
      <c r="E84" s="97">
        <f>VP!C15</f>
        <v>24000</v>
      </c>
      <c r="F84" s="98">
        <f>VP!D15+VP!E15+VP!F15+VP!G15+VP!H15</f>
        <v>8000</v>
      </c>
      <c r="G84" s="161">
        <f>CR!D16+CR!E16+CR!F16</f>
        <v>0</v>
      </c>
      <c r="H84" s="161"/>
      <c r="I84" s="162">
        <v>1</v>
      </c>
      <c r="J84" s="162"/>
      <c r="K84" s="153">
        <f t="shared" si="4"/>
        <v>0</v>
      </c>
      <c r="L84" s="154"/>
      <c r="M84" s="155">
        <f t="shared" si="2"/>
        <v>-8000</v>
      </c>
      <c r="N84" s="156"/>
      <c r="O84" s="155">
        <f t="shared" si="3"/>
        <v>0</v>
      </c>
      <c r="P84" s="156"/>
      <c r="Q84" s="157">
        <f t="shared" si="0"/>
        <v>0</v>
      </c>
      <c r="R84" s="157"/>
      <c r="S84" s="99">
        <f t="shared" si="1"/>
        <v>0</v>
      </c>
      <c r="T84" s="66"/>
      <c r="U84" s="66"/>
      <c r="V84" s="66"/>
      <c r="W84" s="66"/>
      <c r="X84" s="66"/>
      <c r="Y84" s="66"/>
      <c r="Z84" s="66"/>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0"/>
      <c r="AX84" s="100"/>
      <c r="AY84" s="100"/>
      <c r="AZ84" s="100"/>
      <c r="BA84" s="100"/>
      <c r="BB84" s="100"/>
      <c r="BC84" s="100"/>
      <c r="BD84" s="100"/>
      <c r="BE84" s="100"/>
      <c r="BF84" s="100"/>
      <c r="BG84" s="100"/>
      <c r="BH84" s="100"/>
      <c r="BI84" s="100"/>
      <c r="BJ84" s="100"/>
      <c r="BK84" s="100"/>
      <c r="BL84" s="100"/>
      <c r="BM84" s="100"/>
      <c r="BN84" s="100"/>
      <c r="BO84" s="100"/>
      <c r="BP84" s="100"/>
      <c r="BQ84" s="100"/>
      <c r="BR84" s="100"/>
      <c r="BS84" s="100"/>
      <c r="BT84" s="100"/>
      <c r="BU84" s="100"/>
      <c r="BV84" s="100"/>
      <c r="BW84" s="100"/>
      <c r="BX84" s="100"/>
      <c r="BY84" s="100"/>
      <c r="BZ84" s="100"/>
      <c r="CA84" s="100"/>
      <c r="CB84" s="100"/>
      <c r="CC84" s="100"/>
      <c r="CD84" s="100"/>
      <c r="CE84" s="100"/>
      <c r="CF84" s="100"/>
      <c r="CG84" s="100"/>
      <c r="CH84" s="100"/>
      <c r="CI84" s="100"/>
      <c r="CJ84" s="100"/>
      <c r="CK84" s="100"/>
      <c r="CL84" s="100"/>
      <c r="CM84" s="100"/>
      <c r="CN84" s="100"/>
      <c r="CO84" s="100"/>
      <c r="CP84" s="100"/>
      <c r="CQ84" s="100"/>
      <c r="CR84" s="100"/>
      <c r="CS84" s="100"/>
      <c r="CT84" s="100"/>
      <c r="CU84" s="100"/>
      <c r="CV84" s="100"/>
      <c r="CW84" s="100"/>
      <c r="CX84" s="100"/>
      <c r="CY84" s="100"/>
      <c r="CZ84" s="100"/>
      <c r="DA84" s="100"/>
      <c r="DB84" s="100"/>
      <c r="DC84" s="100"/>
      <c r="DD84" s="100"/>
      <c r="DE84" s="100"/>
      <c r="DF84" s="100"/>
      <c r="DG84" s="100"/>
      <c r="DH84" s="100"/>
      <c r="DI84" s="100"/>
    </row>
    <row r="85" spans="1:113" s="101" customFormat="1" ht="30" customHeight="1" x14ac:dyDescent="0.25">
      <c r="A85" s="100"/>
      <c r="B85" s="158" t="str">
        <f>VP!B16</f>
        <v>Paramétrage et tests Production</v>
      </c>
      <c r="C85" s="159"/>
      <c r="D85" s="160"/>
      <c r="E85" s="97">
        <f>VP!C16</f>
        <v>6000</v>
      </c>
      <c r="F85" s="98">
        <f>VP!D16+VP!E16+VP!F16+VP!G16+VP!H16</f>
        <v>2000</v>
      </c>
      <c r="G85" s="161">
        <f>CR!D17+CR!E17+CR!F17</f>
        <v>0</v>
      </c>
      <c r="H85" s="161"/>
      <c r="I85" s="162">
        <v>1</v>
      </c>
      <c r="J85" s="162"/>
      <c r="K85" s="153">
        <f t="shared" si="4"/>
        <v>0</v>
      </c>
      <c r="L85" s="154"/>
      <c r="M85" s="155">
        <f t="shared" si="2"/>
        <v>-2000</v>
      </c>
      <c r="N85" s="156"/>
      <c r="O85" s="155">
        <f t="shared" si="3"/>
        <v>0</v>
      </c>
      <c r="P85" s="156"/>
      <c r="Q85" s="157">
        <f t="shared" si="0"/>
        <v>0</v>
      </c>
      <c r="R85" s="157"/>
      <c r="S85" s="99">
        <f t="shared" si="1"/>
        <v>0</v>
      </c>
      <c r="T85" s="66"/>
      <c r="U85" s="66"/>
      <c r="V85" s="66"/>
      <c r="W85" s="66"/>
      <c r="X85" s="66"/>
      <c r="Y85" s="66"/>
      <c r="Z85" s="66"/>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100"/>
      <c r="AW85" s="100"/>
      <c r="AX85" s="100"/>
      <c r="AY85" s="100"/>
      <c r="AZ85" s="100"/>
      <c r="BA85" s="100"/>
      <c r="BB85" s="100"/>
      <c r="BC85" s="100"/>
      <c r="BD85" s="100"/>
      <c r="BE85" s="100"/>
      <c r="BF85" s="100"/>
      <c r="BG85" s="100"/>
      <c r="BH85" s="100"/>
      <c r="BI85" s="100"/>
      <c r="BJ85" s="100"/>
      <c r="BK85" s="100"/>
      <c r="BL85" s="100"/>
      <c r="BM85" s="100"/>
      <c r="BN85" s="100"/>
      <c r="BO85" s="100"/>
      <c r="BP85" s="100"/>
      <c r="BQ85" s="100"/>
      <c r="BR85" s="100"/>
      <c r="BS85" s="100"/>
      <c r="BT85" s="100"/>
      <c r="BU85" s="100"/>
      <c r="BV85" s="100"/>
      <c r="BW85" s="100"/>
      <c r="BX85" s="100"/>
      <c r="BY85" s="100"/>
      <c r="BZ85" s="100"/>
      <c r="CA85" s="100"/>
      <c r="CB85" s="100"/>
      <c r="CC85" s="100"/>
      <c r="CD85" s="100"/>
      <c r="CE85" s="100"/>
      <c r="CF85" s="100"/>
      <c r="CG85" s="100"/>
      <c r="CH85" s="100"/>
      <c r="CI85" s="100"/>
      <c r="CJ85" s="100"/>
      <c r="CK85" s="100"/>
      <c r="CL85" s="100"/>
      <c r="CM85" s="100"/>
      <c r="CN85" s="100"/>
      <c r="CO85" s="100"/>
      <c r="CP85" s="100"/>
      <c r="CQ85" s="100"/>
      <c r="CR85" s="100"/>
      <c r="CS85" s="100"/>
      <c r="CT85" s="100"/>
      <c r="CU85" s="100"/>
      <c r="CV85" s="100"/>
      <c r="CW85" s="100"/>
      <c r="CX85" s="100"/>
      <c r="CY85" s="100"/>
      <c r="CZ85" s="100"/>
      <c r="DA85" s="100"/>
      <c r="DB85" s="100"/>
      <c r="DC85" s="100"/>
      <c r="DD85" s="100"/>
      <c r="DE85" s="100"/>
      <c r="DF85" s="100"/>
      <c r="DG85" s="100"/>
      <c r="DH85" s="100"/>
      <c r="DI85" s="100"/>
    </row>
    <row r="86" spans="1:113" s="101" customFormat="1" ht="30" customHeight="1" x14ac:dyDescent="0.25">
      <c r="A86" s="100"/>
      <c r="B86" s="158" t="str">
        <f>VP!B17</f>
        <v>Préparation Master Data</v>
      </c>
      <c r="C86" s="159"/>
      <c r="D86" s="160"/>
      <c r="E86" s="97">
        <f>VP!C17</f>
        <v>16000</v>
      </c>
      <c r="F86" s="98">
        <f>VP!D17+VP!E17+VP!F17+VP!G17+VP!H17</f>
        <v>4000</v>
      </c>
      <c r="G86" s="161">
        <f>CR!D18+CR!E18+CR!F18</f>
        <v>0</v>
      </c>
      <c r="H86" s="161"/>
      <c r="I86" s="162">
        <v>1</v>
      </c>
      <c r="J86" s="162"/>
      <c r="K86" s="153">
        <f t="shared" si="4"/>
        <v>0</v>
      </c>
      <c r="L86" s="154"/>
      <c r="M86" s="155">
        <f t="shared" si="2"/>
        <v>-4000</v>
      </c>
      <c r="N86" s="156"/>
      <c r="O86" s="155">
        <f t="shared" si="3"/>
        <v>0</v>
      </c>
      <c r="P86" s="156"/>
      <c r="Q86" s="157">
        <f t="shared" si="0"/>
        <v>0</v>
      </c>
      <c r="R86" s="157"/>
      <c r="S86" s="99">
        <f t="shared" si="1"/>
        <v>0</v>
      </c>
      <c r="T86" s="66"/>
      <c r="U86" s="66"/>
      <c r="V86" s="66"/>
      <c r="W86" s="66"/>
      <c r="X86" s="66"/>
      <c r="Y86" s="66"/>
      <c r="Z86" s="66"/>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100"/>
      <c r="AW86" s="100"/>
      <c r="AX86" s="100"/>
      <c r="AY86" s="100"/>
      <c r="AZ86" s="100"/>
      <c r="BA86" s="100"/>
      <c r="BB86" s="100"/>
      <c r="BC86" s="100"/>
      <c r="BD86" s="100"/>
      <c r="BE86" s="100"/>
      <c r="BF86" s="100"/>
      <c r="BG86" s="100"/>
      <c r="BH86" s="100"/>
      <c r="BI86" s="100"/>
      <c r="BJ86" s="100"/>
      <c r="BK86" s="100"/>
      <c r="BL86" s="100"/>
      <c r="BM86" s="100"/>
      <c r="BN86" s="100"/>
      <c r="BO86" s="100"/>
      <c r="BP86" s="100"/>
      <c r="BQ86" s="100"/>
      <c r="BR86" s="100"/>
      <c r="BS86" s="100"/>
      <c r="BT86" s="100"/>
      <c r="BU86" s="100"/>
      <c r="BV86" s="100"/>
      <c r="BW86" s="100"/>
      <c r="BX86" s="100"/>
      <c r="BY86" s="100"/>
      <c r="BZ86" s="100"/>
      <c r="CA86" s="100"/>
      <c r="CB86" s="100"/>
      <c r="CC86" s="100"/>
      <c r="CD86" s="100"/>
      <c r="CE86" s="100"/>
      <c r="CF86" s="100"/>
      <c r="CG86" s="100"/>
      <c r="CH86" s="100"/>
      <c r="CI86" s="100"/>
      <c r="CJ86" s="100"/>
      <c r="CK86" s="100"/>
      <c r="CL86" s="100"/>
      <c r="CM86" s="100"/>
      <c r="CN86" s="100"/>
      <c r="CO86" s="100"/>
      <c r="CP86" s="100"/>
      <c r="CQ86" s="100"/>
      <c r="CR86" s="100"/>
      <c r="CS86" s="100"/>
      <c r="CT86" s="100"/>
      <c r="CU86" s="100"/>
      <c r="CV86" s="100"/>
      <c r="CW86" s="100"/>
      <c r="CX86" s="100"/>
      <c r="CY86" s="100"/>
      <c r="CZ86" s="100"/>
      <c r="DA86" s="100"/>
      <c r="DB86" s="100"/>
      <c r="DC86" s="100"/>
      <c r="DD86" s="100"/>
      <c r="DE86" s="100"/>
      <c r="DF86" s="100"/>
      <c r="DG86" s="100"/>
      <c r="DH86" s="100"/>
      <c r="DI86" s="100"/>
    </row>
    <row r="87" spans="1:113" s="101" customFormat="1" ht="30" customHeight="1" x14ac:dyDescent="0.25">
      <c r="A87" s="100"/>
      <c r="B87" s="158" t="str">
        <f>VP!B18</f>
        <v>Formation utilisateurs</v>
      </c>
      <c r="C87" s="159"/>
      <c r="D87" s="160"/>
      <c r="E87" s="97">
        <f>VP!C18</f>
        <v>7500</v>
      </c>
      <c r="F87" s="98">
        <f>VP!D18+VP!E18+VP!F18+VP!G18+VP!H18</f>
        <v>0</v>
      </c>
      <c r="G87" s="161">
        <f>CR!D19+CR!E19+CR!F19</f>
        <v>0</v>
      </c>
      <c r="H87" s="161"/>
      <c r="I87" s="162">
        <v>1</v>
      </c>
      <c r="J87" s="162"/>
      <c r="K87" s="153">
        <f t="shared" si="4"/>
        <v>0</v>
      </c>
      <c r="L87" s="154"/>
      <c r="M87" s="155">
        <f t="shared" si="2"/>
        <v>0</v>
      </c>
      <c r="N87" s="156"/>
      <c r="O87" s="155">
        <f t="shared" si="3"/>
        <v>0</v>
      </c>
      <c r="P87" s="156"/>
      <c r="Q87" s="157">
        <f t="shared" si="0"/>
        <v>0</v>
      </c>
      <c r="R87" s="157"/>
      <c r="S87" s="99">
        <f t="shared" si="1"/>
        <v>0</v>
      </c>
      <c r="T87" s="66"/>
      <c r="U87" s="66"/>
      <c r="V87" s="66"/>
      <c r="W87" s="66"/>
      <c r="X87" s="66"/>
      <c r="Y87" s="66"/>
      <c r="Z87" s="66"/>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100"/>
      <c r="AW87" s="100"/>
      <c r="AX87" s="100"/>
      <c r="AY87" s="100"/>
      <c r="AZ87" s="100"/>
      <c r="BA87" s="100"/>
      <c r="BB87" s="100"/>
      <c r="BC87" s="100"/>
      <c r="BD87" s="100"/>
      <c r="BE87" s="100"/>
      <c r="BF87" s="100"/>
      <c r="BG87" s="100"/>
      <c r="BH87" s="100"/>
      <c r="BI87" s="100"/>
      <c r="BJ87" s="100"/>
      <c r="BK87" s="100"/>
      <c r="BL87" s="100"/>
      <c r="BM87" s="100"/>
      <c r="BN87" s="100"/>
      <c r="BO87" s="100"/>
      <c r="BP87" s="100"/>
      <c r="BQ87" s="100"/>
      <c r="BR87" s="100"/>
      <c r="BS87" s="100"/>
      <c r="BT87" s="100"/>
      <c r="BU87" s="100"/>
      <c r="BV87" s="100"/>
      <c r="BW87" s="100"/>
      <c r="BX87" s="100"/>
      <c r="BY87" s="100"/>
      <c r="BZ87" s="100"/>
      <c r="CA87" s="100"/>
      <c r="CB87" s="100"/>
      <c r="CC87" s="100"/>
      <c r="CD87" s="100"/>
      <c r="CE87" s="100"/>
      <c r="CF87" s="100"/>
      <c r="CG87" s="100"/>
      <c r="CH87" s="100"/>
      <c r="CI87" s="100"/>
      <c r="CJ87" s="100"/>
      <c r="CK87" s="100"/>
      <c r="CL87" s="100"/>
      <c r="CM87" s="100"/>
      <c r="CN87" s="100"/>
      <c r="CO87" s="100"/>
      <c r="CP87" s="100"/>
      <c r="CQ87" s="100"/>
      <c r="CR87" s="100"/>
      <c r="CS87" s="100"/>
      <c r="CT87" s="100"/>
      <c r="CU87" s="100"/>
      <c r="CV87" s="100"/>
      <c r="CW87" s="100"/>
      <c r="CX87" s="100"/>
      <c r="CY87" s="100"/>
      <c r="CZ87" s="100"/>
      <c r="DA87" s="100"/>
      <c r="DB87" s="100"/>
      <c r="DC87" s="100"/>
      <c r="DD87" s="100"/>
      <c r="DE87" s="100"/>
      <c r="DF87" s="100"/>
      <c r="DG87" s="100"/>
      <c r="DH87" s="100"/>
      <c r="DI87" s="100"/>
    </row>
    <row r="88" spans="1:113" s="101" customFormat="1" ht="30" customHeight="1" x14ac:dyDescent="0.25">
      <c r="A88" s="100"/>
      <c r="B88" s="158" t="str">
        <f>VP!B19</f>
        <v>Basculement opérationnel</v>
      </c>
      <c r="C88" s="159"/>
      <c r="D88" s="160"/>
      <c r="E88" s="97">
        <f>VP!C19</f>
        <v>54500</v>
      </c>
      <c r="F88" s="98">
        <f>VP!D19+VP!E19+VP!F19+VP!G19+VP!H19</f>
        <v>0</v>
      </c>
      <c r="G88" s="161">
        <f>CR!D20+CR!E20+CR!F20</f>
        <v>0</v>
      </c>
      <c r="H88" s="161"/>
      <c r="I88" s="162">
        <v>1</v>
      </c>
      <c r="J88" s="162"/>
      <c r="K88" s="153">
        <f t="shared" si="4"/>
        <v>0</v>
      </c>
      <c r="L88" s="154"/>
      <c r="M88" s="155">
        <f t="shared" si="2"/>
        <v>0</v>
      </c>
      <c r="N88" s="156"/>
      <c r="O88" s="155">
        <f t="shared" si="3"/>
        <v>0</v>
      </c>
      <c r="P88" s="156"/>
      <c r="Q88" s="157">
        <f t="shared" si="0"/>
        <v>0</v>
      </c>
      <c r="R88" s="157"/>
      <c r="S88" s="99">
        <f t="shared" si="1"/>
        <v>0</v>
      </c>
      <c r="T88" s="66"/>
      <c r="U88" s="66"/>
      <c r="V88" s="66"/>
      <c r="W88" s="66"/>
      <c r="X88" s="66"/>
      <c r="Y88" s="66"/>
      <c r="Z88" s="66"/>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100"/>
      <c r="AW88" s="100"/>
      <c r="AX88" s="100"/>
      <c r="AY88" s="100"/>
      <c r="AZ88" s="100"/>
      <c r="BA88" s="100"/>
      <c r="BB88" s="100"/>
      <c r="BC88" s="100"/>
      <c r="BD88" s="100"/>
      <c r="BE88" s="100"/>
      <c r="BF88" s="100"/>
      <c r="BG88" s="100"/>
      <c r="BH88" s="100"/>
      <c r="BI88" s="100"/>
      <c r="BJ88" s="100"/>
      <c r="BK88" s="100"/>
      <c r="BL88" s="100"/>
      <c r="BM88" s="100"/>
      <c r="BN88" s="100"/>
      <c r="BO88" s="100"/>
      <c r="BP88" s="100"/>
      <c r="BQ88" s="100"/>
      <c r="BR88" s="100"/>
      <c r="BS88" s="100"/>
      <c r="BT88" s="100"/>
      <c r="BU88" s="100"/>
      <c r="BV88" s="100"/>
      <c r="BW88" s="100"/>
      <c r="BX88" s="100"/>
      <c r="BY88" s="100"/>
      <c r="BZ88" s="100"/>
      <c r="CA88" s="100"/>
      <c r="CB88" s="100"/>
      <c r="CC88" s="100"/>
      <c r="CD88" s="100"/>
      <c r="CE88" s="100"/>
      <c r="CF88" s="100"/>
      <c r="CG88" s="100"/>
      <c r="CH88" s="100"/>
      <c r="CI88" s="100"/>
      <c r="CJ88" s="100"/>
      <c r="CK88" s="100"/>
      <c r="CL88" s="100"/>
      <c r="CM88" s="100"/>
      <c r="CN88" s="100"/>
      <c r="CO88" s="100"/>
      <c r="CP88" s="100"/>
      <c r="CQ88" s="100"/>
      <c r="CR88" s="100"/>
      <c r="CS88" s="100"/>
      <c r="CT88" s="100"/>
      <c r="CU88" s="100"/>
      <c r="CV88" s="100"/>
      <c r="CW88" s="100"/>
      <c r="CX88" s="100"/>
      <c r="CY88" s="100"/>
      <c r="CZ88" s="100"/>
      <c r="DA88" s="100"/>
      <c r="DB88" s="100"/>
      <c r="DC88" s="100"/>
      <c r="DD88" s="100"/>
      <c r="DE88" s="100"/>
      <c r="DF88" s="100"/>
      <c r="DG88" s="100"/>
      <c r="DH88" s="100"/>
      <c r="DI88" s="100"/>
    </row>
    <row r="89" spans="1:113" s="101" customFormat="1" ht="30" customHeight="1" x14ac:dyDescent="0.25">
      <c r="A89" s="100"/>
      <c r="B89" s="158" t="str">
        <f>VP!B20</f>
        <v>Support utilisateurs</v>
      </c>
      <c r="C89" s="159"/>
      <c r="D89" s="160"/>
      <c r="E89" s="97">
        <f>VP!C20</f>
        <v>45000</v>
      </c>
      <c r="F89" s="98">
        <f>VP!D20+VP!E20+VP!F20+VP!G20+VP!H20</f>
        <v>0</v>
      </c>
      <c r="G89" s="161">
        <f>CR!D21+CR!E21+CR!F21</f>
        <v>0</v>
      </c>
      <c r="H89" s="161"/>
      <c r="I89" s="162">
        <v>1</v>
      </c>
      <c r="J89" s="162"/>
      <c r="K89" s="153">
        <f t="shared" si="4"/>
        <v>0</v>
      </c>
      <c r="L89" s="154"/>
      <c r="M89" s="155">
        <f t="shared" si="2"/>
        <v>0</v>
      </c>
      <c r="N89" s="156"/>
      <c r="O89" s="155">
        <f t="shared" si="3"/>
        <v>0</v>
      </c>
      <c r="P89" s="156"/>
      <c r="Q89" s="157">
        <f t="shared" si="0"/>
        <v>0</v>
      </c>
      <c r="R89" s="157"/>
      <c r="S89" s="99">
        <f t="shared" si="1"/>
        <v>0</v>
      </c>
      <c r="T89" s="66"/>
      <c r="U89" s="66"/>
      <c r="V89" s="66"/>
      <c r="W89" s="66"/>
      <c r="X89" s="66"/>
      <c r="Y89" s="66"/>
      <c r="Z89" s="66"/>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100"/>
      <c r="AW89" s="100"/>
      <c r="AX89" s="100"/>
      <c r="AY89" s="100"/>
      <c r="AZ89" s="100"/>
      <c r="BA89" s="100"/>
      <c r="BB89" s="100"/>
      <c r="BC89" s="100"/>
      <c r="BD89" s="100"/>
      <c r="BE89" s="100"/>
      <c r="BF89" s="100"/>
      <c r="BG89" s="100"/>
      <c r="BH89" s="100"/>
      <c r="BI89" s="100"/>
      <c r="BJ89" s="100"/>
      <c r="BK89" s="100"/>
      <c r="BL89" s="100"/>
      <c r="BM89" s="100"/>
      <c r="BN89" s="100"/>
      <c r="BO89" s="100"/>
      <c r="BP89" s="100"/>
      <c r="BQ89" s="100"/>
      <c r="BR89" s="100"/>
      <c r="BS89" s="100"/>
      <c r="BT89" s="100"/>
      <c r="BU89" s="100"/>
      <c r="BV89" s="100"/>
      <c r="BW89" s="100"/>
      <c r="BX89" s="100"/>
      <c r="BY89" s="100"/>
      <c r="BZ89" s="100"/>
      <c r="CA89" s="100"/>
      <c r="CB89" s="100"/>
      <c r="CC89" s="100"/>
      <c r="CD89" s="100"/>
      <c r="CE89" s="100"/>
      <c r="CF89" s="100"/>
      <c r="CG89" s="100"/>
      <c r="CH89" s="100"/>
      <c r="CI89" s="100"/>
      <c r="CJ89" s="100"/>
      <c r="CK89" s="100"/>
      <c r="CL89" s="100"/>
      <c r="CM89" s="100"/>
      <c r="CN89" s="100"/>
      <c r="CO89" s="100"/>
      <c r="CP89" s="100"/>
      <c r="CQ89" s="100"/>
      <c r="CR89" s="100"/>
      <c r="CS89" s="100"/>
      <c r="CT89" s="100"/>
      <c r="CU89" s="100"/>
      <c r="CV89" s="100"/>
      <c r="CW89" s="100"/>
      <c r="CX89" s="100"/>
      <c r="CY89" s="100"/>
      <c r="CZ89" s="100"/>
      <c r="DA89" s="100"/>
      <c r="DB89" s="100"/>
      <c r="DC89" s="100"/>
      <c r="DD89" s="100"/>
      <c r="DE89" s="100"/>
      <c r="DF89" s="100"/>
      <c r="DG89" s="100"/>
      <c r="DH89" s="100"/>
      <c r="DI89" s="100"/>
    </row>
    <row r="90" spans="1:113" s="101" customFormat="1" ht="30" customHeight="1" x14ac:dyDescent="0.25">
      <c r="A90" s="100"/>
      <c r="B90" s="158" t="str">
        <f>VP!B21</f>
        <v>Clôture novembre 2022</v>
      </c>
      <c r="C90" s="159"/>
      <c r="D90" s="160"/>
      <c r="E90" s="97">
        <f>VP!C21</f>
        <v>16000</v>
      </c>
      <c r="F90" s="98">
        <f>VP!D21+VP!E21+VP!F21+VP!G21+VP!H21</f>
        <v>0</v>
      </c>
      <c r="G90" s="161">
        <f>CR!D22+CR!E22+CR!F22</f>
        <v>0</v>
      </c>
      <c r="H90" s="161"/>
      <c r="I90" s="162">
        <v>2</v>
      </c>
      <c r="J90" s="162"/>
      <c r="K90" s="153">
        <f t="shared" ref="K90:K95" si="5">G90*I90</f>
        <v>0</v>
      </c>
      <c r="L90" s="154"/>
      <c r="M90" s="155">
        <f t="shared" ref="M90:M95" si="6">K90-F90</f>
        <v>0</v>
      </c>
      <c r="N90" s="156"/>
      <c r="O90" s="155">
        <f t="shared" ref="O90:O95" si="7">K90-G90</f>
        <v>0</v>
      </c>
      <c r="P90" s="156"/>
      <c r="Q90" s="157">
        <f t="shared" si="0"/>
        <v>0</v>
      </c>
      <c r="R90" s="157"/>
      <c r="S90" s="99">
        <f t="shared" si="1"/>
        <v>0</v>
      </c>
      <c r="T90" s="66"/>
      <c r="U90" s="66"/>
      <c r="V90" s="66"/>
      <c r="W90" s="66"/>
      <c r="X90" s="66"/>
      <c r="Y90" s="66"/>
      <c r="Z90" s="66"/>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100"/>
      <c r="AW90" s="100"/>
      <c r="AX90" s="100"/>
      <c r="AY90" s="100"/>
      <c r="AZ90" s="100"/>
      <c r="BA90" s="100"/>
      <c r="BB90" s="100"/>
      <c r="BC90" s="100"/>
      <c r="BD90" s="100"/>
      <c r="BE90" s="100"/>
      <c r="BF90" s="100"/>
      <c r="BG90" s="100"/>
      <c r="BH90" s="100"/>
      <c r="BI90" s="100"/>
      <c r="BJ90" s="100"/>
      <c r="BK90" s="100"/>
      <c r="BL90" s="100"/>
      <c r="BM90" s="100"/>
      <c r="BN90" s="100"/>
      <c r="BO90" s="100"/>
      <c r="BP90" s="100"/>
      <c r="BQ90" s="100"/>
      <c r="BR90" s="100"/>
      <c r="BS90" s="100"/>
      <c r="BT90" s="100"/>
      <c r="BU90" s="100"/>
      <c r="BV90" s="100"/>
      <c r="BW90" s="100"/>
      <c r="BX90" s="100"/>
      <c r="BY90" s="100"/>
      <c r="BZ90" s="100"/>
      <c r="CA90" s="100"/>
      <c r="CB90" s="100"/>
      <c r="CC90" s="100"/>
      <c r="CD90" s="100"/>
      <c r="CE90" s="100"/>
      <c r="CF90" s="100"/>
      <c r="CG90" s="100"/>
      <c r="CH90" s="100"/>
      <c r="CI90" s="100"/>
      <c r="CJ90" s="100"/>
      <c r="CK90" s="100"/>
      <c r="CL90" s="100"/>
      <c r="CM90" s="100"/>
      <c r="CN90" s="100"/>
      <c r="CO90" s="100"/>
      <c r="CP90" s="100"/>
      <c r="CQ90" s="100"/>
      <c r="CR90" s="100"/>
      <c r="CS90" s="100"/>
      <c r="CT90" s="100"/>
      <c r="CU90" s="100"/>
      <c r="CV90" s="100"/>
      <c r="CW90" s="100"/>
      <c r="CX90" s="100"/>
      <c r="CY90" s="100"/>
      <c r="CZ90" s="100"/>
      <c r="DA90" s="100"/>
      <c r="DB90" s="100"/>
      <c r="DC90" s="100"/>
      <c r="DD90" s="100"/>
      <c r="DE90" s="100"/>
      <c r="DF90" s="100"/>
      <c r="DG90" s="100"/>
      <c r="DH90" s="100"/>
      <c r="DI90" s="100"/>
    </row>
    <row r="91" spans="1:113" s="101" customFormat="1" ht="30" customHeight="1" x14ac:dyDescent="0.25">
      <c r="A91" s="100"/>
      <c r="B91" s="158" t="str">
        <f>VP!B22</f>
        <v>Support opérationnel</v>
      </c>
      <c r="C91" s="159"/>
      <c r="D91" s="160"/>
      <c r="E91" s="97">
        <f>VP!C22</f>
        <v>24000</v>
      </c>
      <c r="F91" s="98">
        <f>VP!D22+VP!E22+VP!F22+VP!G22+VP!H22</f>
        <v>0</v>
      </c>
      <c r="G91" s="161">
        <f>CR!D23+CR!E23+CR!F23</f>
        <v>0</v>
      </c>
      <c r="H91" s="161"/>
      <c r="I91" s="162">
        <v>3</v>
      </c>
      <c r="J91" s="162"/>
      <c r="K91" s="153">
        <f t="shared" si="5"/>
        <v>0</v>
      </c>
      <c r="L91" s="154"/>
      <c r="M91" s="155">
        <f t="shared" si="6"/>
        <v>0</v>
      </c>
      <c r="N91" s="156"/>
      <c r="O91" s="155">
        <f t="shared" si="7"/>
        <v>0</v>
      </c>
      <c r="P91" s="156"/>
      <c r="Q91" s="157">
        <f t="shared" si="0"/>
        <v>0</v>
      </c>
      <c r="R91" s="157"/>
      <c r="S91" s="99">
        <f t="shared" si="1"/>
        <v>0</v>
      </c>
      <c r="T91" s="66"/>
      <c r="U91" s="66"/>
      <c r="V91" s="66"/>
      <c r="W91" s="66"/>
      <c r="X91" s="66"/>
      <c r="Y91" s="66"/>
      <c r="Z91" s="66"/>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100"/>
      <c r="AW91" s="100"/>
      <c r="AX91" s="100"/>
      <c r="AY91" s="100"/>
      <c r="AZ91" s="100"/>
      <c r="BA91" s="100"/>
      <c r="BB91" s="100"/>
      <c r="BC91" s="100"/>
      <c r="BD91" s="100"/>
      <c r="BE91" s="100"/>
      <c r="BF91" s="100"/>
      <c r="BG91" s="100"/>
      <c r="BH91" s="100"/>
      <c r="BI91" s="100"/>
      <c r="BJ91" s="100"/>
      <c r="BK91" s="100"/>
      <c r="BL91" s="100"/>
      <c r="BM91" s="100"/>
      <c r="BN91" s="100"/>
      <c r="BO91" s="100"/>
      <c r="BP91" s="100"/>
      <c r="BQ91" s="100"/>
      <c r="BR91" s="100"/>
      <c r="BS91" s="100"/>
      <c r="BT91" s="100"/>
      <c r="BU91" s="100"/>
      <c r="BV91" s="100"/>
      <c r="BW91" s="100"/>
      <c r="BX91" s="100"/>
      <c r="BY91" s="100"/>
      <c r="BZ91" s="100"/>
      <c r="CA91" s="100"/>
      <c r="CB91" s="100"/>
      <c r="CC91" s="100"/>
      <c r="CD91" s="100"/>
      <c r="CE91" s="100"/>
      <c r="CF91" s="100"/>
      <c r="CG91" s="100"/>
      <c r="CH91" s="100"/>
      <c r="CI91" s="100"/>
      <c r="CJ91" s="100"/>
      <c r="CK91" s="100"/>
      <c r="CL91" s="100"/>
      <c r="CM91" s="100"/>
      <c r="CN91" s="100"/>
      <c r="CO91" s="100"/>
      <c r="CP91" s="100"/>
      <c r="CQ91" s="100"/>
      <c r="CR91" s="100"/>
      <c r="CS91" s="100"/>
      <c r="CT91" s="100"/>
      <c r="CU91" s="100"/>
      <c r="CV91" s="100"/>
      <c r="CW91" s="100"/>
      <c r="CX91" s="100"/>
      <c r="CY91" s="100"/>
      <c r="CZ91" s="100"/>
      <c r="DA91" s="100"/>
      <c r="DB91" s="100"/>
      <c r="DC91" s="100"/>
      <c r="DD91" s="100"/>
      <c r="DE91" s="100"/>
      <c r="DF91" s="100"/>
      <c r="DG91" s="100"/>
      <c r="DH91" s="100"/>
      <c r="DI91" s="100"/>
    </row>
    <row r="92" spans="1:113" s="101" customFormat="1" ht="30" customHeight="1" x14ac:dyDescent="0.25">
      <c r="A92" s="100"/>
      <c r="B92" s="158" t="str">
        <f>VP!B23</f>
        <v>Clôture décembre 2022</v>
      </c>
      <c r="C92" s="159"/>
      <c r="D92" s="160"/>
      <c r="E92" s="97">
        <f>VP!C23</f>
        <v>12000</v>
      </c>
      <c r="F92" s="98">
        <f>VP!D23+VP!E23+VP!F23+VP!G23+VP!H23</f>
        <v>0</v>
      </c>
      <c r="G92" s="161">
        <f>CR!D24+CR!E24+CR!F24</f>
        <v>0</v>
      </c>
      <c r="H92" s="161"/>
      <c r="I92" s="162">
        <v>4</v>
      </c>
      <c r="J92" s="162"/>
      <c r="K92" s="153">
        <f t="shared" si="5"/>
        <v>0</v>
      </c>
      <c r="L92" s="154"/>
      <c r="M92" s="155">
        <f t="shared" si="6"/>
        <v>0</v>
      </c>
      <c r="N92" s="156"/>
      <c r="O92" s="155">
        <f t="shared" si="7"/>
        <v>0</v>
      </c>
      <c r="P92" s="156"/>
      <c r="Q92" s="157">
        <f t="shared" si="0"/>
        <v>0</v>
      </c>
      <c r="R92" s="157"/>
      <c r="S92" s="99">
        <f t="shared" si="1"/>
        <v>0</v>
      </c>
      <c r="T92" s="66"/>
      <c r="U92" s="66"/>
      <c r="V92" s="66"/>
      <c r="W92" s="66"/>
      <c r="X92" s="66"/>
      <c r="Y92" s="66"/>
      <c r="Z92" s="66"/>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100"/>
      <c r="AW92" s="100"/>
      <c r="AX92" s="100"/>
      <c r="AY92" s="100"/>
      <c r="AZ92" s="100"/>
      <c r="BA92" s="100"/>
      <c r="BB92" s="100"/>
      <c r="BC92" s="100"/>
      <c r="BD92" s="100"/>
      <c r="BE92" s="100"/>
      <c r="BF92" s="100"/>
      <c r="BG92" s="100"/>
      <c r="BH92" s="100"/>
      <c r="BI92" s="100"/>
      <c r="BJ92" s="100"/>
      <c r="BK92" s="100"/>
      <c r="BL92" s="100"/>
      <c r="BM92" s="100"/>
      <c r="BN92" s="100"/>
      <c r="BO92" s="100"/>
      <c r="BP92" s="100"/>
      <c r="BQ92" s="100"/>
      <c r="BR92" s="100"/>
      <c r="BS92" s="100"/>
      <c r="BT92" s="100"/>
      <c r="BU92" s="100"/>
      <c r="BV92" s="100"/>
      <c r="BW92" s="100"/>
      <c r="BX92" s="100"/>
      <c r="BY92" s="100"/>
      <c r="BZ92" s="100"/>
      <c r="CA92" s="100"/>
      <c r="CB92" s="100"/>
      <c r="CC92" s="100"/>
      <c r="CD92" s="100"/>
      <c r="CE92" s="100"/>
      <c r="CF92" s="100"/>
      <c r="CG92" s="100"/>
      <c r="CH92" s="100"/>
      <c r="CI92" s="100"/>
      <c r="CJ92" s="100"/>
      <c r="CK92" s="100"/>
      <c r="CL92" s="100"/>
      <c r="CM92" s="100"/>
      <c r="CN92" s="100"/>
      <c r="CO92" s="100"/>
      <c r="CP92" s="100"/>
      <c r="CQ92" s="100"/>
      <c r="CR92" s="100"/>
      <c r="CS92" s="100"/>
      <c r="CT92" s="100"/>
      <c r="CU92" s="100"/>
      <c r="CV92" s="100"/>
      <c r="CW92" s="100"/>
      <c r="CX92" s="100"/>
      <c r="CY92" s="100"/>
      <c r="CZ92" s="100"/>
      <c r="DA92" s="100"/>
      <c r="DB92" s="100"/>
      <c r="DC92" s="100"/>
      <c r="DD92" s="100"/>
      <c r="DE92" s="100"/>
      <c r="DF92" s="100"/>
      <c r="DG92" s="100"/>
      <c r="DH92" s="100"/>
      <c r="DI92" s="100"/>
    </row>
    <row r="93" spans="1:113" s="101" customFormat="1" ht="30" customHeight="1" x14ac:dyDescent="0.25">
      <c r="A93" s="100"/>
      <c r="B93" s="158" t="str">
        <f>VP!B24</f>
        <v>Documentation leçons apprises</v>
      </c>
      <c r="C93" s="159"/>
      <c r="D93" s="160"/>
      <c r="E93" s="97">
        <f>VP!C24</f>
        <v>8000</v>
      </c>
      <c r="F93" s="98">
        <f>VP!D24+VP!E24+VP!F24+VP!G24+VP!H24</f>
        <v>0</v>
      </c>
      <c r="G93" s="161">
        <f>CR!D25+CR!E25+CR!F25</f>
        <v>0</v>
      </c>
      <c r="H93" s="161"/>
      <c r="I93" s="162">
        <v>5</v>
      </c>
      <c r="J93" s="162"/>
      <c r="K93" s="153">
        <f t="shared" si="5"/>
        <v>0</v>
      </c>
      <c r="L93" s="154"/>
      <c r="M93" s="155">
        <f t="shared" si="6"/>
        <v>0</v>
      </c>
      <c r="N93" s="156"/>
      <c r="O93" s="155">
        <f t="shared" si="7"/>
        <v>0</v>
      </c>
      <c r="P93" s="156"/>
      <c r="Q93" s="157">
        <f t="shared" si="0"/>
        <v>0</v>
      </c>
      <c r="R93" s="157"/>
      <c r="S93" s="99">
        <f t="shared" si="1"/>
        <v>0</v>
      </c>
      <c r="T93" s="66"/>
      <c r="U93" s="66"/>
      <c r="V93" s="66"/>
      <c r="W93" s="66"/>
      <c r="X93" s="66"/>
      <c r="Y93" s="66"/>
      <c r="Z93" s="66"/>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100"/>
      <c r="AW93" s="100"/>
      <c r="AX93" s="100"/>
      <c r="AY93" s="100"/>
      <c r="AZ93" s="100"/>
      <c r="BA93" s="100"/>
      <c r="BB93" s="100"/>
      <c r="BC93" s="100"/>
      <c r="BD93" s="100"/>
      <c r="BE93" s="100"/>
      <c r="BF93" s="100"/>
      <c r="BG93" s="100"/>
      <c r="BH93" s="100"/>
      <c r="BI93" s="100"/>
      <c r="BJ93" s="100"/>
      <c r="BK93" s="100"/>
      <c r="BL93" s="100"/>
      <c r="BM93" s="100"/>
      <c r="BN93" s="100"/>
      <c r="BO93" s="100"/>
      <c r="BP93" s="100"/>
      <c r="BQ93" s="100"/>
      <c r="BR93" s="100"/>
      <c r="BS93" s="100"/>
      <c r="BT93" s="100"/>
      <c r="BU93" s="100"/>
      <c r="BV93" s="100"/>
      <c r="BW93" s="100"/>
      <c r="BX93" s="100"/>
      <c r="BY93" s="100"/>
      <c r="BZ93" s="100"/>
      <c r="CA93" s="100"/>
      <c r="CB93" s="100"/>
      <c r="CC93" s="100"/>
      <c r="CD93" s="100"/>
      <c r="CE93" s="100"/>
      <c r="CF93" s="100"/>
      <c r="CG93" s="100"/>
      <c r="CH93" s="100"/>
      <c r="CI93" s="100"/>
      <c r="CJ93" s="100"/>
      <c r="CK93" s="100"/>
      <c r="CL93" s="100"/>
      <c r="CM93" s="100"/>
      <c r="CN93" s="100"/>
      <c r="CO93" s="100"/>
      <c r="CP93" s="100"/>
      <c r="CQ93" s="100"/>
      <c r="CR93" s="100"/>
      <c r="CS93" s="100"/>
      <c r="CT93" s="100"/>
      <c r="CU93" s="100"/>
      <c r="CV93" s="100"/>
      <c r="CW93" s="100"/>
      <c r="CX93" s="100"/>
      <c r="CY93" s="100"/>
      <c r="CZ93" s="100"/>
      <c r="DA93" s="100"/>
      <c r="DB93" s="100"/>
      <c r="DC93" s="100"/>
      <c r="DD93" s="100"/>
      <c r="DE93" s="100"/>
      <c r="DF93" s="100"/>
      <c r="DG93" s="100"/>
      <c r="DH93" s="100"/>
      <c r="DI93" s="100"/>
    </row>
    <row r="94" spans="1:113" s="101" customFormat="1" ht="30" customHeight="1" x14ac:dyDescent="0.25">
      <c r="A94" s="100"/>
      <c r="B94" s="158" t="str">
        <f>VP!B25</f>
        <v>Clôture du projet</v>
      </c>
      <c r="C94" s="159"/>
      <c r="D94" s="160"/>
      <c r="E94" s="97">
        <f>VP!C25</f>
        <v>5000</v>
      </c>
      <c r="F94" s="98">
        <f>VP!D25+VP!E25+VP!F25+VP!G25+VP!H25</f>
        <v>0</v>
      </c>
      <c r="G94" s="161">
        <f>CR!D26+CR!E26+CR!F26</f>
        <v>0</v>
      </c>
      <c r="H94" s="161"/>
      <c r="I94" s="162">
        <v>6</v>
      </c>
      <c r="J94" s="162"/>
      <c r="K94" s="153">
        <f t="shared" si="5"/>
        <v>0</v>
      </c>
      <c r="L94" s="154"/>
      <c r="M94" s="155">
        <f t="shared" si="6"/>
        <v>0</v>
      </c>
      <c r="N94" s="156"/>
      <c r="O94" s="155">
        <f t="shared" si="7"/>
        <v>0</v>
      </c>
      <c r="P94" s="156"/>
      <c r="Q94" s="157">
        <f t="shared" si="0"/>
        <v>0</v>
      </c>
      <c r="R94" s="157"/>
      <c r="S94" s="99">
        <f t="shared" si="1"/>
        <v>0</v>
      </c>
      <c r="T94" s="66"/>
      <c r="U94" s="66"/>
      <c r="V94" s="66"/>
      <c r="W94" s="66"/>
      <c r="X94" s="66"/>
      <c r="Y94" s="66"/>
      <c r="Z94" s="66"/>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100"/>
      <c r="AW94" s="100"/>
      <c r="AX94" s="100"/>
      <c r="AY94" s="100"/>
      <c r="AZ94" s="100"/>
      <c r="BA94" s="100"/>
      <c r="BB94" s="100"/>
      <c r="BC94" s="100"/>
      <c r="BD94" s="100"/>
      <c r="BE94" s="100"/>
      <c r="BF94" s="100"/>
      <c r="BG94" s="100"/>
      <c r="BH94" s="100"/>
      <c r="BI94" s="100"/>
      <c r="BJ94" s="100"/>
      <c r="BK94" s="100"/>
      <c r="BL94" s="100"/>
      <c r="BM94" s="100"/>
      <c r="BN94" s="100"/>
      <c r="BO94" s="100"/>
      <c r="BP94" s="100"/>
      <c r="BQ94" s="100"/>
      <c r="BR94" s="100"/>
      <c r="BS94" s="100"/>
      <c r="BT94" s="100"/>
      <c r="BU94" s="100"/>
      <c r="BV94" s="100"/>
      <c r="BW94" s="100"/>
      <c r="BX94" s="100"/>
      <c r="BY94" s="100"/>
      <c r="BZ94" s="100"/>
      <c r="CA94" s="100"/>
      <c r="CB94" s="100"/>
      <c r="CC94" s="100"/>
      <c r="CD94" s="100"/>
      <c r="CE94" s="100"/>
      <c r="CF94" s="100"/>
      <c r="CG94" s="100"/>
      <c r="CH94" s="100"/>
      <c r="CI94" s="100"/>
      <c r="CJ94" s="100"/>
      <c r="CK94" s="100"/>
      <c r="CL94" s="100"/>
      <c r="CM94" s="100"/>
      <c r="CN94" s="100"/>
      <c r="CO94" s="100"/>
      <c r="CP94" s="100"/>
      <c r="CQ94" s="100"/>
      <c r="CR94" s="100"/>
      <c r="CS94" s="100"/>
      <c r="CT94" s="100"/>
      <c r="CU94" s="100"/>
      <c r="CV94" s="100"/>
      <c r="CW94" s="100"/>
      <c r="CX94" s="100"/>
      <c r="CY94" s="100"/>
      <c r="CZ94" s="100"/>
      <c r="DA94" s="100"/>
      <c r="DB94" s="100"/>
      <c r="DC94" s="100"/>
      <c r="DD94" s="100"/>
      <c r="DE94" s="100"/>
      <c r="DF94" s="100"/>
      <c r="DG94" s="100"/>
      <c r="DH94" s="100"/>
      <c r="DI94" s="100"/>
    </row>
    <row r="95" spans="1:113" s="101" customFormat="1" ht="30" customHeight="1" x14ac:dyDescent="0.25">
      <c r="A95" s="100"/>
      <c r="B95" s="158" t="str">
        <f>VP!B26</f>
        <v xml:space="preserve"> - </v>
      </c>
      <c r="C95" s="159"/>
      <c r="D95" s="160"/>
      <c r="E95" s="97">
        <f>VP!C26</f>
        <v>0</v>
      </c>
      <c r="F95" s="98">
        <f>VP!D26+VP!E26+VP!F26+VP!G26+VP!H26</f>
        <v>0</v>
      </c>
      <c r="G95" s="161">
        <f>CR!D27+CR!E27+CR!F27</f>
        <v>0</v>
      </c>
      <c r="H95" s="161"/>
      <c r="I95" s="162">
        <v>7</v>
      </c>
      <c r="J95" s="162"/>
      <c r="K95" s="153">
        <f t="shared" si="5"/>
        <v>0</v>
      </c>
      <c r="L95" s="154"/>
      <c r="M95" s="155">
        <f t="shared" si="6"/>
        <v>0</v>
      </c>
      <c r="N95" s="156"/>
      <c r="O95" s="155">
        <f t="shared" si="7"/>
        <v>0</v>
      </c>
      <c r="P95" s="156"/>
      <c r="Q95" s="157">
        <f t="shared" si="0"/>
        <v>0</v>
      </c>
      <c r="R95" s="157"/>
      <c r="S95" s="99">
        <f t="shared" si="1"/>
        <v>0</v>
      </c>
      <c r="T95" s="66"/>
      <c r="U95" s="66"/>
      <c r="V95" s="66"/>
      <c r="W95" s="66"/>
      <c r="X95" s="66"/>
      <c r="Y95" s="66"/>
      <c r="Z95" s="66"/>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100"/>
      <c r="AW95" s="100"/>
      <c r="AX95" s="100"/>
      <c r="AY95" s="100"/>
      <c r="AZ95" s="100"/>
      <c r="BA95" s="100"/>
      <c r="BB95" s="100"/>
      <c r="BC95" s="100"/>
      <c r="BD95" s="100"/>
      <c r="BE95" s="100"/>
      <c r="BF95" s="100"/>
      <c r="BG95" s="100"/>
      <c r="BH95" s="100"/>
      <c r="BI95" s="100"/>
      <c r="BJ95" s="100"/>
      <c r="BK95" s="100"/>
      <c r="BL95" s="100"/>
      <c r="BM95" s="100"/>
      <c r="BN95" s="100"/>
      <c r="BO95" s="100"/>
      <c r="BP95" s="100"/>
      <c r="BQ95" s="100"/>
      <c r="BR95" s="100"/>
      <c r="BS95" s="100"/>
      <c r="BT95" s="100"/>
      <c r="BU95" s="100"/>
      <c r="BV95" s="100"/>
      <c r="BW95" s="100"/>
      <c r="BX95" s="100"/>
      <c r="BY95" s="100"/>
      <c r="BZ95" s="100"/>
      <c r="CA95" s="100"/>
      <c r="CB95" s="100"/>
      <c r="CC95" s="100"/>
      <c r="CD95" s="100"/>
      <c r="CE95" s="100"/>
      <c r="CF95" s="100"/>
      <c r="CG95" s="100"/>
      <c r="CH95" s="100"/>
      <c r="CI95" s="100"/>
      <c r="CJ95" s="100"/>
      <c r="CK95" s="100"/>
      <c r="CL95" s="100"/>
      <c r="CM95" s="100"/>
      <c r="CN95" s="100"/>
      <c r="CO95" s="100"/>
      <c r="CP95" s="100"/>
      <c r="CQ95" s="100"/>
      <c r="CR95" s="100"/>
      <c r="CS95" s="100"/>
      <c r="CT95" s="100"/>
      <c r="CU95" s="100"/>
      <c r="CV95" s="100"/>
      <c r="CW95" s="100"/>
      <c r="CX95" s="100"/>
      <c r="CY95" s="100"/>
      <c r="CZ95" s="100"/>
      <c r="DA95" s="100"/>
      <c r="DB95" s="100"/>
      <c r="DC95" s="100"/>
      <c r="DD95" s="100"/>
      <c r="DE95" s="100"/>
      <c r="DF95" s="100"/>
      <c r="DG95" s="100"/>
      <c r="DH95" s="100"/>
      <c r="DI95" s="100"/>
    </row>
    <row r="96" spans="1:113" s="101" customFormat="1" ht="30" customHeight="1" x14ac:dyDescent="0.25">
      <c r="A96" s="100"/>
      <c r="B96" s="231" t="s">
        <v>150</v>
      </c>
      <c r="C96" s="231"/>
      <c r="D96" s="231"/>
      <c r="E96" s="102">
        <f>SUM(E79:E90)</f>
        <v>297000</v>
      </c>
      <c r="F96" s="102">
        <f>SUM(F79:F90)</f>
        <v>94000</v>
      </c>
      <c r="G96" s="232">
        <f>SUM(G79:H90)</f>
        <v>39000</v>
      </c>
      <c r="H96" s="232"/>
      <c r="I96" s="233">
        <f>AVERAGE(I79:J89)</f>
        <v>1</v>
      </c>
      <c r="J96" s="233"/>
      <c r="K96" s="234">
        <f>SUM(K79:L90)</f>
        <v>39000</v>
      </c>
      <c r="L96" s="235"/>
      <c r="M96" s="236">
        <f t="shared" si="2"/>
        <v>-55000</v>
      </c>
      <c r="N96" s="236"/>
      <c r="O96" s="236">
        <f t="shared" si="3"/>
        <v>0</v>
      </c>
      <c r="P96" s="236"/>
      <c r="Q96" s="237">
        <f t="shared" si="0"/>
        <v>1</v>
      </c>
      <c r="R96" s="237"/>
      <c r="S96" s="103">
        <f t="shared" si="1"/>
        <v>0.41489361702127658</v>
      </c>
      <c r="T96" s="66"/>
      <c r="U96" s="66"/>
      <c r="V96" s="66"/>
      <c r="W96" s="66"/>
      <c r="X96" s="66"/>
      <c r="Y96" s="66"/>
      <c r="Z96" s="66"/>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100"/>
      <c r="AW96" s="100"/>
      <c r="AX96" s="100"/>
      <c r="AY96" s="100"/>
      <c r="AZ96" s="100"/>
      <c r="BA96" s="100"/>
      <c r="BB96" s="100"/>
      <c r="BC96" s="100"/>
      <c r="BD96" s="100"/>
      <c r="BE96" s="100"/>
      <c r="BF96" s="100"/>
      <c r="BG96" s="100"/>
      <c r="BH96" s="100"/>
      <c r="BI96" s="100"/>
      <c r="BJ96" s="100"/>
      <c r="BK96" s="100"/>
      <c r="BL96" s="100"/>
      <c r="BM96" s="100"/>
      <c r="BN96" s="100"/>
      <c r="BO96" s="100"/>
      <c r="BP96" s="100"/>
      <c r="BQ96" s="100"/>
      <c r="BR96" s="100"/>
      <c r="BS96" s="100"/>
      <c r="BT96" s="100"/>
      <c r="BU96" s="100"/>
      <c r="BV96" s="100"/>
      <c r="BW96" s="100"/>
      <c r="BX96" s="100"/>
      <c r="BY96" s="100"/>
      <c r="BZ96" s="100"/>
      <c r="CA96" s="100"/>
      <c r="CB96" s="100"/>
      <c r="CC96" s="100"/>
      <c r="CD96" s="100"/>
      <c r="CE96" s="100"/>
      <c r="CF96" s="100"/>
      <c r="CG96" s="100"/>
      <c r="CH96" s="100"/>
      <c r="CI96" s="100"/>
      <c r="CJ96" s="100"/>
      <c r="CK96" s="100"/>
      <c r="CL96" s="100"/>
      <c r="CM96" s="100"/>
      <c r="CN96" s="100"/>
      <c r="CO96" s="100"/>
      <c r="CP96" s="100"/>
      <c r="CQ96" s="100"/>
      <c r="CR96" s="100"/>
      <c r="CS96" s="100"/>
      <c r="CT96" s="100"/>
      <c r="CU96" s="100"/>
      <c r="CV96" s="100"/>
      <c r="CW96" s="100"/>
      <c r="CX96" s="100"/>
      <c r="CY96" s="100"/>
      <c r="CZ96" s="100"/>
      <c r="DA96" s="100"/>
      <c r="DB96" s="100"/>
      <c r="DC96" s="100"/>
      <c r="DD96" s="100"/>
      <c r="DE96" s="100"/>
      <c r="DF96" s="100"/>
      <c r="DG96" s="100"/>
      <c r="DH96" s="100"/>
      <c r="DI96" s="100"/>
    </row>
    <row r="97" spans="2:19" ht="5.25" customHeight="1" x14ac:dyDescent="0.25">
      <c r="B97" s="104"/>
      <c r="S97" s="105"/>
    </row>
    <row r="98" spans="2:19" ht="20.100000000000001" customHeight="1" thickBot="1" x14ac:dyDescent="0.3">
      <c r="B98" s="225" t="s">
        <v>151</v>
      </c>
      <c r="C98" s="226"/>
      <c r="D98" s="226"/>
      <c r="E98" s="226"/>
      <c r="F98" s="226"/>
      <c r="G98" s="226"/>
      <c r="H98" s="226"/>
      <c r="I98" s="226"/>
      <c r="J98" s="226"/>
      <c r="K98" s="226"/>
      <c r="L98" s="226"/>
      <c r="M98" s="226"/>
      <c r="N98" s="226"/>
      <c r="O98" s="226"/>
      <c r="P98" s="226"/>
      <c r="Q98" s="226"/>
      <c r="R98" s="226"/>
      <c r="S98" s="227"/>
    </row>
    <row r="99" spans="2:19" x14ac:dyDescent="0.25">
      <c r="B99" s="228" t="s">
        <v>152</v>
      </c>
      <c r="C99" s="229"/>
      <c r="D99" s="229"/>
      <c r="E99" s="229"/>
      <c r="F99" s="229"/>
      <c r="G99" s="229"/>
      <c r="H99" s="229"/>
      <c r="I99" s="229"/>
      <c r="J99" s="229"/>
      <c r="K99" s="229"/>
      <c r="L99" s="229"/>
      <c r="M99" s="229"/>
      <c r="N99" s="229"/>
      <c r="O99" s="229"/>
      <c r="P99" s="229"/>
      <c r="Q99" s="229"/>
      <c r="R99" s="229"/>
      <c r="S99" s="230"/>
    </row>
    <row r="100" spans="2:19" x14ac:dyDescent="0.25">
      <c r="B100" s="219"/>
      <c r="C100" s="220"/>
      <c r="D100" s="220"/>
      <c r="E100" s="220"/>
      <c r="F100" s="220"/>
      <c r="G100" s="220"/>
      <c r="H100" s="220"/>
      <c r="I100" s="220"/>
      <c r="J100" s="220"/>
      <c r="K100" s="220"/>
      <c r="L100" s="220"/>
      <c r="M100" s="220"/>
      <c r="N100" s="220"/>
      <c r="O100" s="220"/>
      <c r="P100" s="220"/>
      <c r="Q100" s="220"/>
      <c r="R100" s="220"/>
      <c r="S100" s="221"/>
    </row>
    <row r="101" spans="2:19" x14ac:dyDescent="0.25">
      <c r="B101" s="219"/>
      <c r="C101" s="220"/>
      <c r="D101" s="220"/>
      <c r="E101" s="220"/>
      <c r="F101" s="220"/>
      <c r="G101" s="220"/>
      <c r="H101" s="220"/>
      <c r="I101" s="220"/>
      <c r="J101" s="220"/>
      <c r="K101" s="220"/>
      <c r="L101" s="220"/>
      <c r="M101" s="220"/>
      <c r="N101" s="220"/>
      <c r="O101" s="220"/>
      <c r="P101" s="220"/>
      <c r="Q101" s="220"/>
      <c r="R101" s="220"/>
      <c r="S101" s="221"/>
    </row>
    <row r="102" spans="2:19" x14ac:dyDescent="0.25">
      <c r="B102" s="219"/>
      <c r="C102" s="220"/>
      <c r="D102" s="220"/>
      <c r="E102" s="220"/>
      <c r="F102" s="220"/>
      <c r="G102" s="220"/>
      <c r="H102" s="220"/>
      <c r="I102" s="220"/>
      <c r="J102" s="220"/>
      <c r="K102" s="220"/>
      <c r="L102" s="220"/>
      <c r="M102" s="220"/>
      <c r="N102" s="220"/>
      <c r="O102" s="220"/>
      <c r="P102" s="220"/>
      <c r="Q102" s="220"/>
      <c r="R102" s="220"/>
      <c r="S102" s="221"/>
    </row>
    <row r="103" spans="2:19" x14ac:dyDescent="0.25">
      <c r="B103" s="219"/>
      <c r="C103" s="220"/>
      <c r="D103" s="220"/>
      <c r="E103" s="220"/>
      <c r="F103" s="220"/>
      <c r="G103" s="220"/>
      <c r="H103" s="220"/>
      <c r="I103" s="220"/>
      <c r="J103" s="220"/>
      <c r="K103" s="220"/>
      <c r="L103" s="220"/>
      <c r="M103" s="220"/>
      <c r="N103" s="220"/>
      <c r="O103" s="220"/>
      <c r="P103" s="220"/>
      <c r="Q103" s="220"/>
      <c r="R103" s="220"/>
      <c r="S103" s="221"/>
    </row>
    <row r="104" spans="2:19" x14ac:dyDescent="0.25">
      <c r="B104" s="219"/>
      <c r="C104" s="220"/>
      <c r="D104" s="220"/>
      <c r="E104" s="220"/>
      <c r="F104" s="220"/>
      <c r="G104" s="220"/>
      <c r="H104" s="220"/>
      <c r="I104" s="220"/>
      <c r="J104" s="220"/>
      <c r="K104" s="220"/>
      <c r="L104" s="220"/>
      <c r="M104" s="220"/>
      <c r="N104" s="220"/>
      <c r="O104" s="220"/>
      <c r="P104" s="220"/>
      <c r="Q104" s="220"/>
      <c r="R104" s="220"/>
      <c r="S104" s="221"/>
    </row>
    <row r="105" spans="2:19" x14ac:dyDescent="0.25">
      <c r="B105" s="219"/>
      <c r="C105" s="220"/>
      <c r="D105" s="220"/>
      <c r="E105" s="220"/>
      <c r="F105" s="220"/>
      <c r="G105" s="220"/>
      <c r="H105" s="220"/>
      <c r="I105" s="220"/>
      <c r="J105" s="220"/>
      <c r="K105" s="220"/>
      <c r="L105" s="220"/>
      <c r="M105" s="220"/>
      <c r="N105" s="220"/>
      <c r="O105" s="220"/>
      <c r="P105" s="220"/>
      <c r="Q105" s="220"/>
      <c r="R105" s="220"/>
      <c r="S105" s="221"/>
    </row>
    <row r="106" spans="2:19" x14ac:dyDescent="0.25">
      <c r="B106" s="219"/>
      <c r="C106" s="220"/>
      <c r="D106" s="220"/>
      <c r="E106" s="220"/>
      <c r="F106" s="220"/>
      <c r="G106" s="220"/>
      <c r="H106" s="220"/>
      <c r="I106" s="220"/>
      <c r="J106" s="220"/>
      <c r="K106" s="220"/>
      <c r="L106" s="220"/>
      <c r="M106" s="220"/>
      <c r="N106" s="220"/>
      <c r="O106" s="220"/>
      <c r="P106" s="220"/>
      <c r="Q106" s="220"/>
      <c r="R106" s="220"/>
      <c r="S106" s="221"/>
    </row>
    <row r="107" spans="2:19" x14ac:dyDescent="0.25">
      <c r="B107" s="219"/>
      <c r="C107" s="220"/>
      <c r="D107" s="220"/>
      <c r="E107" s="220"/>
      <c r="F107" s="220"/>
      <c r="G107" s="220"/>
      <c r="H107" s="220"/>
      <c r="I107" s="220"/>
      <c r="J107" s="220"/>
      <c r="K107" s="220"/>
      <c r="L107" s="220"/>
      <c r="M107" s="220"/>
      <c r="N107" s="220"/>
      <c r="O107" s="220"/>
      <c r="P107" s="220"/>
      <c r="Q107" s="220"/>
      <c r="R107" s="220"/>
      <c r="S107" s="221"/>
    </row>
    <row r="108" spans="2:19" x14ac:dyDescent="0.25">
      <c r="B108" s="219"/>
      <c r="C108" s="220"/>
      <c r="D108" s="220"/>
      <c r="E108" s="220"/>
      <c r="F108" s="220"/>
      <c r="G108" s="220"/>
      <c r="H108" s="220"/>
      <c r="I108" s="220"/>
      <c r="J108" s="220"/>
      <c r="K108" s="220"/>
      <c r="L108" s="220"/>
      <c r="M108" s="220"/>
      <c r="N108" s="220"/>
      <c r="O108" s="220"/>
      <c r="P108" s="220"/>
      <c r="Q108" s="220"/>
      <c r="R108" s="220"/>
      <c r="S108" s="221"/>
    </row>
    <row r="109" spans="2:19" ht="15.75" thickBot="1" x14ac:dyDescent="0.3">
      <c r="B109" s="222"/>
      <c r="C109" s="223"/>
      <c r="D109" s="223"/>
      <c r="E109" s="223"/>
      <c r="F109" s="223"/>
      <c r="G109" s="223"/>
      <c r="H109" s="223"/>
      <c r="I109" s="223"/>
      <c r="J109" s="223"/>
      <c r="K109" s="223"/>
      <c r="L109" s="223"/>
      <c r="M109" s="223"/>
      <c r="N109" s="223"/>
      <c r="O109" s="223"/>
      <c r="P109" s="223"/>
      <c r="Q109" s="223"/>
      <c r="R109" s="223"/>
      <c r="S109" s="224"/>
    </row>
    <row r="110" spans="2:19" ht="9.75" customHeight="1" x14ac:dyDescent="0.25">
      <c r="B110" s="207"/>
      <c r="C110" s="208"/>
      <c r="D110" s="208"/>
      <c r="E110" s="208"/>
      <c r="F110" s="208"/>
      <c r="G110" s="208"/>
      <c r="H110" s="208"/>
      <c r="I110" s="208"/>
      <c r="J110" s="208"/>
      <c r="K110" s="208"/>
      <c r="L110" s="208"/>
      <c r="M110" s="208"/>
      <c r="N110" s="208"/>
      <c r="O110" s="208"/>
      <c r="P110" s="208"/>
      <c r="Q110" s="208"/>
      <c r="R110" s="208"/>
      <c r="S110" s="209"/>
    </row>
    <row r="111" spans="2:19" ht="15" hidden="1" customHeight="1" x14ac:dyDescent="0.25">
      <c r="B111" s="106"/>
      <c r="C111" s="107"/>
      <c r="D111" s="107"/>
      <c r="E111" s="107"/>
      <c r="F111" s="107"/>
      <c r="G111" s="107"/>
      <c r="H111" s="107"/>
      <c r="I111" s="107"/>
      <c r="J111" s="107"/>
      <c r="K111" s="107"/>
      <c r="L111" s="107"/>
      <c r="M111" s="107"/>
      <c r="N111" s="107"/>
      <c r="O111" s="107"/>
      <c r="P111" s="107"/>
      <c r="Q111" s="107"/>
      <c r="R111" s="107"/>
      <c r="S111" s="108"/>
    </row>
    <row r="112" spans="2:19" ht="15" hidden="1" customHeight="1" x14ac:dyDescent="0.25">
      <c r="B112" s="106"/>
      <c r="C112" s="107"/>
      <c r="D112" s="107"/>
      <c r="E112" s="107"/>
      <c r="F112" s="107"/>
      <c r="G112" s="107"/>
      <c r="H112" s="107"/>
      <c r="I112" s="107"/>
      <c r="J112" s="107"/>
      <c r="K112" s="107"/>
      <c r="L112" s="107"/>
      <c r="M112" s="107"/>
      <c r="N112" s="107"/>
      <c r="O112" s="107"/>
      <c r="P112" s="107"/>
      <c r="Q112" s="107"/>
      <c r="R112" s="107"/>
      <c r="S112" s="108"/>
    </row>
    <row r="113" spans="1:113" ht="15" hidden="1" customHeight="1" x14ac:dyDescent="0.25">
      <c r="B113" s="106"/>
      <c r="C113" s="107"/>
      <c r="D113" s="107"/>
      <c r="E113" s="107"/>
      <c r="F113" s="107"/>
      <c r="G113" s="107"/>
      <c r="H113" s="107"/>
      <c r="I113" s="107"/>
      <c r="J113" s="107"/>
      <c r="K113" s="107"/>
      <c r="L113" s="107"/>
      <c r="M113" s="107"/>
      <c r="N113" s="107"/>
      <c r="O113" s="107"/>
      <c r="P113" s="107"/>
      <c r="Q113" s="107"/>
      <c r="R113" s="107"/>
      <c r="S113" s="108"/>
    </row>
    <row r="114" spans="1:113" ht="15" hidden="1" customHeight="1" x14ac:dyDescent="0.25">
      <c r="B114" s="106"/>
      <c r="C114" s="107"/>
      <c r="D114" s="107"/>
      <c r="E114" s="107"/>
      <c r="F114" s="107"/>
      <c r="G114" s="107"/>
      <c r="H114" s="107"/>
      <c r="I114" s="107"/>
      <c r="J114" s="107"/>
      <c r="K114" s="107"/>
      <c r="L114" s="107"/>
      <c r="M114" s="107"/>
      <c r="N114" s="107"/>
      <c r="O114" s="107"/>
      <c r="P114" s="107"/>
      <c r="Q114" s="107"/>
      <c r="R114" s="107"/>
      <c r="S114" s="108"/>
    </row>
    <row r="115" spans="1:113" ht="15.75" hidden="1" customHeight="1" x14ac:dyDescent="0.25">
      <c r="B115" s="109"/>
      <c r="C115" s="110"/>
      <c r="D115" s="110"/>
      <c r="E115" s="110"/>
      <c r="F115" s="110"/>
      <c r="G115" s="110"/>
      <c r="H115" s="110"/>
      <c r="I115" s="110"/>
      <c r="J115" s="110"/>
      <c r="K115" s="110"/>
      <c r="L115" s="110"/>
      <c r="M115" s="110"/>
      <c r="N115" s="110"/>
      <c r="O115" s="110"/>
      <c r="P115" s="110"/>
      <c r="Q115" s="110"/>
      <c r="R115" s="110"/>
      <c r="S115" s="111"/>
    </row>
    <row r="116" spans="1:113" ht="15.75" thickBot="1" x14ac:dyDescent="0.3">
      <c r="B116" s="112"/>
      <c r="C116" s="113"/>
      <c r="D116" s="113"/>
      <c r="E116" s="113"/>
      <c r="F116" s="113"/>
      <c r="G116" s="113"/>
      <c r="H116" s="113"/>
      <c r="I116" s="113"/>
      <c r="J116" s="113"/>
      <c r="K116" s="113"/>
      <c r="L116" s="113"/>
      <c r="M116" s="113"/>
      <c r="N116" s="113"/>
      <c r="O116" s="113"/>
      <c r="P116" s="113"/>
      <c r="Q116" s="113"/>
      <c r="R116" s="113"/>
      <c r="S116" s="114"/>
    </row>
    <row r="117" spans="1:113" ht="20.100000000000001" customHeight="1" thickBot="1" x14ac:dyDescent="0.3">
      <c r="B117" s="210" t="s">
        <v>153</v>
      </c>
      <c r="C117" s="211"/>
      <c r="D117" s="211"/>
      <c r="E117" s="211"/>
      <c r="F117" s="211"/>
      <c r="G117" s="211"/>
      <c r="H117" s="211"/>
      <c r="I117" s="211"/>
      <c r="J117" s="211"/>
      <c r="K117" s="211"/>
      <c r="L117" s="211"/>
      <c r="M117" s="211"/>
      <c r="N117" s="211"/>
      <c r="O117" s="211"/>
      <c r="P117" s="211"/>
      <c r="Q117" s="211"/>
      <c r="R117" s="211"/>
      <c r="S117" s="212"/>
      <c r="AA117" s="100"/>
      <c r="AB117" s="100"/>
      <c r="AC117" s="100"/>
      <c r="AD117" s="100"/>
    </row>
    <row r="118" spans="1:113" ht="30.75" customHeight="1" x14ac:dyDescent="0.25">
      <c r="B118" s="213" t="s">
        <v>154</v>
      </c>
      <c r="C118" s="214"/>
      <c r="D118" s="215"/>
      <c r="E118" s="115" t="s">
        <v>155</v>
      </c>
      <c r="F118" s="115" t="s">
        <v>156</v>
      </c>
      <c r="G118" s="213" t="s">
        <v>157</v>
      </c>
      <c r="H118" s="214"/>
      <c r="I118" s="215"/>
      <c r="J118" s="115" t="s">
        <v>158</v>
      </c>
      <c r="K118" s="115" t="s">
        <v>142</v>
      </c>
      <c r="L118" s="115" t="s">
        <v>159</v>
      </c>
      <c r="M118" s="216" t="s">
        <v>160</v>
      </c>
      <c r="N118" s="217"/>
      <c r="O118" s="217"/>
      <c r="P118" s="217"/>
      <c r="Q118" s="218"/>
      <c r="R118" s="115" t="s">
        <v>161</v>
      </c>
      <c r="S118" s="116" t="s">
        <v>162</v>
      </c>
      <c r="AA118" s="100"/>
      <c r="AB118" s="100"/>
      <c r="AC118" s="100"/>
      <c r="AD118" s="100"/>
    </row>
    <row r="119" spans="1:113" s="101" customFormat="1" ht="52.15" customHeight="1" x14ac:dyDescent="0.25">
      <c r="A119" s="100"/>
      <c r="B119" s="196" t="s">
        <v>163</v>
      </c>
      <c r="C119" s="196"/>
      <c r="D119" s="196"/>
      <c r="E119" s="117" t="s">
        <v>164</v>
      </c>
      <c r="F119" s="117" t="s">
        <v>165</v>
      </c>
      <c r="G119" s="197" t="s">
        <v>166</v>
      </c>
      <c r="H119" s="197"/>
      <c r="I119" s="197"/>
      <c r="J119" s="117" t="s">
        <v>167</v>
      </c>
      <c r="K119" s="118">
        <v>1</v>
      </c>
      <c r="L119" s="119">
        <v>44660</v>
      </c>
      <c r="M119" s="198" t="s">
        <v>168</v>
      </c>
      <c r="N119" s="199"/>
      <c r="O119" s="199"/>
      <c r="P119" s="199"/>
      <c r="Q119" s="200"/>
      <c r="R119" s="120" t="s">
        <v>169</v>
      </c>
      <c r="S119" s="120"/>
      <c r="T119" s="66"/>
      <c r="U119" s="66"/>
      <c r="V119" s="66"/>
      <c r="W119" s="66"/>
      <c r="X119" s="66"/>
      <c r="Y119" s="66"/>
      <c r="Z119" s="66"/>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c r="AV119" s="100"/>
      <c r="AW119" s="100"/>
      <c r="AX119" s="100"/>
      <c r="AY119" s="100"/>
      <c r="AZ119" s="100"/>
      <c r="BA119" s="100"/>
      <c r="BB119" s="100"/>
      <c r="BC119" s="100"/>
      <c r="BD119" s="100"/>
      <c r="BE119" s="100"/>
      <c r="BF119" s="100"/>
      <c r="BG119" s="100"/>
      <c r="BH119" s="100"/>
      <c r="BI119" s="100"/>
      <c r="BJ119" s="100"/>
      <c r="BK119" s="100"/>
      <c r="BL119" s="100"/>
      <c r="BM119" s="100"/>
      <c r="BN119" s="100"/>
      <c r="BO119" s="100"/>
      <c r="BP119" s="100"/>
      <c r="BQ119" s="100"/>
      <c r="BR119" s="100"/>
      <c r="BS119" s="100"/>
      <c r="BT119" s="100"/>
      <c r="BU119" s="100"/>
      <c r="BV119" s="100"/>
      <c r="BW119" s="100"/>
      <c r="BX119" s="100"/>
      <c r="BY119" s="100"/>
      <c r="BZ119" s="100"/>
      <c r="CA119" s="100"/>
      <c r="CB119" s="100"/>
      <c r="CC119" s="100"/>
      <c r="CD119" s="100"/>
      <c r="CE119" s="100"/>
      <c r="CF119" s="100"/>
      <c r="CG119" s="100"/>
      <c r="CH119" s="100"/>
      <c r="CI119" s="100"/>
      <c r="CJ119" s="100"/>
      <c r="CK119" s="100"/>
      <c r="CL119" s="100"/>
      <c r="CM119" s="100"/>
      <c r="CN119" s="100"/>
      <c r="CO119" s="100"/>
      <c r="CP119" s="100"/>
      <c r="CQ119" s="100"/>
      <c r="CR119" s="100"/>
      <c r="CS119" s="100"/>
      <c r="CT119" s="100"/>
      <c r="CU119" s="100"/>
      <c r="CV119" s="100"/>
      <c r="CW119" s="100"/>
      <c r="CX119" s="100"/>
      <c r="CY119" s="100"/>
      <c r="CZ119" s="100"/>
      <c r="DA119" s="100"/>
      <c r="DB119" s="100"/>
      <c r="DC119" s="100"/>
      <c r="DD119" s="100"/>
      <c r="DE119" s="100"/>
      <c r="DF119" s="100"/>
      <c r="DG119" s="100"/>
      <c r="DH119" s="100"/>
      <c r="DI119" s="100"/>
    </row>
    <row r="120" spans="1:113" s="101" customFormat="1" ht="40.9" customHeight="1" x14ac:dyDescent="0.25">
      <c r="A120" s="100"/>
      <c r="B120" s="196" t="s">
        <v>170</v>
      </c>
      <c r="C120" s="196" t="s">
        <v>148</v>
      </c>
      <c r="D120" s="196"/>
      <c r="E120" s="117" t="s">
        <v>148</v>
      </c>
      <c r="F120" s="117" t="s">
        <v>171</v>
      </c>
      <c r="G120" s="197" t="s">
        <v>172</v>
      </c>
      <c r="H120" s="197"/>
      <c r="I120" s="197"/>
      <c r="J120" s="117" t="s">
        <v>167</v>
      </c>
      <c r="K120" s="118">
        <v>1</v>
      </c>
      <c r="L120" s="119">
        <v>44680</v>
      </c>
      <c r="M120" s="198" t="s">
        <v>168</v>
      </c>
      <c r="N120" s="199" t="s">
        <v>168</v>
      </c>
      <c r="O120" s="199">
        <v>44316</v>
      </c>
      <c r="P120" s="199">
        <v>44296</v>
      </c>
      <c r="Q120" s="200"/>
      <c r="R120" s="120"/>
      <c r="S120" s="120"/>
      <c r="T120" s="66"/>
      <c r="U120" s="66"/>
      <c r="V120" s="66"/>
      <c r="W120" s="66"/>
      <c r="X120" s="66"/>
      <c r="Y120" s="66"/>
      <c r="Z120" s="66"/>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c r="AV120" s="100"/>
      <c r="AW120" s="100"/>
      <c r="AX120" s="100"/>
      <c r="AY120" s="100"/>
      <c r="AZ120" s="100"/>
      <c r="BA120" s="100"/>
      <c r="BB120" s="100"/>
      <c r="BC120" s="100"/>
      <c r="BD120" s="100"/>
      <c r="BE120" s="100"/>
      <c r="BF120" s="100"/>
      <c r="BG120" s="100"/>
      <c r="BH120" s="100"/>
      <c r="BI120" s="100"/>
      <c r="BJ120" s="100"/>
      <c r="BK120" s="100"/>
      <c r="BL120" s="100"/>
      <c r="BM120" s="100"/>
      <c r="BN120" s="100"/>
      <c r="BO120" s="100"/>
      <c r="BP120" s="100"/>
      <c r="BQ120" s="100"/>
      <c r="BR120" s="100"/>
      <c r="BS120" s="100"/>
      <c r="BT120" s="100"/>
      <c r="BU120" s="100"/>
      <c r="BV120" s="100"/>
      <c r="BW120" s="100"/>
      <c r="BX120" s="100"/>
      <c r="BY120" s="100"/>
      <c r="BZ120" s="100"/>
      <c r="CA120" s="100"/>
      <c r="CB120" s="100"/>
      <c r="CC120" s="100"/>
      <c r="CD120" s="100"/>
      <c r="CE120" s="100"/>
      <c r="CF120" s="100"/>
      <c r="CG120" s="100"/>
      <c r="CH120" s="100"/>
      <c r="CI120" s="100"/>
      <c r="CJ120" s="100"/>
      <c r="CK120" s="100"/>
      <c r="CL120" s="100"/>
      <c r="CM120" s="100"/>
      <c r="CN120" s="100"/>
      <c r="CO120" s="100"/>
      <c r="CP120" s="100"/>
      <c r="CQ120" s="100"/>
      <c r="CR120" s="100"/>
      <c r="CS120" s="100"/>
      <c r="CT120" s="100"/>
      <c r="CU120" s="100"/>
      <c r="CV120" s="100"/>
      <c r="CW120" s="100"/>
      <c r="CX120" s="100"/>
      <c r="CY120" s="100"/>
      <c r="CZ120" s="100"/>
      <c r="DA120" s="100"/>
      <c r="DB120" s="100"/>
      <c r="DC120" s="100"/>
      <c r="DD120" s="100"/>
      <c r="DE120" s="100"/>
      <c r="DF120" s="100"/>
      <c r="DG120" s="100"/>
      <c r="DH120" s="100"/>
      <c r="DI120" s="100"/>
    </row>
    <row r="121" spans="1:113" s="101" customFormat="1" ht="43.15" customHeight="1" x14ac:dyDescent="0.25">
      <c r="A121" s="100"/>
      <c r="B121" s="196" t="s">
        <v>173</v>
      </c>
      <c r="C121" s="196" t="s">
        <v>148</v>
      </c>
      <c r="D121" s="196"/>
      <c r="E121" s="117" t="s">
        <v>148</v>
      </c>
      <c r="F121" s="117" t="s">
        <v>171</v>
      </c>
      <c r="G121" s="197" t="s">
        <v>174</v>
      </c>
      <c r="H121" s="197"/>
      <c r="I121" s="197"/>
      <c r="J121" s="117" t="s">
        <v>167</v>
      </c>
      <c r="K121" s="118">
        <v>1</v>
      </c>
      <c r="L121" s="119">
        <v>44680</v>
      </c>
      <c r="M121" s="198" t="s">
        <v>168</v>
      </c>
      <c r="N121" s="199" t="s">
        <v>168</v>
      </c>
      <c r="O121" s="199">
        <v>44316</v>
      </c>
      <c r="P121" s="199">
        <v>44297</v>
      </c>
      <c r="Q121" s="200"/>
      <c r="R121" s="120" t="s">
        <v>175</v>
      </c>
      <c r="S121" s="120"/>
      <c r="T121" s="66"/>
      <c r="U121" s="66"/>
      <c r="V121" s="66"/>
      <c r="W121" s="66"/>
      <c r="X121" s="66"/>
      <c r="Y121" s="66"/>
      <c r="Z121" s="66"/>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c r="AV121" s="100"/>
      <c r="AW121" s="100"/>
      <c r="AX121" s="100"/>
      <c r="AY121" s="100"/>
      <c r="AZ121" s="100"/>
      <c r="BA121" s="100"/>
      <c r="BB121" s="100"/>
      <c r="BC121" s="100"/>
      <c r="BD121" s="100"/>
      <c r="BE121" s="100"/>
      <c r="BF121" s="100"/>
      <c r="BG121" s="100"/>
      <c r="BH121" s="100"/>
      <c r="BI121" s="100"/>
      <c r="BJ121" s="100"/>
      <c r="BK121" s="100"/>
      <c r="BL121" s="100"/>
      <c r="BM121" s="100"/>
      <c r="BN121" s="100"/>
      <c r="BO121" s="100"/>
      <c r="BP121" s="100"/>
      <c r="BQ121" s="100"/>
      <c r="BR121" s="100"/>
      <c r="BS121" s="100"/>
      <c r="BT121" s="100"/>
      <c r="BU121" s="100"/>
      <c r="BV121" s="100"/>
      <c r="BW121" s="100"/>
      <c r="BX121" s="100"/>
      <c r="BY121" s="100"/>
      <c r="BZ121" s="100"/>
      <c r="CA121" s="100"/>
      <c r="CB121" s="100"/>
      <c r="CC121" s="100"/>
      <c r="CD121" s="100"/>
      <c r="CE121" s="100"/>
      <c r="CF121" s="100"/>
      <c r="CG121" s="100"/>
      <c r="CH121" s="100"/>
      <c r="CI121" s="100"/>
      <c r="CJ121" s="100"/>
      <c r="CK121" s="100"/>
      <c r="CL121" s="100"/>
      <c r="CM121" s="100"/>
      <c r="CN121" s="100"/>
      <c r="CO121" s="100"/>
      <c r="CP121" s="100"/>
      <c r="CQ121" s="100"/>
      <c r="CR121" s="100"/>
      <c r="CS121" s="100"/>
      <c r="CT121" s="100"/>
      <c r="CU121" s="100"/>
      <c r="CV121" s="100"/>
      <c r="CW121" s="100"/>
      <c r="CX121" s="100"/>
      <c r="CY121" s="100"/>
      <c r="CZ121" s="100"/>
      <c r="DA121" s="100"/>
      <c r="DB121" s="100"/>
      <c r="DC121" s="100"/>
      <c r="DD121" s="100"/>
      <c r="DE121" s="100"/>
      <c r="DF121" s="100"/>
      <c r="DG121" s="100"/>
      <c r="DH121" s="100"/>
      <c r="DI121" s="100"/>
    </row>
    <row r="122" spans="1:113" s="101" customFormat="1" ht="43.15" customHeight="1" x14ac:dyDescent="0.25">
      <c r="A122" s="100"/>
      <c r="B122" s="196" t="s">
        <v>176</v>
      </c>
      <c r="C122" s="196" t="s">
        <v>27</v>
      </c>
      <c r="D122" s="196"/>
      <c r="E122" s="117" t="s">
        <v>27</v>
      </c>
      <c r="F122" s="117" t="s">
        <v>177</v>
      </c>
      <c r="G122" s="197" t="s">
        <v>178</v>
      </c>
      <c r="H122" s="197"/>
      <c r="I122" s="197"/>
      <c r="J122" s="117" t="s">
        <v>179</v>
      </c>
      <c r="K122" s="118">
        <v>1</v>
      </c>
      <c r="L122" s="119">
        <v>44680</v>
      </c>
      <c r="M122" s="198" t="s">
        <v>168</v>
      </c>
      <c r="N122" s="199" t="s">
        <v>168</v>
      </c>
      <c r="O122" s="199">
        <v>44316</v>
      </c>
      <c r="P122" s="199">
        <v>44298</v>
      </c>
      <c r="Q122" s="200"/>
      <c r="R122" s="120"/>
      <c r="S122" s="120"/>
      <c r="T122" s="66"/>
      <c r="U122" s="66"/>
      <c r="V122" s="66"/>
      <c r="W122" s="66"/>
      <c r="X122" s="66"/>
      <c r="Y122" s="66"/>
      <c r="Z122" s="66"/>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c r="AV122" s="100"/>
      <c r="AW122" s="100"/>
      <c r="AX122" s="100"/>
      <c r="AY122" s="100"/>
      <c r="AZ122" s="100"/>
      <c r="BA122" s="100"/>
      <c r="BB122" s="100"/>
      <c r="BC122" s="100"/>
      <c r="BD122" s="100"/>
      <c r="BE122" s="100"/>
      <c r="BF122" s="100"/>
      <c r="BG122" s="100"/>
      <c r="BH122" s="100"/>
      <c r="BI122" s="100"/>
      <c r="BJ122" s="100"/>
      <c r="BK122" s="100"/>
      <c r="BL122" s="100"/>
      <c r="BM122" s="100"/>
      <c r="BN122" s="100"/>
      <c r="BO122" s="100"/>
      <c r="BP122" s="100"/>
      <c r="BQ122" s="100"/>
      <c r="BR122" s="100"/>
      <c r="BS122" s="100"/>
      <c r="BT122" s="100"/>
      <c r="BU122" s="100"/>
      <c r="BV122" s="100"/>
      <c r="BW122" s="100"/>
      <c r="BX122" s="100"/>
      <c r="BY122" s="100"/>
      <c r="BZ122" s="100"/>
      <c r="CA122" s="100"/>
      <c r="CB122" s="100"/>
      <c r="CC122" s="100"/>
      <c r="CD122" s="100"/>
      <c r="CE122" s="100"/>
      <c r="CF122" s="100"/>
      <c r="CG122" s="100"/>
      <c r="CH122" s="100"/>
      <c r="CI122" s="100"/>
      <c r="CJ122" s="100"/>
      <c r="CK122" s="100"/>
      <c r="CL122" s="100"/>
      <c r="CM122" s="100"/>
      <c r="CN122" s="100"/>
      <c r="CO122" s="100"/>
      <c r="CP122" s="100"/>
      <c r="CQ122" s="100"/>
      <c r="CR122" s="100"/>
      <c r="CS122" s="100"/>
      <c r="CT122" s="100"/>
      <c r="CU122" s="100"/>
      <c r="CV122" s="100"/>
      <c r="CW122" s="100"/>
      <c r="CX122" s="100"/>
      <c r="CY122" s="100"/>
      <c r="CZ122" s="100"/>
      <c r="DA122" s="100"/>
      <c r="DB122" s="100"/>
      <c r="DC122" s="100"/>
      <c r="DD122" s="100"/>
      <c r="DE122" s="100"/>
      <c r="DF122" s="100"/>
      <c r="DG122" s="100"/>
      <c r="DH122" s="100"/>
      <c r="DI122" s="100"/>
    </row>
    <row r="123" spans="1:113" s="101" customFormat="1" ht="43.15" customHeight="1" x14ac:dyDescent="0.25">
      <c r="A123" s="100"/>
      <c r="B123" s="196" t="s">
        <v>45</v>
      </c>
      <c r="C123" s="196" t="s">
        <v>27</v>
      </c>
      <c r="D123" s="196"/>
      <c r="E123" s="117" t="s">
        <v>27</v>
      </c>
      <c r="F123" s="117" t="s">
        <v>171</v>
      </c>
      <c r="G123" s="197" t="s">
        <v>180</v>
      </c>
      <c r="H123" s="197"/>
      <c r="I123" s="197"/>
      <c r="J123" s="117" t="s">
        <v>179</v>
      </c>
      <c r="K123" s="118">
        <v>1</v>
      </c>
      <c r="L123" s="119">
        <v>44741</v>
      </c>
      <c r="M123" s="198" t="s">
        <v>181</v>
      </c>
      <c r="N123" s="199" t="s">
        <v>181</v>
      </c>
      <c r="O123" s="199">
        <v>44377</v>
      </c>
      <c r="P123" s="199">
        <v>44299</v>
      </c>
      <c r="Q123" s="200"/>
      <c r="R123" s="120"/>
      <c r="S123" s="120"/>
      <c r="T123" s="66"/>
      <c r="U123" s="66"/>
      <c r="V123" s="66"/>
      <c r="W123" s="66"/>
      <c r="X123" s="66"/>
      <c r="Y123" s="66"/>
      <c r="Z123" s="66"/>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100"/>
      <c r="AW123" s="100"/>
      <c r="AX123" s="100"/>
      <c r="AY123" s="100"/>
      <c r="AZ123" s="100"/>
      <c r="BA123" s="100"/>
      <c r="BB123" s="100"/>
      <c r="BC123" s="100"/>
      <c r="BD123" s="100"/>
      <c r="BE123" s="100"/>
      <c r="BF123" s="100"/>
      <c r="BG123" s="100"/>
      <c r="BH123" s="100"/>
      <c r="BI123" s="100"/>
      <c r="BJ123" s="100"/>
      <c r="BK123" s="100"/>
      <c r="BL123" s="100"/>
      <c r="BM123" s="100"/>
      <c r="BN123" s="100"/>
      <c r="BO123" s="100"/>
      <c r="BP123" s="100"/>
      <c r="BQ123" s="100"/>
      <c r="BR123" s="100"/>
      <c r="BS123" s="100"/>
      <c r="BT123" s="100"/>
      <c r="BU123" s="100"/>
      <c r="BV123" s="100"/>
      <c r="BW123" s="100"/>
      <c r="BX123" s="100"/>
      <c r="BY123" s="100"/>
      <c r="BZ123" s="100"/>
      <c r="CA123" s="100"/>
      <c r="CB123" s="100"/>
      <c r="CC123" s="100"/>
      <c r="CD123" s="100"/>
      <c r="CE123" s="100"/>
      <c r="CF123" s="100"/>
      <c r="CG123" s="100"/>
      <c r="CH123" s="100"/>
      <c r="CI123" s="100"/>
      <c r="CJ123" s="100"/>
      <c r="CK123" s="100"/>
      <c r="CL123" s="100"/>
      <c r="CM123" s="100"/>
      <c r="CN123" s="100"/>
      <c r="CO123" s="100"/>
      <c r="CP123" s="100"/>
      <c r="CQ123" s="100"/>
      <c r="CR123" s="100"/>
      <c r="CS123" s="100"/>
      <c r="CT123" s="100"/>
      <c r="CU123" s="100"/>
      <c r="CV123" s="100"/>
      <c r="CW123" s="100"/>
      <c r="CX123" s="100"/>
      <c r="CY123" s="100"/>
      <c r="CZ123" s="100"/>
      <c r="DA123" s="100"/>
      <c r="DB123" s="100"/>
      <c r="DC123" s="100"/>
      <c r="DD123" s="100"/>
      <c r="DE123" s="100"/>
      <c r="DF123" s="100"/>
      <c r="DG123" s="100"/>
      <c r="DH123" s="100"/>
      <c r="DI123" s="100"/>
    </row>
    <row r="124" spans="1:113" s="101" customFormat="1" ht="43.15" customHeight="1" x14ac:dyDescent="0.25">
      <c r="A124" s="100"/>
      <c r="B124" s="196" t="s">
        <v>182</v>
      </c>
      <c r="C124" s="196" t="s">
        <v>27</v>
      </c>
      <c r="D124" s="196"/>
      <c r="E124" s="117" t="s">
        <v>27</v>
      </c>
      <c r="F124" s="117" t="s">
        <v>171</v>
      </c>
      <c r="G124" s="197" t="s">
        <v>183</v>
      </c>
      <c r="H124" s="197"/>
      <c r="I124" s="197"/>
      <c r="J124" s="117" t="s">
        <v>179</v>
      </c>
      <c r="K124" s="118">
        <v>1</v>
      </c>
      <c r="L124" s="119">
        <v>44741</v>
      </c>
      <c r="M124" s="198" t="s">
        <v>181</v>
      </c>
      <c r="N124" s="199" t="s">
        <v>181</v>
      </c>
      <c r="O124" s="199">
        <v>44377</v>
      </c>
      <c r="P124" s="199">
        <v>44300</v>
      </c>
      <c r="Q124" s="200"/>
      <c r="R124" s="120"/>
      <c r="S124" s="120"/>
      <c r="T124" s="66"/>
      <c r="U124" s="66"/>
      <c r="V124" s="66"/>
      <c r="W124" s="66"/>
      <c r="X124" s="66"/>
      <c r="Y124" s="66"/>
      <c r="Z124" s="66"/>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100"/>
      <c r="AW124" s="100"/>
      <c r="AX124" s="100"/>
      <c r="AY124" s="100"/>
      <c r="AZ124" s="100"/>
      <c r="BA124" s="100"/>
      <c r="BB124" s="100"/>
      <c r="BC124" s="100"/>
      <c r="BD124" s="100"/>
      <c r="BE124" s="100"/>
      <c r="BF124" s="100"/>
      <c r="BG124" s="100"/>
      <c r="BH124" s="100"/>
      <c r="BI124" s="100"/>
      <c r="BJ124" s="100"/>
      <c r="BK124" s="100"/>
      <c r="BL124" s="100"/>
      <c r="BM124" s="100"/>
      <c r="BN124" s="100"/>
      <c r="BO124" s="100"/>
      <c r="BP124" s="100"/>
      <c r="BQ124" s="100"/>
      <c r="BR124" s="100"/>
      <c r="BS124" s="100"/>
      <c r="BT124" s="100"/>
      <c r="BU124" s="100"/>
      <c r="BV124" s="100"/>
      <c r="BW124" s="100"/>
      <c r="BX124" s="100"/>
      <c r="BY124" s="100"/>
      <c r="BZ124" s="100"/>
      <c r="CA124" s="100"/>
      <c r="CB124" s="100"/>
      <c r="CC124" s="100"/>
      <c r="CD124" s="100"/>
      <c r="CE124" s="100"/>
      <c r="CF124" s="100"/>
      <c r="CG124" s="100"/>
      <c r="CH124" s="100"/>
      <c r="CI124" s="100"/>
      <c r="CJ124" s="100"/>
      <c r="CK124" s="100"/>
      <c r="CL124" s="100"/>
      <c r="CM124" s="100"/>
      <c r="CN124" s="100"/>
      <c r="CO124" s="100"/>
      <c r="CP124" s="100"/>
      <c r="CQ124" s="100"/>
      <c r="CR124" s="100"/>
      <c r="CS124" s="100"/>
      <c r="CT124" s="100"/>
      <c r="CU124" s="100"/>
      <c r="CV124" s="100"/>
      <c r="CW124" s="100"/>
      <c r="CX124" s="100"/>
      <c r="CY124" s="100"/>
      <c r="CZ124" s="100"/>
      <c r="DA124" s="100"/>
      <c r="DB124" s="100"/>
      <c r="DC124" s="100"/>
      <c r="DD124" s="100"/>
      <c r="DE124" s="100"/>
      <c r="DF124" s="100"/>
      <c r="DG124" s="100"/>
      <c r="DH124" s="100"/>
      <c r="DI124" s="100"/>
    </row>
    <row r="125" spans="1:113" s="101" customFormat="1" ht="30" customHeight="1" x14ac:dyDescent="0.25">
      <c r="A125" s="100"/>
      <c r="B125" s="196" t="s">
        <v>184</v>
      </c>
      <c r="C125" s="196" t="s">
        <v>27</v>
      </c>
      <c r="D125" s="196"/>
      <c r="E125" s="117" t="s">
        <v>27</v>
      </c>
      <c r="F125" s="117" t="s">
        <v>171</v>
      </c>
      <c r="G125" s="197" t="s">
        <v>185</v>
      </c>
      <c r="H125" s="197"/>
      <c r="I125" s="197"/>
      <c r="J125" s="117" t="s">
        <v>179</v>
      </c>
      <c r="K125" s="118">
        <v>1</v>
      </c>
      <c r="L125" s="119">
        <v>44741</v>
      </c>
      <c r="M125" s="198" t="s">
        <v>168</v>
      </c>
      <c r="N125" s="199" t="s">
        <v>168</v>
      </c>
      <c r="O125" s="199">
        <v>44377</v>
      </c>
      <c r="P125" s="199">
        <v>44301</v>
      </c>
      <c r="Q125" s="200"/>
      <c r="R125" s="120"/>
      <c r="S125" s="120"/>
      <c r="T125" s="66"/>
      <c r="U125" s="66"/>
      <c r="V125" s="66"/>
      <c r="W125" s="66"/>
      <c r="X125" s="66"/>
      <c r="Y125" s="66"/>
      <c r="Z125" s="66"/>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c r="AV125" s="100"/>
      <c r="AW125" s="100"/>
      <c r="AX125" s="100"/>
      <c r="AY125" s="100"/>
      <c r="AZ125" s="100"/>
      <c r="BA125" s="100"/>
      <c r="BB125" s="100"/>
      <c r="BC125" s="100"/>
      <c r="BD125" s="100"/>
      <c r="BE125" s="100"/>
      <c r="BF125" s="100"/>
      <c r="BG125" s="100"/>
      <c r="BH125" s="100"/>
      <c r="BI125" s="100"/>
      <c r="BJ125" s="100"/>
      <c r="BK125" s="100"/>
      <c r="BL125" s="100"/>
      <c r="BM125" s="100"/>
      <c r="BN125" s="100"/>
      <c r="BO125" s="100"/>
      <c r="BP125" s="100"/>
      <c r="BQ125" s="100"/>
      <c r="BR125" s="100"/>
      <c r="BS125" s="100"/>
      <c r="BT125" s="100"/>
      <c r="BU125" s="100"/>
      <c r="BV125" s="100"/>
      <c r="BW125" s="100"/>
      <c r="BX125" s="100"/>
      <c r="BY125" s="100"/>
      <c r="BZ125" s="100"/>
      <c r="CA125" s="100"/>
      <c r="CB125" s="100"/>
      <c r="CC125" s="100"/>
      <c r="CD125" s="100"/>
      <c r="CE125" s="100"/>
      <c r="CF125" s="100"/>
      <c r="CG125" s="100"/>
      <c r="CH125" s="100"/>
      <c r="CI125" s="100"/>
      <c r="CJ125" s="100"/>
      <c r="CK125" s="100"/>
      <c r="CL125" s="100"/>
      <c r="CM125" s="100"/>
      <c r="CN125" s="100"/>
      <c r="CO125" s="100"/>
      <c r="CP125" s="100"/>
      <c r="CQ125" s="100"/>
      <c r="CR125" s="100"/>
      <c r="CS125" s="100"/>
      <c r="CT125" s="100"/>
      <c r="CU125" s="100"/>
      <c r="CV125" s="100"/>
      <c r="CW125" s="100"/>
      <c r="CX125" s="100"/>
      <c r="CY125" s="100"/>
      <c r="CZ125" s="100"/>
      <c r="DA125" s="100"/>
      <c r="DB125" s="100"/>
      <c r="DC125" s="100"/>
      <c r="DD125" s="100"/>
      <c r="DE125" s="100"/>
      <c r="DF125" s="100"/>
      <c r="DG125" s="100"/>
      <c r="DH125" s="100"/>
      <c r="DI125" s="100"/>
    </row>
    <row r="126" spans="1:113" s="101" customFormat="1" ht="30" customHeight="1" x14ac:dyDescent="0.25">
      <c r="A126" s="100"/>
      <c r="B126" s="196" t="s">
        <v>186</v>
      </c>
      <c r="C126" s="196" t="s">
        <v>27</v>
      </c>
      <c r="D126" s="196"/>
      <c r="E126" s="117" t="s">
        <v>27</v>
      </c>
      <c r="F126" s="117" t="s">
        <v>171</v>
      </c>
      <c r="G126" s="197" t="s">
        <v>187</v>
      </c>
      <c r="H126" s="197"/>
      <c r="I126" s="197"/>
      <c r="J126" s="117" t="s">
        <v>179</v>
      </c>
      <c r="K126" s="118">
        <v>1</v>
      </c>
      <c r="L126" s="119">
        <v>44741</v>
      </c>
      <c r="M126" s="198" t="s">
        <v>168</v>
      </c>
      <c r="N126" s="199" t="s">
        <v>168</v>
      </c>
      <c r="O126" s="199">
        <v>44377</v>
      </c>
      <c r="P126" s="199">
        <v>44302</v>
      </c>
      <c r="Q126" s="200"/>
      <c r="R126" s="120"/>
      <c r="S126" s="120"/>
      <c r="T126" s="66"/>
      <c r="U126" s="66"/>
      <c r="V126" s="66"/>
      <c r="W126" s="66"/>
      <c r="X126" s="66"/>
      <c r="Y126" s="66"/>
      <c r="Z126" s="66"/>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c r="AV126" s="100"/>
      <c r="AW126" s="100"/>
      <c r="AX126" s="100"/>
      <c r="AY126" s="100"/>
      <c r="AZ126" s="100"/>
      <c r="BA126" s="100"/>
      <c r="BB126" s="100"/>
      <c r="BC126" s="100"/>
      <c r="BD126" s="100"/>
      <c r="BE126" s="100"/>
      <c r="BF126" s="100"/>
      <c r="BG126" s="100"/>
      <c r="BH126" s="100"/>
      <c r="BI126" s="100"/>
      <c r="BJ126" s="100"/>
      <c r="BK126" s="100"/>
      <c r="BL126" s="100"/>
      <c r="BM126" s="100"/>
      <c r="BN126" s="100"/>
      <c r="BO126" s="100"/>
      <c r="BP126" s="100"/>
      <c r="BQ126" s="100"/>
      <c r="BR126" s="100"/>
      <c r="BS126" s="100"/>
      <c r="BT126" s="100"/>
      <c r="BU126" s="100"/>
      <c r="BV126" s="100"/>
      <c r="BW126" s="100"/>
      <c r="BX126" s="100"/>
      <c r="BY126" s="100"/>
      <c r="BZ126" s="100"/>
      <c r="CA126" s="100"/>
      <c r="CB126" s="100"/>
      <c r="CC126" s="100"/>
      <c r="CD126" s="100"/>
      <c r="CE126" s="100"/>
      <c r="CF126" s="100"/>
      <c r="CG126" s="100"/>
      <c r="CH126" s="100"/>
      <c r="CI126" s="100"/>
      <c r="CJ126" s="100"/>
      <c r="CK126" s="100"/>
      <c r="CL126" s="100"/>
      <c r="CM126" s="100"/>
      <c r="CN126" s="100"/>
      <c r="CO126" s="100"/>
      <c r="CP126" s="100"/>
      <c r="CQ126" s="100"/>
      <c r="CR126" s="100"/>
      <c r="CS126" s="100"/>
      <c r="CT126" s="100"/>
      <c r="CU126" s="100"/>
      <c r="CV126" s="100"/>
      <c r="CW126" s="100"/>
      <c r="CX126" s="100"/>
      <c r="CY126" s="100"/>
      <c r="CZ126" s="100"/>
      <c r="DA126" s="100"/>
      <c r="DB126" s="100"/>
      <c r="DC126" s="100"/>
      <c r="DD126" s="100"/>
      <c r="DE126" s="100"/>
      <c r="DF126" s="100"/>
      <c r="DG126" s="100"/>
      <c r="DH126" s="100"/>
      <c r="DI126" s="100"/>
    </row>
    <row r="127" spans="1:113" s="101" customFormat="1" ht="43.15" customHeight="1" x14ac:dyDescent="0.25">
      <c r="A127" s="100"/>
      <c r="B127" s="196" t="s">
        <v>188</v>
      </c>
      <c r="C127" s="196" t="s">
        <v>27</v>
      </c>
      <c r="D127" s="196"/>
      <c r="E127" s="117" t="s">
        <v>27</v>
      </c>
      <c r="F127" s="117" t="s">
        <v>171</v>
      </c>
      <c r="G127" s="197" t="s">
        <v>189</v>
      </c>
      <c r="H127" s="197"/>
      <c r="I127" s="197"/>
      <c r="J127" s="117" t="s">
        <v>179</v>
      </c>
      <c r="K127" s="118">
        <v>1</v>
      </c>
      <c r="L127" s="119">
        <v>44741</v>
      </c>
      <c r="M127" s="198" t="s">
        <v>168</v>
      </c>
      <c r="N127" s="199" t="s">
        <v>168</v>
      </c>
      <c r="O127" s="199">
        <v>44377</v>
      </c>
      <c r="P127" s="199">
        <v>44303</v>
      </c>
      <c r="Q127" s="200"/>
      <c r="R127" s="120"/>
      <c r="S127" s="120"/>
      <c r="T127" s="66"/>
      <c r="U127" s="66"/>
      <c r="V127" s="66"/>
      <c r="W127" s="66"/>
      <c r="X127" s="66"/>
      <c r="Y127" s="66"/>
      <c r="Z127" s="66"/>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c r="AV127" s="100"/>
      <c r="AW127" s="100"/>
      <c r="AX127" s="100"/>
      <c r="AY127" s="100"/>
      <c r="AZ127" s="100"/>
      <c r="BA127" s="100"/>
      <c r="BB127" s="100"/>
      <c r="BC127" s="100"/>
      <c r="BD127" s="100"/>
      <c r="BE127" s="100"/>
      <c r="BF127" s="100"/>
      <c r="BG127" s="100"/>
      <c r="BH127" s="100"/>
      <c r="BI127" s="100"/>
      <c r="BJ127" s="100"/>
      <c r="BK127" s="100"/>
      <c r="BL127" s="100"/>
      <c r="BM127" s="100"/>
      <c r="BN127" s="100"/>
      <c r="BO127" s="100"/>
      <c r="BP127" s="100"/>
      <c r="BQ127" s="100"/>
      <c r="BR127" s="100"/>
      <c r="BS127" s="100"/>
      <c r="BT127" s="100"/>
      <c r="BU127" s="100"/>
      <c r="BV127" s="100"/>
      <c r="BW127" s="100"/>
      <c r="BX127" s="100"/>
      <c r="BY127" s="100"/>
      <c r="BZ127" s="100"/>
      <c r="CA127" s="100"/>
      <c r="CB127" s="100"/>
      <c r="CC127" s="100"/>
      <c r="CD127" s="100"/>
      <c r="CE127" s="100"/>
      <c r="CF127" s="100"/>
      <c r="CG127" s="100"/>
      <c r="CH127" s="100"/>
      <c r="CI127" s="100"/>
      <c r="CJ127" s="100"/>
      <c r="CK127" s="100"/>
      <c r="CL127" s="100"/>
      <c r="CM127" s="100"/>
      <c r="CN127" s="100"/>
      <c r="CO127" s="100"/>
      <c r="CP127" s="100"/>
      <c r="CQ127" s="100"/>
      <c r="CR127" s="100"/>
      <c r="CS127" s="100"/>
      <c r="CT127" s="100"/>
      <c r="CU127" s="100"/>
      <c r="CV127" s="100"/>
      <c r="CW127" s="100"/>
      <c r="CX127" s="100"/>
      <c r="CY127" s="100"/>
      <c r="CZ127" s="100"/>
      <c r="DA127" s="100"/>
      <c r="DB127" s="100"/>
      <c r="DC127" s="100"/>
      <c r="DD127" s="100"/>
      <c r="DE127" s="100"/>
      <c r="DF127" s="100"/>
      <c r="DG127" s="100"/>
      <c r="DH127" s="100"/>
      <c r="DI127" s="100"/>
    </row>
    <row r="128" spans="1:113" s="101" customFormat="1" ht="43.15" customHeight="1" x14ac:dyDescent="0.25">
      <c r="A128" s="100"/>
      <c r="B128" s="196" t="s">
        <v>190</v>
      </c>
      <c r="C128" s="196" t="s">
        <v>27</v>
      </c>
      <c r="D128" s="196"/>
      <c r="E128" s="117" t="s">
        <v>27</v>
      </c>
      <c r="F128" s="117" t="s">
        <v>171</v>
      </c>
      <c r="G128" s="197" t="s">
        <v>191</v>
      </c>
      <c r="H128" s="197"/>
      <c r="I128" s="197"/>
      <c r="J128" s="117" t="s">
        <v>179</v>
      </c>
      <c r="K128" s="118">
        <v>1</v>
      </c>
      <c r="L128" s="119">
        <v>44741</v>
      </c>
      <c r="M128" s="198" t="s">
        <v>181</v>
      </c>
      <c r="N128" s="199" t="s">
        <v>181</v>
      </c>
      <c r="O128" s="199">
        <v>44377</v>
      </c>
      <c r="P128" s="199">
        <v>44304</v>
      </c>
      <c r="Q128" s="200"/>
      <c r="R128" s="120"/>
      <c r="S128" s="120"/>
      <c r="T128" s="66"/>
      <c r="U128" s="66"/>
      <c r="V128" s="66"/>
      <c r="W128" s="66"/>
      <c r="X128" s="66"/>
      <c r="Y128" s="66"/>
      <c r="Z128" s="66"/>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100"/>
      <c r="AW128" s="100"/>
      <c r="AX128" s="100"/>
      <c r="AY128" s="100"/>
      <c r="AZ128" s="100"/>
      <c r="BA128" s="100"/>
      <c r="BB128" s="100"/>
      <c r="BC128" s="100"/>
      <c r="BD128" s="100"/>
      <c r="BE128" s="100"/>
      <c r="BF128" s="100"/>
      <c r="BG128" s="100"/>
      <c r="BH128" s="100"/>
      <c r="BI128" s="100"/>
      <c r="BJ128" s="100"/>
      <c r="BK128" s="100"/>
      <c r="BL128" s="100"/>
      <c r="BM128" s="100"/>
      <c r="BN128" s="100"/>
      <c r="BO128" s="100"/>
      <c r="BP128" s="100"/>
      <c r="BQ128" s="100"/>
      <c r="BR128" s="100"/>
      <c r="BS128" s="100"/>
      <c r="BT128" s="100"/>
      <c r="BU128" s="100"/>
      <c r="BV128" s="100"/>
      <c r="BW128" s="100"/>
      <c r="BX128" s="100"/>
      <c r="BY128" s="100"/>
      <c r="BZ128" s="100"/>
      <c r="CA128" s="100"/>
      <c r="CB128" s="100"/>
      <c r="CC128" s="100"/>
      <c r="CD128" s="100"/>
      <c r="CE128" s="100"/>
      <c r="CF128" s="100"/>
      <c r="CG128" s="100"/>
      <c r="CH128" s="100"/>
      <c r="CI128" s="100"/>
      <c r="CJ128" s="100"/>
      <c r="CK128" s="100"/>
      <c r="CL128" s="100"/>
      <c r="CM128" s="100"/>
      <c r="CN128" s="100"/>
      <c r="CO128" s="100"/>
      <c r="CP128" s="100"/>
      <c r="CQ128" s="100"/>
      <c r="CR128" s="100"/>
      <c r="CS128" s="100"/>
      <c r="CT128" s="100"/>
      <c r="CU128" s="100"/>
      <c r="CV128" s="100"/>
      <c r="CW128" s="100"/>
      <c r="CX128" s="100"/>
      <c r="CY128" s="100"/>
      <c r="CZ128" s="100"/>
      <c r="DA128" s="100"/>
      <c r="DB128" s="100"/>
      <c r="DC128" s="100"/>
      <c r="DD128" s="100"/>
      <c r="DE128" s="100"/>
      <c r="DF128" s="100"/>
      <c r="DG128" s="100"/>
      <c r="DH128" s="100"/>
      <c r="DI128" s="100"/>
    </row>
    <row r="129" spans="1:113" s="101" customFormat="1" ht="43.15" customHeight="1" x14ac:dyDescent="0.25">
      <c r="A129" s="100"/>
      <c r="B129" s="196" t="s">
        <v>192</v>
      </c>
      <c r="C129" s="196" t="s">
        <v>27</v>
      </c>
      <c r="D129" s="196"/>
      <c r="E129" s="117" t="s">
        <v>27</v>
      </c>
      <c r="F129" s="117" t="s">
        <v>171</v>
      </c>
      <c r="G129" s="197" t="s">
        <v>193</v>
      </c>
      <c r="H129" s="197"/>
      <c r="I129" s="197"/>
      <c r="J129" s="117" t="s">
        <v>179</v>
      </c>
      <c r="K129" s="118">
        <v>1</v>
      </c>
      <c r="L129" s="119">
        <v>44741</v>
      </c>
      <c r="M129" s="198" t="s">
        <v>181</v>
      </c>
      <c r="N129" s="199" t="s">
        <v>181</v>
      </c>
      <c r="O129" s="199">
        <v>44377</v>
      </c>
      <c r="P129" s="199">
        <v>44305</v>
      </c>
      <c r="Q129" s="200"/>
      <c r="R129" s="120"/>
      <c r="S129" s="120"/>
      <c r="T129" s="66"/>
      <c r="U129" s="66"/>
      <c r="V129" s="66"/>
      <c r="W129" s="66"/>
      <c r="X129" s="66"/>
      <c r="Y129" s="66"/>
      <c r="Z129" s="66"/>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100"/>
      <c r="AW129" s="100"/>
      <c r="AX129" s="100"/>
      <c r="AY129" s="100"/>
      <c r="AZ129" s="100"/>
      <c r="BA129" s="100"/>
      <c r="BB129" s="100"/>
      <c r="BC129" s="100"/>
      <c r="BD129" s="100"/>
      <c r="BE129" s="100"/>
      <c r="BF129" s="100"/>
      <c r="BG129" s="100"/>
      <c r="BH129" s="100"/>
      <c r="BI129" s="100"/>
      <c r="BJ129" s="100"/>
      <c r="BK129" s="100"/>
      <c r="BL129" s="100"/>
      <c r="BM129" s="100"/>
      <c r="BN129" s="100"/>
      <c r="BO129" s="100"/>
      <c r="BP129" s="100"/>
      <c r="BQ129" s="100"/>
      <c r="BR129" s="100"/>
      <c r="BS129" s="100"/>
      <c r="BT129" s="100"/>
      <c r="BU129" s="100"/>
      <c r="BV129" s="100"/>
      <c r="BW129" s="100"/>
      <c r="BX129" s="100"/>
      <c r="BY129" s="100"/>
      <c r="BZ129" s="100"/>
      <c r="CA129" s="100"/>
      <c r="CB129" s="100"/>
      <c r="CC129" s="100"/>
      <c r="CD129" s="100"/>
      <c r="CE129" s="100"/>
      <c r="CF129" s="100"/>
      <c r="CG129" s="100"/>
      <c r="CH129" s="100"/>
      <c r="CI129" s="100"/>
      <c r="CJ129" s="100"/>
      <c r="CK129" s="100"/>
      <c r="CL129" s="100"/>
      <c r="CM129" s="100"/>
      <c r="CN129" s="100"/>
      <c r="CO129" s="100"/>
      <c r="CP129" s="100"/>
      <c r="CQ129" s="100"/>
      <c r="CR129" s="100"/>
      <c r="CS129" s="100"/>
      <c r="CT129" s="100"/>
      <c r="CU129" s="100"/>
      <c r="CV129" s="100"/>
      <c r="CW129" s="100"/>
      <c r="CX129" s="100"/>
      <c r="CY129" s="100"/>
      <c r="CZ129" s="100"/>
      <c r="DA129" s="100"/>
      <c r="DB129" s="100"/>
      <c r="DC129" s="100"/>
      <c r="DD129" s="100"/>
      <c r="DE129" s="100"/>
      <c r="DF129" s="100"/>
      <c r="DG129" s="100"/>
      <c r="DH129" s="100"/>
      <c r="DI129" s="100"/>
    </row>
    <row r="130" spans="1:113" s="101" customFormat="1" ht="43.15" customHeight="1" x14ac:dyDescent="0.25">
      <c r="A130" s="100"/>
      <c r="B130" s="196" t="s">
        <v>194</v>
      </c>
      <c r="C130" s="196" t="s">
        <v>27</v>
      </c>
      <c r="D130" s="196"/>
      <c r="E130" s="117" t="s">
        <v>27</v>
      </c>
      <c r="F130" s="117" t="s">
        <v>171</v>
      </c>
      <c r="G130" s="197" t="s">
        <v>195</v>
      </c>
      <c r="H130" s="197"/>
      <c r="I130" s="197"/>
      <c r="J130" s="117" t="s">
        <v>179</v>
      </c>
      <c r="K130" s="118">
        <v>1</v>
      </c>
      <c r="L130" s="119">
        <v>44741</v>
      </c>
      <c r="M130" s="198" t="s">
        <v>181</v>
      </c>
      <c r="N130" s="199" t="s">
        <v>181</v>
      </c>
      <c r="O130" s="199">
        <v>44377</v>
      </c>
      <c r="P130" s="199">
        <v>44306</v>
      </c>
      <c r="Q130" s="200"/>
      <c r="R130" s="120"/>
      <c r="S130" s="120"/>
      <c r="T130" s="66"/>
      <c r="U130" s="66"/>
      <c r="V130" s="66"/>
      <c r="W130" s="66"/>
      <c r="X130" s="66"/>
      <c r="Y130" s="66"/>
      <c r="Z130" s="66"/>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100"/>
      <c r="AW130" s="100"/>
      <c r="AX130" s="100"/>
      <c r="AY130" s="100"/>
      <c r="AZ130" s="100"/>
      <c r="BA130" s="100"/>
      <c r="BB130" s="100"/>
      <c r="BC130" s="100"/>
      <c r="BD130" s="100"/>
      <c r="BE130" s="100"/>
      <c r="BF130" s="100"/>
      <c r="BG130" s="100"/>
      <c r="BH130" s="100"/>
      <c r="BI130" s="100"/>
      <c r="BJ130" s="100"/>
      <c r="BK130" s="100"/>
      <c r="BL130" s="100"/>
      <c r="BM130" s="100"/>
      <c r="BN130" s="100"/>
      <c r="BO130" s="100"/>
      <c r="BP130" s="100"/>
      <c r="BQ130" s="100"/>
      <c r="BR130" s="100"/>
      <c r="BS130" s="100"/>
      <c r="BT130" s="100"/>
      <c r="BU130" s="100"/>
      <c r="BV130" s="100"/>
      <c r="BW130" s="100"/>
      <c r="BX130" s="100"/>
      <c r="BY130" s="100"/>
      <c r="BZ130" s="100"/>
      <c r="CA130" s="100"/>
      <c r="CB130" s="100"/>
      <c r="CC130" s="100"/>
      <c r="CD130" s="100"/>
      <c r="CE130" s="100"/>
      <c r="CF130" s="100"/>
      <c r="CG130" s="100"/>
      <c r="CH130" s="100"/>
      <c r="CI130" s="100"/>
      <c r="CJ130" s="100"/>
      <c r="CK130" s="100"/>
      <c r="CL130" s="100"/>
      <c r="CM130" s="100"/>
      <c r="CN130" s="100"/>
      <c r="CO130" s="100"/>
      <c r="CP130" s="100"/>
      <c r="CQ130" s="100"/>
      <c r="CR130" s="100"/>
      <c r="CS130" s="100"/>
      <c r="CT130" s="100"/>
      <c r="CU130" s="100"/>
      <c r="CV130" s="100"/>
      <c r="CW130" s="100"/>
      <c r="CX130" s="100"/>
      <c r="CY130" s="100"/>
      <c r="CZ130" s="100"/>
      <c r="DA130" s="100"/>
      <c r="DB130" s="100"/>
      <c r="DC130" s="100"/>
      <c r="DD130" s="100"/>
      <c r="DE130" s="100"/>
      <c r="DF130" s="100"/>
      <c r="DG130" s="100"/>
      <c r="DH130" s="100"/>
      <c r="DI130" s="100"/>
    </row>
    <row r="131" spans="1:113" s="101" customFormat="1" ht="60" customHeight="1" x14ac:dyDescent="0.25">
      <c r="A131" s="100"/>
      <c r="B131" s="196" t="s">
        <v>196</v>
      </c>
      <c r="C131" s="196" t="s">
        <v>27</v>
      </c>
      <c r="D131" s="196"/>
      <c r="E131" s="117" t="s">
        <v>27</v>
      </c>
      <c r="F131" s="117" t="s">
        <v>171</v>
      </c>
      <c r="G131" s="197" t="s">
        <v>197</v>
      </c>
      <c r="H131" s="197"/>
      <c r="I131" s="197"/>
      <c r="J131" s="117" t="s">
        <v>179</v>
      </c>
      <c r="K131" s="118">
        <v>1</v>
      </c>
      <c r="L131" s="119">
        <v>44741</v>
      </c>
      <c r="M131" s="198" t="s">
        <v>168</v>
      </c>
      <c r="N131" s="199" t="s">
        <v>168</v>
      </c>
      <c r="O131" s="199">
        <v>44377</v>
      </c>
      <c r="P131" s="199">
        <v>44307</v>
      </c>
      <c r="Q131" s="200"/>
      <c r="R131" s="120"/>
      <c r="S131" s="120"/>
      <c r="T131" s="66"/>
      <c r="U131" s="66"/>
      <c r="V131" s="66"/>
      <c r="W131" s="66"/>
      <c r="X131" s="66"/>
      <c r="Y131" s="66"/>
      <c r="Z131" s="66"/>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c r="AV131" s="100"/>
      <c r="AW131" s="100"/>
      <c r="AX131" s="100"/>
      <c r="AY131" s="100"/>
      <c r="AZ131" s="100"/>
      <c r="BA131" s="100"/>
      <c r="BB131" s="100"/>
      <c r="BC131" s="100"/>
      <c r="BD131" s="100"/>
      <c r="BE131" s="100"/>
      <c r="BF131" s="100"/>
      <c r="BG131" s="100"/>
      <c r="BH131" s="100"/>
      <c r="BI131" s="100"/>
      <c r="BJ131" s="100"/>
      <c r="BK131" s="100"/>
      <c r="BL131" s="100"/>
      <c r="BM131" s="100"/>
      <c r="BN131" s="100"/>
      <c r="BO131" s="100"/>
      <c r="BP131" s="100"/>
      <c r="BQ131" s="100"/>
      <c r="BR131" s="100"/>
      <c r="BS131" s="100"/>
      <c r="BT131" s="100"/>
      <c r="BU131" s="100"/>
      <c r="BV131" s="100"/>
      <c r="BW131" s="100"/>
      <c r="BX131" s="100"/>
      <c r="BY131" s="100"/>
      <c r="BZ131" s="100"/>
      <c r="CA131" s="100"/>
      <c r="CB131" s="100"/>
      <c r="CC131" s="100"/>
      <c r="CD131" s="100"/>
      <c r="CE131" s="100"/>
      <c r="CF131" s="100"/>
      <c r="CG131" s="100"/>
      <c r="CH131" s="100"/>
      <c r="CI131" s="100"/>
      <c r="CJ131" s="100"/>
      <c r="CK131" s="100"/>
      <c r="CL131" s="100"/>
      <c r="CM131" s="100"/>
      <c r="CN131" s="100"/>
      <c r="CO131" s="100"/>
      <c r="CP131" s="100"/>
      <c r="CQ131" s="100"/>
      <c r="CR131" s="100"/>
      <c r="CS131" s="100"/>
      <c r="CT131" s="100"/>
      <c r="CU131" s="100"/>
      <c r="CV131" s="100"/>
      <c r="CW131" s="100"/>
      <c r="CX131" s="100"/>
      <c r="CY131" s="100"/>
      <c r="CZ131" s="100"/>
      <c r="DA131" s="100"/>
      <c r="DB131" s="100"/>
      <c r="DC131" s="100"/>
      <c r="DD131" s="100"/>
      <c r="DE131" s="100"/>
      <c r="DF131" s="100"/>
      <c r="DG131" s="100"/>
      <c r="DH131" s="100"/>
      <c r="DI131" s="100"/>
    </row>
    <row r="132" spans="1:113" s="101" customFormat="1" ht="30" customHeight="1" x14ac:dyDescent="0.25">
      <c r="A132" s="100"/>
      <c r="B132" s="196" t="s">
        <v>198</v>
      </c>
      <c r="C132" s="196" t="s">
        <v>27</v>
      </c>
      <c r="D132" s="196"/>
      <c r="E132" s="117" t="s">
        <v>27</v>
      </c>
      <c r="F132" s="117" t="s">
        <v>171</v>
      </c>
      <c r="G132" s="197" t="s">
        <v>199</v>
      </c>
      <c r="H132" s="197"/>
      <c r="I132" s="197"/>
      <c r="J132" s="117" t="s">
        <v>179</v>
      </c>
      <c r="K132" s="118">
        <v>1</v>
      </c>
      <c r="L132" s="119">
        <v>44741</v>
      </c>
      <c r="M132" s="198" t="s">
        <v>181</v>
      </c>
      <c r="N132" s="199" t="s">
        <v>181</v>
      </c>
      <c r="O132" s="199">
        <v>44377</v>
      </c>
      <c r="P132" s="199">
        <v>44308</v>
      </c>
      <c r="Q132" s="200"/>
      <c r="R132" s="120"/>
      <c r="S132" s="120"/>
      <c r="T132" s="66"/>
      <c r="U132" s="66"/>
      <c r="V132" s="66"/>
      <c r="W132" s="66"/>
      <c r="X132" s="66"/>
      <c r="Y132" s="66"/>
      <c r="Z132" s="66"/>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100"/>
      <c r="AW132" s="100"/>
      <c r="AX132" s="100"/>
      <c r="AY132" s="100"/>
      <c r="AZ132" s="100"/>
      <c r="BA132" s="100"/>
      <c r="BB132" s="100"/>
      <c r="BC132" s="100"/>
      <c r="BD132" s="100"/>
      <c r="BE132" s="100"/>
      <c r="BF132" s="100"/>
      <c r="BG132" s="100"/>
      <c r="BH132" s="100"/>
      <c r="BI132" s="100"/>
      <c r="BJ132" s="100"/>
      <c r="BK132" s="100"/>
      <c r="BL132" s="100"/>
      <c r="BM132" s="100"/>
      <c r="BN132" s="100"/>
      <c r="BO132" s="100"/>
      <c r="BP132" s="100"/>
      <c r="BQ132" s="100"/>
      <c r="BR132" s="100"/>
      <c r="BS132" s="100"/>
      <c r="BT132" s="100"/>
      <c r="BU132" s="100"/>
      <c r="BV132" s="100"/>
      <c r="BW132" s="100"/>
      <c r="BX132" s="100"/>
      <c r="BY132" s="100"/>
      <c r="BZ132" s="100"/>
      <c r="CA132" s="100"/>
      <c r="CB132" s="100"/>
      <c r="CC132" s="100"/>
      <c r="CD132" s="100"/>
      <c r="CE132" s="100"/>
      <c r="CF132" s="100"/>
      <c r="CG132" s="100"/>
      <c r="CH132" s="100"/>
      <c r="CI132" s="100"/>
      <c r="CJ132" s="100"/>
      <c r="CK132" s="100"/>
      <c r="CL132" s="100"/>
      <c r="CM132" s="100"/>
      <c r="CN132" s="100"/>
      <c r="CO132" s="100"/>
      <c r="CP132" s="100"/>
      <c r="CQ132" s="100"/>
      <c r="CR132" s="100"/>
      <c r="CS132" s="100"/>
      <c r="CT132" s="100"/>
      <c r="CU132" s="100"/>
      <c r="CV132" s="100"/>
      <c r="CW132" s="100"/>
      <c r="CX132" s="100"/>
      <c r="CY132" s="100"/>
      <c r="CZ132" s="100"/>
      <c r="DA132" s="100"/>
      <c r="DB132" s="100"/>
      <c r="DC132" s="100"/>
      <c r="DD132" s="100"/>
      <c r="DE132" s="100"/>
      <c r="DF132" s="100"/>
      <c r="DG132" s="100"/>
      <c r="DH132" s="100"/>
      <c r="DI132" s="100"/>
    </row>
    <row r="133" spans="1:113" s="101" customFormat="1" ht="43.15" customHeight="1" x14ac:dyDescent="0.25">
      <c r="A133" s="100"/>
      <c r="B133" s="196" t="s">
        <v>200</v>
      </c>
      <c r="C133" s="196" t="s">
        <v>27</v>
      </c>
      <c r="D133" s="196"/>
      <c r="E133" s="117" t="s">
        <v>27</v>
      </c>
      <c r="F133" s="117" t="s">
        <v>171</v>
      </c>
      <c r="G133" s="197" t="s">
        <v>201</v>
      </c>
      <c r="H133" s="197"/>
      <c r="I133" s="197"/>
      <c r="J133" s="117" t="s">
        <v>179</v>
      </c>
      <c r="K133" s="118">
        <v>1</v>
      </c>
      <c r="L133" s="119">
        <v>44741</v>
      </c>
      <c r="M133" s="198" t="s">
        <v>181</v>
      </c>
      <c r="N133" s="199" t="s">
        <v>181</v>
      </c>
      <c r="O133" s="199">
        <v>44377</v>
      </c>
      <c r="P133" s="199">
        <v>44309</v>
      </c>
      <c r="Q133" s="200"/>
      <c r="R133" s="120"/>
      <c r="S133" s="120"/>
      <c r="T133" s="66"/>
      <c r="U133" s="66"/>
      <c r="V133" s="66"/>
      <c r="W133" s="66"/>
      <c r="X133" s="66"/>
      <c r="Y133" s="66"/>
      <c r="Z133" s="66"/>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100"/>
      <c r="AW133" s="100"/>
      <c r="AX133" s="100"/>
      <c r="AY133" s="100"/>
      <c r="AZ133" s="100"/>
      <c r="BA133" s="100"/>
      <c r="BB133" s="100"/>
      <c r="BC133" s="100"/>
      <c r="BD133" s="100"/>
      <c r="BE133" s="100"/>
      <c r="BF133" s="100"/>
      <c r="BG133" s="100"/>
      <c r="BH133" s="100"/>
      <c r="BI133" s="100"/>
      <c r="BJ133" s="100"/>
      <c r="BK133" s="100"/>
      <c r="BL133" s="100"/>
      <c r="BM133" s="100"/>
      <c r="BN133" s="100"/>
      <c r="BO133" s="100"/>
      <c r="BP133" s="100"/>
      <c r="BQ133" s="100"/>
      <c r="BR133" s="100"/>
      <c r="BS133" s="100"/>
      <c r="BT133" s="100"/>
      <c r="BU133" s="100"/>
      <c r="BV133" s="100"/>
      <c r="BW133" s="100"/>
      <c r="BX133" s="100"/>
      <c r="BY133" s="100"/>
      <c r="BZ133" s="100"/>
      <c r="CA133" s="100"/>
      <c r="CB133" s="100"/>
      <c r="CC133" s="100"/>
      <c r="CD133" s="100"/>
      <c r="CE133" s="100"/>
      <c r="CF133" s="100"/>
      <c r="CG133" s="100"/>
      <c r="CH133" s="100"/>
      <c r="CI133" s="100"/>
      <c r="CJ133" s="100"/>
      <c r="CK133" s="100"/>
      <c r="CL133" s="100"/>
      <c r="CM133" s="100"/>
      <c r="CN133" s="100"/>
      <c r="CO133" s="100"/>
      <c r="CP133" s="100"/>
      <c r="CQ133" s="100"/>
      <c r="CR133" s="100"/>
      <c r="CS133" s="100"/>
      <c r="CT133" s="100"/>
      <c r="CU133" s="100"/>
      <c r="CV133" s="100"/>
      <c r="CW133" s="100"/>
      <c r="CX133" s="100"/>
      <c r="CY133" s="100"/>
      <c r="CZ133" s="100"/>
      <c r="DA133" s="100"/>
      <c r="DB133" s="100"/>
      <c r="DC133" s="100"/>
      <c r="DD133" s="100"/>
      <c r="DE133" s="100"/>
      <c r="DF133" s="100"/>
      <c r="DG133" s="100"/>
      <c r="DH133" s="100"/>
      <c r="DI133" s="100"/>
    </row>
    <row r="134" spans="1:113" s="101" customFormat="1" ht="97.35" customHeight="1" x14ac:dyDescent="0.25">
      <c r="A134" s="100"/>
      <c r="B134" s="196" t="s">
        <v>202</v>
      </c>
      <c r="C134" s="196" t="s">
        <v>203</v>
      </c>
      <c r="D134" s="196"/>
      <c r="E134" s="117" t="s">
        <v>203</v>
      </c>
      <c r="F134" s="117" t="s">
        <v>204</v>
      </c>
      <c r="G134" s="197" t="s">
        <v>205</v>
      </c>
      <c r="H134" s="197"/>
      <c r="I134" s="197"/>
      <c r="J134" s="117" t="s">
        <v>206</v>
      </c>
      <c r="K134" s="118">
        <v>1</v>
      </c>
      <c r="L134" s="119">
        <v>44757</v>
      </c>
      <c r="M134" s="198" t="s">
        <v>207</v>
      </c>
      <c r="N134" s="199" t="s">
        <v>207</v>
      </c>
      <c r="O134" s="199">
        <v>44392</v>
      </c>
      <c r="P134" s="199">
        <v>44310</v>
      </c>
      <c r="Q134" s="200"/>
      <c r="R134" s="120"/>
      <c r="S134" s="120"/>
      <c r="T134" s="66"/>
      <c r="U134" s="66"/>
      <c r="V134" s="66"/>
      <c r="W134" s="66"/>
      <c r="X134" s="66"/>
      <c r="Y134" s="66"/>
      <c r="Z134" s="66"/>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c r="AV134" s="100"/>
      <c r="AW134" s="100"/>
      <c r="AX134" s="100"/>
      <c r="AY134" s="100"/>
      <c r="AZ134" s="100"/>
      <c r="BA134" s="100"/>
      <c r="BB134" s="100"/>
      <c r="BC134" s="100"/>
      <c r="BD134" s="100"/>
      <c r="BE134" s="100"/>
      <c r="BF134" s="100"/>
      <c r="BG134" s="100"/>
      <c r="BH134" s="100"/>
      <c r="BI134" s="100"/>
      <c r="BJ134" s="100"/>
      <c r="BK134" s="100"/>
      <c r="BL134" s="100"/>
      <c r="BM134" s="100"/>
      <c r="BN134" s="100"/>
      <c r="BO134" s="100"/>
      <c r="BP134" s="100"/>
      <c r="BQ134" s="100"/>
      <c r="BR134" s="100"/>
      <c r="BS134" s="100"/>
      <c r="BT134" s="100"/>
      <c r="BU134" s="100"/>
      <c r="BV134" s="100"/>
      <c r="BW134" s="100"/>
      <c r="BX134" s="100"/>
      <c r="BY134" s="100"/>
      <c r="BZ134" s="100"/>
      <c r="CA134" s="100"/>
      <c r="CB134" s="100"/>
      <c r="CC134" s="100"/>
      <c r="CD134" s="100"/>
      <c r="CE134" s="100"/>
      <c r="CF134" s="100"/>
      <c r="CG134" s="100"/>
      <c r="CH134" s="100"/>
      <c r="CI134" s="100"/>
      <c r="CJ134" s="100"/>
      <c r="CK134" s="100"/>
      <c r="CL134" s="100"/>
      <c r="CM134" s="100"/>
      <c r="CN134" s="100"/>
      <c r="CO134" s="100"/>
      <c r="CP134" s="100"/>
      <c r="CQ134" s="100"/>
      <c r="CR134" s="100"/>
      <c r="CS134" s="100"/>
      <c r="CT134" s="100"/>
      <c r="CU134" s="100"/>
      <c r="CV134" s="100"/>
      <c r="CW134" s="100"/>
      <c r="CX134" s="100"/>
      <c r="CY134" s="100"/>
      <c r="CZ134" s="100"/>
      <c r="DA134" s="100"/>
      <c r="DB134" s="100"/>
      <c r="DC134" s="100"/>
      <c r="DD134" s="100"/>
      <c r="DE134" s="100"/>
      <c r="DF134" s="100"/>
      <c r="DG134" s="100"/>
      <c r="DH134" s="100"/>
      <c r="DI134" s="100"/>
    </row>
    <row r="135" spans="1:113" s="101" customFormat="1" ht="37.15" customHeight="1" x14ac:dyDescent="0.25">
      <c r="A135" s="100"/>
      <c r="B135" s="196" t="s">
        <v>208</v>
      </c>
      <c r="C135" s="196" t="s">
        <v>209</v>
      </c>
      <c r="D135" s="196"/>
      <c r="E135" s="117" t="s">
        <v>209</v>
      </c>
      <c r="F135" s="117" t="s">
        <v>177</v>
      </c>
      <c r="G135" s="197" t="s">
        <v>210</v>
      </c>
      <c r="H135" s="197"/>
      <c r="I135" s="197"/>
      <c r="J135" s="117" t="s">
        <v>206</v>
      </c>
      <c r="K135" s="118">
        <v>1</v>
      </c>
      <c r="L135" s="119">
        <v>44757</v>
      </c>
      <c r="M135" s="198" t="s">
        <v>207</v>
      </c>
      <c r="N135" s="199" t="s">
        <v>207</v>
      </c>
      <c r="O135" s="199">
        <v>44392</v>
      </c>
      <c r="P135" s="199">
        <v>44311</v>
      </c>
      <c r="Q135" s="200"/>
      <c r="R135" s="120"/>
      <c r="S135" s="120"/>
      <c r="T135" s="66"/>
      <c r="U135" s="66"/>
      <c r="V135" s="66"/>
      <c r="W135" s="66"/>
      <c r="X135" s="66"/>
      <c r="Y135" s="66"/>
      <c r="Z135" s="66"/>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c r="AV135" s="100"/>
      <c r="AW135" s="100"/>
      <c r="AX135" s="100"/>
      <c r="AY135" s="100"/>
      <c r="AZ135" s="100"/>
      <c r="BA135" s="100"/>
      <c r="BB135" s="100"/>
      <c r="BC135" s="100"/>
      <c r="BD135" s="100"/>
      <c r="BE135" s="100"/>
      <c r="BF135" s="100"/>
      <c r="BG135" s="100"/>
      <c r="BH135" s="100"/>
      <c r="BI135" s="100"/>
      <c r="BJ135" s="100"/>
      <c r="BK135" s="100"/>
      <c r="BL135" s="100"/>
      <c r="BM135" s="100"/>
      <c r="BN135" s="100"/>
      <c r="BO135" s="100"/>
      <c r="BP135" s="100"/>
      <c r="BQ135" s="100"/>
      <c r="BR135" s="100"/>
      <c r="BS135" s="100"/>
      <c r="BT135" s="100"/>
      <c r="BU135" s="100"/>
      <c r="BV135" s="100"/>
      <c r="BW135" s="100"/>
      <c r="BX135" s="100"/>
      <c r="BY135" s="100"/>
      <c r="BZ135" s="100"/>
      <c r="CA135" s="100"/>
      <c r="CB135" s="100"/>
      <c r="CC135" s="100"/>
      <c r="CD135" s="100"/>
      <c r="CE135" s="100"/>
      <c r="CF135" s="100"/>
      <c r="CG135" s="100"/>
      <c r="CH135" s="100"/>
      <c r="CI135" s="100"/>
      <c r="CJ135" s="100"/>
      <c r="CK135" s="100"/>
      <c r="CL135" s="100"/>
      <c r="CM135" s="100"/>
      <c r="CN135" s="100"/>
      <c r="CO135" s="100"/>
      <c r="CP135" s="100"/>
      <c r="CQ135" s="100"/>
      <c r="CR135" s="100"/>
      <c r="CS135" s="100"/>
      <c r="CT135" s="100"/>
      <c r="CU135" s="100"/>
      <c r="CV135" s="100"/>
      <c r="CW135" s="100"/>
      <c r="CX135" s="100"/>
      <c r="CY135" s="100"/>
      <c r="CZ135" s="100"/>
      <c r="DA135" s="100"/>
      <c r="DB135" s="100"/>
      <c r="DC135" s="100"/>
      <c r="DD135" s="100"/>
      <c r="DE135" s="100"/>
      <c r="DF135" s="100"/>
      <c r="DG135" s="100"/>
      <c r="DH135" s="100"/>
      <c r="DI135" s="100"/>
    </row>
    <row r="136" spans="1:113" s="101" customFormat="1" ht="30" customHeight="1" x14ac:dyDescent="0.25">
      <c r="A136" s="100"/>
      <c r="B136" s="196" t="s">
        <v>211</v>
      </c>
      <c r="C136" s="196" t="s">
        <v>209</v>
      </c>
      <c r="D136" s="196"/>
      <c r="E136" s="117" t="s">
        <v>209</v>
      </c>
      <c r="F136" s="117" t="s">
        <v>177</v>
      </c>
      <c r="G136" s="197" t="s">
        <v>212</v>
      </c>
      <c r="H136" s="197"/>
      <c r="I136" s="197"/>
      <c r="J136" s="117" t="s">
        <v>206</v>
      </c>
      <c r="K136" s="118">
        <v>1</v>
      </c>
      <c r="L136" s="119">
        <v>44757</v>
      </c>
      <c r="M136" s="198" t="s">
        <v>207</v>
      </c>
      <c r="N136" s="199" t="s">
        <v>207</v>
      </c>
      <c r="O136" s="199">
        <v>44392</v>
      </c>
      <c r="P136" s="199">
        <v>44312</v>
      </c>
      <c r="Q136" s="200"/>
      <c r="R136" s="120"/>
      <c r="S136" s="120"/>
      <c r="T136" s="66"/>
      <c r="U136" s="66"/>
      <c r="V136" s="66"/>
      <c r="W136" s="66"/>
      <c r="X136" s="66"/>
      <c r="Y136" s="66"/>
      <c r="Z136" s="66"/>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100"/>
      <c r="AW136" s="100"/>
      <c r="AX136" s="100"/>
      <c r="AY136" s="100"/>
      <c r="AZ136" s="100"/>
      <c r="BA136" s="100"/>
      <c r="BB136" s="100"/>
      <c r="BC136" s="100"/>
      <c r="BD136" s="100"/>
      <c r="BE136" s="100"/>
      <c r="BF136" s="100"/>
      <c r="BG136" s="100"/>
      <c r="BH136" s="100"/>
      <c r="BI136" s="100"/>
      <c r="BJ136" s="100"/>
      <c r="BK136" s="100"/>
      <c r="BL136" s="100"/>
      <c r="BM136" s="100"/>
      <c r="BN136" s="100"/>
      <c r="BO136" s="100"/>
      <c r="BP136" s="100"/>
      <c r="BQ136" s="100"/>
      <c r="BR136" s="100"/>
      <c r="BS136" s="100"/>
      <c r="BT136" s="100"/>
      <c r="BU136" s="100"/>
      <c r="BV136" s="100"/>
      <c r="BW136" s="100"/>
      <c r="BX136" s="100"/>
      <c r="BY136" s="100"/>
      <c r="BZ136" s="100"/>
      <c r="CA136" s="100"/>
      <c r="CB136" s="100"/>
      <c r="CC136" s="100"/>
      <c r="CD136" s="100"/>
      <c r="CE136" s="100"/>
      <c r="CF136" s="100"/>
      <c r="CG136" s="100"/>
      <c r="CH136" s="100"/>
      <c r="CI136" s="100"/>
      <c r="CJ136" s="100"/>
      <c r="CK136" s="100"/>
      <c r="CL136" s="100"/>
      <c r="CM136" s="100"/>
      <c r="CN136" s="100"/>
      <c r="CO136" s="100"/>
      <c r="CP136" s="100"/>
      <c r="CQ136" s="100"/>
      <c r="CR136" s="100"/>
      <c r="CS136" s="100"/>
      <c r="CT136" s="100"/>
      <c r="CU136" s="100"/>
      <c r="CV136" s="100"/>
      <c r="CW136" s="100"/>
      <c r="CX136" s="100"/>
      <c r="CY136" s="100"/>
      <c r="CZ136" s="100"/>
      <c r="DA136" s="100"/>
      <c r="DB136" s="100"/>
      <c r="DC136" s="100"/>
      <c r="DD136" s="100"/>
      <c r="DE136" s="100"/>
      <c r="DF136" s="100"/>
      <c r="DG136" s="100"/>
      <c r="DH136" s="100"/>
      <c r="DI136" s="100"/>
    </row>
    <row r="137" spans="1:113" s="101" customFormat="1" ht="30" customHeight="1" x14ac:dyDescent="0.25">
      <c r="A137" s="100"/>
      <c r="B137" s="196" t="s">
        <v>213</v>
      </c>
      <c r="C137" s="196" t="s">
        <v>209</v>
      </c>
      <c r="D137" s="196"/>
      <c r="E137" s="117" t="s">
        <v>209</v>
      </c>
      <c r="F137" s="117" t="s">
        <v>177</v>
      </c>
      <c r="G137" s="197" t="s">
        <v>214</v>
      </c>
      <c r="H137" s="197"/>
      <c r="I137" s="197"/>
      <c r="J137" s="117" t="s">
        <v>206</v>
      </c>
      <c r="K137" s="118">
        <v>1</v>
      </c>
      <c r="L137" s="119">
        <v>44757</v>
      </c>
      <c r="M137" s="198" t="s">
        <v>207</v>
      </c>
      <c r="N137" s="199" t="s">
        <v>207</v>
      </c>
      <c r="O137" s="199">
        <v>44392</v>
      </c>
      <c r="P137" s="199">
        <v>44313</v>
      </c>
      <c r="Q137" s="200"/>
      <c r="R137" s="120"/>
      <c r="S137" s="120"/>
      <c r="T137" s="66"/>
      <c r="U137" s="66"/>
      <c r="V137" s="66"/>
      <c r="W137" s="66"/>
      <c r="X137" s="66"/>
      <c r="Y137" s="66"/>
      <c r="Z137" s="66"/>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c r="AV137" s="100"/>
      <c r="AW137" s="100"/>
      <c r="AX137" s="100"/>
      <c r="AY137" s="100"/>
      <c r="AZ137" s="100"/>
      <c r="BA137" s="100"/>
      <c r="BB137" s="100"/>
      <c r="BC137" s="100"/>
      <c r="BD137" s="100"/>
      <c r="BE137" s="100"/>
      <c r="BF137" s="100"/>
      <c r="BG137" s="100"/>
      <c r="BH137" s="100"/>
      <c r="BI137" s="100"/>
      <c r="BJ137" s="100"/>
      <c r="BK137" s="100"/>
      <c r="BL137" s="100"/>
      <c r="BM137" s="100"/>
      <c r="BN137" s="100"/>
      <c r="BO137" s="100"/>
      <c r="BP137" s="100"/>
      <c r="BQ137" s="100"/>
      <c r="BR137" s="100"/>
      <c r="BS137" s="100"/>
      <c r="BT137" s="100"/>
      <c r="BU137" s="100"/>
      <c r="BV137" s="100"/>
      <c r="BW137" s="100"/>
      <c r="BX137" s="100"/>
      <c r="BY137" s="100"/>
      <c r="BZ137" s="100"/>
      <c r="CA137" s="100"/>
      <c r="CB137" s="100"/>
      <c r="CC137" s="100"/>
      <c r="CD137" s="100"/>
      <c r="CE137" s="100"/>
      <c r="CF137" s="100"/>
      <c r="CG137" s="100"/>
      <c r="CH137" s="100"/>
      <c r="CI137" s="100"/>
      <c r="CJ137" s="100"/>
      <c r="CK137" s="100"/>
      <c r="CL137" s="100"/>
      <c r="CM137" s="100"/>
      <c r="CN137" s="100"/>
      <c r="CO137" s="100"/>
      <c r="CP137" s="100"/>
      <c r="CQ137" s="100"/>
      <c r="CR137" s="100"/>
      <c r="CS137" s="100"/>
      <c r="CT137" s="100"/>
      <c r="CU137" s="100"/>
      <c r="CV137" s="100"/>
      <c r="CW137" s="100"/>
      <c r="CX137" s="100"/>
      <c r="CY137" s="100"/>
      <c r="CZ137" s="100"/>
      <c r="DA137" s="100"/>
      <c r="DB137" s="100"/>
      <c r="DC137" s="100"/>
      <c r="DD137" s="100"/>
      <c r="DE137" s="100"/>
      <c r="DF137" s="100"/>
      <c r="DG137" s="100"/>
      <c r="DH137" s="100"/>
      <c r="DI137" s="100"/>
    </row>
    <row r="138" spans="1:113" s="101" customFormat="1" ht="60" customHeight="1" x14ac:dyDescent="0.25">
      <c r="A138" s="100"/>
      <c r="B138" s="196" t="s">
        <v>215</v>
      </c>
      <c r="C138" s="196" t="s">
        <v>209</v>
      </c>
      <c r="D138" s="196"/>
      <c r="E138" s="117" t="s">
        <v>209</v>
      </c>
      <c r="F138" s="117" t="s">
        <v>216</v>
      </c>
      <c r="G138" s="197" t="s">
        <v>217</v>
      </c>
      <c r="H138" s="197"/>
      <c r="I138" s="197"/>
      <c r="J138" s="117" t="s">
        <v>206</v>
      </c>
      <c r="K138" s="118">
        <v>1</v>
      </c>
      <c r="L138" s="119">
        <v>44744</v>
      </c>
      <c r="M138" s="198" t="s">
        <v>207</v>
      </c>
      <c r="N138" s="199" t="s">
        <v>207</v>
      </c>
      <c r="O138" s="199">
        <v>44392</v>
      </c>
      <c r="P138" s="199">
        <v>44314</v>
      </c>
      <c r="Q138" s="200"/>
      <c r="R138" s="120"/>
      <c r="S138" s="120"/>
      <c r="T138" s="66"/>
      <c r="U138" s="66"/>
      <c r="V138" s="66"/>
      <c r="W138" s="66"/>
      <c r="X138" s="66"/>
      <c r="Y138" s="66"/>
      <c r="Z138" s="66"/>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100"/>
      <c r="AW138" s="100"/>
      <c r="AX138" s="100"/>
      <c r="AY138" s="100"/>
      <c r="AZ138" s="100"/>
      <c r="BA138" s="100"/>
      <c r="BB138" s="100"/>
      <c r="BC138" s="100"/>
      <c r="BD138" s="100"/>
      <c r="BE138" s="100"/>
      <c r="BF138" s="100"/>
      <c r="BG138" s="100"/>
      <c r="BH138" s="100"/>
      <c r="BI138" s="100"/>
      <c r="BJ138" s="100"/>
      <c r="BK138" s="100"/>
      <c r="BL138" s="100"/>
      <c r="BM138" s="100"/>
      <c r="BN138" s="100"/>
      <c r="BO138" s="100"/>
      <c r="BP138" s="100"/>
      <c r="BQ138" s="100"/>
      <c r="BR138" s="100"/>
      <c r="BS138" s="100"/>
      <c r="BT138" s="100"/>
      <c r="BU138" s="100"/>
      <c r="BV138" s="100"/>
      <c r="BW138" s="100"/>
      <c r="BX138" s="100"/>
      <c r="BY138" s="100"/>
      <c r="BZ138" s="100"/>
      <c r="CA138" s="100"/>
      <c r="CB138" s="100"/>
      <c r="CC138" s="100"/>
      <c r="CD138" s="100"/>
      <c r="CE138" s="100"/>
      <c r="CF138" s="100"/>
      <c r="CG138" s="100"/>
      <c r="CH138" s="100"/>
      <c r="CI138" s="100"/>
      <c r="CJ138" s="100"/>
      <c r="CK138" s="100"/>
      <c r="CL138" s="100"/>
      <c r="CM138" s="100"/>
      <c r="CN138" s="100"/>
      <c r="CO138" s="100"/>
      <c r="CP138" s="100"/>
      <c r="CQ138" s="100"/>
      <c r="CR138" s="100"/>
      <c r="CS138" s="100"/>
      <c r="CT138" s="100"/>
      <c r="CU138" s="100"/>
      <c r="CV138" s="100"/>
      <c r="CW138" s="100"/>
      <c r="CX138" s="100"/>
      <c r="CY138" s="100"/>
      <c r="CZ138" s="100"/>
      <c r="DA138" s="100"/>
      <c r="DB138" s="100"/>
      <c r="DC138" s="100"/>
      <c r="DD138" s="100"/>
      <c r="DE138" s="100"/>
      <c r="DF138" s="100"/>
      <c r="DG138" s="100"/>
      <c r="DH138" s="100"/>
      <c r="DI138" s="100"/>
    </row>
    <row r="139" spans="1:113" s="101" customFormat="1" ht="61.35" customHeight="1" x14ac:dyDescent="0.25">
      <c r="A139" s="100"/>
      <c r="B139" s="196" t="s">
        <v>218</v>
      </c>
      <c r="C139" s="196" t="s">
        <v>209</v>
      </c>
      <c r="D139" s="196"/>
      <c r="E139" s="117" t="s">
        <v>209</v>
      </c>
      <c r="F139" s="117" t="s">
        <v>216</v>
      </c>
      <c r="G139" s="197" t="s">
        <v>217</v>
      </c>
      <c r="H139" s="197"/>
      <c r="I139" s="197"/>
      <c r="J139" s="117" t="s">
        <v>206</v>
      </c>
      <c r="K139" s="118">
        <v>1</v>
      </c>
      <c r="L139" s="119">
        <v>44744</v>
      </c>
      <c r="M139" s="198" t="s">
        <v>207</v>
      </c>
      <c r="N139" s="199" t="s">
        <v>207</v>
      </c>
      <c r="O139" s="199">
        <v>44392</v>
      </c>
      <c r="P139" s="199">
        <v>44315</v>
      </c>
      <c r="Q139" s="200"/>
      <c r="R139" s="120"/>
      <c r="S139" s="120"/>
      <c r="T139" s="66"/>
      <c r="U139" s="66"/>
      <c r="V139" s="66"/>
      <c r="W139" s="66"/>
      <c r="X139" s="66"/>
      <c r="Y139" s="66"/>
      <c r="Z139" s="66"/>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c r="CD139" s="100"/>
      <c r="CE139" s="100"/>
      <c r="CF139" s="100"/>
      <c r="CG139" s="100"/>
      <c r="CH139" s="100"/>
      <c r="CI139" s="100"/>
      <c r="CJ139" s="100"/>
      <c r="CK139" s="100"/>
      <c r="CL139" s="100"/>
      <c r="CM139" s="100"/>
      <c r="CN139" s="100"/>
      <c r="CO139" s="100"/>
      <c r="CP139" s="100"/>
      <c r="CQ139" s="100"/>
      <c r="CR139" s="100"/>
      <c r="CS139" s="100"/>
      <c r="CT139" s="100"/>
      <c r="CU139" s="100"/>
      <c r="CV139" s="100"/>
      <c r="CW139" s="100"/>
      <c r="CX139" s="100"/>
      <c r="CY139" s="100"/>
      <c r="CZ139" s="100"/>
      <c r="DA139" s="100"/>
      <c r="DB139" s="100"/>
      <c r="DC139" s="100"/>
      <c r="DD139" s="100"/>
      <c r="DE139" s="100"/>
      <c r="DF139" s="100"/>
      <c r="DG139" s="100"/>
      <c r="DH139" s="100"/>
      <c r="DI139" s="100"/>
    </row>
    <row r="140" spans="1:113" s="101" customFormat="1" ht="57" customHeight="1" x14ac:dyDescent="0.25">
      <c r="A140" s="100"/>
      <c r="B140" s="196" t="s">
        <v>219</v>
      </c>
      <c r="C140" s="196" t="s">
        <v>209</v>
      </c>
      <c r="D140" s="196"/>
      <c r="E140" s="117" t="s">
        <v>209</v>
      </c>
      <c r="F140" s="117" t="s">
        <v>177</v>
      </c>
      <c r="G140" s="197" t="s">
        <v>217</v>
      </c>
      <c r="H140" s="197"/>
      <c r="I140" s="197"/>
      <c r="J140" s="117" t="s">
        <v>206</v>
      </c>
      <c r="K140" s="118">
        <v>1</v>
      </c>
      <c r="L140" s="119">
        <v>44744</v>
      </c>
      <c r="M140" s="198" t="s">
        <v>207</v>
      </c>
      <c r="N140" s="199" t="s">
        <v>207</v>
      </c>
      <c r="O140" s="199">
        <v>44392</v>
      </c>
      <c r="P140" s="199">
        <v>44316</v>
      </c>
      <c r="Q140" s="200"/>
      <c r="R140" s="120"/>
      <c r="S140" s="120"/>
      <c r="T140" s="66"/>
      <c r="U140" s="66"/>
      <c r="V140" s="66"/>
      <c r="W140" s="66"/>
      <c r="X140" s="66"/>
      <c r="Y140" s="66"/>
      <c r="Z140" s="66"/>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c r="CD140" s="100"/>
      <c r="CE140" s="100"/>
      <c r="CF140" s="100"/>
      <c r="CG140" s="100"/>
      <c r="CH140" s="100"/>
      <c r="CI140" s="100"/>
      <c r="CJ140" s="100"/>
      <c r="CK140" s="100"/>
      <c r="CL140" s="100"/>
      <c r="CM140" s="100"/>
      <c r="CN140" s="100"/>
      <c r="CO140" s="100"/>
      <c r="CP140" s="100"/>
      <c r="CQ140" s="100"/>
      <c r="CR140" s="100"/>
      <c r="CS140" s="100"/>
      <c r="CT140" s="100"/>
      <c r="CU140" s="100"/>
      <c r="CV140" s="100"/>
      <c r="CW140" s="100"/>
      <c r="CX140" s="100"/>
      <c r="CY140" s="100"/>
      <c r="CZ140" s="100"/>
      <c r="DA140" s="100"/>
      <c r="DB140" s="100"/>
      <c r="DC140" s="100"/>
      <c r="DD140" s="100"/>
      <c r="DE140" s="100"/>
      <c r="DF140" s="100"/>
      <c r="DG140" s="100"/>
      <c r="DH140" s="100"/>
      <c r="DI140" s="100"/>
    </row>
    <row r="141" spans="1:113" s="101" customFormat="1" ht="74.650000000000006" customHeight="1" x14ac:dyDescent="0.25">
      <c r="A141" s="100"/>
      <c r="B141" s="196" t="s">
        <v>220</v>
      </c>
      <c r="C141" s="196" t="s">
        <v>221</v>
      </c>
      <c r="D141" s="196"/>
      <c r="E141" s="117" t="s">
        <v>221</v>
      </c>
      <c r="F141" s="117" t="s">
        <v>222</v>
      </c>
      <c r="G141" s="197" t="s">
        <v>223</v>
      </c>
      <c r="H141" s="197"/>
      <c r="I141" s="197"/>
      <c r="J141" s="117" t="s">
        <v>206</v>
      </c>
      <c r="K141" s="118">
        <v>1</v>
      </c>
      <c r="L141" s="119">
        <v>44741</v>
      </c>
      <c r="M141" s="198" t="s">
        <v>224</v>
      </c>
      <c r="N141" s="199" t="s">
        <v>224</v>
      </c>
      <c r="O141" s="199">
        <v>44378</v>
      </c>
      <c r="P141" s="199">
        <v>44317</v>
      </c>
      <c r="Q141" s="200"/>
      <c r="R141" s="120"/>
      <c r="S141" s="120"/>
      <c r="T141" s="66"/>
      <c r="U141" s="66"/>
      <c r="V141" s="66"/>
      <c r="W141" s="66"/>
      <c r="X141" s="66"/>
      <c r="Y141" s="66"/>
      <c r="Z141" s="66"/>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100"/>
      <c r="AW141" s="100"/>
      <c r="AX141" s="100"/>
      <c r="AY141" s="100"/>
      <c r="AZ141" s="100"/>
      <c r="BA141" s="100"/>
      <c r="BB141" s="100"/>
      <c r="BC141" s="100"/>
      <c r="BD141" s="100"/>
      <c r="BE141" s="100"/>
      <c r="BF141" s="100"/>
      <c r="BG141" s="100"/>
      <c r="BH141" s="100"/>
      <c r="BI141" s="100"/>
      <c r="BJ141" s="100"/>
      <c r="BK141" s="100"/>
      <c r="BL141" s="100"/>
      <c r="BM141" s="100"/>
      <c r="BN141" s="100"/>
      <c r="BO141" s="100"/>
      <c r="BP141" s="100"/>
      <c r="BQ141" s="100"/>
      <c r="BR141" s="100"/>
      <c r="BS141" s="100"/>
      <c r="BT141" s="100"/>
      <c r="BU141" s="100"/>
      <c r="BV141" s="100"/>
      <c r="BW141" s="100"/>
      <c r="BX141" s="100"/>
      <c r="BY141" s="100"/>
      <c r="BZ141" s="100"/>
      <c r="CA141" s="100"/>
      <c r="CB141" s="100"/>
      <c r="CC141" s="100"/>
      <c r="CD141" s="100"/>
      <c r="CE141" s="100"/>
      <c r="CF141" s="100"/>
      <c r="CG141" s="100"/>
      <c r="CH141" s="100"/>
      <c r="CI141" s="100"/>
      <c r="CJ141" s="100"/>
      <c r="CK141" s="100"/>
      <c r="CL141" s="100"/>
      <c r="CM141" s="100"/>
      <c r="CN141" s="100"/>
      <c r="CO141" s="100"/>
      <c r="CP141" s="100"/>
      <c r="CQ141" s="100"/>
      <c r="CR141" s="100"/>
      <c r="CS141" s="100"/>
      <c r="CT141" s="100"/>
      <c r="CU141" s="100"/>
      <c r="CV141" s="100"/>
      <c r="CW141" s="100"/>
      <c r="CX141" s="100"/>
      <c r="CY141" s="100"/>
      <c r="CZ141" s="100"/>
      <c r="DA141" s="100"/>
      <c r="DB141" s="100"/>
      <c r="DC141" s="100"/>
      <c r="DD141" s="100"/>
      <c r="DE141" s="100"/>
      <c r="DF141" s="100"/>
      <c r="DG141" s="100"/>
      <c r="DH141" s="100"/>
      <c r="DI141" s="100"/>
    </row>
    <row r="142" spans="1:113" s="101" customFormat="1" ht="49.9" customHeight="1" x14ac:dyDescent="0.25">
      <c r="A142" s="100"/>
      <c r="B142" s="196" t="s">
        <v>225</v>
      </c>
      <c r="C142" s="196" t="s">
        <v>226</v>
      </c>
      <c r="D142" s="196"/>
      <c r="E142" s="117" t="s">
        <v>226</v>
      </c>
      <c r="F142" s="117" t="s">
        <v>227</v>
      </c>
      <c r="G142" s="197" t="s">
        <v>228</v>
      </c>
      <c r="H142" s="197"/>
      <c r="I142" s="197"/>
      <c r="J142" s="117" t="s">
        <v>206</v>
      </c>
      <c r="K142" s="118">
        <v>1</v>
      </c>
      <c r="L142" s="119">
        <v>44757</v>
      </c>
      <c r="M142" s="198" t="s">
        <v>229</v>
      </c>
      <c r="N142" s="199" t="s">
        <v>229</v>
      </c>
      <c r="O142" s="199">
        <v>44392</v>
      </c>
      <c r="P142" s="199">
        <v>44318</v>
      </c>
      <c r="Q142" s="200"/>
      <c r="R142" s="120"/>
      <c r="S142" s="120"/>
      <c r="T142" s="66"/>
      <c r="U142" s="66"/>
      <c r="V142" s="66"/>
      <c r="W142" s="66"/>
      <c r="X142" s="66"/>
      <c r="Y142" s="66"/>
      <c r="Z142" s="66"/>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c r="AV142" s="100"/>
      <c r="AW142" s="100"/>
      <c r="AX142" s="100"/>
      <c r="AY142" s="100"/>
      <c r="AZ142" s="100"/>
      <c r="BA142" s="100"/>
      <c r="BB142" s="100"/>
      <c r="BC142" s="100"/>
      <c r="BD142" s="100"/>
      <c r="BE142" s="100"/>
      <c r="BF142" s="100"/>
      <c r="BG142" s="100"/>
      <c r="BH142" s="100"/>
      <c r="BI142" s="100"/>
      <c r="BJ142" s="100"/>
      <c r="BK142" s="100"/>
      <c r="BL142" s="100"/>
      <c r="BM142" s="100"/>
      <c r="BN142" s="100"/>
      <c r="BO142" s="100"/>
      <c r="BP142" s="100"/>
      <c r="BQ142" s="100"/>
      <c r="BR142" s="100"/>
      <c r="BS142" s="100"/>
      <c r="BT142" s="100"/>
      <c r="BU142" s="100"/>
      <c r="BV142" s="100"/>
      <c r="BW142" s="100"/>
      <c r="BX142" s="100"/>
      <c r="BY142" s="100"/>
      <c r="BZ142" s="100"/>
      <c r="CA142" s="100"/>
      <c r="CB142" s="100"/>
      <c r="CC142" s="100"/>
      <c r="CD142" s="100"/>
      <c r="CE142" s="100"/>
      <c r="CF142" s="100"/>
      <c r="CG142" s="100"/>
      <c r="CH142" s="100"/>
      <c r="CI142" s="100"/>
      <c r="CJ142" s="100"/>
      <c r="CK142" s="100"/>
      <c r="CL142" s="100"/>
      <c r="CM142" s="100"/>
      <c r="CN142" s="100"/>
      <c r="CO142" s="100"/>
      <c r="CP142" s="100"/>
      <c r="CQ142" s="100"/>
      <c r="CR142" s="100"/>
      <c r="CS142" s="100"/>
      <c r="CT142" s="100"/>
      <c r="CU142" s="100"/>
      <c r="CV142" s="100"/>
      <c r="CW142" s="100"/>
      <c r="CX142" s="100"/>
      <c r="CY142" s="100"/>
      <c r="CZ142" s="100"/>
      <c r="DA142" s="100"/>
      <c r="DB142" s="100"/>
      <c r="DC142" s="100"/>
      <c r="DD142" s="100"/>
      <c r="DE142" s="100"/>
      <c r="DF142" s="100"/>
      <c r="DG142" s="100"/>
      <c r="DH142" s="100"/>
      <c r="DI142" s="100"/>
    </row>
    <row r="143" spans="1:113" s="101" customFormat="1" ht="49.9" customHeight="1" x14ac:dyDescent="0.25">
      <c r="A143" s="100"/>
      <c r="B143" s="196" t="s">
        <v>230</v>
      </c>
      <c r="C143" s="196" t="s">
        <v>226</v>
      </c>
      <c r="D143" s="196"/>
      <c r="E143" s="117" t="s">
        <v>226</v>
      </c>
      <c r="F143" s="117" t="s">
        <v>231</v>
      </c>
      <c r="G143" s="197" t="s">
        <v>228</v>
      </c>
      <c r="H143" s="197"/>
      <c r="I143" s="197"/>
      <c r="J143" s="117" t="s">
        <v>206</v>
      </c>
      <c r="K143" s="118">
        <v>1</v>
      </c>
      <c r="L143" s="119">
        <v>44757</v>
      </c>
      <c r="M143" s="198" t="s">
        <v>229</v>
      </c>
      <c r="N143" s="199" t="s">
        <v>229</v>
      </c>
      <c r="O143" s="199">
        <v>44392</v>
      </c>
      <c r="P143" s="199">
        <v>44319</v>
      </c>
      <c r="Q143" s="200"/>
      <c r="R143" s="120"/>
      <c r="S143" s="120"/>
      <c r="T143" s="66"/>
      <c r="U143" s="66"/>
      <c r="V143" s="66"/>
      <c r="W143" s="66"/>
      <c r="X143" s="66"/>
      <c r="Y143" s="66"/>
      <c r="Z143" s="66"/>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c r="AV143" s="100"/>
      <c r="AW143" s="100"/>
      <c r="AX143" s="100"/>
      <c r="AY143" s="100"/>
      <c r="AZ143" s="100"/>
      <c r="BA143" s="100"/>
      <c r="BB143" s="100"/>
      <c r="BC143" s="100"/>
      <c r="BD143" s="100"/>
      <c r="BE143" s="100"/>
      <c r="BF143" s="100"/>
      <c r="BG143" s="100"/>
      <c r="BH143" s="100"/>
      <c r="BI143" s="100"/>
      <c r="BJ143" s="100"/>
      <c r="BK143" s="100"/>
      <c r="BL143" s="100"/>
      <c r="BM143" s="100"/>
      <c r="BN143" s="100"/>
      <c r="BO143" s="100"/>
      <c r="BP143" s="100"/>
      <c r="BQ143" s="100"/>
      <c r="BR143" s="100"/>
      <c r="BS143" s="100"/>
      <c r="BT143" s="100"/>
      <c r="BU143" s="100"/>
      <c r="BV143" s="100"/>
      <c r="BW143" s="100"/>
      <c r="BX143" s="100"/>
      <c r="BY143" s="100"/>
      <c r="BZ143" s="100"/>
      <c r="CA143" s="100"/>
      <c r="CB143" s="100"/>
      <c r="CC143" s="100"/>
      <c r="CD143" s="100"/>
      <c r="CE143" s="100"/>
      <c r="CF143" s="100"/>
      <c r="CG143" s="100"/>
      <c r="CH143" s="100"/>
      <c r="CI143" s="100"/>
      <c r="CJ143" s="100"/>
      <c r="CK143" s="100"/>
      <c r="CL143" s="100"/>
      <c r="CM143" s="100"/>
      <c r="CN143" s="100"/>
      <c r="CO143" s="100"/>
      <c r="CP143" s="100"/>
      <c r="CQ143" s="100"/>
      <c r="CR143" s="100"/>
      <c r="CS143" s="100"/>
      <c r="CT143" s="100"/>
      <c r="CU143" s="100"/>
      <c r="CV143" s="100"/>
      <c r="CW143" s="100"/>
      <c r="CX143" s="100"/>
      <c r="CY143" s="100"/>
      <c r="CZ143" s="100"/>
      <c r="DA143" s="100"/>
      <c r="DB143" s="100"/>
      <c r="DC143" s="100"/>
      <c r="DD143" s="100"/>
      <c r="DE143" s="100"/>
      <c r="DF143" s="100"/>
      <c r="DG143" s="100"/>
      <c r="DH143" s="100"/>
      <c r="DI143" s="100"/>
    </row>
    <row r="144" spans="1:113" s="101" customFormat="1" ht="49.9" customHeight="1" x14ac:dyDescent="0.25">
      <c r="A144" s="100"/>
      <c r="B144" s="196" t="s">
        <v>232</v>
      </c>
      <c r="C144" s="196" t="s">
        <v>226</v>
      </c>
      <c r="D144" s="196"/>
      <c r="E144" s="117" t="s">
        <v>226</v>
      </c>
      <c r="F144" s="117" t="s">
        <v>233</v>
      </c>
      <c r="G144" s="197" t="s">
        <v>228</v>
      </c>
      <c r="H144" s="197"/>
      <c r="I144" s="197"/>
      <c r="J144" s="117" t="s">
        <v>206</v>
      </c>
      <c r="K144" s="118">
        <v>1</v>
      </c>
      <c r="L144" s="119">
        <v>44757</v>
      </c>
      <c r="M144" s="198" t="s">
        <v>229</v>
      </c>
      <c r="N144" s="199" t="s">
        <v>229</v>
      </c>
      <c r="O144" s="199">
        <v>44392</v>
      </c>
      <c r="P144" s="199">
        <v>44320</v>
      </c>
      <c r="Q144" s="200"/>
      <c r="R144" s="120"/>
      <c r="S144" s="120"/>
      <c r="T144" s="66"/>
      <c r="U144" s="66"/>
      <c r="V144" s="66"/>
      <c r="W144" s="66"/>
      <c r="X144" s="66"/>
      <c r="Y144" s="66"/>
      <c r="Z144" s="66"/>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100"/>
      <c r="AW144" s="100"/>
      <c r="AX144" s="100"/>
      <c r="AY144" s="100"/>
      <c r="AZ144" s="100"/>
      <c r="BA144" s="100"/>
      <c r="BB144" s="100"/>
      <c r="BC144" s="100"/>
      <c r="BD144" s="100"/>
      <c r="BE144" s="100"/>
      <c r="BF144" s="100"/>
      <c r="BG144" s="100"/>
      <c r="BH144" s="100"/>
      <c r="BI144" s="100"/>
      <c r="BJ144" s="100"/>
      <c r="BK144" s="100"/>
      <c r="BL144" s="100"/>
      <c r="BM144" s="100"/>
      <c r="BN144" s="100"/>
      <c r="BO144" s="100"/>
      <c r="BP144" s="100"/>
      <c r="BQ144" s="100"/>
      <c r="BR144" s="100"/>
      <c r="BS144" s="100"/>
      <c r="BT144" s="100"/>
      <c r="BU144" s="100"/>
      <c r="BV144" s="100"/>
      <c r="BW144" s="100"/>
      <c r="BX144" s="100"/>
      <c r="BY144" s="100"/>
      <c r="BZ144" s="100"/>
      <c r="CA144" s="100"/>
      <c r="CB144" s="100"/>
      <c r="CC144" s="100"/>
      <c r="CD144" s="100"/>
      <c r="CE144" s="100"/>
      <c r="CF144" s="100"/>
      <c r="CG144" s="100"/>
      <c r="CH144" s="100"/>
      <c r="CI144" s="100"/>
      <c r="CJ144" s="100"/>
      <c r="CK144" s="100"/>
      <c r="CL144" s="100"/>
      <c r="CM144" s="100"/>
      <c r="CN144" s="100"/>
      <c r="CO144" s="100"/>
      <c r="CP144" s="100"/>
      <c r="CQ144" s="100"/>
      <c r="CR144" s="100"/>
      <c r="CS144" s="100"/>
      <c r="CT144" s="100"/>
      <c r="CU144" s="100"/>
      <c r="CV144" s="100"/>
      <c r="CW144" s="100"/>
      <c r="CX144" s="100"/>
      <c r="CY144" s="100"/>
      <c r="CZ144" s="100"/>
      <c r="DA144" s="100"/>
      <c r="DB144" s="100"/>
      <c r="DC144" s="100"/>
      <c r="DD144" s="100"/>
      <c r="DE144" s="100"/>
      <c r="DF144" s="100"/>
      <c r="DG144" s="100"/>
      <c r="DH144" s="100"/>
      <c r="DI144" s="100"/>
    </row>
    <row r="145" spans="1:113" s="101" customFormat="1" ht="49.9" customHeight="1" x14ac:dyDescent="0.25">
      <c r="A145" s="100"/>
      <c r="B145" s="196" t="s">
        <v>234</v>
      </c>
      <c r="C145" s="196" t="s">
        <v>226</v>
      </c>
      <c r="D145" s="196"/>
      <c r="E145" s="117" t="s">
        <v>226</v>
      </c>
      <c r="F145" s="117" t="s">
        <v>235</v>
      </c>
      <c r="G145" s="197" t="s">
        <v>228</v>
      </c>
      <c r="H145" s="197"/>
      <c r="I145" s="197"/>
      <c r="J145" s="117" t="s">
        <v>206</v>
      </c>
      <c r="K145" s="118">
        <v>1</v>
      </c>
      <c r="L145" s="119">
        <v>44757</v>
      </c>
      <c r="M145" s="198" t="s">
        <v>229</v>
      </c>
      <c r="N145" s="199" t="s">
        <v>229</v>
      </c>
      <c r="O145" s="199">
        <v>44392</v>
      </c>
      <c r="P145" s="199">
        <v>44321</v>
      </c>
      <c r="Q145" s="200"/>
      <c r="R145" s="120"/>
      <c r="S145" s="120"/>
      <c r="T145" s="66"/>
      <c r="U145" s="66"/>
      <c r="V145" s="66"/>
      <c r="W145" s="66"/>
      <c r="X145" s="66"/>
      <c r="Y145" s="66"/>
      <c r="Z145" s="66"/>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c r="AV145" s="100"/>
      <c r="AW145" s="100"/>
      <c r="AX145" s="100"/>
      <c r="AY145" s="100"/>
      <c r="AZ145" s="100"/>
      <c r="BA145" s="100"/>
      <c r="BB145" s="100"/>
      <c r="BC145" s="100"/>
      <c r="BD145" s="100"/>
      <c r="BE145" s="100"/>
      <c r="BF145" s="100"/>
      <c r="BG145" s="100"/>
      <c r="BH145" s="100"/>
      <c r="BI145" s="100"/>
      <c r="BJ145" s="100"/>
      <c r="BK145" s="100"/>
      <c r="BL145" s="100"/>
      <c r="BM145" s="100"/>
      <c r="BN145" s="100"/>
      <c r="BO145" s="100"/>
      <c r="BP145" s="100"/>
      <c r="BQ145" s="100"/>
      <c r="BR145" s="100"/>
      <c r="BS145" s="100"/>
      <c r="BT145" s="100"/>
      <c r="BU145" s="100"/>
      <c r="BV145" s="100"/>
      <c r="BW145" s="100"/>
      <c r="BX145" s="100"/>
      <c r="BY145" s="100"/>
      <c r="BZ145" s="100"/>
      <c r="CA145" s="100"/>
      <c r="CB145" s="100"/>
      <c r="CC145" s="100"/>
      <c r="CD145" s="100"/>
      <c r="CE145" s="100"/>
      <c r="CF145" s="100"/>
      <c r="CG145" s="100"/>
      <c r="CH145" s="100"/>
      <c r="CI145" s="100"/>
      <c r="CJ145" s="100"/>
      <c r="CK145" s="100"/>
      <c r="CL145" s="100"/>
      <c r="CM145" s="100"/>
      <c r="CN145" s="100"/>
      <c r="CO145" s="100"/>
      <c r="CP145" s="100"/>
      <c r="CQ145" s="100"/>
      <c r="CR145" s="100"/>
      <c r="CS145" s="100"/>
      <c r="CT145" s="100"/>
      <c r="CU145" s="100"/>
      <c r="CV145" s="100"/>
      <c r="CW145" s="100"/>
      <c r="CX145" s="100"/>
      <c r="CY145" s="100"/>
      <c r="CZ145" s="100"/>
      <c r="DA145" s="100"/>
      <c r="DB145" s="100"/>
      <c r="DC145" s="100"/>
      <c r="DD145" s="100"/>
      <c r="DE145" s="100"/>
      <c r="DF145" s="100"/>
      <c r="DG145" s="100"/>
      <c r="DH145" s="100"/>
      <c r="DI145" s="100"/>
    </row>
    <row r="146" spans="1:113" s="101" customFormat="1" ht="49.9" customHeight="1" x14ac:dyDescent="0.25">
      <c r="A146" s="100"/>
      <c r="B146" s="196" t="s">
        <v>236</v>
      </c>
      <c r="C146" s="196" t="s">
        <v>226</v>
      </c>
      <c r="D146" s="196"/>
      <c r="E146" s="117" t="s">
        <v>226</v>
      </c>
      <c r="F146" s="117" t="s">
        <v>237</v>
      </c>
      <c r="G146" s="197" t="s">
        <v>228</v>
      </c>
      <c r="H146" s="197"/>
      <c r="I146" s="197"/>
      <c r="J146" s="117" t="s">
        <v>206</v>
      </c>
      <c r="K146" s="118">
        <v>1</v>
      </c>
      <c r="L146" s="119">
        <v>44757</v>
      </c>
      <c r="M146" s="198" t="s">
        <v>229</v>
      </c>
      <c r="N146" s="199" t="s">
        <v>229</v>
      </c>
      <c r="O146" s="199">
        <v>44392</v>
      </c>
      <c r="P146" s="199">
        <v>44322</v>
      </c>
      <c r="Q146" s="200"/>
      <c r="R146" s="120"/>
      <c r="S146" s="120"/>
      <c r="T146" s="66"/>
      <c r="U146" s="66"/>
      <c r="V146" s="66"/>
      <c r="W146" s="66"/>
      <c r="X146" s="66"/>
      <c r="Y146" s="66"/>
      <c r="Z146" s="66"/>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100"/>
      <c r="AW146" s="100"/>
      <c r="AX146" s="100"/>
      <c r="AY146" s="100"/>
      <c r="AZ146" s="100"/>
      <c r="BA146" s="100"/>
      <c r="BB146" s="100"/>
      <c r="BC146" s="100"/>
      <c r="BD146" s="100"/>
      <c r="BE146" s="100"/>
      <c r="BF146" s="100"/>
      <c r="BG146" s="100"/>
      <c r="BH146" s="100"/>
      <c r="BI146" s="100"/>
      <c r="BJ146" s="100"/>
      <c r="BK146" s="100"/>
      <c r="BL146" s="100"/>
      <c r="BM146" s="100"/>
      <c r="BN146" s="100"/>
      <c r="BO146" s="100"/>
      <c r="BP146" s="100"/>
      <c r="BQ146" s="100"/>
      <c r="BR146" s="100"/>
      <c r="BS146" s="100"/>
      <c r="BT146" s="100"/>
      <c r="BU146" s="100"/>
      <c r="BV146" s="100"/>
      <c r="BW146" s="100"/>
      <c r="BX146" s="100"/>
      <c r="BY146" s="100"/>
      <c r="BZ146" s="100"/>
      <c r="CA146" s="100"/>
      <c r="CB146" s="100"/>
      <c r="CC146" s="100"/>
      <c r="CD146" s="100"/>
      <c r="CE146" s="100"/>
      <c r="CF146" s="100"/>
      <c r="CG146" s="100"/>
      <c r="CH146" s="100"/>
      <c r="CI146" s="100"/>
      <c r="CJ146" s="100"/>
      <c r="CK146" s="100"/>
      <c r="CL146" s="100"/>
      <c r="CM146" s="100"/>
      <c r="CN146" s="100"/>
      <c r="CO146" s="100"/>
      <c r="CP146" s="100"/>
      <c r="CQ146" s="100"/>
      <c r="CR146" s="100"/>
      <c r="CS146" s="100"/>
      <c r="CT146" s="100"/>
      <c r="CU146" s="100"/>
      <c r="CV146" s="100"/>
      <c r="CW146" s="100"/>
      <c r="CX146" s="100"/>
      <c r="CY146" s="100"/>
      <c r="CZ146" s="100"/>
      <c r="DA146" s="100"/>
      <c r="DB146" s="100"/>
      <c r="DC146" s="100"/>
      <c r="DD146" s="100"/>
      <c r="DE146" s="100"/>
      <c r="DF146" s="100"/>
      <c r="DG146" s="100"/>
      <c r="DH146" s="100"/>
      <c r="DI146" s="100"/>
    </row>
    <row r="147" spans="1:113" s="101" customFormat="1" ht="49.9" customHeight="1" x14ac:dyDescent="0.25">
      <c r="A147" s="100"/>
      <c r="B147" s="196" t="s">
        <v>238</v>
      </c>
      <c r="C147" s="196" t="s">
        <v>226</v>
      </c>
      <c r="D147" s="196"/>
      <c r="E147" s="117" t="s">
        <v>226</v>
      </c>
      <c r="F147" s="117" t="s">
        <v>239</v>
      </c>
      <c r="G147" s="197" t="s">
        <v>228</v>
      </c>
      <c r="H147" s="197"/>
      <c r="I147" s="197"/>
      <c r="J147" s="117" t="s">
        <v>206</v>
      </c>
      <c r="K147" s="118">
        <v>1</v>
      </c>
      <c r="L147" s="119">
        <v>44757</v>
      </c>
      <c r="M147" s="198" t="s">
        <v>229</v>
      </c>
      <c r="N147" s="199" t="s">
        <v>229</v>
      </c>
      <c r="O147" s="199">
        <v>44392</v>
      </c>
      <c r="P147" s="199">
        <v>44323</v>
      </c>
      <c r="Q147" s="200"/>
      <c r="R147" s="120"/>
      <c r="S147" s="120"/>
      <c r="T147" s="66"/>
      <c r="U147" s="66"/>
      <c r="V147" s="66"/>
      <c r="W147" s="66"/>
      <c r="X147" s="66"/>
      <c r="Y147" s="66"/>
      <c r="Z147" s="66"/>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c r="AV147" s="100"/>
      <c r="AW147" s="100"/>
      <c r="AX147" s="100"/>
      <c r="AY147" s="100"/>
      <c r="AZ147" s="100"/>
      <c r="BA147" s="100"/>
      <c r="BB147" s="100"/>
      <c r="BC147" s="100"/>
      <c r="BD147" s="100"/>
      <c r="BE147" s="100"/>
      <c r="BF147" s="100"/>
      <c r="BG147" s="100"/>
      <c r="BH147" s="100"/>
      <c r="BI147" s="100"/>
      <c r="BJ147" s="100"/>
      <c r="BK147" s="100"/>
      <c r="BL147" s="100"/>
      <c r="BM147" s="100"/>
      <c r="BN147" s="100"/>
      <c r="BO147" s="100"/>
      <c r="BP147" s="100"/>
      <c r="BQ147" s="100"/>
      <c r="BR147" s="100"/>
      <c r="BS147" s="100"/>
      <c r="BT147" s="100"/>
      <c r="BU147" s="100"/>
      <c r="BV147" s="100"/>
      <c r="BW147" s="100"/>
      <c r="BX147" s="100"/>
      <c r="BY147" s="100"/>
      <c r="BZ147" s="100"/>
      <c r="CA147" s="100"/>
      <c r="CB147" s="100"/>
      <c r="CC147" s="100"/>
      <c r="CD147" s="100"/>
      <c r="CE147" s="100"/>
      <c r="CF147" s="100"/>
      <c r="CG147" s="100"/>
      <c r="CH147" s="100"/>
      <c r="CI147" s="100"/>
      <c r="CJ147" s="100"/>
      <c r="CK147" s="100"/>
      <c r="CL147" s="100"/>
      <c r="CM147" s="100"/>
      <c r="CN147" s="100"/>
      <c r="CO147" s="100"/>
      <c r="CP147" s="100"/>
      <c r="CQ147" s="100"/>
      <c r="CR147" s="100"/>
      <c r="CS147" s="100"/>
      <c r="CT147" s="100"/>
      <c r="CU147" s="100"/>
      <c r="CV147" s="100"/>
      <c r="CW147" s="100"/>
      <c r="CX147" s="100"/>
      <c r="CY147" s="100"/>
      <c r="CZ147" s="100"/>
      <c r="DA147" s="100"/>
      <c r="DB147" s="100"/>
      <c r="DC147" s="100"/>
      <c r="DD147" s="100"/>
      <c r="DE147" s="100"/>
      <c r="DF147" s="100"/>
      <c r="DG147" s="100"/>
      <c r="DH147" s="100"/>
      <c r="DI147" s="100"/>
    </row>
    <row r="148" spans="1:113" s="101" customFormat="1" ht="49.9" customHeight="1" x14ac:dyDescent="0.25">
      <c r="A148" s="100"/>
      <c r="B148" s="196" t="s">
        <v>240</v>
      </c>
      <c r="C148" s="196" t="s">
        <v>241</v>
      </c>
      <c r="D148" s="196"/>
      <c r="E148" s="117" t="s">
        <v>241</v>
      </c>
      <c r="F148" s="117" t="s">
        <v>227</v>
      </c>
      <c r="G148" s="197" t="s">
        <v>242</v>
      </c>
      <c r="H148" s="197"/>
      <c r="I148" s="197"/>
      <c r="J148" s="117" t="s">
        <v>206</v>
      </c>
      <c r="K148" s="118">
        <v>1</v>
      </c>
      <c r="L148" s="119">
        <v>44833</v>
      </c>
      <c r="M148" s="198" t="s">
        <v>243</v>
      </c>
      <c r="N148" s="199" t="s">
        <v>243</v>
      </c>
      <c r="O148" s="199">
        <v>44468</v>
      </c>
      <c r="P148" s="199">
        <v>44324</v>
      </c>
      <c r="Q148" s="200"/>
      <c r="R148" s="120"/>
      <c r="S148" s="120"/>
      <c r="T148" s="66"/>
      <c r="U148" s="66"/>
      <c r="V148" s="66"/>
      <c r="W148" s="66"/>
      <c r="X148" s="66"/>
      <c r="Y148" s="66"/>
      <c r="Z148" s="66"/>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c r="AV148" s="100"/>
      <c r="AW148" s="100"/>
      <c r="AX148" s="100"/>
      <c r="AY148" s="100"/>
      <c r="AZ148" s="100"/>
      <c r="BA148" s="100"/>
      <c r="BB148" s="100"/>
      <c r="BC148" s="100"/>
      <c r="BD148" s="100"/>
      <c r="BE148" s="100"/>
      <c r="BF148" s="100"/>
      <c r="BG148" s="100"/>
      <c r="BH148" s="100"/>
      <c r="BI148" s="100"/>
      <c r="BJ148" s="100"/>
      <c r="BK148" s="100"/>
      <c r="BL148" s="100"/>
      <c r="BM148" s="100"/>
      <c r="BN148" s="100"/>
      <c r="BO148" s="100"/>
      <c r="BP148" s="100"/>
      <c r="BQ148" s="100"/>
      <c r="BR148" s="100"/>
      <c r="BS148" s="100"/>
      <c r="BT148" s="100"/>
      <c r="BU148" s="100"/>
      <c r="BV148" s="100"/>
      <c r="BW148" s="100"/>
      <c r="BX148" s="100"/>
      <c r="BY148" s="100"/>
      <c r="BZ148" s="100"/>
      <c r="CA148" s="100"/>
      <c r="CB148" s="100"/>
      <c r="CC148" s="100"/>
      <c r="CD148" s="100"/>
      <c r="CE148" s="100"/>
      <c r="CF148" s="100"/>
      <c r="CG148" s="100"/>
      <c r="CH148" s="100"/>
      <c r="CI148" s="100"/>
      <c r="CJ148" s="100"/>
      <c r="CK148" s="100"/>
      <c r="CL148" s="100"/>
      <c r="CM148" s="100"/>
      <c r="CN148" s="100"/>
      <c r="CO148" s="100"/>
      <c r="CP148" s="100"/>
      <c r="CQ148" s="100"/>
      <c r="CR148" s="100"/>
      <c r="CS148" s="100"/>
      <c r="CT148" s="100"/>
      <c r="CU148" s="100"/>
      <c r="CV148" s="100"/>
      <c r="CW148" s="100"/>
      <c r="CX148" s="100"/>
      <c r="CY148" s="100"/>
      <c r="CZ148" s="100"/>
      <c r="DA148" s="100"/>
      <c r="DB148" s="100"/>
      <c r="DC148" s="100"/>
      <c r="DD148" s="100"/>
      <c r="DE148" s="100"/>
      <c r="DF148" s="100"/>
      <c r="DG148" s="100"/>
      <c r="DH148" s="100"/>
      <c r="DI148" s="100"/>
    </row>
    <row r="149" spans="1:113" s="101" customFormat="1" ht="49.9" customHeight="1" x14ac:dyDescent="0.25">
      <c r="A149" s="100"/>
      <c r="B149" s="196" t="s">
        <v>244</v>
      </c>
      <c r="C149" s="196" t="s">
        <v>245</v>
      </c>
      <c r="D149" s="196"/>
      <c r="E149" s="117" t="s">
        <v>245</v>
      </c>
      <c r="F149" s="117" t="s">
        <v>231</v>
      </c>
      <c r="G149" s="197" t="s">
        <v>242</v>
      </c>
      <c r="H149" s="197"/>
      <c r="I149" s="197"/>
      <c r="J149" s="117" t="s">
        <v>206</v>
      </c>
      <c r="K149" s="118">
        <v>1</v>
      </c>
      <c r="L149" s="119">
        <v>44833</v>
      </c>
      <c r="M149" s="198" t="s">
        <v>243</v>
      </c>
      <c r="N149" s="199" t="s">
        <v>243</v>
      </c>
      <c r="O149" s="199">
        <v>44468</v>
      </c>
      <c r="P149" s="199">
        <v>44325</v>
      </c>
      <c r="Q149" s="200"/>
      <c r="R149" s="120"/>
      <c r="S149" s="120"/>
      <c r="T149" s="66"/>
      <c r="U149" s="66"/>
      <c r="V149" s="66"/>
      <c r="W149" s="66"/>
      <c r="X149" s="66"/>
      <c r="Y149" s="66"/>
      <c r="Z149" s="66"/>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c r="AV149" s="100"/>
      <c r="AW149" s="100"/>
      <c r="AX149" s="100"/>
      <c r="AY149" s="100"/>
      <c r="AZ149" s="100"/>
      <c r="BA149" s="100"/>
      <c r="BB149" s="100"/>
      <c r="BC149" s="100"/>
      <c r="BD149" s="100"/>
      <c r="BE149" s="100"/>
      <c r="BF149" s="100"/>
      <c r="BG149" s="100"/>
      <c r="BH149" s="100"/>
      <c r="BI149" s="100"/>
      <c r="BJ149" s="100"/>
      <c r="BK149" s="100"/>
      <c r="BL149" s="100"/>
      <c r="BM149" s="100"/>
      <c r="BN149" s="100"/>
      <c r="BO149" s="100"/>
      <c r="BP149" s="100"/>
      <c r="BQ149" s="100"/>
      <c r="BR149" s="100"/>
      <c r="BS149" s="100"/>
      <c r="BT149" s="100"/>
      <c r="BU149" s="100"/>
      <c r="BV149" s="100"/>
      <c r="BW149" s="100"/>
      <c r="BX149" s="100"/>
      <c r="BY149" s="100"/>
      <c r="BZ149" s="100"/>
      <c r="CA149" s="100"/>
      <c r="CB149" s="100"/>
      <c r="CC149" s="100"/>
      <c r="CD149" s="100"/>
      <c r="CE149" s="100"/>
      <c r="CF149" s="100"/>
      <c r="CG149" s="100"/>
      <c r="CH149" s="100"/>
      <c r="CI149" s="100"/>
      <c r="CJ149" s="100"/>
      <c r="CK149" s="100"/>
      <c r="CL149" s="100"/>
      <c r="CM149" s="100"/>
      <c r="CN149" s="100"/>
      <c r="CO149" s="100"/>
      <c r="CP149" s="100"/>
      <c r="CQ149" s="100"/>
      <c r="CR149" s="100"/>
      <c r="CS149" s="100"/>
      <c r="CT149" s="100"/>
      <c r="CU149" s="100"/>
      <c r="CV149" s="100"/>
      <c r="CW149" s="100"/>
      <c r="CX149" s="100"/>
      <c r="CY149" s="100"/>
      <c r="CZ149" s="100"/>
      <c r="DA149" s="100"/>
      <c r="DB149" s="100"/>
      <c r="DC149" s="100"/>
      <c r="DD149" s="100"/>
      <c r="DE149" s="100"/>
      <c r="DF149" s="100"/>
      <c r="DG149" s="100"/>
      <c r="DH149" s="100"/>
      <c r="DI149" s="100"/>
    </row>
    <row r="150" spans="1:113" s="101" customFormat="1" ht="49.9" customHeight="1" x14ac:dyDescent="0.25">
      <c r="A150" s="100"/>
      <c r="B150" s="196" t="s">
        <v>246</v>
      </c>
      <c r="C150" s="196" t="s">
        <v>247</v>
      </c>
      <c r="D150" s="196"/>
      <c r="E150" s="117" t="s">
        <v>247</v>
      </c>
      <c r="F150" s="117" t="s">
        <v>233</v>
      </c>
      <c r="G150" s="197" t="s">
        <v>242</v>
      </c>
      <c r="H150" s="197"/>
      <c r="I150" s="197"/>
      <c r="J150" s="117" t="s">
        <v>206</v>
      </c>
      <c r="K150" s="118">
        <v>1</v>
      </c>
      <c r="L150" s="119">
        <v>44833</v>
      </c>
      <c r="M150" s="198" t="s">
        <v>243</v>
      </c>
      <c r="N150" s="199" t="s">
        <v>243</v>
      </c>
      <c r="O150" s="199">
        <v>44468</v>
      </c>
      <c r="P150" s="199">
        <v>44326</v>
      </c>
      <c r="Q150" s="200"/>
      <c r="R150" s="120"/>
      <c r="S150" s="120"/>
      <c r="T150" s="66"/>
      <c r="U150" s="66"/>
      <c r="V150" s="66"/>
      <c r="W150" s="66"/>
      <c r="X150" s="66"/>
      <c r="Y150" s="66"/>
      <c r="Z150" s="66"/>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c r="AV150" s="100"/>
      <c r="AW150" s="100"/>
      <c r="AX150" s="100"/>
      <c r="AY150" s="100"/>
      <c r="AZ150" s="100"/>
      <c r="BA150" s="100"/>
      <c r="BB150" s="100"/>
      <c r="BC150" s="100"/>
      <c r="BD150" s="100"/>
      <c r="BE150" s="100"/>
      <c r="BF150" s="100"/>
      <c r="BG150" s="100"/>
      <c r="BH150" s="100"/>
      <c r="BI150" s="100"/>
      <c r="BJ150" s="100"/>
      <c r="BK150" s="100"/>
      <c r="BL150" s="100"/>
      <c r="BM150" s="100"/>
      <c r="BN150" s="100"/>
      <c r="BO150" s="100"/>
      <c r="BP150" s="100"/>
      <c r="BQ150" s="100"/>
      <c r="BR150" s="100"/>
      <c r="BS150" s="100"/>
      <c r="BT150" s="100"/>
      <c r="BU150" s="100"/>
      <c r="BV150" s="100"/>
      <c r="BW150" s="100"/>
      <c r="BX150" s="100"/>
      <c r="BY150" s="100"/>
      <c r="BZ150" s="100"/>
      <c r="CA150" s="100"/>
      <c r="CB150" s="100"/>
      <c r="CC150" s="100"/>
      <c r="CD150" s="100"/>
      <c r="CE150" s="100"/>
      <c r="CF150" s="100"/>
      <c r="CG150" s="100"/>
      <c r="CH150" s="100"/>
      <c r="CI150" s="100"/>
      <c r="CJ150" s="100"/>
      <c r="CK150" s="100"/>
      <c r="CL150" s="100"/>
      <c r="CM150" s="100"/>
      <c r="CN150" s="100"/>
      <c r="CO150" s="100"/>
      <c r="CP150" s="100"/>
      <c r="CQ150" s="100"/>
      <c r="CR150" s="100"/>
      <c r="CS150" s="100"/>
      <c r="CT150" s="100"/>
      <c r="CU150" s="100"/>
      <c r="CV150" s="100"/>
      <c r="CW150" s="100"/>
      <c r="CX150" s="100"/>
      <c r="CY150" s="100"/>
      <c r="CZ150" s="100"/>
      <c r="DA150" s="100"/>
      <c r="DB150" s="100"/>
      <c r="DC150" s="100"/>
      <c r="DD150" s="100"/>
      <c r="DE150" s="100"/>
      <c r="DF150" s="100"/>
      <c r="DG150" s="100"/>
      <c r="DH150" s="100"/>
      <c r="DI150" s="100"/>
    </row>
    <row r="151" spans="1:113" s="101" customFormat="1" ht="49.9" customHeight="1" x14ac:dyDescent="0.25">
      <c r="A151" s="100"/>
      <c r="B151" s="196" t="s">
        <v>248</v>
      </c>
      <c r="C151" s="196" t="s">
        <v>249</v>
      </c>
      <c r="D151" s="196"/>
      <c r="E151" s="117" t="s">
        <v>249</v>
      </c>
      <c r="F151" s="117" t="s">
        <v>235</v>
      </c>
      <c r="G151" s="197" t="s">
        <v>242</v>
      </c>
      <c r="H151" s="197"/>
      <c r="I151" s="197"/>
      <c r="J151" s="117" t="s">
        <v>206</v>
      </c>
      <c r="K151" s="118">
        <v>1</v>
      </c>
      <c r="L151" s="119">
        <v>44833</v>
      </c>
      <c r="M151" s="198" t="s">
        <v>243</v>
      </c>
      <c r="N151" s="199" t="s">
        <v>243</v>
      </c>
      <c r="O151" s="199">
        <v>44468</v>
      </c>
      <c r="P151" s="199">
        <v>44327</v>
      </c>
      <c r="Q151" s="200"/>
      <c r="R151" s="120"/>
      <c r="S151" s="120"/>
      <c r="T151" s="66"/>
      <c r="U151" s="66"/>
      <c r="V151" s="66"/>
      <c r="W151" s="66"/>
      <c r="X151" s="66"/>
      <c r="Y151" s="66"/>
      <c r="Z151" s="66"/>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100"/>
      <c r="AW151" s="100"/>
      <c r="AX151" s="100"/>
      <c r="AY151" s="100"/>
      <c r="AZ151" s="100"/>
      <c r="BA151" s="100"/>
      <c r="BB151" s="100"/>
      <c r="BC151" s="100"/>
      <c r="BD151" s="100"/>
      <c r="BE151" s="100"/>
      <c r="BF151" s="100"/>
      <c r="BG151" s="100"/>
      <c r="BH151" s="100"/>
      <c r="BI151" s="100"/>
      <c r="BJ151" s="100"/>
      <c r="BK151" s="100"/>
      <c r="BL151" s="100"/>
      <c r="BM151" s="100"/>
      <c r="BN151" s="100"/>
      <c r="BO151" s="100"/>
      <c r="BP151" s="100"/>
      <c r="BQ151" s="100"/>
      <c r="BR151" s="100"/>
      <c r="BS151" s="100"/>
      <c r="BT151" s="100"/>
      <c r="BU151" s="100"/>
      <c r="BV151" s="100"/>
      <c r="BW151" s="100"/>
      <c r="BX151" s="100"/>
      <c r="BY151" s="100"/>
      <c r="BZ151" s="100"/>
      <c r="CA151" s="100"/>
      <c r="CB151" s="100"/>
      <c r="CC151" s="100"/>
      <c r="CD151" s="100"/>
      <c r="CE151" s="100"/>
      <c r="CF151" s="100"/>
      <c r="CG151" s="100"/>
      <c r="CH151" s="100"/>
      <c r="CI151" s="100"/>
      <c r="CJ151" s="100"/>
      <c r="CK151" s="100"/>
      <c r="CL151" s="100"/>
      <c r="CM151" s="100"/>
      <c r="CN151" s="100"/>
      <c r="CO151" s="100"/>
      <c r="CP151" s="100"/>
      <c r="CQ151" s="100"/>
      <c r="CR151" s="100"/>
      <c r="CS151" s="100"/>
      <c r="CT151" s="100"/>
      <c r="CU151" s="100"/>
      <c r="CV151" s="100"/>
      <c r="CW151" s="100"/>
      <c r="CX151" s="100"/>
      <c r="CY151" s="100"/>
      <c r="CZ151" s="100"/>
      <c r="DA151" s="100"/>
      <c r="DB151" s="100"/>
      <c r="DC151" s="100"/>
      <c r="DD151" s="100"/>
      <c r="DE151" s="100"/>
      <c r="DF151" s="100"/>
      <c r="DG151" s="100"/>
      <c r="DH151" s="100"/>
      <c r="DI151" s="100"/>
    </row>
    <row r="152" spans="1:113" s="101" customFormat="1" ht="49.9" customHeight="1" x14ac:dyDescent="0.25">
      <c r="A152" s="100"/>
      <c r="B152" s="196" t="s">
        <v>250</v>
      </c>
      <c r="C152" s="196" t="s">
        <v>251</v>
      </c>
      <c r="D152" s="196"/>
      <c r="E152" s="117" t="s">
        <v>251</v>
      </c>
      <c r="F152" s="117" t="s">
        <v>237</v>
      </c>
      <c r="G152" s="197" t="s">
        <v>242</v>
      </c>
      <c r="H152" s="197"/>
      <c r="I152" s="197"/>
      <c r="J152" s="117" t="s">
        <v>206</v>
      </c>
      <c r="K152" s="118">
        <v>1</v>
      </c>
      <c r="L152" s="119">
        <v>44833</v>
      </c>
      <c r="M152" s="198" t="s">
        <v>243</v>
      </c>
      <c r="N152" s="199" t="s">
        <v>243</v>
      </c>
      <c r="O152" s="199">
        <v>44468</v>
      </c>
      <c r="P152" s="199">
        <v>44328</v>
      </c>
      <c r="Q152" s="200"/>
      <c r="R152" s="120"/>
      <c r="S152" s="120"/>
      <c r="T152" s="66"/>
      <c r="U152" s="66"/>
      <c r="V152" s="66"/>
      <c r="W152" s="66"/>
      <c r="X152" s="66"/>
      <c r="Y152" s="66"/>
      <c r="Z152" s="66"/>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c r="AV152" s="100"/>
      <c r="AW152" s="100"/>
      <c r="AX152" s="100"/>
      <c r="AY152" s="100"/>
      <c r="AZ152" s="100"/>
      <c r="BA152" s="100"/>
      <c r="BB152" s="100"/>
      <c r="BC152" s="100"/>
      <c r="BD152" s="100"/>
      <c r="BE152" s="100"/>
      <c r="BF152" s="100"/>
      <c r="BG152" s="100"/>
      <c r="BH152" s="100"/>
      <c r="BI152" s="100"/>
      <c r="BJ152" s="100"/>
      <c r="BK152" s="100"/>
      <c r="BL152" s="100"/>
      <c r="BM152" s="100"/>
      <c r="BN152" s="100"/>
      <c r="BO152" s="100"/>
      <c r="BP152" s="100"/>
      <c r="BQ152" s="100"/>
      <c r="BR152" s="100"/>
      <c r="BS152" s="100"/>
      <c r="BT152" s="100"/>
      <c r="BU152" s="100"/>
      <c r="BV152" s="100"/>
      <c r="BW152" s="100"/>
      <c r="BX152" s="100"/>
      <c r="BY152" s="100"/>
      <c r="BZ152" s="100"/>
      <c r="CA152" s="100"/>
      <c r="CB152" s="100"/>
      <c r="CC152" s="100"/>
      <c r="CD152" s="100"/>
      <c r="CE152" s="100"/>
      <c r="CF152" s="100"/>
      <c r="CG152" s="100"/>
      <c r="CH152" s="100"/>
      <c r="CI152" s="100"/>
      <c r="CJ152" s="100"/>
      <c r="CK152" s="100"/>
      <c r="CL152" s="100"/>
      <c r="CM152" s="100"/>
      <c r="CN152" s="100"/>
      <c r="CO152" s="100"/>
      <c r="CP152" s="100"/>
      <c r="CQ152" s="100"/>
      <c r="CR152" s="100"/>
      <c r="CS152" s="100"/>
      <c r="CT152" s="100"/>
      <c r="CU152" s="100"/>
      <c r="CV152" s="100"/>
      <c r="CW152" s="100"/>
      <c r="CX152" s="100"/>
      <c r="CY152" s="100"/>
      <c r="CZ152" s="100"/>
      <c r="DA152" s="100"/>
      <c r="DB152" s="100"/>
      <c r="DC152" s="100"/>
      <c r="DD152" s="100"/>
      <c r="DE152" s="100"/>
      <c r="DF152" s="100"/>
      <c r="DG152" s="100"/>
      <c r="DH152" s="100"/>
      <c r="DI152" s="100"/>
    </row>
    <row r="153" spans="1:113" s="101" customFormat="1" ht="49.9" customHeight="1" x14ac:dyDescent="0.25">
      <c r="A153" s="100"/>
      <c r="B153" s="196" t="s">
        <v>252</v>
      </c>
      <c r="C153" s="196" t="s">
        <v>241</v>
      </c>
      <c r="D153" s="196"/>
      <c r="E153" s="117" t="s">
        <v>241</v>
      </c>
      <c r="F153" s="117" t="s">
        <v>227</v>
      </c>
      <c r="G153" s="197" t="s">
        <v>253</v>
      </c>
      <c r="H153" s="197"/>
      <c r="I153" s="197"/>
      <c r="J153" s="117" t="s">
        <v>206</v>
      </c>
      <c r="K153" s="118">
        <v>1</v>
      </c>
      <c r="L153" s="119">
        <v>44863</v>
      </c>
      <c r="M153" s="198" t="s">
        <v>243</v>
      </c>
      <c r="N153" s="199" t="s">
        <v>243</v>
      </c>
      <c r="O153" s="199">
        <v>44498</v>
      </c>
      <c r="P153" s="199">
        <v>44329</v>
      </c>
      <c r="Q153" s="200"/>
      <c r="R153" s="120"/>
      <c r="S153" s="120"/>
      <c r="T153" s="66"/>
      <c r="U153" s="66"/>
      <c r="V153" s="66"/>
      <c r="W153" s="66"/>
      <c r="X153" s="66"/>
      <c r="Y153" s="66"/>
      <c r="Z153" s="66"/>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100"/>
      <c r="AW153" s="100"/>
      <c r="AX153" s="100"/>
      <c r="AY153" s="100"/>
      <c r="AZ153" s="100"/>
      <c r="BA153" s="100"/>
      <c r="BB153" s="100"/>
      <c r="BC153" s="100"/>
      <c r="BD153" s="100"/>
      <c r="BE153" s="100"/>
      <c r="BF153" s="100"/>
      <c r="BG153" s="100"/>
      <c r="BH153" s="100"/>
      <c r="BI153" s="100"/>
      <c r="BJ153" s="100"/>
      <c r="BK153" s="100"/>
      <c r="BL153" s="100"/>
      <c r="BM153" s="100"/>
      <c r="BN153" s="100"/>
      <c r="BO153" s="100"/>
      <c r="BP153" s="100"/>
      <c r="BQ153" s="100"/>
      <c r="BR153" s="100"/>
      <c r="BS153" s="100"/>
      <c r="BT153" s="100"/>
      <c r="BU153" s="100"/>
      <c r="BV153" s="100"/>
      <c r="BW153" s="100"/>
      <c r="BX153" s="100"/>
      <c r="BY153" s="100"/>
      <c r="BZ153" s="100"/>
      <c r="CA153" s="100"/>
      <c r="CB153" s="100"/>
      <c r="CC153" s="100"/>
      <c r="CD153" s="100"/>
      <c r="CE153" s="100"/>
      <c r="CF153" s="100"/>
      <c r="CG153" s="100"/>
      <c r="CH153" s="100"/>
      <c r="CI153" s="100"/>
      <c r="CJ153" s="100"/>
      <c r="CK153" s="100"/>
      <c r="CL153" s="100"/>
      <c r="CM153" s="100"/>
      <c r="CN153" s="100"/>
      <c r="CO153" s="100"/>
      <c r="CP153" s="100"/>
      <c r="CQ153" s="100"/>
      <c r="CR153" s="100"/>
      <c r="CS153" s="100"/>
      <c r="CT153" s="100"/>
      <c r="CU153" s="100"/>
      <c r="CV153" s="100"/>
      <c r="CW153" s="100"/>
      <c r="CX153" s="100"/>
      <c r="CY153" s="100"/>
      <c r="CZ153" s="100"/>
      <c r="DA153" s="100"/>
      <c r="DB153" s="100"/>
      <c r="DC153" s="100"/>
      <c r="DD153" s="100"/>
      <c r="DE153" s="100"/>
      <c r="DF153" s="100"/>
      <c r="DG153" s="100"/>
      <c r="DH153" s="100"/>
      <c r="DI153" s="100"/>
    </row>
    <row r="154" spans="1:113" s="101" customFormat="1" ht="49.9" customHeight="1" x14ac:dyDescent="0.25">
      <c r="A154" s="100"/>
      <c r="B154" s="196" t="s">
        <v>254</v>
      </c>
      <c r="C154" s="196" t="s">
        <v>245</v>
      </c>
      <c r="D154" s="196"/>
      <c r="E154" s="117" t="s">
        <v>245</v>
      </c>
      <c r="F154" s="117" t="s">
        <v>231</v>
      </c>
      <c r="G154" s="197" t="s">
        <v>253</v>
      </c>
      <c r="H154" s="197"/>
      <c r="I154" s="197"/>
      <c r="J154" s="117" t="s">
        <v>206</v>
      </c>
      <c r="K154" s="118">
        <v>1</v>
      </c>
      <c r="L154" s="119">
        <v>44863</v>
      </c>
      <c r="M154" s="198" t="s">
        <v>243</v>
      </c>
      <c r="N154" s="199" t="s">
        <v>243</v>
      </c>
      <c r="O154" s="199">
        <v>44498</v>
      </c>
      <c r="P154" s="199">
        <v>44330</v>
      </c>
      <c r="Q154" s="200"/>
      <c r="R154" s="120"/>
      <c r="S154" s="120"/>
      <c r="T154" s="66"/>
      <c r="U154" s="66"/>
      <c r="V154" s="66"/>
      <c r="W154" s="66"/>
      <c r="X154" s="66"/>
      <c r="Y154" s="66"/>
      <c r="Z154" s="66"/>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c r="AV154" s="100"/>
      <c r="AW154" s="100"/>
      <c r="AX154" s="100"/>
      <c r="AY154" s="100"/>
      <c r="AZ154" s="100"/>
      <c r="BA154" s="100"/>
      <c r="BB154" s="100"/>
      <c r="BC154" s="100"/>
      <c r="BD154" s="100"/>
      <c r="BE154" s="100"/>
      <c r="BF154" s="100"/>
      <c r="BG154" s="100"/>
      <c r="BH154" s="100"/>
      <c r="BI154" s="100"/>
      <c r="BJ154" s="100"/>
      <c r="BK154" s="100"/>
      <c r="BL154" s="100"/>
      <c r="BM154" s="100"/>
      <c r="BN154" s="100"/>
      <c r="BO154" s="100"/>
      <c r="BP154" s="100"/>
      <c r="BQ154" s="100"/>
      <c r="BR154" s="100"/>
      <c r="BS154" s="100"/>
      <c r="BT154" s="100"/>
      <c r="BU154" s="100"/>
      <c r="BV154" s="100"/>
      <c r="BW154" s="100"/>
      <c r="BX154" s="100"/>
      <c r="BY154" s="100"/>
      <c r="BZ154" s="100"/>
      <c r="CA154" s="100"/>
      <c r="CB154" s="100"/>
      <c r="CC154" s="100"/>
      <c r="CD154" s="100"/>
      <c r="CE154" s="100"/>
      <c r="CF154" s="100"/>
      <c r="CG154" s="100"/>
      <c r="CH154" s="100"/>
      <c r="CI154" s="100"/>
      <c r="CJ154" s="100"/>
      <c r="CK154" s="100"/>
      <c r="CL154" s="100"/>
      <c r="CM154" s="100"/>
      <c r="CN154" s="100"/>
      <c r="CO154" s="100"/>
      <c r="CP154" s="100"/>
      <c r="CQ154" s="100"/>
      <c r="CR154" s="100"/>
      <c r="CS154" s="100"/>
      <c r="CT154" s="100"/>
      <c r="CU154" s="100"/>
      <c r="CV154" s="100"/>
      <c r="CW154" s="100"/>
      <c r="CX154" s="100"/>
      <c r="CY154" s="100"/>
      <c r="CZ154" s="100"/>
      <c r="DA154" s="100"/>
      <c r="DB154" s="100"/>
      <c r="DC154" s="100"/>
      <c r="DD154" s="100"/>
      <c r="DE154" s="100"/>
      <c r="DF154" s="100"/>
      <c r="DG154" s="100"/>
      <c r="DH154" s="100"/>
      <c r="DI154" s="100"/>
    </row>
    <row r="155" spans="1:113" s="101" customFormat="1" ht="49.9" customHeight="1" x14ac:dyDescent="0.25">
      <c r="A155" s="100"/>
      <c r="B155" s="196" t="s">
        <v>255</v>
      </c>
      <c r="C155" s="196" t="s">
        <v>247</v>
      </c>
      <c r="D155" s="196"/>
      <c r="E155" s="117" t="s">
        <v>247</v>
      </c>
      <c r="F155" s="117" t="s">
        <v>233</v>
      </c>
      <c r="G155" s="197" t="s">
        <v>253</v>
      </c>
      <c r="H155" s="197"/>
      <c r="I155" s="197"/>
      <c r="J155" s="117" t="s">
        <v>206</v>
      </c>
      <c r="K155" s="118">
        <v>1</v>
      </c>
      <c r="L155" s="119">
        <v>44863</v>
      </c>
      <c r="M155" s="198" t="s">
        <v>243</v>
      </c>
      <c r="N155" s="199" t="s">
        <v>243</v>
      </c>
      <c r="O155" s="199">
        <v>44498</v>
      </c>
      <c r="P155" s="199">
        <v>44331</v>
      </c>
      <c r="Q155" s="200"/>
      <c r="R155" s="120"/>
      <c r="S155" s="120"/>
      <c r="T155" s="66"/>
      <c r="U155" s="66"/>
      <c r="V155" s="66"/>
      <c r="W155" s="66"/>
      <c r="X155" s="66"/>
      <c r="Y155" s="66"/>
      <c r="Z155" s="66"/>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c r="AV155" s="100"/>
      <c r="AW155" s="100"/>
      <c r="AX155" s="100"/>
      <c r="AY155" s="100"/>
      <c r="AZ155" s="100"/>
      <c r="BA155" s="100"/>
      <c r="BB155" s="100"/>
      <c r="BC155" s="100"/>
      <c r="BD155" s="100"/>
      <c r="BE155" s="100"/>
      <c r="BF155" s="100"/>
      <c r="BG155" s="100"/>
      <c r="BH155" s="100"/>
      <c r="BI155" s="100"/>
      <c r="BJ155" s="100"/>
      <c r="BK155" s="100"/>
      <c r="BL155" s="100"/>
      <c r="BM155" s="100"/>
      <c r="BN155" s="100"/>
      <c r="BO155" s="100"/>
      <c r="BP155" s="100"/>
      <c r="BQ155" s="100"/>
      <c r="BR155" s="100"/>
      <c r="BS155" s="100"/>
      <c r="BT155" s="100"/>
      <c r="BU155" s="100"/>
      <c r="BV155" s="100"/>
      <c r="BW155" s="100"/>
      <c r="BX155" s="100"/>
      <c r="BY155" s="100"/>
      <c r="BZ155" s="100"/>
      <c r="CA155" s="100"/>
      <c r="CB155" s="100"/>
      <c r="CC155" s="100"/>
      <c r="CD155" s="100"/>
      <c r="CE155" s="100"/>
      <c r="CF155" s="100"/>
      <c r="CG155" s="100"/>
      <c r="CH155" s="100"/>
      <c r="CI155" s="100"/>
      <c r="CJ155" s="100"/>
      <c r="CK155" s="100"/>
      <c r="CL155" s="100"/>
      <c r="CM155" s="100"/>
      <c r="CN155" s="100"/>
      <c r="CO155" s="100"/>
      <c r="CP155" s="100"/>
      <c r="CQ155" s="100"/>
      <c r="CR155" s="100"/>
      <c r="CS155" s="100"/>
      <c r="CT155" s="100"/>
      <c r="CU155" s="100"/>
      <c r="CV155" s="100"/>
      <c r="CW155" s="100"/>
      <c r="CX155" s="100"/>
      <c r="CY155" s="100"/>
      <c r="CZ155" s="100"/>
      <c r="DA155" s="100"/>
      <c r="DB155" s="100"/>
      <c r="DC155" s="100"/>
      <c r="DD155" s="100"/>
      <c r="DE155" s="100"/>
      <c r="DF155" s="100"/>
      <c r="DG155" s="100"/>
      <c r="DH155" s="100"/>
      <c r="DI155" s="100"/>
    </row>
    <row r="156" spans="1:113" s="101" customFormat="1" ht="49.9" customHeight="1" x14ac:dyDescent="0.2">
      <c r="A156" s="100"/>
      <c r="B156" s="196" t="s">
        <v>256</v>
      </c>
      <c r="C156" s="196" t="s">
        <v>249</v>
      </c>
      <c r="D156" s="196"/>
      <c r="E156" s="117" t="s">
        <v>249</v>
      </c>
      <c r="F156" s="117" t="s">
        <v>235</v>
      </c>
      <c r="G156" s="197" t="s">
        <v>253</v>
      </c>
      <c r="H156" s="197"/>
      <c r="I156" s="197"/>
      <c r="J156" s="117" t="s">
        <v>206</v>
      </c>
      <c r="K156" s="118">
        <v>1</v>
      </c>
      <c r="L156" s="119">
        <v>44863</v>
      </c>
      <c r="M156" s="198" t="s">
        <v>243</v>
      </c>
      <c r="N156" s="199" t="s">
        <v>243</v>
      </c>
      <c r="O156" s="199">
        <v>44498</v>
      </c>
      <c r="P156" s="199">
        <v>44332</v>
      </c>
      <c r="Q156" s="200"/>
      <c r="R156" s="120"/>
      <c r="S156" s="12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c r="AV156" s="100"/>
      <c r="AW156" s="100"/>
      <c r="AX156" s="100"/>
      <c r="AY156" s="100"/>
      <c r="AZ156" s="100"/>
      <c r="BA156" s="100"/>
      <c r="BB156" s="100"/>
      <c r="BC156" s="100"/>
      <c r="BD156" s="100"/>
      <c r="BE156" s="100"/>
      <c r="BF156" s="100"/>
      <c r="BG156" s="100"/>
      <c r="BH156" s="100"/>
      <c r="BI156" s="100"/>
      <c r="BJ156" s="100"/>
      <c r="BK156" s="100"/>
      <c r="BL156" s="100"/>
      <c r="BM156" s="100"/>
      <c r="BN156" s="100"/>
      <c r="BO156" s="100"/>
      <c r="BP156" s="100"/>
      <c r="BQ156" s="100"/>
      <c r="BR156" s="100"/>
      <c r="BS156" s="100"/>
      <c r="BT156" s="100"/>
      <c r="BU156" s="100"/>
      <c r="BV156" s="100"/>
      <c r="BW156" s="100"/>
      <c r="BX156" s="100"/>
      <c r="BY156" s="100"/>
      <c r="BZ156" s="100"/>
      <c r="CA156" s="100"/>
      <c r="CB156" s="100"/>
      <c r="CC156" s="100"/>
      <c r="CD156" s="100"/>
      <c r="CE156" s="100"/>
      <c r="CF156" s="100"/>
      <c r="CG156" s="100"/>
      <c r="CH156" s="100"/>
      <c r="CI156" s="100"/>
      <c r="CJ156" s="100"/>
      <c r="CK156" s="100"/>
      <c r="CL156" s="100"/>
      <c r="CM156" s="100"/>
      <c r="CN156" s="100"/>
      <c r="CO156" s="100"/>
      <c r="CP156" s="100"/>
      <c r="CQ156" s="100"/>
      <c r="CR156" s="100"/>
      <c r="CS156" s="100"/>
      <c r="CT156" s="100"/>
      <c r="CU156" s="100"/>
      <c r="CV156" s="100"/>
      <c r="CW156" s="100"/>
      <c r="CX156" s="100"/>
      <c r="CY156" s="100"/>
      <c r="CZ156" s="100"/>
      <c r="DA156" s="100"/>
      <c r="DB156" s="100"/>
      <c r="DC156" s="100"/>
      <c r="DD156" s="100"/>
      <c r="DE156" s="100"/>
      <c r="DF156" s="100"/>
      <c r="DG156" s="100"/>
      <c r="DH156" s="100"/>
      <c r="DI156" s="100"/>
    </row>
    <row r="157" spans="1:113" s="101" customFormat="1" ht="49.9" customHeight="1" x14ac:dyDescent="0.2">
      <c r="A157" s="100"/>
      <c r="B157" s="196" t="s">
        <v>257</v>
      </c>
      <c r="C157" s="196" t="s">
        <v>251</v>
      </c>
      <c r="D157" s="196"/>
      <c r="E157" s="117" t="s">
        <v>251</v>
      </c>
      <c r="F157" s="117" t="s">
        <v>237</v>
      </c>
      <c r="G157" s="197" t="s">
        <v>253</v>
      </c>
      <c r="H157" s="197"/>
      <c r="I157" s="197"/>
      <c r="J157" s="117" t="s">
        <v>206</v>
      </c>
      <c r="K157" s="118">
        <v>1</v>
      </c>
      <c r="L157" s="119">
        <v>44863</v>
      </c>
      <c r="M157" s="198" t="s">
        <v>243</v>
      </c>
      <c r="N157" s="199" t="s">
        <v>243</v>
      </c>
      <c r="O157" s="199">
        <v>44498</v>
      </c>
      <c r="P157" s="199">
        <v>44333</v>
      </c>
      <c r="Q157" s="200"/>
      <c r="R157" s="120"/>
      <c r="S157" s="12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c r="AV157" s="100"/>
      <c r="AW157" s="100"/>
      <c r="AX157" s="100"/>
      <c r="AY157" s="100"/>
      <c r="AZ157" s="100"/>
      <c r="BA157" s="100"/>
      <c r="BB157" s="100"/>
      <c r="BC157" s="100"/>
      <c r="BD157" s="100"/>
      <c r="BE157" s="100"/>
      <c r="BF157" s="100"/>
      <c r="BG157" s="100"/>
      <c r="BH157" s="100"/>
      <c r="BI157" s="100"/>
      <c r="BJ157" s="100"/>
      <c r="BK157" s="100"/>
      <c r="BL157" s="100"/>
      <c r="BM157" s="100"/>
      <c r="BN157" s="100"/>
      <c r="BO157" s="100"/>
      <c r="BP157" s="100"/>
      <c r="BQ157" s="100"/>
      <c r="BR157" s="100"/>
      <c r="BS157" s="100"/>
      <c r="BT157" s="100"/>
      <c r="BU157" s="100"/>
      <c r="BV157" s="100"/>
      <c r="BW157" s="100"/>
      <c r="BX157" s="100"/>
      <c r="BY157" s="100"/>
      <c r="BZ157" s="100"/>
      <c r="CA157" s="100"/>
      <c r="CB157" s="100"/>
      <c r="CC157" s="100"/>
      <c r="CD157" s="100"/>
      <c r="CE157" s="100"/>
      <c r="CF157" s="100"/>
      <c r="CG157" s="100"/>
      <c r="CH157" s="100"/>
      <c r="CI157" s="100"/>
      <c r="CJ157" s="100"/>
      <c r="CK157" s="100"/>
      <c r="CL157" s="100"/>
      <c r="CM157" s="100"/>
      <c r="CN157" s="100"/>
      <c r="CO157" s="100"/>
      <c r="CP157" s="100"/>
      <c r="CQ157" s="100"/>
      <c r="CR157" s="100"/>
      <c r="CS157" s="100"/>
      <c r="CT157" s="100"/>
      <c r="CU157" s="100"/>
      <c r="CV157" s="100"/>
      <c r="CW157" s="100"/>
      <c r="CX157" s="100"/>
      <c r="CY157" s="100"/>
      <c r="CZ157" s="100"/>
      <c r="DA157" s="100"/>
      <c r="DB157" s="100"/>
      <c r="DC157" s="100"/>
      <c r="DD157" s="100"/>
      <c r="DE157" s="100"/>
      <c r="DF157" s="100"/>
      <c r="DG157" s="100"/>
      <c r="DH157" s="100"/>
      <c r="DI157" s="100"/>
    </row>
    <row r="158" spans="1:113" s="101" customFormat="1" ht="49.9" customHeight="1" x14ac:dyDescent="0.2">
      <c r="A158" s="100"/>
      <c r="B158" s="196" t="s">
        <v>258</v>
      </c>
      <c r="C158" s="196" t="s">
        <v>149</v>
      </c>
      <c r="D158" s="196"/>
      <c r="E158" s="117" t="s">
        <v>149</v>
      </c>
      <c r="F158" s="117" t="s">
        <v>239</v>
      </c>
      <c r="G158" s="197" t="s">
        <v>253</v>
      </c>
      <c r="H158" s="197"/>
      <c r="I158" s="197"/>
      <c r="J158" s="117" t="s">
        <v>206</v>
      </c>
      <c r="K158" s="118">
        <v>1</v>
      </c>
      <c r="L158" s="119">
        <v>44863</v>
      </c>
      <c r="M158" s="198" t="s">
        <v>243</v>
      </c>
      <c r="N158" s="199" t="s">
        <v>243</v>
      </c>
      <c r="O158" s="199">
        <v>44498</v>
      </c>
      <c r="P158" s="199">
        <v>44334</v>
      </c>
      <c r="Q158" s="200"/>
      <c r="R158" s="120"/>
      <c r="S158" s="12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100"/>
      <c r="AW158" s="100"/>
      <c r="AX158" s="100"/>
      <c r="AY158" s="100"/>
      <c r="AZ158" s="100"/>
      <c r="BA158" s="100"/>
      <c r="BB158" s="100"/>
      <c r="BC158" s="100"/>
      <c r="BD158" s="100"/>
      <c r="BE158" s="100"/>
      <c r="BF158" s="100"/>
      <c r="BG158" s="100"/>
      <c r="BH158" s="100"/>
      <c r="BI158" s="100"/>
      <c r="BJ158" s="100"/>
      <c r="BK158" s="100"/>
      <c r="BL158" s="100"/>
      <c r="BM158" s="100"/>
      <c r="BN158" s="100"/>
      <c r="BO158" s="100"/>
      <c r="BP158" s="100"/>
      <c r="BQ158" s="100"/>
      <c r="BR158" s="100"/>
      <c r="BS158" s="100"/>
      <c r="BT158" s="100"/>
      <c r="BU158" s="100"/>
      <c r="BV158" s="100"/>
      <c r="BW158" s="100"/>
      <c r="BX158" s="100"/>
      <c r="BY158" s="100"/>
      <c r="BZ158" s="100"/>
      <c r="CA158" s="100"/>
      <c r="CB158" s="100"/>
      <c r="CC158" s="100"/>
      <c r="CD158" s="100"/>
      <c r="CE158" s="100"/>
      <c r="CF158" s="100"/>
      <c r="CG158" s="100"/>
      <c r="CH158" s="100"/>
      <c r="CI158" s="100"/>
      <c r="CJ158" s="100"/>
      <c r="CK158" s="100"/>
      <c r="CL158" s="100"/>
      <c r="CM158" s="100"/>
      <c r="CN158" s="100"/>
      <c r="CO158" s="100"/>
      <c r="CP158" s="100"/>
      <c r="CQ158" s="100"/>
      <c r="CR158" s="100"/>
      <c r="CS158" s="100"/>
      <c r="CT158" s="100"/>
      <c r="CU158" s="100"/>
      <c r="CV158" s="100"/>
      <c r="CW158" s="100"/>
      <c r="CX158" s="100"/>
      <c r="CY158" s="100"/>
      <c r="CZ158" s="100"/>
      <c r="DA158" s="100"/>
      <c r="DB158" s="100"/>
      <c r="DC158" s="100"/>
      <c r="DD158" s="100"/>
      <c r="DE158" s="100"/>
      <c r="DF158" s="100"/>
      <c r="DG158" s="100"/>
      <c r="DH158" s="100"/>
      <c r="DI158" s="100"/>
    </row>
    <row r="159" spans="1:113" s="101" customFormat="1" ht="49.9" customHeight="1" x14ac:dyDescent="0.2">
      <c r="A159" s="100"/>
      <c r="B159" s="196" t="s">
        <v>259</v>
      </c>
      <c r="C159" s="196" t="s">
        <v>241</v>
      </c>
      <c r="D159" s="196"/>
      <c r="E159" s="117" t="s">
        <v>241</v>
      </c>
      <c r="F159" s="117" t="s">
        <v>227</v>
      </c>
      <c r="G159" s="197" t="s">
        <v>260</v>
      </c>
      <c r="H159" s="197"/>
      <c r="I159" s="197"/>
      <c r="J159" s="117" t="s">
        <v>261</v>
      </c>
      <c r="K159" s="118">
        <v>1</v>
      </c>
      <c r="L159" s="119">
        <v>44891</v>
      </c>
      <c r="M159" s="198" t="s">
        <v>243</v>
      </c>
      <c r="N159" s="199" t="s">
        <v>243</v>
      </c>
      <c r="O159" s="199">
        <v>44526</v>
      </c>
      <c r="P159" s="199">
        <v>44335</v>
      </c>
      <c r="Q159" s="200"/>
      <c r="R159" s="120"/>
      <c r="S159" s="12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c r="AV159" s="100"/>
      <c r="AW159" s="100"/>
      <c r="AX159" s="100"/>
      <c r="AY159" s="100"/>
      <c r="AZ159" s="100"/>
      <c r="BA159" s="100"/>
      <c r="BB159" s="100"/>
      <c r="BC159" s="100"/>
      <c r="BD159" s="100"/>
      <c r="BE159" s="100"/>
      <c r="BF159" s="100"/>
      <c r="BG159" s="100"/>
      <c r="BH159" s="100"/>
      <c r="BI159" s="100"/>
      <c r="BJ159" s="100"/>
      <c r="BK159" s="100"/>
      <c r="BL159" s="100"/>
      <c r="BM159" s="100"/>
      <c r="BN159" s="100"/>
      <c r="BO159" s="100"/>
      <c r="BP159" s="100"/>
      <c r="BQ159" s="100"/>
      <c r="BR159" s="100"/>
      <c r="BS159" s="100"/>
      <c r="BT159" s="100"/>
      <c r="BU159" s="100"/>
      <c r="BV159" s="100"/>
      <c r="BW159" s="100"/>
      <c r="BX159" s="100"/>
      <c r="BY159" s="100"/>
      <c r="BZ159" s="100"/>
      <c r="CA159" s="100"/>
      <c r="CB159" s="100"/>
      <c r="CC159" s="100"/>
      <c r="CD159" s="100"/>
      <c r="CE159" s="100"/>
      <c r="CF159" s="100"/>
      <c r="CG159" s="100"/>
      <c r="CH159" s="100"/>
      <c r="CI159" s="100"/>
      <c r="CJ159" s="100"/>
      <c r="CK159" s="100"/>
      <c r="CL159" s="100"/>
      <c r="CM159" s="100"/>
      <c r="CN159" s="100"/>
      <c r="CO159" s="100"/>
      <c r="CP159" s="100"/>
      <c r="CQ159" s="100"/>
      <c r="CR159" s="100"/>
      <c r="CS159" s="100"/>
      <c r="CT159" s="100"/>
      <c r="CU159" s="100"/>
      <c r="CV159" s="100"/>
      <c r="CW159" s="100"/>
      <c r="CX159" s="100"/>
      <c r="CY159" s="100"/>
      <c r="CZ159" s="100"/>
      <c r="DA159" s="100"/>
      <c r="DB159" s="100"/>
      <c r="DC159" s="100"/>
      <c r="DD159" s="100"/>
      <c r="DE159" s="100"/>
      <c r="DF159" s="100"/>
      <c r="DG159" s="100"/>
      <c r="DH159" s="100"/>
      <c r="DI159" s="100"/>
    </row>
    <row r="160" spans="1:113" s="101" customFormat="1" ht="49.9" customHeight="1" x14ac:dyDescent="0.2">
      <c r="A160" s="100"/>
      <c r="B160" s="196" t="s">
        <v>262</v>
      </c>
      <c r="C160" s="196" t="s">
        <v>245</v>
      </c>
      <c r="D160" s="196"/>
      <c r="E160" s="117" t="s">
        <v>245</v>
      </c>
      <c r="F160" s="117" t="s">
        <v>231</v>
      </c>
      <c r="G160" s="197" t="s">
        <v>260</v>
      </c>
      <c r="H160" s="197"/>
      <c r="I160" s="197"/>
      <c r="J160" s="117" t="s">
        <v>261</v>
      </c>
      <c r="K160" s="118">
        <v>1</v>
      </c>
      <c r="L160" s="119">
        <v>44891</v>
      </c>
      <c r="M160" s="198" t="s">
        <v>243</v>
      </c>
      <c r="N160" s="199" t="s">
        <v>243</v>
      </c>
      <c r="O160" s="199">
        <v>44526</v>
      </c>
      <c r="P160" s="199">
        <v>44336</v>
      </c>
      <c r="Q160" s="200"/>
      <c r="R160" s="120"/>
      <c r="S160" s="12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100"/>
      <c r="AW160" s="100"/>
      <c r="AX160" s="100"/>
      <c r="AY160" s="100"/>
      <c r="AZ160" s="100"/>
      <c r="BA160" s="100"/>
      <c r="BB160" s="100"/>
      <c r="BC160" s="100"/>
      <c r="BD160" s="100"/>
      <c r="BE160" s="100"/>
      <c r="BF160" s="100"/>
      <c r="BG160" s="100"/>
      <c r="BH160" s="100"/>
      <c r="BI160" s="100"/>
      <c r="BJ160" s="100"/>
      <c r="BK160" s="100"/>
      <c r="BL160" s="100"/>
      <c r="BM160" s="100"/>
      <c r="BN160" s="100"/>
      <c r="BO160" s="100"/>
      <c r="BP160" s="100"/>
      <c r="BQ160" s="100"/>
      <c r="BR160" s="100"/>
      <c r="BS160" s="100"/>
      <c r="BT160" s="100"/>
      <c r="BU160" s="100"/>
      <c r="BV160" s="100"/>
      <c r="BW160" s="100"/>
      <c r="BX160" s="100"/>
      <c r="BY160" s="100"/>
      <c r="BZ160" s="100"/>
      <c r="CA160" s="100"/>
      <c r="CB160" s="100"/>
      <c r="CC160" s="100"/>
      <c r="CD160" s="100"/>
      <c r="CE160" s="100"/>
      <c r="CF160" s="100"/>
      <c r="CG160" s="100"/>
      <c r="CH160" s="100"/>
      <c r="CI160" s="100"/>
      <c r="CJ160" s="100"/>
      <c r="CK160" s="100"/>
      <c r="CL160" s="100"/>
      <c r="CM160" s="100"/>
      <c r="CN160" s="100"/>
      <c r="CO160" s="100"/>
      <c r="CP160" s="100"/>
      <c r="CQ160" s="100"/>
      <c r="CR160" s="100"/>
      <c r="CS160" s="100"/>
      <c r="CT160" s="100"/>
      <c r="CU160" s="100"/>
      <c r="CV160" s="100"/>
      <c r="CW160" s="100"/>
      <c r="CX160" s="100"/>
      <c r="CY160" s="100"/>
      <c r="CZ160" s="100"/>
      <c r="DA160" s="100"/>
      <c r="DB160" s="100"/>
      <c r="DC160" s="100"/>
      <c r="DD160" s="100"/>
      <c r="DE160" s="100"/>
      <c r="DF160" s="100"/>
      <c r="DG160" s="100"/>
      <c r="DH160" s="100"/>
      <c r="DI160" s="100"/>
    </row>
    <row r="161" spans="1:113" s="101" customFormat="1" ht="49.9" customHeight="1" x14ac:dyDescent="0.2">
      <c r="A161" s="100"/>
      <c r="B161" s="196" t="s">
        <v>263</v>
      </c>
      <c r="C161" s="196" t="s">
        <v>247</v>
      </c>
      <c r="D161" s="196"/>
      <c r="E161" s="117" t="s">
        <v>247</v>
      </c>
      <c r="F161" s="117" t="s">
        <v>233</v>
      </c>
      <c r="G161" s="197" t="s">
        <v>260</v>
      </c>
      <c r="H161" s="197"/>
      <c r="I161" s="197"/>
      <c r="J161" s="117" t="s">
        <v>261</v>
      </c>
      <c r="K161" s="118">
        <v>1</v>
      </c>
      <c r="L161" s="119">
        <v>44891</v>
      </c>
      <c r="M161" s="198" t="s">
        <v>243</v>
      </c>
      <c r="N161" s="199" t="s">
        <v>243</v>
      </c>
      <c r="O161" s="199">
        <v>44526</v>
      </c>
      <c r="P161" s="199">
        <v>44337</v>
      </c>
      <c r="Q161" s="200"/>
      <c r="R161" s="120"/>
      <c r="S161" s="12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100"/>
      <c r="AW161" s="100"/>
      <c r="AX161" s="100"/>
      <c r="AY161" s="100"/>
      <c r="AZ161" s="100"/>
      <c r="BA161" s="100"/>
      <c r="BB161" s="100"/>
      <c r="BC161" s="100"/>
      <c r="BD161" s="100"/>
      <c r="BE161" s="100"/>
      <c r="BF161" s="100"/>
      <c r="BG161" s="100"/>
      <c r="BH161" s="100"/>
      <c r="BI161" s="100"/>
      <c r="BJ161" s="100"/>
      <c r="BK161" s="100"/>
      <c r="BL161" s="100"/>
      <c r="BM161" s="100"/>
      <c r="BN161" s="100"/>
      <c r="BO161" s="100"/>
      <c r="BP161" s="100"/>
      <c r="BQ161" s="100"/>
      <c r="BR161" s="100"/>
      <c r="BS161" s="100"/>
      <c r="BT161" s="100"/>
      <c r="BU161" s="100"/>
      <c r="BV161" s="100"/>
      <c r="BW161" s="100"/>
      <c r="BX161" s="100"/>
      <c r="BY161" s="100"/>
      <c r="BZ161" s="100"/>
      <c r="CA161" s="100"/>
      <c r="CB161" s="100"/>
      <c r="CC161" s="100"/>
      <c r="CD161" s="100"/>
      <c r="CE161" s="100"/>
      <c r="CF161" s="100"/>
      <c r="CG161" s="100"/>
      <c r="CH161" s="100"/>
      <c r="CI161" s="100"/>
      <c r="CJ161" s="100"/>
      <c r="CK161" s="100"/>
      <c r="CL161" s="100"/>
      <c r="CM161" s="100"/>
      <c r="CN161" s="100"/>
      <c r="CO161" s="100"/>
      <c r="CP161" s="100"/>
      <c r="CQ161" s="100"/>
      <c r="CR161" s="100"/>
      <c r="CS161" s="100"/>
      <c r="CT161" s="100"/>
      <c r="CU161" s="100"/>
      <c r="CV161" s="100"/>
      <c r="CW161" s="100"/>
      <c r="CX161" s="100"/>
      <c r="CY161" s="100"/>
      <c r="CZ161" s="100"/>
      <c r="DA161" s="100"/>
      <c r="DB161" s="100"/>
      <c r="DC161" s="100"/>
      <c r="DD161" s="100"/>
      <c r="DE161" s="100"/>
      <c r="DF161" s="100"/>
      <c r="DG161" s="100"/>
      <c r="DH161" s="100"/>
      <c r="DI161" s="100"/>
    </row>
    <row r="162" spans="1:113" s="101" customFormat="1" ht="49.9" customHeight="1" x14ac:dyDescent="0.2">
      <c r="A162" s="100"/>
      <c r="B162" s="196" t="s">
        <v>264</v>
      </c>
      <c r="C162" s="196" t="s">
        <v>249</v>
      </c>
      <c r="D162" s="196"/>
      <c r="E162" s="117" t="s">
        <v>249</v>
      </c>
      <c r="F162" s="117" t="s">
        <v>235</v>
      </c>
      <c r="G162" s="197" t="s">
        <v>260</v>
      </c>
      <c r="H162" s="197"/>
      <c r="I162" s="197"/>
      <c r="J162" s="117" t="s">
        <v>261</v>
      </c>
      <c r="K162" s="118">
        <v>1</v>
      </c>
      <c r="L162" s="119">
        <v>44891</v>
      </c>
      <c r="M162" s="198" t="s">
        <v>243</v>
      </c>
      <c r="N162" s="199" t="s">
        <v>243</v>
      </c>
      <c r="O162" s="199">
        <v>44526</v>
      </c>
      <c r="P162" s="199">
        <v>44338</v>
      </c>
      <c r="Q162" s="200"/>
      <c r="R162" s="120"/>
      <c r="S162" s="12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c r="AV162" s="100"/>
      <c r="AW162" s="100"/>
      <c r="AX162" s="100"/>
      <c r="AY162" s="100"/>
      <c r="AZ162" s="100"/>
      <c r="BA162" s="100"/>
      <c r="BB162" s="100"/>
      <c r="BC162" s="100"/>
      <c r="BD162" s="100"/>
      <c r="BE162" s="100"/>
      <c r="BF162" s="100"/>
      <c r="BG162" s="100"/>
      <c r="BH162" s="100"/>
      <c r="BI162" s="100"/>
      <c r="BJ162" s="100"/>
      <c r="BK162" s="100"/>
      <c r="BL162" s="100"/>
      <c r="BM162" s="100"/>
      <c r="BN162" s="100"/>
      <c r="BO162" s="100"/>
      <c r="BP162" s="100"/>
      <c r="BQ162" s="100"/>
      <c r="BR162" s="100"/>
      <c r="BS162" s="100"/>
      <c r="BT162" s="100"/>
      <c r="BU162" s="100"/>
      <c r="BV162" s="100"/>
      <c r="BW162" s="100"/>
      <c r="BX162" s="100"/>
      <c r="BY162" s="100"/>
      <c r="BZ162" s="100"/>
      <c r="CA162" s="100"/>
      <c r="CB162" s="100"/>
      <c r="CC162" s="100"/>
      <c r="CD162" s="100"/>
      <c r="CE162" s="100"/>
      <c r="CF162" s="100"/>
      <c r="CG162" s="100"/>
      <c r="CH162" s="100"/>
      <c r="CI162" s="100"/>
      <c r="CJ162" s="100"/>
      <c r="CK162" s="100"/>
      <c r="CL162" s="100"/>
      <c r="CM162" s="100"/>
      <c r="CN162" s="100"/>
      <c r="CO162" s="100"/>
      <c r="CP162" s="100"/>
      <c r="CQ162" s="100"/>
      <c r="CR162" s="100"/>
      <c r="CS162" s="100"/>
      <c r="CT162" s="100"/>
      <c r="CU162" s="100"/>
      <c r="CV162" s="100"/>
      <c r="CW162" s="100"/>
      <c r="CX162" s="100"/>
      <c r="CY162" s="100"/>
      <c r="CZ162" s="100"/>
      <c r="DA162" s="100"/>
      <c r="DB162" s="100"/>
      <c r="DC162" s="100"/>
      <c r="DD162" s="100"/>
      <c r="DE162" s="100"/>
      <c r="DF162" s="100"/>
      <c r="DG162" s="100"/>
      <c r="DH162" s="100"/>
      <c r="DI162" s="100"/>
    </row>
    <row r="163" spans="1:113" s="101" customFormat="1" ht="49.9" customHeight="1" x14ac:dyDescent="0.2">
      <c r="A163" s="100"/>
      <c r="B163" s="196" t="s">
        <v>265</v>
      </c>
      <c r="C163" s="196" t="s">
        <v>251</v>
      </c>
      <c r="D163" s="196"/>
      <c r="E163" s="117" t="s">
        <v>251</v>
      </c>
      <c r="F163" s="117" t="s">
        <v>237</v>
      </c>
      <c r="G163" s="197" t="s">
        <v>260</v>
      </c>
      <c r="H163" s="197"/>
      <c r="I163" s="197"/>
      <c r="J163" s="117" t="s">
        <v>261</v>
      </c>
      <c r="K163" s="118">
        <v>1</v>
      </c>
      <c r="L163" s="119">
        <v>44891</v>
      </c>
      <c r="M163" s="198" t="s">
        <v>243</v>
      </c>
      <c r="N163" s="199" t="s">
        <v>243</v>
      </c>
      <c r="O163" s="199">
        <v>44526</v>
      </c>
      <c r="P163" s="199">
        <v>44339</v>
      </c>
      <c r="Q163" s="200"/>
      <c r="R163" s="120"/>
      <c r="S163" s="12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c r="AV163" s="100"/>
      <c r="AW163" s="100"/>
      <c r="AX163" s="100"/>
      <c r="AY163" s="100"/>
      <c r="AZ163" s="100"/>
      <c r="BA163" s="100"/>
      <c r="BB163" s="100"/>
      <c r="BC163" s="100"/>
      <c r="BD163" s="100"/>
      <c r="BE163" s="100"/>
      <c r="BF163" s="100"/>
      <c r="BG163" s="100"/>
      <c r="BH163" s="100"/>
      <c r="BI163" s="100"/>
      <c r="BJ163" s="100"/>
      <c r="BK163" s="100"/>
      <c r="BL163" s="100"/>
      <c r="BM163" s="100"/>
      <c r="BN163" s="100"/>
      <c r="BO163" s="100"/>
      <c r="BP163" s="100"/>
      <c r="BQ163" s="100"/>
      <c r="BR163" s="100"/>
      <c r="BS163" s="100"/>
      <c r="BT163" s="100"/>
      <c r="BU163" s="100"/>
      <c r="BV163" s="100"/>
      <c r="BW163" s="100"/>
      <c r="BX163" s="100"/>
      <c r="BY163" s="100"/>
      <c r="BZ163" s="100"/>
      <c r="CA163" s="100"/>
      <c r="CB163" s="100"/>
      <c r="CC163" s="100"/>
      <c r="CD163" s="100"/>
      <c r="CE163" s="100"/>
      <c r="CF163" s="100"/>
      <c r="CG163" s="100"/>
      <c r="CH163" s="100"/>
      <c r="CI163" s="100"/>
      <c r="CJ163" s="100"/>
      <c r="CK163" s="100"/>
      <c r="CL163" s="100"/>
      <c r="CM163" s="100"/>
      <c r="CN163" s="100"/>
      <c r="CO163" s="100"/>
      <c r="CP163" s="100"/>
      <c r="CQ163" s="100"/>
      <c r="CR163" s="100"/>
      <c r="CS163" s="100"/>
      <c r="CT163" s="100"/>
      <c r="CU163" s="100"/>
      <c r="CV163" s="100"/>
      <c r="CW163" s="100"/>
      <c r="CX163" s="100"/>
      <c r="CY163" s="100"/>
      <c r="CZ163" s="100"/>
      <c r="DA163" s="100"/>
      <c r="DB163" s="100"/>
      <c r="DC163" s="100"/>
      <c r="DD163" s="100"/>
      <c r="DE163" s="100"/>
      <c r="DF163" s="100"/>
      <c r="DG163" s="100"/>
      <c r="DH163" s="100"/>
      <c r="DI163" s="100"/>
    </row>
    <row r="164" spans="1:113" s="101" customFormat="1" ht="49.9" customHeight="1" x14ac:dyDescent="0.2">
      <c r="A164" s="100"/>
      <c r="B164" s="196" t="s">
        <v>266</v>
      </c>
      <c r="C164" s="196" t="s">
        <v>149</v>
      </c>
      <c r="D164" s="196"/>
      <c r="E164" s="117" t="s">
        <v>149</v>
      </c>
      <c r="F164" s="117" t="s">
        <v>239</v>
      </c>
      <c r="G164" s="197" t="s">
        <v>267</v>
      </c>
      <c r="H164" s="197"/>
      <c r="I164" s="197"/>
      <c r="J164" s="117" t="s">
        <v>261</v>
      </c>
      <c r="K164" s="118">
        <v>1</v>
      </c>
      <c r="L164" s="119">
        <v>44892</v>
      </c>
      <c r="M164" s="198" t="s">
        <v>243</v>
      </c>
      <c r="N164" s="199" t="s">
        <v>243</v>
      </c>
      <c r="O164" s="199">
        <v>44527</v>
      </c>
      <c r="P164" s="199">
        <v>44340</v>
      </c>
      <c r="Q164" s="200"/>
      <c r="R164" s="120"/>
      <c r="S164" s="12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c r="AV164" s="100"/>
      <c r="AW164" s="100"/>
      <c r="AX164" s="100"/>
      <c r="AY164" s="100"/>
      <c r="AZ164" s="100"/>
      <c r="BA164" s="100"/>
      <c r="BB164" s="100"/>
      <c r="BC164" s="100"/>
      <c r="BD164" s="100"/>
      <c r="BE164" s="100"/>
      <c r="BF164" s="100"/>
      <c r="BG164" s="100"/>
      <c r="BH164" s="100"/>
      <c r="BI164" s="100"/>
      <c r="BJ164" s="100"/>
      <c r="BK164" s="100"/>
      <c r="BL164" s="100"/>
      <c r="BM164" s="100"/>
      <c r="BN164" s="100"/>
      <c r="BO164" s="100"/>
      <c r="BP164" s="100"/>
      <c r="BQ164" s="100"/>
      <c r="BR164" s="100"/>
      <c r="BS164" s="100"/>
      <c r="BT164" s="100"/>
      <c r="BU164" s="100"/>
      <c r="BV164" s="100"/>
      <c r="BW164" s="100"/>
      <c r="BX164" s="100"/>
      <c r="BY164" s="100"/>
      <c r="BZ164" s="100"/>
      <c r="CA164" s="100"/>
      <c r="CB164" s="100"/>
      <c r="CC164" s="100"/>
      <c r="CD164" s="100"/>
      <c r="CE164" s="100"/>
      <c r="CF164" s="100"/>
      <c r="CG164" s="100"/>
      <c r="CH164" s="100"/>
      <c r="CI164" s="100"/>
      <c r="CJ164" s="100"/>
      <c r="CK164" s="100"/>
      <c r="CL164" s="100"/>
      <c r="CM164" s="100"/>
      <c r="CN164" s="100"/>
      <c r="CO164" s="100"/>
      <c r="CP164" s="100"/>
      <c r="CQ164" s="100"/>
      <c r="CR164" s="100"/>
      <c r="CS164" s="100"/>
      <c r="CT164" s="100"/>
      <c r="CU164" s="100"/>
      <c r="CV164" s="100"/>
      <c r="CW164" s="100"/>
      <c r="CX164" s="100"/>
      <c r="CY164" s="100"/>
      <c r="CZ164" s="100"/>
      <c r="DA164" s="100"/>
      <c r="DB164" s="100"/>
      <c r="DC164" s="100"/>
      <c r="DD164" s="100"/>
      <c r="DE164" s="100"/>
      <c r="DF164" s="100"/>
      <c r="DG164" s="100"/>
      <c r="DH164" s="100"/>
      <c r="DI164" s="100"/>
    </row>
    <row r="165" spans="1:113" s="101" customFormat="1" ht="49.9" customHeight="1" x14ac:dyDescent="0.2">
      <c r="A165" s="100"/>
      <c r="B165" s="196" t="s">
        <v>268</v>
      </c>
      <c r="C165" s="196" t="s">
        <v>241</v>
      </c>
      <c r="D165" s="196"/>
      <c r="E165" s="117" t="s">
        <v>241</v>
      </c>
      <c r="F165" s="117" t="s">
        <v>227</v>
      </c>
      <c r="G165" s="197" t="s">
        <v>269</v>
      </c>
      <c r="H165" s="197"/>
      <c r="I165" s="197"/>
      <c r="J165" s="117" t="s">
        <v>270</v>
      </c>
      <c r="K165" s="118">
        <v>1</v>
      </c>
      <c r="L165" s="119">
        <v>44891</v>
      </c>
      <c r="M165" s="198" t="s">
        <v>271</v>
      </c>
      <c r="N165" s="199" t="s">
        <v>271</v>
      </c>
      <c r="O165" s="199">
        <v>44526</v>
      </c>
      <c r="P165" s="199">
        <v>44341</v>
      </c>
      <c r="Q165" s="200"/>
      <c r="R165" s="120"/>
      <c r="S165" s="12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c r="AV165" s="100"/>
      <c r="AW165" s="100"/>
      <c r="AX165" s="100"/>
      <c r="AY165" s="100"/>
      <c r="AZ165" s="100"/>
      <c r="BA165" s="100"/>
      <c r="BB165" s="100"/>
      <c r="BC165" s="100"/>
      <c r="BD165" s="100"/>
      <c r="BE165" s="100"/>
      <c r="BF165" s="100"/>
      <c r="BG165" s="100"/>
      <c r="BH165" s="100"/>
      <c r="BI165" s="100"/>
      <c r="BJ165" s="100"/>
      <c r="BK165" s="100"/>
      <c r="BL165" s="100"/>
      <c r="BM165" s="100"/>
      <c r="BN165" s="100"/>
      <c r="BO165" s="100"/>
      <c r="BP165" s="100"/>
      <c r="BQ165" s="100"/>
      <c r="BR165" s="100"/>
      <c r="BS165" s="100"/>
      <c r="BT165" s="100"/>
      <c r="BU165" s="100"/>
      <c r="BV165" s="100"/>
      <c r="BW165" s="100"/>
      <c r="BX165" s="100"/>
      <c r="BY165" s="100"/>
      <c r="BZ165" s="100"/>
      <c r="CA165" s="100"/>
      <c r="CB165" s="100"/>
      <c r="CC165" s="100"/>
      <c r="CD165" s="100"/>
      <c r="CE165" s="100"/>
      <c r="CF165" s="100"/>
      <c r="CG165" s="100"/>
      <c r="CH165" s="100"/>
      <c r="CI165" s="100"/>
      <c r="CJ165" s="100"/>
      <c r="CK165" s="100"/>
      <c r="CL165" s="100"/>
      <c r="CM165" s="100"/>
      <c r="CN165" s="100"/>
      <c r="CO165" s="100"/>
      <c r="CP165" s="100"/>
      <c r="CQ165" s="100"/>
      <c r="CR165" s="100"/>
      <c r="CS165" s="100"/>
      <c r="CT165" s="100"/>
      <c r="CU165" s="100"/>
      <c r="CV165" s="100"/>
      <c r="CW165" s="100"/>
      <c r="CX165" s="100"/>
      <c r="CY165" s="100"/>
      <c r="CZ165" s="100"/>
      <c r="DA165" s="100"/>
      <c r="DB165" s="100"/>
      <c r="DC165" s="100"/>
      <c r="DD165" s="100"/>
      <c r="DE165" s="100"/>
      <c r="DF165" s="100"/>
      <c r="DG165" s="100"/>
      <c r="DH165" s="100"/>
      <c r="DI165" s="100"/>
    </row>
    <row r="166" spans="1:113" s="101" customFormat="1" ht="49.9" customHeight="1" x14ac:dyDescent="0.2">
      <c r="A166" s="100"/>
      <c r="B166" s="196" t="s">
        <v>272</v>
      </c>
      <c r="C166" s="196" t="s">
        <v>245</v>
      </c>
      <c r="D166" s="196"/>
      <c r="E166" s="117" t="s">
        <v>245</v>
      </c>
      <c r="F166" s="117" t="s">
        <v>231</v>
      </c>
      <c r="G166" s="197" t="s">
        <v>269</v>
      </c>
      <c r="H166" s="197"/>
      <c r="I166" s="197"/>
      <c r="J166" s="117" t="s">
        <v>270</v>
      </c>
      <c r="K166" s="118">
        <v>1</v>
      </c>
      <c r="L166" s="119">
        <v>44891</v>
      </c>
      <c r="M166" s="198" t="s">
        <v>271</v>
      </c>
      <c r="N166" s="199" t="s">
        <v>271</v>
      </c>
      <c r="O166" s="199">
        <v>44526</v>
      </c>
      <c r="P166" s="199">
        <v>44342</v>
      </c>
      <c r="Q166" s="200"/>
      <c r="R166" s="120"/>
      <c r="S166" s="12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c r="AV166" s="100"/>
      <c r="AW166" s="100"/>
      <c r="AX166" s="100"/>
      <c r="AY166" s="100"/>
      <c r="AZ166" s="100"/>
      <c r="BA166" s="100"/>
      <c r="BB166" s="100"/>
      <c r="BC166" s="100"/>
      <c r="BD166" s="100"/>
      <c r="BE166" s="100"/>
      <c r="BF166" s="100"/>
      <c r="BG166" s="100"/>
      <c r="BH166" s="100"/>
      <c r="BI166" s="100"/>
      <c r="BJ166" s="100"/>
      <c r="BK166" s="100"/>
      <c r="BL166" s="100"/>
      <c r="BM166" s="100"/>
      <c r="BN166" s="100"/>
      <c r="BO166" s="100"/>
      <c r="BP166" s="100"/>
      <c r="BQ166" s="100"/>
      <c r="BR166" s="100"/>
      <c r="BS166" s="100"/>
      <c r="BT166" s="100"/>
      <c r="BU166" s="100"/>
      <c r="BV166" s="100"/>
      <c r="BW166" s="100"/>
      <c r="BX166" s="100"/>
      <c r="BY166" s="100"/>
      <c r="BZ166" s="100"/>
      <c r="CA166" s="100"/>
      <c r="CB166" s="100"/>
      <c r="CC166" s="100"/>
      <c r="CD166" s="100"/>
      <c r="CE166" s="100"/>
      <c r="CF166" s="100"/>
      <c r="CG166" s="100"/>
      <c r="CH166" s="100"/>
      <c r="CI166" s="100"/>
      <c r="CJ166" s="100"/>
      <c r="CK166" s="100"/>
      <c r="CL166" s="100"/>
      <c r="CM166" s="100"/>
      <c r="CN166" s="100"/>
      <c r="CO166" s="100"/>
      <c r="CP166" s="100"/>
      <c r="CQ166" s="100"/>
      <c r="CR166" s="100"/>
      <c r="CS166" s="100"/>
      <c r="CT166" s="100"/>
      <c r="CU166" s="100"/>
      <c r="CV166" s="100"/>
      <c r="CW166" s="100"/>
      <c r="CX166" s="100"/>
      <c r="CY166" s="100"/>
      <c r="CZ166" s="100"/>
      <c r="DA166" s="100"/>
      <c r="DB166" s="100"/>
      <c r="DC166" s="100"/>
      <c r="DD166" s="100"/>
      <c r="DE166" s="100"/>
      <c r="DF166" s="100"/>
      <c r="DG166" s="100"/>
      <c r="DH166" s="100"/>
      <c r="DI166" s="100"/>
    </row>
    <row r="167" spans="1:113" s="101" customFormat="1" ht="49.9" customHeight="1" x14ac:dyDescent="0.2">
      <c r="A167" s="100"/>
      <c r="B167" s="196" t="s">
        <v>273</v>
      </c>
      <c r="C167" s="196" t="s">
        <v>247</v>
      </c>
      <c r="D167" s="196"/>
      <c r="E167" s="117" t="s">
        <v>247</v>
      </c>
      <c r="F167" s="117" t="s">
        <v>233</v>
      </c>
      <c r="G167" s="197" t="s">
        <v>269</v>
      </c>
      <c r="H167" s="197"/>
      <c r="I167" s="197"/>
      <c r="J167" s="117" t="s">
        <v>270</v>
      </c>
      <c r="K167" s="118">
        <v>1</v>
      </c>
      <c r="L167" s="119">
        <v>44891</v>
      </c>
      <c r="M167" s="198" t="s">
        <v>271</v>
      </c>
      <c r="N167" s="199" t="s">
        <v>271</v>
      </c>
      <c r="O167" s="199">
        <v>44526</v>
      </c>
      <c r="P167" s="199">
        <v>44343</v>
      </c>
      <c r="Q167" s="200"/>
      <c r="R167" s="120"/>
      <c r="S167" s="12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c r="AV167" s="100"/>
      <c r="AW167" s="100"/>
      <c r="AX167" s="100"/>
      <c r="AY167" s="100"/>
      <c r="AZ167" s="100"/>
      <c r="BA167" s="100"/>
      <c r="BB167" s="100"/>
      <c r="BC167" s="100"/>
      <c r="BD167" s="100"/>
      <c r="BE167" s="100"/>
      <c r="BF167" s="100"/>
      <c r="BG167" s="100"/>
      <c r="BH167" s="100"/>
      <c r="BI167" s="100"/>
      <c r="BJ167" s="100"/>
      <c r="BK167" s="100"/>
      <c r="BL167" s="100"/>
      <c r="BM167" s="100"/>
      <c r="BN167" s="100"/>
      <c r="BO167" s="100"/>
      <c r="BP167" s="100"/>
      <c r="BQ167" s="100"/>
      <c r="BR167" s="100"/>
      <c r="BS167" s="100"/>
      <c r="BT167" s="100"/>
      <c r="BU167" s="100"/>
      <c r="BV167" s="100"/>
      <c r="BW167" s="100"/>
      <c r="BX167" s="100"/>
      <c r="BY167" s="100"/>
      <c r="BZ167" s="100"/>
      <c r="CA167" s="100"/>
      <c r="CB167" s="100"/>
      <c r="CC167" s="100"/>
      <c r="CD167" s="100"/>
      <c r="CE167" s="100"/>
      <c r="CF167" s="100"/>
      <c r="CG167" s="100"/>
      <c r="CH167" s="100"/>
      <c r="CI167" s="100"/>
      <c r="CJ167" s="100"/>
      <c r="CK167" s="100"/>
      <c r="CL167" s="100"/>
      <c r="CM167" s="100"/>
      <c r="CN167" s="100"/>
      <c r="CO167" s="100"/>
      <c r="CP167" s="100"/>
      <c r="CQ167" s="100"/>
      <c r="CR167" s="100"/>
      <c r="CS167" s="100"/>
      <c r="CT167" s="100"/>
      <c r="CU167" s="100"/>
      <c r="CV167" s="100"/>
      <c r="CW167" s="100"/>
      <c r="CX167" s="100"/>
      <c r="CY167" s="100"/>
      <c r="CZ167" s="100"/>
      <c r="DA167" s="100"/>
      <c r="DB167" s="100"/>
      <c r="DC167" s="100"/>
      <c r="DD167" s="100"/>
      <c r="DE167" s="100"/>
      <c r="DF167" s="100"/>
      <c r="DG167" s="100"/>
      <c r="DH167" s="100"/>
      <c r="DI167" s="100"/>
    </row>
    <row r="168" spans="1:113" s="101" customFormat="1" ht="49.9" customHeight="1" x14ac:dyDescent="0.2">
      <c r="A168" s="100"/>
      <c r="B168" s="196" t="s">
        <v>274</v>
      </c>
      <c r="C168" s="196" t="s">
        <v>249</v>
      </c>
      <c r="D168" s="196"/>
      <c r="E168" s="117" t="s">
        <v>249</v>
      </c>
      <c r="F168" s="117" t="s">
        <v>235</v>
      </c>
      <c r="G168" s="197" t="s">
        <v>269</v>
      </c>
      <c r="H168" s="197"/>
      <c r="I168" s="197"/>
      <c r="J168" s="117" t="s">
        <v>270</v>
      </c>
      <c r="K168" s="118">
        <v>1</v>
      </c>
      <c r="L168" s="119">
        <v>44891</v>
      </c>
      <c r="M168" s="198" t="s">
        <v>271</v>
      </c>
      <c r="N168" s="199" t="s">
        <v>271</v>
      </c>
      <c r="O168" s="199">
        <v>44526</v>
      </c>
      <c r="P168" s="199">
        <v>44344</v>
      </c>
      <c r="Q168" s="200"/>
      <c r="R168" s="120"/>
      <c r="S168" s="12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c r="AV168" s="100"/>
      <c r="AW168" s="100"/>
      <c r="AX168" s="100"/>
      <c r="AY168" s="100"/>
      <c r="AZ168" s="100"/>
      <c r="BA168" s="100"/>
      <c r="BB168" s="100"/>
      <c r="BC168" s="100"/>
      <c r="BD168" s="100"/>
      <c r="BE168" s="100"/>
      <c r="BF168" s="100"/>
      <c r="BG168" s="100"/>
      <c r="BH168" s="100"/>
      <c r="BI168" s="100"/>
      <c r="BJ168" s="100"/>
      <c r="BK168" s="100"/>
      <c r="BL168" s="100"/>
      <c r="BM168" s="100"/>
      <c r="BN168" s="100"/>
      <c r="BO168" s="100"/>
      <c r="BP168" s="100"/>
      <c r="BQ168" s="100"/>
      <c r="BR168" s="100"/>
      <c r="BS168" s="100"/>
      <c r="BT168" s="100"/>
      <c r="BU168" s="100"/>
      <c r="BV168" s="100"/>
      <c r="BW168" s="100"/>
      <c r="BX168" s="100"/>
      <c r="BY168" s="100"/>
      <c r="BZ168" s="100"/>
      <c r="CA168" s="100"/>
      <c r="CB168" s="100"/>
      <c r="CC168" s="100"/>
      <c r="CD168" s="100"/>
      <c r="CE168" s="100"/>
      <c r="CF168" s="100"/>
      <c r="CG168" s="100"/>
      <c r="CH168" s="100"/>
      <c r="CI168" s="100"/>
      <c r="CJ168" s="100"/>
      <c r="CK168" s="100"/>
      <c r="CL168" s="100"/>
      <c r="CM168" s="100"/>
      <c r="CN168" s="100"/>
      <c r="CO168" s="100"/>
      <c r="CP168" s="100"/>
      <c r="CQ168" s="100"/>
      <c r="CR168" s="100"/>
      <c r="CS168" s="100"/>
      <c r="CT168" s="100"/>
      <c r="CU168" s="100"/>
      <c r="CV168" s="100"/>
      <c r="CW168" s="100"/>
      <c r="CX168" s="100"/>
      <c r="CY168" s="100"/>
      <c r="CZ168" s="100"/>
      <c r="DA168" s="100"/>
      <c r="DB168" s="100"/>
      <c r="DC168" s="100"/>
      <c r="DD168" s="100"/>
      <c r="DE168" s="100"/>
      <c r="DF168" s="100"/>
      <c r="DG168" s="100"/>
      <c r="DH168" s="100"/>
      <c r="DI168" s="100"/>
    </row>
    <row r="169" spans="1:113" s="101" customFormat="1" ht="49.9" customHeight="1" x14ac:dyDescent="0.2">
      <c r="A169" s="100"/>
      <c r="B169" s="196" t="s">
        <v>275</v>
      </c>
      <c r="C169" s="196" t="s">
        <v>251</v>
      </c>
      <c r="D169" s="196"/>
      <c r="E169" s="117" t="s">
        <v>251</v>
      </c>
      <c r="F169" s="117" t="s">
        <v>237</v>
      </c>
      <c r="G169" s="197" t="s">
        <v>269</v>
      </c>
      <c r="H169" s="197"/>
      <c r="I169" s="197"/>
      <c r="J169" s="117" t="s">
        <v>270</v>
      </c>
      <c r="K169" s="118">
        <v>1</v>
      </c>
      <c r="L169" s="119">
        <v>44891</v>
      </c>
      <c r="M169" s="198" t="s">
        <v>271</v>
      </c>
      <c r="N169" s="199" t="s">
        <v>271</v>
      </c>
      <c r="O169" s="199">
        <v>44526</v>
      </c>
      <c r="P169" s="199">
        <v>44345</v>
      </c>
      <c r="Q169" s="200"/>
      <c r="R169" s="120"/>
      <c r="S169" s="12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100"/>
      <c r="AW169" s="100"/>
      <c r="AX169" s="100"/>
      <c r="AY169" s="100"/>
      <c r="AZ169" s="100"/>
      <c r="BA169" s="100"/>
      <c r="BB169" s="100"/>
      <c r="BC169" s="100"/>
      <c r="BD169" s="100"/>
      <c r="BE169" s="100"/>
      <c r="BF169" s="100"/>
      <c r="BG169" s="100"/>
      <c r="BH169" s="100"/>
      <c r="BI169" s="100"/>
      <c r="BJ169" s="100"/>
      <c r="BK169" s="100"/>
      <c r="BL169" s="100"/>
      <c r="BM169" s="100"/>
      <c r="BN169" s="100"/>
      <c r="BO169" s="100"/>
      <c r="BP169" s="100"/>
      <c r="BQ169" s="100"/>
      <c r="BR169" s="100"/>
      <c r="BS169" s="100"/>
      <c r="BT169" s="100"/>
      <c r="BU169" s="100"/>
      <c r="BV169" s="100"/>
      <c r="BW169" s="100"/>
      <c r="BX169" s="100"/>
      <c r="BY169" s="100"/>
      <c r="BZ169" s="100"/>
      <c r="CA169" s="100"/>
      <c r="CB169" s="100"/>
      <c r="CC169" s="100"/>
      <c r="CD169" s="100"/>
      <c r="CE169" s="100"/>
      <c r="CF169" s="100"/>
      <c r="CG169" s="100"/>
      <c r="CH169" s="100"/>
      <c r="CI169" s="100"/>
      <c r="CJ169" s="100"/>
      <c r="CK169" s="100"/>
      <c r="CL169" s="100"/>
      <c r="CM169" s="100"/>
      <c r="CN169" s="100"/>
      <c r="CO169" s="100"/>
      <c r="CP169" s="100"/>
      <c r="CQ169" s="100"/>
      <c r="CR169" s="100"/>
      <c r="CS169" s="100"/>
      <c r="CT169" s="100"/>
      <c r="CU169" s="100"/>
      <c r="CV169" s="100"/>
      <c r="CW169" s="100"/>
      <c r="CX169" s="100"/>
      <c r="CY169" s="100"/>
      <c r="CZ169" s="100"/>
      <c r="DA169" s="100"/>
      <c r="DB169" s="100"/>
      <c r="DC169" s="100"/>
      <c r="DD169" s="100"/>
      <c r="DE169" s="100"/>
      <c r="DF169" s="100"/>
      <c r="DG169" s="100"/>
      <c r="DH169" s="100"/>
      <c r="DI169" s="100"/>
    </row>
    <row r="170" spans="1:113" s="101" customFormat="1" ht="49.9" customHeight="1" x14ac:dyDescent="0.2">
      <c r="A170" s="100"/>
      <c r="B170" s="196" t="s">
        <v>276</v>
      </c>
      <c r="C170" s="196" t="s">
        <v>277</v>
      </c>
      <c r="D170" s="196"/>
      <c r="E170" s="117" t="s">
        <v>277</v>
      </c>
      <c r="F170" s="117" t="s">
        <v>239</v>
      </c>
      <c r="G170" s="197" t="s">
        <v>278</v>
      </c>
      <c r="H170" s="197"/>
      <c r="I170" s="197"/>
      <c r="J170" s="117" t="s">
        <v>279</v>
      </c>
      <c r="K170" s="118">
        <v>1</v>
      </c>
      <c r="L170" s="119" t="s">
        <v>280</v>
      </c>
      <c r="M170" s="198" t="s">
        <v>281</v>
      </c>
      <c r="N170" s="199" t="s">
        <v>281</v>
      </c>
      <c r="O170" s="199" t="s">
        <v>280</v>
      </c>
      <c r="P170" s="199">
        <v>44346</v>
      </c>
      <c r="Q170" s="200"/>
      <c r="R170" s="120"/>
      <c r="S170" s="12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c r="AV170" s="100"/>
      <c r="AW170" s="100"/>
      <c r="AX170" s="100"/>
      <c r="AY170" s="100"/>
      <c r="AZ170" s="100"/>
      <c r="BA170" s="100"/>
      <c r="BB170" s="100"/>
      <c r="BC170" s="100"/>
      <c r="BD170" s="100"/>
      <c r="BE170" s="100"/>
      <c r="BF170" s="100"/>
      <c r="BG170" s="100"/>
      <c r="BH170" s="100"/>
      <c r="BI170" s="100"/>
      <c r="BJ170" s="100"/>
      <c r="BK170" s="100"/>
      <c r="BL170" s="100"/>
      <c r="BM170" s="100"/>
      <c r="BN170" s="100"/>
      <c r="BO170" s="100"/>
      <c r="BP170" s="100"/>
      <c r="BQ170" s="100"/>
      <c r="BR170" s="100"/>
      <c r="BS170" s="100"/>
      <c r="BT170" s="100"/>
      <c r="BU170" s="100"/>
      <c r="BV170" s="100"/>
      <c r="BW170" s="100"/>
      <c r="BX170" s="100"/>
      <c r="BY170" s="100"/>
      <c r="BZ170" s="100"/>
      <c r="CA170" s="100"/>
      <c r="CB170" s="100"/>
      <c r="CC170" s="100"/>
      <c r="CD170" s="100"/>
      <c r="CE170" s="100"/>
      <c r="CF170" s="100"/>
      <c r="CG170" s="100"/>
      <c r="CH170" s="100"/>
      <c r="CI170" s="100"/>
      <c r="CJ170" s="100"/>
      <c r="CK170" s="100"/>
      <c r="CL170" s="100"/>
      <c r="CM170" s="100"/>
      <c r="CN170" s="100"/>
      <c r="CO170" s="100"/>
      <c r="CP170" s="100"/>
      <c r="CQ170" s="100"/>
      <c r="CR170" s="100"/>
      <c r="CS170" s="100"/>
      <c r="CT170" s="100"/>
      <c r="CU170" s="100"/>
      <c r="CV170" s="100"/>
      <c r="CW170" s="100"/>
      <c r="CX170" s="100"/>
      <c r="CY170" s="100"/>
      <c r="CZ170" s="100"/>
      <c r="DA170" s="100"/>
      <c r="DB170" s="100"/>
      <c r="DC170" s="100"/>
      <c r="DD170" s="100"/>
      <c r="DE170" s="100"/>
      <c r="DF170" s="100"/>
      <c r="DG170" s="100"/>
      <c r="DH170" s="100"/>
      <c r="DI170" s="100"/>
    </row>
    <row r="171" spans="1:113" s="101" customFormat="1" ht="58.15" customHeight="1" x14ac:dyDescent="0.2">
      <c r="A171" s="100"/>
      <c r="B171" s="196" t="s">
        <v>282</v>
      </c>
      <c r="C171" s="196" t="s">
        <v>283</v>
      </c>
      <c r="D171" s="196"/>
      <c r="E171" s="117" t="s">
        <v>283</v>
      </c>
      <c r="F171" s="117" t="s">
        <v>284</v>
      </c>
      <c r="G171" s="197" t="s">
        <v>285</v>
      </c>
      <c r="H171" s="197"/>
      <c r="I171" s="197"/>
      <c r="J171" s="117" t="s">
        <v>279</v>
      </c>
      <c r="K171" s="118">
        <v>1</v>
      </c>
      <c r="L171" s="119">
        <v>44893</v>
      </c>
      <c r="M171" s="198" t="s">
        <v>281</v>
      </c>
      <c r="N171" s="199" t="s">
        <v>281</v>
      </c>
      <c r="O171" s="199">
        <v>44528</v>
      </c>
      <c r="P171" s="199">
        <v>44347</v>
      </c>
      <c r="Q171" s="200"/>
      <c r="R171" s="120"/>
      <c r="S171" s="12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c r="AV171" s="100"/>
      <c r="AW171" s="100"/>
      <c r="AX171" s="100"/>
      <c r="AY171" s="100"/>
      <c r="AZ171" s="100"/>
      <c r="BA171" s="100"/>
      <c r="BB171" s="100"/>
      <c r="BC171" s="100"/>
      <c r="BD171" s="100"/>
      <c r="BE171" s="100"/>
      <c r="BF171" s="100"/>
      <c r="BG171" s="100"/>
      <c r="BH171" s="100"/>
      <c r="BI171" s="100"/>
      <c r="BJ171" s="100"/>
      <c r="BK171" s="100"/>
      <c r="BL171" s="100"/>
      <c r="BM171" s="100"/>
      <c r="BN171" s="100"/>
      <c r="BO171" s="100"/>
      <c r="BP171" s="100"/>
      <c r="BQ171" s="100"/>
      <c r="BR171" s="100"/>
      <c r="BS171" s="100"/>
      <c r="BT171" s="100"/>
      <c r="BU171" s="100"/>
      <c r="BV171" s="100"/>
      <c r="BW171" s="100"/>
      <c r="BX171" s="100"/>
      <c r="BY171" s="100"/>
      <c r="BZ171" s="100"/>
      <c r="CA171" s="100"/>
      <c r="CB171" s="100"/>
      <c r="CC171" s="100"/>
      <c r="CD171" s="100"/>
      <c r="CE171" s="100"/>
      <c r="CF171" s="100"/>
      <c r="CG171" s="100"/>
      <c r="CH171" s="100"/>
      <c r="CI171" s="100"/>
      <c r="CJ171" s="100"/>
      <c r="CK171" s="100"/>
      <c r="CL171" s="100"/>
      <c r="CM171" s="100"/>
      <c r="CN171" s="100"/>
      <c r="CO171" s="100"/>
      <c r="CP171" s="100"/>
      <c r="CQ171" s="100"/>
      <c r="CR171" s="100"/>
      <c r="CS171" s="100"/>
      <c r="CT171" s="100"/>
      <c r="CU171" s="100"/>
      <c r="CV171" s="100"/>
      <c r="CW171" s="100"/>
      <c r="CX171" s="100"/>
      <c r="CY171" s="100"/>
      <c r="CZ171" s="100"/>
      <c r="DA171" s="100"/>
      <c r="DB171" s="100"/>
      <c r="DC171" s="100"/>
      <c r="DD171" s="100"/>
      <c r="DE171" s="100"/>
      <c r="DF171" s="100"/>
      <c r="DG171" s="100"/>
      <c r="DH171" s="100"/>
      <c r="DI171" s="100"/>
    </row>
    <row r="172" spans="1:113" s="101" customFormat="1" ht="49.9" customHeight="1" x14ac:dyDescent="0.2">
      <c r="A172" s="100"/>
      <c r="B172" s="196" t="s">
        <v>286</v>
      </c>
      <c r="C172" s="196" t="s">
        <v>283</v>
      </c>
      <c r="D172" s="196"/>
      <c r="E172" s="117" t="s">
        <v>283</v>
      </c>
      <c r="F172" s="117" t="s">
        <v>287</v>
      </c>
      <c r="G172" s="197" t="s">
        <v>288</v>
      </c>
      <c r="H172" s="197"/>
      <c r="I172" s="197"/>
      <c r="J172" s="117" t="s">
        <v>279</v>
      </c>
      <c r="K172" s="118">
        <v>1</v>
      </c>
      <c r="L172" s="119">
        <v>44894</v>
      </c>
      <c r="M172" s="198" t="s">
        <v>289</v>
      </c>
      <c r="N172" s="199" t="s">
        <v>289</v>
      </c>
      <c r="O172" s="199">
        <v>44529</v>
      </c>
      <c r="P172" s="199">
        <v>44348</v>
      </c>
      <c r="Q172" s="200"/>
      <c r="R172" s="120"/>
      <c r="S172" s="12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c r="AV172" s="100"/>
      <c r="AW172" s="100"/>
      <c r="AX172" s="100"/>
      <c r="AY172" s="100"/>
      <c r="AZ172" s="100"/>
      <c r="BA172" s="100"/>
      <c r="BB172" s="100"/>
      <c r="BC172" s="100"/>
      <c r="BD172" s="100"/>
      <c r="BE172" s="100"/>
      <c r="BF172" s="100"/>
      <c r="BG172" s="100"/>
      <c r="BH172" s="100"/>
      <c r="BI172" s="100"/>
      <c r="BJ172" s="100"/>
      <c r="BK172" s="100"/>
      <c r="BL172" s="100"/>
      <c r="BM172" s="100"/>
      <c r="BN172" s="100"/>
      <c r="BO172" s="100"/>
      <c r="BP172" s="100"/>
      <c r="BQ172" s="100"/>
      <c r="BR172" s="100"/>
      <c r="BS172" s="100"/>
      <c r="BT172" s="100"/>
      <c r="BU172" s="100"/>
      <c r="BV172" s="100"/>
      <c r="BW172" s="100"/>
      <c r="BX172" s="100"/>
      <c r="BY172" s="100"/>
      <c r="BZ172" s="100"/>
      <c r="CA172" s="100"/>
      <c r="CB172" s="100"/>
      <c r="CC172" s="100"/>
      <c r="CD172" s="100"/>
      <c r="CE172" s="100"/>
      <c r="CF172" s="100"/>
      <c r="CG172" s="100"/>
      <c r="CH172" s="100"/>
      <c r="CI172" s="100"/>
      <c r="CJ172" s="100"/>
      <c r="CK172" s="100"/>
      <c r="CL172" s="100"/>
      <c r="CM172" s="100"/>
      <c r="CN172" s="100"/>
      <c r="CO172" s="100"/>
      <c r="CP172" s="100"/>
      <c r="CQ172" s="100"/>
      <c r="CR172" s="100"/>
      <c r="CS172" s="100"/>
      <c r="CT172" s="100"/>
      <c r="CU172" s="100"/>
      <c r="CV172" s="100"/>
      <c r="CW172" s="100"/>
      <c r="CX172" s="100"/>
      <c r="CY172" s="100"/>
      <c r="CZ172" s="100"/>
      <c r="DA172" s="100"/>
      <c r="DB172" s="100"/>
      <c r="DC172" s="100"/>
      <c r="DD172" s="100"/>
      <c r="DE172" s="100"/>
      <c r="DF172" s="100"/>
      <c r="DG172" s="100"/>
      <c r="DH172" s="100"/>
      <c r="DI172" s="100"/>
    </row>
    <row r="173" spans="1:113" s="101" customFormat="1" ht="49.9" customHeight="1" x14ac:dyDescent="0.2">
      <c r="A173" s="100"/>
      <c r="B173" s="196" t="s">
        <v>290</v>
      </c>
      <c r="C173" s="196" t="s">
        <v>277</v>
      </c>
      <c r="D173" s="196"/>
      <c r="E173" s="117" t="s">
        <v>277</v>
      </c>
      <c r="F173" s="117" t="s">
        <v>291</v>
      </c>
      <c r="G173" s="197" t="s">
        <v>292</v>
      </c>
      <c r="H173" s="197"/>
      <c r="I173" s="197"/>
      <c r="J173" s="117" t="s">
        <v>279</v>
      </c>
      <c r="K173" s="118">
        <v>1</v>
      </c>
      <c r="L173" s="119">
        <v>44895</v>
      </c>
      <c r="M173" s="198" t="s">
        <v>289</v>
      </c>
      <c r="N173" s="199" t="s">
        <v>289</v>
      </c>
      <c r="O173" s="199">
        <v>44530</v>
      </c>
      <c r="P173" s="199">
        <v>44349</v>
      </c>
      <c r="Q173" s="200"/>
      <c r="R173" s="120"/>
      <c r="S173" s="12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c r="AV173" s="100"/>
      <c r="AW173" s="100"/>
      <c r="AX173" s="100"/>
      <c r="AY173" s="100"/>
      <c r="AZ173" s="100"/>
      <c r="BA173" s="100"/>
      <c r="BB173" s="100"/>
      <c r="BC173" s="100"/>
      <c r="BD173" s="100"/>
      <c r="BE173" s="100"/>
      <c r="BF173" s="100"/>
      <c r="BG173" s="100"/>
      <c r="BH173" s="100"/>
      <c r="BI173" s="100"/>
      <c r="BJ173" s="100"/>
      <c r="BK173" s="100"/>
      <c r="BL173" s="100"/>
      <c r="BM173" s="100"/>
      <c r="BN173" s="100"/>
      <c r="BO173" s="100"/>
      <c r="BP173" s="100"/>
      <c r="BQ173" s="100"/>
      <c r="BR173" s="100"/>
      <c r="BS173" s="100"/>
      <c r="BT173" s="100"/>
      <c r="BU173" s="100"/>
      <c r="BV173" s="100"/>
      <c r="BW173" s="100"/>
      <c r="BX173" s="100"/>
      <c r="BY173" s="100"/>
      <c r="BZ173" s="100"/>
      <c r="CA173" s="100"/>
      <c r="CB173" s="100"/>
      <c r="CC173" s="100"/>
      <c r="CD173" s="100"/>
      <c r="CE173" s="100"/>
      <c r="CF173" s="100"/>
      <c r="CG173" s="100"/>
      <c r="CH173" s="100"/>
      <c r="CI173" s="100"/>
      <c r="CJ173" s="100"/>
      <c r="CK173" s="100"/>
      <c r="CL173" s="100"/>
      <c r="CM173" s="100"/>
      <c r="CN173" s="100"/>
      <c r="CO173" s="100"/>
      <c r="CP173" s="100"/>
      <c r="CQ173" s="100"/>
      <c r="CR173" s="100"/>
      <c r="CS173" s="100"/>
      <c r="CT173" s="100"/>
      <c r="CU173" s="100"/>
      <c r="CV173" s="100"/>
      <c r="CW173" s="100"/>
      <c r="CX173" s="100"/>
      <c r="CY173" s="100"/>
      <c r="CZ173" s="100"/>
      <c r="DA173" s="100"/>
      <c r="DB173" s="100"/>
      <c r="DC173" s="100"/>
      <c r="DD173" s="100"/>
      <c r="DE173" s="100"/>
      <c r="DF173" s="100"/>
      <c r="DG173" s="100"/>
      <c r="DH173" s="100"/>
      <c r="DI173" s="100"/>
    </row>
    <row r="174" spans="1:113" s="101" customFormat="1" ht="99.75" customHeight="1" x14ac:dyDescent="0.2">
      <c r="A174" s="100"/>
      <c r="B174" s="196" t="s">
        <v>293</v>
      </c>
      <c r="C174" s="196" t="s">
        <v>109</v>
      </c>
      <c r="D174" s="196"/>
      <c r="E174" s="117" t="s">
        <v>109</v>
      </c>
      <c r="F174" s="117" t="s">
        <v>294</v>
      </c>
      <c r="G174" s="197" t="s">
        <v>295</v>
      </c>
      <c r="H174" s="197"/>
      <c r="I174" s="197"/>
      <c r="J174" s="117" t="s">
        <v>279</v>
      </c>
      <c r="K174" s="118">
        <v>1</v>
      </c>
      <c r="L174" s="119">
        <v>44590</v>
      </c>
      <c r="M174" s="198" t="s">
        <v>294</v>
      </c>
      <c r="N174" s="199" t="s">
        <v>294</v>
      </c>
      <c r="O174" s="199">
        <v>44590</v>
      </c>
      <c r="P174" s="199">
        <v>44350</v>
      </c>
      <c r="Q174" s="200"/>
      <c r="R174" s="120"/>
      <c r="S174" s="12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c r="AV174" s="100"/>
      <c r="AW174" s="100"/>
      <c r="AX174" s="100"/>
      <c r="AY174" s="100"/>
      <c r="AZ174" s="100"/>
      <c r="BA174" s="100"/>
      <c r="BB174" s="100"/>
      <c r="BC174" s="100"/>
      <c r="BD174" s="100"/>
      <c r="BE174" s="100"/>
      <c r="BF174" s="100"/>
      <c r="BG174" s="100"/>
      <c r="BH174" s="100"/>
      <c r="BI174" s="100"/>
      <c r="BJ174" s="100"/>
      <c r="BK174" s="100"/>
      <c r="BL174" s="100"/>
      <c r="BM174" s="100"/>
      <c r="BN174" s="100"/>
      <c r="BO174" s="100"/>
      <c r="BP174" s="100"/>
      <c r="BQ174" s="100"/>
      <c r="BR174" s="100"/>
      <c r="BS174" s="100"/>
      <c r="BT174" s="100"/>
      <c r="BU174" s="100"/>
      <c r="BV174" s="100"/>
      <c r="BW174" s="100"/>
      <c r="BX174" s="100"/>
      <c r="BY174" s="100"/>
      <c r="BZ174" s="100"/>
      <c r="CA174" s="100"/>
      <c r="CB174" s="100"/>
      <c r="CC174" s="100"/>
      <c r="CD174" s="100"/>
      <c r="CE174" s="100"/>
      <c r="CF174" s="100"/>
      <c r="CG174" s="100"/>
      <c r="CH174" s="100"/>
      <c r="CI174" s="100"/>
      <c r="CJ174" s="100"/>
      <c r="CK174" s="100"/>
      <c r="CL174" s="100"/>
      <c r="CM174" s="100"/>
      <c r="CN174" s="100"/>
      <c r="CO174" s="100"/>
      <c r="CP174" s="100"/>
      <c r="CQ174" s="100"/>
      <c r="CR174" s="100"/>
      <c r="CS174" s="100"/>
      <c r="CT174" s="100"/>
      <c r="CU174" s="100"/>
      <c r="CV174" s="100"/>
      <c r="CW174" s="100"/>
      <c r="CX174" s="100"/>
      <c r="CY174" s="100"/>
      <c r="CZ174" s="100"/>
      <c r="DA174" s="100"/>
      <c r="DB174" s="100"/>
      <c r="DC174" s="100"/>
      <c r="DD174" s="100"/>
      <c r="DE174" s="100"/>
      <c r="DF174" s="100"/>
      <c r="DG174" s="100"/>
      <c r="DH174" s="100"/>
      <c r="DI174" s="100"/>
    </row>
    <row r="175" spans="1:113" s="101" customFormat="1" ht="99.75" customHeight="1" x14ac:dyDescent="0.2">
      <c r="A175" s="100"/>
      <c r="B175" s="196" t="s">
        <v>130</v>
      </c>
      <c r="C175" s="196" t="s">
        <v>296</v>
      </c>
      <c r="D175" s="196"/>
      <c r="E175" s="117" t="s">
        <v>296</v>
      </c>
      <c r="F175" s="117" t="s">
        <v>297</v>
      </c>
      <c r="G175" s="197" t="s">
        <v>298</v>
      </c>
      <c r="H175" s="197"/>
      <c r="I175" s="197"/>
      <c r="J175" s="117" t="s">
        <v>279</v>
      </c>
      <c r="K175" s="118">
        <v>1</v>
      </c>
      <c r="L175" s="119">
        <v>44607</v>
      </c>
      <c r="M175" s="198" t="s">
        <v>289</v>
      </c>
      <c r="N175" s="199" t="s">
        <v>289</v>
      </c>
      <c r="O175" s="199">
        <v>44607</v>
      </c>
      <c r="P175" s="199">
        <v>44351</v>
      </c>
      <c r="Q175" s="200"/>
      <c r="R175" s="120"/>
      <c r="S175" s="12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c r="AV175" s="100"/>
      <c r="AW175" s="100"/>
      <c r="AX175" s="100"/>
      <c r="AY175" s="100"/>
      <c r="AZ175" s="100"/>
      <c r="BA175" s="100"/>
      <c r="BB175" s="100"/>
      <c r="BC175" s="100"/>
      <c r="BD175" s="100"/>
      <c r="BE175" s="100"/>
      <c r="BF175" s="100"/>
      <c r="BG175" s="100"/>
      <c r="BH175" s="100"/>
      <c r="BI175" s="100"/>
      <c r="BJ175" s="100"/>
      <c r="BK175" s="100"/>
      <c r="BL175" s="100"/>
      <c r="BM175" s="100"/>
      <c r="BN175" s="100"/>
      <c r="BO175" s="100"/>
      <c r="BP175" s="100"/>
      <c r="BQ175" s="100"/>
      <c r="BR175" s="100"/>
      <c r="BS175" s="100"/>
      <c r="BT175" s="100"/>
      <c r="BU175" s="100"/>
      <c r="BV175" s="100"/>
      <c r="BW175" s="100"/>
      <c r="BX175" s="100"/>
      <c r="BY175" s="100"/>
      <c r="BZ175" s="100"/>
      <c r="CA175" s="100"/>
      <c r="CB175" s="100"/>
      <c r="CC175" s="100"/>
      <c r="CD175" s="100"/>
      <c r="CE175" s="100"/>
      <c r="CF175" s="100"/>
      <c r="CG175" s="100"/>
      <c r="CH175" s="100"/>
      <c r="CI175" s="100"/>
      <c r="CJ175" s="100"/>
      <c r="CK175" s="100"/>
      <c r="CL175" s="100"/>
      <c r="CM175" s="100"/>
      <c r="CN175" s="100"/>
      <c r="CO175" s="100"/>
      <c r="CP175" s="100"/>
      <c r="CQ175" s="100"/>
      <c r="CR175" s="100"/>
      <c r="CS175" s="100"/>
      <c r="CT175" s="100"/>
      <c r="CU175" s="100"/>
      <c r="CV175" s="100"/>
      <c r="CW175" s="100"/>
      <c r="CX175" s="100"/>
      <c r="CY175" s="100"/>
      <c r="CZ175" s="100"/>
      <c r="DA175" s="100"/>
      <c r="DB175" s="100"/>
      <c r="DC175" s="100"/>
      <c r="DD175" s="100"/>
      <c r="DE175" s="100"/>
      <c r="DF175" s="100"/>
      <c r="DG175" s="100"/>
      <c r="DH175" s="100"/>
      <c r="DI175" s="100"/>
    </row>
    <row r="176" spans="1:113" s="101" customFormat="1" ht="30" customHeight="1" x14ac:dyDescent="0.2">
      <c r="A176" s="100"/>
      <c r="B176" s="196"/>
      <c r="C176" s="196"/>
      <c r="D176" s="196"/>
      <c r="E176" s="117"/>
      <c r="F176" s="117"/>
      <c r="G176" s="197"/>
      <c r="H176" s="197"/>
      <c r="I176" s="197"/>
      <c r="J176" s="117"/>
      <c r="K176" s="117"/>
      <c r="L176" s="119"/>
      <c r="M176" s="198"/>
      <c r="N176" s="199"/>
      <c r="O176" s="199"/>
      <c r="P176" s="199"/>
      <c r="Q176" s="200"/>
      <c r="R176" s="120"/>
      <c r="S176" s="12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c r="AV176" s="100"/>
      <c r="AW176" s="100"/>
      <c r="AX176" s="100"/>
      <c r="AY176" s="100"/>
      <c r="AZ176" s="100"/>
      <c r="BA176" s="100"/>
      <c r="BB176" s="100"/>
      <c r="BC176" s="100"/>
      <c r="BD176" s="100"/>
      <c r="BE176" s="100"/>
      <c r="BF176" s="100"/>
      <c r="BG176" s="100"/>
      <c r="BH176" s="100"/>
      <c r="BI176" s="100"/>
      <c r="BJ176" s="100"/>
      <c r="BK176" s="100"/>
      <c r="BL176" s="100"/>
      <c r="BM176" s="100"/>
      <c r="BN176" s="100"/>
      <c r="BO176" s="100"/>
      <c r="BP176" s="100"/>
      <c r="BQ176" s="100"/>
      <c r="BR176" s="100"/>
      <c r="BS176" s="100"/>
      <c r="BT176" s="100"/>
      <c r="BU176" s="100"/>
      <c r="BV176" s="100"/>
      <c r="BW176" s="100"/>
      <c r="BX176" s="100"/>
      <c r="BY176" s="100"/>
      <c r="BZ176" s="100"/>
      <c r="CA176" s="100"/>
      <c r="CB176" s="100"/>
      <c r="CC176" s="100"/>
      <c r="CD176" s="100"/>
      <c r="CE176" s="100"/>
      <c r="CF176" s="100"/>
      <c r="CG176" s="100"/>
      <c r="CH176" s="100"/>
      <c r="CI176" s="100"/>
      <c r="CJ176" s="100"/>
      <c r="CK176" s="100"/>
      <c r="CL176" s="100"/>
      <c r="CM176" s="100"/>
      <c r="CN176" s="100"/>
      <c r="CO176" s="100"/>
      <c r="CP176" s="100"/>
      <c r="CQ176" s="100"/>
      <c r="CR176" s="100"/>
      <c r="CS176" s="100"/>
      <c r="CT176" s="100"/>
      <c r="CU176" s="100"/>
      <c r="CV176" s="100"/>
      <c r="CW176" s="100"/>
      <c r="CX176" s="100"/>
      <c r="CY176" s="100"/>
      <c r="CZ176" s="100"/>
      <c r="DA176" s="100"/>
      <c r="DB176" s="100"/>
      <c r="DC176" s="100"/>
      <c r="DD176" s="100"/>
      <c r="DE176" s="100"/>
      <c r="DF176" s="100"/>
      <c r="DG176" s="100"/>
      <c r="DH176" s="100"/>
      <c r="DI176" s="100"/>
    </row>
    <row r="177" spans="1:113" ht="15.75" thickBot="1" x14ac:dyDescent="0.3">
      <c r="B177" s="66"/>
      <c r="C177" s="66"/>
      <c r="D177" s="66"/>
      <c r="E177" s="66"/>
      <c r="F177" s="66"/>
      <c r="G177" s="66"/>
      <c r="H177" s="66"/>
      <c r="I177" s="66"/>
      <c r="J177" s="66"/>
      <c r="K177" s="66"/>
      <c r="L177" s="66"/>
      <c r="M177" s="66"/>
      <c r="N177" s="66"/>
      <c r="O177" s="66"/>
      <c r="P177" s="66"/>
      <c r="Q177" s="66"/>
      <c r="R177" s="66"/>
      <c r="S177" s="66"/>
    </row>
    <row r="178" spans="1:113" ht="20.100000000000001" customHeight="1" x14ac:dyDescent="0.25">
      <c r="B178" s="201" t="s">
        <v>299</v>
      </c>
      <c r="C178" s="202"/>
      <c r="D178" s="202"/>
      <c r="E178" s="202"/>
      <c r="F178" s="202"/>
      <c r="G178" s="202"/>
      <c r="H178" s="202"/>
      <c r="I178" s="202"/>
      <c r="J178" s="202"/>
      <c r="K178" s="202"/>
      <c r="L178" s="202"/>
      <c r="M178" s="202"/>
      <c r="N178" s="202"/>
      <c r="O178" s="202"/>
      <c r="P178" s="202"/>
      <c r="Q178" s="202"/>
      <c r="R178" s="202"/>
      <c r="S178" s="203"/>
    </row>
    <row r="179" spans="1:113" x14ac:dyDescent="0.25">
      <c r="B179" s="66"/>
      <c r="C179" s="66"/>
      <c r="D179" s="66"/>
      <c r="E179" s="66"/>
      <c r="F179" s="66"/>
      <c r="G179" s="66"/>
      <c r="H179" s="66"/>
      <c r="I179" s="66"/>
      <c r="J179" s="66"/>
      <c r="K179" s="66"/>
      <c r="L179" s="66"/>
      <c r="M179" s="66"/>
      <c r="N179" s="66"/>
      <c r="O179" s="66"/>
      <c r="P179" s="66"/>
      <c r="Q179" s="66"/>
      <c r="R179" s="66"/>
      <c r="S179" s="66"/>
    </row>
    <row r="180" spans="1:113" s="123" customFormat="1" ht="18" customHeight="1" x14ac:dyDescent="0.2">
      <c r="A180" s="122"/>
      <c r="B180" s="194" t="s">
        <v>300</v>
      </c>
      <c r="C180" s="204" t="s">
        <v>301</v>
      </c>
      <c r="D180" s="204" t="s">
        <v>302</v>
      </c>
      <c r="E180" s="204" t="s">
        <v>303</v>
      </c>
      <c r="F180" s="204" t="s">
        <v>304</v>
      </c>
      <c r="G180" s="206" t="s">
        <v>305</v>
      </c>
      <c r="H180" s="206"/>
      <c r="I180" s="206"/>
      <c r="J180" s="206"/>
      <c r="K180" s="206"/>
      <c r="L180" s="188" t="s">
        <v>306</v>
      </c>
      <c r="M180" s="189"/>
      <c r="N180" s="188" t="s">
        <v>307</v>
      </c>
      <c r="O180" s="192"/>
      <c r="P180" s="192"/>
      <c r="Q180" s="121"/>
      <c r="R180" s="121"/>
      <c r="S180" s="194" t="s">
        <v>308</v>
      </c>
      <c r="T180" s="122"/>
      <c r="U180" s="122"/>
      <c r="V180" s="122"/>
      <c r="W180" s="122"/>
      <c r="X180" s="122"/>
      <c r="Y180" s="122"/>
      <c r="Z180" s="122"/>
      <c r="AA180" s="122"/>
      <c r="AB180" s="122"/>
      <c r="AC180" s="122"/>
      <c r="AD180" s="122"/>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c r="BE180" s="122"/>
      <c r="BF180" s="122"/>
      <c r="BG180" s="122"/>
      <c r="BH180" s="122"/>
      <c r="BI180" s="122"/>
      <c r="BJ180" s="122"/>
      <c r="BK180" s="122"/>
      <c r="BL180" s="122"/>
      <c r="BM180" s="122"/>
      <c r="BN180" s="122"/>
      <c r="BO180" s="122"/>
      <c r="BP180" s="122"/>
      <c r="BQ180" s="122"/>
      <c r="BR180" s="122"/>
      <c r="BS180" s="122"/>
      <c r="BT180" s="122"/>
      <c r="BU180" s="122"/>
      <c r="BV180" s="122"/>
      <c r="BW180" s="122"/>
      <c r="BX180" s="122"/>
      <c r="BY180" s="122"/>
      <c r="BZ180" s="122"/>
      <c r="CA180" s="122"/>
      <c r="CB180" s="122"/>
      <c r="CC180" s="122"/>
      <c r="CD180" s="122"/>
      <c r="CE180" s="122"/>
      <c r="CF180" s="122"/>
      <c r="CG180" s="122"/>
      <c r="CH180" s="122"/>
      <c r="CI180" s="122"/>
      <c r="CJ180" s="122"/>
      <c r="CK180" s="122"/>
      <c r="CL180" s="122"/>
      <c r="CM180" s="122"/>
      <c r="CN180" s="122"/>
      <c r="CO180" s="122"/>
      <c r="CP180" s="122"/>
      <c r="CQ180" s="122"/>
      <c r="CR180" s="122"/>
      <c r="CS180" s="122"/>
      <c r="CT180" s="122"/>
      <c r="CU180" s="122"/>
      <c r="CV180" s="122"/>
      <c r="CW180" s="122"/>
      <c r="CX180" s="122"/>
      <c r="CY180" s="122"/>
      <c r="CZ180" s="122"/>
      <c r="DA180" s="122"/>
      <c r="DB180" s="122"/>
      <c r="DC180" s="122"/>
      <c r="DD180" s="122"/>
      <c r="DE180" s="122"/>
      <c r="DF180" s="122"/>
      <c r="DG180" s="122"/>
      <c r="DH180" s="122"/>
      <c r="DI180" s="122"/>
    </row>
    <row r="181" spans="1:113" s="123" customFormat="1" ht="38.25" customHeight="1" x14ac:dyDescent="0.2">
      <c r="A181" s="122"/>
      <c r="B181" s="195"/>
      <c r="C181" s="205"/>
      <c r="D181" s="205"/>
      <c r="E181" s="205"/>
      <c r="F181" s="205"/>
      <c r="G181" s="206"/>
      <c r="H181" s="206"/>
      <c r="I181" s="206"/>
      <c r="J181" s="206"/>
      <c r="K181" s="206"/>
      <c r="L181" s="190"/>
      <c r="M181" s="191"/>
      <c r="N181" s="190"/>
      <c r="O181" s="193"/>
      <c r="P181" s="193"/>
      <c r="Q181" s="124"/>
      <c r="R181" s="124"/>
      <c r="S181" s="195"/>
      <c r="T181" s="122"/>
      <c r="U181" s="122"/>
      <c r="V181" s="122"/>
      <c r="W181" s="122"/>
      <c r="X181" s="122"/>
      <c r="Y181" s="122"/>
      <c r="Z181" s="122"/>
      <c r="AA181" s="122"/>
      <c r="AB181" s="122"/>
      <c r="AC181" s="122"/>
      <c r="AD181" s="122"/>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c r="BE181" s="122"/>
      <c r="BF181" s="122"/>
      <c r="BG181" s="122"/>
      <c r="BH181" s="122"/>
      <c r="BI181" s="122"/>
      <c r="BJ181" s="122"/>
      <c r="BK181" s="122"/>
      <c r="BL181" s="122"/>
      <c r="BM181" s="122"/>
      <c r="BN181" s="122"/>
      <c r="BO181" s="122"/>
      <c r="BP181" s="122"/>
      <c r="BQ181" s="122"/>
      <c r="BR181" s="122"/>
      <c r="BS181" s="122"/>
      <c r="BT181" s="122"/>
      <c r="BU181" s="122"/>
      <c r="BV181" s="122"/>
      <c r="BW181" s="122"/>
      <c r="BX181" s="122"/>
      <c r="BY181" s="122"/>
      <c r="BZ181" s="122"/>
      <c r="CA181" s="122"/>
      <c r="CB181" s="122"/>
      <c r="CC181" s="122"/>
      <c r="CD181" s="122"/>
      <c r="CE181" s="122"/>
      <c r="CF181" s="122"/>
      <c r="CG181" s="122"/>
      <c r="CH181" s="122"/>
      <c r="CI181" s="122"/>
      <c r="CJ181" s="122"/>
      <c r="CK181" s="122"/>
      <c r="CL181" s="122"/>
      <c r="CM181" s="122"/>
      <c r="CN181" s="122"/>
      <c r="CO181" s="122"/>
      <c r="CP181" s="122"/>
      <c r="CQ181" s="122"/>
      <c r="CR181" s="122"/>
      <c r="CS181" s="122"/>
      <c r="CT181" s="122"/>
      <c r="CU181" s="122"/>
      <c r="CV181" s="122"/>
      <c r="CW181" s="122"/>
      <c r="CX181" s="122"/>
      <c r="CY181" s="122"/>
      <c r="CZ181" s="122"/>
      <c r="DA181" s="122"/>
      <c r="DB181" s="122"/>
      <c r="DC181" s="122"/>
      <c r="DD181" s="122"/>
      <c r="DE181" s="122"/>
      <c r="DF181" s="122"/>
      <c r="DG181" s="122"/>
      <c r="DH181" s="122"/>
      <c r="DI181" s="122"/>
    </row>
    <row r="182" spans="1:113" s="130" customFormat="1" ht="43.5" customHeight="1" x14ac:dyDescent="0.25">
      <c r="A182" s="129"/>
      <c r="B182" s="125">
        <v>1</v>
      </c>
      <c r="C182" s="126" t="s">
        <v>309</v>
      </c>
      <c r="D182" s="126" t="s">
        <v>310</v>
      </c>
      <c r="E182" s="126" t="s">
        <v>311</v>
      </c>
      <c r="F182" s="127">
        <v>2</v>
      </c>
      <c r="G182" s="171" t="s">
        <v>312</v>
      </c>
      <c r="H182" s="172"/>
      <c r="I182" s="172"/>
      <c r="J182" s="172"/>
      <c r="K182" s="173"/>
      <c r="L182" s="174" t="s">
        <v>313</v>
      </c>
      <c r="M182" s="175"/>
      <c r="N182" s="174" t="s">
        <v>314</v>
      </c>
      <c r="O182" s="176"/>
      <c r="P182" s="176"/>
      <c r="Q182" s="176"/>
      <c r="R182" s="175"/>
      <c r="S182" s="128" t="s">
        <v>315</v>
      </c>
      <c r="T182" s="129"/>
      <c r="U182" s="129"/>
      <c r="V182" s="129"/>
      <c r="W182" s="129"/>
      <c r="X182" s="129"/>
      <c r="Y182" s="129"/>
      <c r="Z182" s="129"/>
      <c r="AA182" s="129"/>
      <c r="AB182" s="129"/>
      <c r="AC182" s="129"/>
      <c r="AD182" s="129"/>
      <c r="AE182" s="129"/>
      <c r="AF182" s="129"/>
      <c r="AG182" s="129"/>
      <c r="AH182" s="129"/>
      <c r="AI182" s="129"/>
      <c r="AJ182" s="129"/>
      <c r="AK182" s="129"/>
      <c r="AL182" s="129"/>
      <c r="AM182" s="129"/>
      <c r="AN182" s="129"/>
      <c r="AO182" s="129"/>
      <c r="AP182" s="129"/>
      <c r="AQ182" s="129"/>
      <c r="AR182" s="129"/>
      <c r="AS182" s="129"/>
      <c r="AT182" s="129"/>
      <c r="AU182" s="129"/>
      <c r="AV182" s="129"/>
      <c r="AW182" s="129"/>
      <c r="AX182" s="129"/>
      <c r="AY182" s="129"/>
      <c r="AZ182" s="129"/>
      <c r="BA182" s="129"/>
      <c r="BB182" s="129"/>
      <c r="BC182" s="129"/>
      <c r="BD182" s="129"/>
      <c r="BE182" s="129"/>
      <c r="BF182" s="129"/>
      <c r="BG182" s="129"/>
      <c r="BH182" s="129"/>
      <c r="BI182" s="129"/>
      <c r="BJ182" s="129"/>
      <c r="BK182" s="129"/>
      <c r="BL182" s="129"/>
      <c r="BM182" s="129"/>
      <c r="BN182" s="129"/>
      <c r="BO182" s="129"/>
      <c r="BP182" s="129"/>
      <c r="BQ182" s="129"/>
      <c r="BR182" s="129"/>
      <c r="BS182" s="129"/>
      <c r="BT182" s="129"/>
      <c r="BU182" s="129"/>
      <c r="BV182" s="129"/>
      <c r="BW182" s="129"/>
      <c r="BX182" s="129"/>
      <c r="BY182" s="129"/>
      <c r="BZ182" s="129"/>
      <c r="CA182" s="129"/>
      <c r="CB182" s="129"/>
      <c r="CC182" s="129"/>
      <c r="CD182" s="129"/>
      <c r="CE182" s="129"/>
      <c r="CF182" s="129"/>
      <c r="CG182" s="129"/>
      <c r="CH182" s="129"/>
      <c r="CI182" s="129"/>
      <c r="CJ182" s="129"/>
      <c r="CK182" s="129"/>
      <c r="CL182" s="129"/>
      <c r="CM182" s="129"/>
      <c r="CN182" s="129"/>
      <c r="CO182" s="129"/>
      <c r="CP182" s="129"/>
      <c r="CQ182" s="129"/>
      <c r="CR182" s="129"/>
      <c r="CS182" s="129"/>
      <c r="CT182" s="129"/>
      <c r="CU182" s="129"/>
      <c r="CV182" s="129"/>
      <c r="CW182" s="129"/>
      <c r="CX182" s="129"/>
      <c r="CY182" s="129"/>
      <c r="CZ182" s="129"/>
      <c r="DA182" s="129"/>
      <c r="DB182" s="129"/>
      <c r="DC182" s="129"/>
      <c r="DD182" s="129"/>
      <c r="DE182" s="129"/>
      <c r="DF182" s="129"/>
      <c r="DG182" s="129"/>
      <c r="DH182" s="129"/>
      <c r="DI182" s="129"/>
    </row>
    <row r="183" spans="1:113" s="130" customFormat="1" ht="44.1" customHeight="1" x14ac:dyDescent="0.25">
      <c r="A183" s="129"/>
      <c r="B183" s="125">
        <v>2</v>
      </c>
      <c r="C183" s="126" t="s">
        <v>316</v>
      </c>
      <c r="D183" s="126" t="s">
        <v>311</v>
      </c>
      <c r="E183" s="126" t="s">
        <v>311</v>
      </c>
      <c r="F183" s="127">
        <v>1</v>
      </c>
      <c r="G183" s="171" t="s">
        <v>317</v>
      </c>
      <c r="H183" s="172"/>
      <c r="I183" s="172"/>
      <c r="J183" s="172"/>
      <c r="K183" s="173"/>
      <c r="L183" s="174" t="s">
        <v>318</v>
      </c>
      <c r="M183" s="175"/>
      <c r="N183" s="174" t="s">
        <v>314</v>
      </c>
      <c r="O183" s="176"/>
      <c r="P183" s="176"/>
      <c r="Q183" s="176"/>
      <c r="R183" s="175"/>
      <c r="S183" s="128" t="s">
        <v>319</v>
      </c>
      <c r="T183" s="129"/>
      <c r="U183" s="129"/>
      <c r="V183" s="129"/>
      <c r="W183" s="129"/>
      <c r="X183" s="129"/>
      <c r="Y183" s="129"/>
      <c r="Z183" s="129"/>
      <c r="AA183" s="129"/>
      <c r="AB183" s="129"/>
      <c r="AC183" s="129"/>
      <c r="AD183" s="129"/>
      <c r="AE183" s="129"/>
      <c r="AF183" s="129"/>
      <c r="AG183" s="129"/>
      <c r="AH183" s="129"/>
      <c r="AI183" s="129"/>
      <c r="AJ183" s="129"/>
      <c r="AK183" s="129"/>
      <c r="AL183" s="129"/>
      <c r="AM183" s="129"/>
      <c r="AN183" s="129"/>
      <c r="AO183" s="129"/>
      <c r="AP183" s="129"/>
      <c r="AQ183" s="129"/>
      <c r="AR183" s="129"/>
      <c r="AS183" s="129"/>
      <c r="AT183" s="129"/>
      <c r="AU183" s="129"/>
      <c r="AV183" s="129"/>
      <c r="AW183" s="129"/>
      <c r="AX183" s="129"/>
      <c r="AY183" s="129"/>
      <c r="AZ183" s="129"/>
      <c r="BA183" s="129"/>
      <c r="BB183" s="129"/>
      <c r="BC183" s="129"/>
      <c r="BD183" s="129"/>
      <c r="BE183" s="129"/>
      <c r="BF183" s="129"/>
      <c r="BG183" s="129"/>
      <c r="BH183" s="129"/>
      <c r="BI183" s="129"/>
      <c r="BJ183" s="129"/>
      <c r="BK183" s="129"/>
      <c r="BL183" s="129"/>
      <c r="BM183" s="129"/>
      <c r="BN183" s="129"/>
      <c r="BO183" s="129"/>
      <c r="BP183" s="129"/>
      <c r="BQ183" s="129"/>
      <c r="BR183" s="129"/>
      <c r="BS183" s="129"/>
      <c r="BT183" s="129"/>
      <c r="BU183" s="129"/>
      <c r="BV183" s="129"/>
      <c r="BW183" s="129"/>
      <c r="BX183" s="129"/>
      <c r="BY183" s="129"/>
      <c r="BZ183" s="129"/>
      <c r="CA183" s="129"/>
      <c r="CB183" s="129"/>
      <c r="CC183" s="129"/>
      <c r="CD183" s="129"/>
      <c r="CE183" s="129"/>
      <c r="CF183" s="129"/>
      <c r="CG183" s="129"/>
      <c r="CH183" s="129"/>
      <c r="CI183" s="129"/>
      <c r="CJ183" s="129"/>
      <c r="CK183" s="129"/>
      <c r="CL183" s="129"/>
      <c r="CM183" s="129"/>
      <c r="CN183" s="129"/>
      <c r="CO183" s="129"/>
      <c r="CP183" s="129"/>
      <c r="CQ183" s="129"/>
      <c r="CR183" s="129"/>
      <c r="CS183" s="129"/>
      <c r="CT183" s="129"/>
      <c r="CU183" s="129"/>
      <c r="CV183" s="129"/>
      <c r="CW183" s="129"/>
      <c r="CX183" s="129"/>
      <c r="CY183" s="129"/>
      <c r="CZ183" s="129"/>
      <c r="DA183" s="129"/>
      <c r="DB183" s="129"/>
      <c r="DC183" s="129"/>
      <c r="DD183" s="129"/>
      <c r="DE183" s="129"/>
      <c r="DF183" s="129"/>
      <c r="DG183" s="129"/>
      <c r="DH183" s="129"/>
      <c r="DI183" s="129"/>
    </row>
    <row r="184" spans="1:113" s="130" customFormat="1" ht="44.1" customHeight="1" x14ac:dyDescent="0.25">
      <c r="A184" s="129"/>
      <c r="B184" s="125">
        <v>3</v>
      </c>
      <c r="C184" s="126"/>
      <c r="D184" s="126"/>
      <c r="E184" s="126"/>
      <c r="F184" s="127"/>
      <c r="G184" s="171"/>
      <c r="H184" s="172"/>
      <c r="I184" s="172"/>
      <c r="J184" s="172"/>
      <c r="K184" s="173"/>
      <c r="L184" s="174"/>
      <c r="M184" s="175"/>
      <c r="N184" s="174" t="s">
        <v>314</v>
      </c>
      <c r="O184" s="176"/>
      <c r="P184" s="176"/>
      <c r="Q184" s="176"/>
      <c r="R184" s="175"/>
      <c r="S184" s="128"/>
      <c r="T184" s="129"/>
      <c r="U184" s="129"/>
      <c r="V184" s="129"/>
      <c r="W184" s="129"/>
      <c r="X184" s="129"/>
      <c r="Y184" s="129"/>
      <c r="Z184" s="129"/>
      <c r="AA184" s="129"/>
      <c r="AB184" s="129"/>
      <c r="AC184" s="129"/>
      <c r="AD184" s="129"/>
      <c r="AE184" s="129"/>
      <c r="AF184" s="129"/>
      <c r="AG184" s="129"/>
      <c r="AH184" s="129"/>
      <c r="AI184" s="129"/>
      <c r="AJ184" s="129"/>
      <c r="AK184" s="129"/>
      <c r="AL184" s="129"/>
      <c r="AM184" s="129"/>
      <c r="AN184" s="129"/>
      <c r="AO184" s="129"/>
      <c r="AP184" s="129"/>
      <c r="AQ184" s="129"/>
      <c r="AR184" s="129"/>
      <c r="AS184" s="129"/>
      <c r="AT184" s="129"/>
      <c r="AU184" s="129"/>
      <c r="AV184" s="129"/>
      <c r="AW184" s="129"/>
      <c r="AX184" s="129"/>
      <c r="AY184" s="129"/>
      <c r="AZ184" s="129"/>
      <c r="BA184" s="129"/>
      <c r="BB184" s="129"/>
      <c r="BC184" s="129"/>
      <c r="BD184" s="129"/>
      <c r="BE184" s="129"/>
      <c r="BF184" s="129"/>
      <c r="BG184" s="129"/>
      <c r="BH184" s="129"/>
      <c r="BI184" s="129"/>
      <c r="BJ184" s="129"/>
      <c r="BK184" s="129"/>
      <c r="BL184" s="129"/>
      <c r="BM184" s="129"/>
      <c r="BN184" s="129"/>
      <c r="BO184" s="129"/>
      <c r="BP184" s="129"/>
      <c r="BQ184" s="129"/>
      <c r="BR184" s="129"/>
      <c r="BS184" s="129"/>
      <c r="BT184" s="129"/>
      <c r="BU184" s="129"/>
      <c r="BV184" s="129"/>
      <c r="BW184" s="129"/>
      <c r="BX184" s="129"/>
      <c r="BY184" s="129"/>
      <c r="BZ184" s="129"/>
      <c r="CA184" s="129"/>
      <c r="CB184" s="129"/>
      <c r="CC184" s="129"/>
      <c r="CD184" s="129"/>
      <c r="CE184" s="129"/>
      <c r="CF184" s="129"/>
      <c r="CG184" s="129"/>
      <c r="CH184" s="129"/>
      <c r="CI184" s="129"/>
      <c r="CJ184" s="129"/>
      <c r="CK184" s="129"/>
      <c r="CL184" s="129"/>
      <c r="CM184" s="129"/>
      <c r="CN184" s="129"/>
      <c r="CO184" s="129"/>
      <c r="CP184" s="129"/>
      <c r="CQ184" s="129"/>
      <c r="CR184" s="129"/>
      <c r="CS184" s="129"/>
      <c r="CT184" s="129"/>
      <c r="CU184" s="129"/>
      <c r="CV184" s="129"/>
      <c r="CW184" s="129"/>
      <c r="CX184" s="129"/>
      <c r="CY184" s="129"/>
      <c r="CZ184" s="129"/>
      <c r="DA184" s="129"/>
      <c r="DB184" s="129"/>
      <c r="DC184" s="129"/>
      <c r="DD184" s="129"/>
      <c r="DE184" s="129"/>
      <c r="DF184" s="129"/>
      <c r="DG184" s="129"/>
      <c r="DH184" s="129"/>
      <c r="DI184" s="129"/>
    </row>
    <row r="185" spans="1:113" s="130" customFormat="1" ht="44.1" customHeight="1" x14ac:dyDescent="0.25">
      <c r="A185" s="129"/>
      <c r="B185" s="125">
        <v>4</v>
      </c>
      <c r="C185" s="126"/>
      <c r="D185" s="126"/>
      <c r="E185" s="126"/>
      <c r="F185" s="127"/>
      <c r="G185" s="171"/>
      <c r="H185" s="172"/>
      <c r="I185" s="172"/>
      <c r="J185" s="172"/>
      <c r="K185" s="173"/>
      <c r="L185" s="174"/>
      <c r="M185" s="175"/>
      <c r="N185" s="174" t="s">
        <v>314</v>
      </c>
      <c r="O185" s="176"/>
      <c r="P185" s="176"/>
      <c r="Q185" s="176"/>
      <c r="R185" s="175"/>
      <c r="S185" s="128"/>
      <c r="T185" s="129"/>
      <c r="U185" s="129"/>
      <c r="V185" s="129"/>
      <c r="W185" s="129"/>
      <c r="X185" s="129"/>
      <c r="Y185" s="129"/>
      <c r="Z185" s="129"/>
      <c r="AA185" s="129"/>
      <c r="AB185" s="129"/>
      <c r="AC185" s="129"/>
      <c r="AD185" s="129"/>
      <c r="AE185" s="129"/>
      <c r="AF185" s="129"/>
      <c r="AG185" s="129"/>
      <c r="AH185" s="129"/>
      <c r="AI185" s="129"/>
      <c r="AJ185" s="129"/>
      <c r="AK185" s="129"/>
      <c r="AL185" s="129"/>
      <c r="AM185" s="129"/>
      <c r="AN185" s="129"/>
      <c r="AO185" s="129"/>
      <c r="AP185" s="129"/>
      <c r="AQ185" s="129"/>
      <c r="AR185" s="129"/>
      <c r="AS185" s="129"/>
      <c r="AT185" s="129"/>
      <c r="AU185" s="129"/>
      <c r="AV185" s="129"/>
      <c r="AW185" s="129"/>
      <c r="AX185" s="129"/>
      <c r="AY185" s="129"/>
      <c r="AZ185" s="129"/>
      <c r="BA185" s="129"/>
      <c r="BB185" s="129"/>
      <c r="BC185" s="129"/>
      <c r="BD185" s="129"/>
      <c r="BE185" s="129"/>
      <c r="BF185" s="129"/>
      <c r="BG185" s="129"/>
      <c r="BH185" s="129"/>
      <c r="BI185" s="129"/>
      <c r="BJ185" s="129"/>
      <c r="BK185" s="129"/>
      <c r="BL185" s="129"/>
      <c r="BM185" s="129"/>
      <c r="BN185" s="129"/>
      <c r="BO185" s="129"/>
      <c r="BP185" s="129"/>
      <c r="BQ185" s="129"/>
      <c r="BR185" s="129"/>
      <c r="BS185" s="129"/>
      <c r="BT185" s="129"/>
      <c r="BU185" s="129"/>
      <c r="BV185" s="129"/>
      <c r="BW185" s="129"/>
      <c r="BX185" s="129"/>
      <c r="BY185" s="129"/>
      <c r="BZ185" s="129"/>
      <c r="CA185" s="129"/>
      <c r="CB185" s="129"/>
      <c r="CC185" s="129"/>
      <c r="CD185" s="129"/>
      <c r="CE185" s="129"/>
      <c r="CF185" s="129"/>
      <c r="CG185" s="129"/>
      <c r="CH185" s="129"/>
      <c r="CI185" s="129"/>
      <c r="CJ185" s="129"/>
      <c r="CK185" s="129"/>
      <c r="CL185" s="129"/>
      <c r="CM185" s="129"/>
      <c r="CN185" s="129"/>
      <c r="CO185" s="129"/>
      <c r="CP185" s="129"/>
      <c r="CQ185" s="129"/>
      <c r="CR185" s="129"/>
      <c r="CS185" s="129"/>
      <c r="CT185" s="129"/>
      <c r="CU185" s="129"/>
      <c r="CV185" s="129"/>
      <c r="CW185" s="129"/>
      <c r="CX185" s="129"/>
      <c r="CY185" s="129"/>
      <c r="CZ185" s="129"/>
      <c r="DA185" s="129"/>
      <c r="DB185" s="129"/>
      <c r="DC185" s="129"/>
      <c r="DD185" s="129"/>
      <c r="DE185" s="129"/>
      <c r="DF185" s="129"/>
      <c r="DG185" s="129"/>
      <c r="DH185" s="129"/>
      <c r="DI185" s="129"/>
    </row>
    <row r="186" spans="1:113" x14ac:dyDescent="0.25">
      <c r="T186" s="129"/>
      <c r="U186" s="129"/>
      <c r="V186" s="129"/>
    </row>
    <row r="187" spans="1:113" ht="15" customHeight="1" x14ac:dyDescent="0.25">
      <c r="B187" s="177" t="s">
        <v>320</v>
      </c>
      <c r="C187" s="178"/>
      <c r="D187" s="178"/>
      <c r="E187" s="178"/>
      <c r="F187" s="178"/>
      <c r="G187" s="178"/>
      <c r="H187" s="178"/>
      <c r="I187" s="178"/>
      <c r="J187" s="178"/>
      <c r="K187" s="178"/>
      <c r="L187" s="178"/>
      <c r="M187" s="178"/>
      <c r="N187" s="178"/>
      <c r="O187" s="178"/>
      <c r="P187" s="178"/>
      <c r="Q187" s="178"/>
      <c r="R187" s="178"/>
      <c r="S187" s="178"/>
      <c r="U187" s="129"/>
      <c r="V187" s="129"/>
    </row>
    <row r="188" spans="1:113" ht="20.100000000000001" customHeight="1" x14ac:dyDescent="0.25">
      <c r="B188" s="179"/>
      <c r="C188" s="180"/>
      <c r="D188" s="180"/>
      <c r="E188" s="180"/>
      <c r="F188" s="180"/>
      <c r="G188" s="180"/>
      <c r="H188" s="180"/>
      <c r="I188" s="180"/>
      <c r="J188" s="180"/>
      <c r="K188" s="180"/>
      <c r="L188" s="180"/>
      <c r="M188" s="180"/>
      <c r="N188" s="180"/>
      <c r="O188" s="180"/>
      <c r="P188" s="180"/>
      <c r="Q188" s="180"/>
      <c r="R188" s="180"/>
      <c r="S188" s="180"/>
    </row>
    <row r="189" spans="1:113" ht="15" customHeight="1" x14ac:dyDescent="0.25">
      <c r="B189" s="181" t="s">
        <v>321</v>
      </c>
      <c r="C189" s="182"/>
      <c r="D189" s="182"/>
      <c r="E189" s="182"/>
      <c r="F189" s="182"/>
      <c r="G189" s="182"/>
      <c r="H189" s="182"/>
      <c r="I189" s="182"/>
      <c r="J189" s="182"/>
      <c r="K189" s="182"/>
      <c r="L189" s="182"/>
      <c r="M189" s="182"/>
      <c r="N189" s="182"/>
      <c r="O189" s="182"/>
      <c r="P189" s="182"/>
      <c r="Q189" s="182"/>
      <c r="R189" s="182"/>
      <c r="S189" s="182"/>
    </row>
    <row r="190" spans="1:113" ht="15.75" thickBot="1" x14ac:dyDescent="0.3">
      <c r="B190" s="183"/>
      <c r="C190" s="184"/>
      <c r="D190" s="184"/>
      <c r="E190" s="184"/>
      <c r="F190" s="184"/>
      <c r="G190" s="184"/>
      <c r="H190" s="184"/>
      <c r="I190" s="184"/>
      <c r="J190" s="184"/>
      <c r="K190" s="184"/>
      <c r="L190" s="184"/>
      <c r="M190" s="184"/>
      <c r="N190" s="184"/>
      <c r="O190" s="184"/>
      <c r="P190" s="184"/>
      <c r="Q190" s="184"/>
      <c r="R190" s="184"/>
      <c r="S190" s="184"/>
    </row>
    <row r="191" spans="1:113" ht="16.5" customHeight="1" thickBot="1" x14ac:dyDescent="0.3">
      <c r="B191" s="185" t="s">
        <v>322</v>
      </c>
      <c r="C191" s="186"/>
      <c r="D191" s="186"/>
      <c r="E191" s="186"/>
      <c r="F191" s="185" t="s">
        <v>323</v>
      </c>
      <c r="G191" s="186"/>
      <c r="H191" s="186"/>
      <c r="I191" s="186"/>
      <c r="J191" s="186"/>
      <c r="K191" s="187"/>
      <c r="L191" s="185" t="s">
        <v>324</v>
      </c>
      <c r="M191" s="186"/>
      <c r="N191" s="186"/>
      <c r="O191" s="186"/>
      <c r="P191" s="186"/>
      <c r="Q191" s="186"/>
      <c r="R191" s="186"/>
      <c r="S191" s="187"/>
      <c r="T191" s="129"/>
      <c r="U191" s="129"/>
      <c r="V191" s="129"/>
    </row>
    <row r="192" spans="1:113" x14ac:dyDescent="0.25">
      <c r="B192" s="167" t="s">
        <v>325</v>
      </c>
      <c r="C192" s="167"/>
      <c r="D192" s="167"/>
      <c r="E192" s="167"/>
      <c r="F192" s="168" t="s">
        <v>326</v>
      </c>
      <c r="G192" s="169"/>
      <c r="H192" s="169"/>
      <c r="I192" s="169"/>
      <c r="J192" s="169"/>
      <c r="K192" s="170"/>
      <c r="L192" s="168" t="s">
        <v>327</v>
      </c>
      <c r="M192" s="169"/>
      <c r="N192" s="169"/>
      <c r="O192" s="169"/>
      <c r="P192" s="169"/>
      <c r="Q192" s="169"/>
      <c r="R192" s="169"/>
      <c r="S192" s="170"/>
      <c r="T192" s="129"/>
      <c r="U192" s="129"/>
      <c r="V192" s="129"/>
    </row>
    <row r="193" spans="2:22" x14ac:dyDescent="0.25">
      <c r="B193" s="167"/>
      <c r="C193" s="167"/>
      <c r="D193" s="167"/>
      <c r="E193" s="167"/>
      <c r="F193" s="164" t="s">
        <v>328</v>
      </c>
      <c r="G193" s="165"/>
      <c r="H193" s="165"/>
      <c r="I193" s="165"/>
      <c r="J193" s="165"/>
      <c r="K193" s="166"/>
      <c r="L193" s="164" t="s">
        <v>329</v>
      </c>
      <c r="M193" s="165"/>
      <c r="N193" s="165"/>
      <c r="O193" s="165"/>
      <c r="P193" s="165"/>
      <c r="Q193" s="165"/>
      <c r="R193" s="165"/>
      <c r="S193" s="166"/>
      <c r="T193" s="129"/>
      <c r="U193" s="129"/>
      <c r="V193" s="129"/>
    </row>
    <row r="194" spans="2:22" x14ac:dyDescent="0.25">
      <c r="B194" s="167"/>
      <c r="C194" s="167"/>
      <c r="D194" s="167"/>
      <c r="E194" s="167"/>
      <c r="F194" s="164" t="s">
        <v>330</v>
      </c>
      <c r="G194" s="165"/>
      <c r="H194" s="165"/>
      <c r="I194" s="165"/>
      <c r="J194" s="165"/>
      <c r="K194" s="166"/>
      <c r="L194" s="164" t="s">
        <v>331</v>
      </c>
      <c r="M194" s="165"/>
      <c r="N194" s="165"/>
      <c r="O194" s="165"/>
      <c r="P194" s="165"/>
      <c r="Q194" s="165"/>
      <c r="R194" s="165"/>
      <c r="S194" s="166"/>
      <c r="T194" s="129"/>
      <c r="U194" s="129"/>
      <c r="V194" s="129"/>
    </row>
    <row r="195" spans="2:22" ht="34.15" customHeight="1" x14ac:dyDescent="0.25">
      <c r="B195" s="167" t="s">
        <v>332</v>
      </c>
      <c r="C195" s="167"/>
      <c r="D195" s="167"/>
      <c r="E195" s="167"/>
      <c r="F195" s="164" t="s">
        <v>333</v>
      </c>
      <c r="G195" s="165"/>
      <c r="H195" s="165"/>
      <c r="I195" s="165"/>
      <c r="J195" s="165"/>
      <c r="K195" s="166"/>
      <c r="L195" s="164" t="s">
        <v>334</v>
      </c>
      <c r="M195" s="165"/>
      <c r="N195" s="165"/>
      <c r="O195" s="165"/>
      <c r="P195" s="165"/>
      <c r="Q195" s="165"/>
      <c r="R195" s="165"/>
      <c r="S195" s="166"/>
      <c r="T195" s="129"/>
      <c r="U195" s="129"/>
      <c r="V195" s="129"/>
    </row>
    <row r="196" spans="2:22" x14ac:dyDescent="0.25">
      <c r="B196" s="167" t="s">
        <v>335</v>
      </c>
      <c r="C196" s="167"/>
      <c r="D196" s="167"/>
      <c r="E196" s="167"/>
      <c r="F196" s="164" t="s">
        <v>336</v>
      </c>
      <c r="G196" s="165"/>
      <c r="H196" s="165"/>
      <c r="I196" s="165"/>
      <c r="J196" s="165"/>
      <c r="K196" s="166"/>
      <c r="L196" s="164" t="s">
        <v>337</v>
      </c>
      <c r="M196" s="165"/>
      <c r="N196" s="165"/>
      <c r="O196" s="165"/>
      <c r="P196" s="165"/>
      <c r="Q196" s="165"/>
      <c r="R196" s="165"/>
      <c r="S196" s="166"/>
      <c r="T196" s="129"/>
      <c r="U196" s="129"/>
      <c r="V196" s="129"/>
    </row>
    <row r="197" spans="2:22" x14ac:dyDescent="0.25">
      <c r="B197" s="167" t="s">
        <v>338</v>
      </c>
      <c r="C197" s="167"/>
      <c r="D197" s="167"/>
      <c r="E197" s="167"/>
      <c r="F197" s="164" t="s">
        <v>339</v>
      </c>
      <c r="G197" s="165"/>
      <c r="H197" s="165"/>
      <c r="I197" s="165"/>
      <c r="J197" s="165"/>
      <c r="K197" s="166"/>
      <c r="L197" s="164" t="s">
        <v>340</v>
      </c>
      <c r="M197" s="165"/>
      <c r="N197" s="165"/>
      <c r="O197" s="165"/>
      <c r="P197" s="165"/>
      <c r="Q197" s="165"/>
      <c r="R197" s="165"/>
      <c r="S197" s="166"/>
      <c r="T197" s="129"/>
      <c r="U197" s="129"/>
      <c r="V197" s="129"/>
    </row>
    <row r="198" spans="2:22" x14ac:dyDescent="0.25">
      <c r="B198" s="167" t="s">
        <v>341</v>
      </c>
      <c r="C198" s="167"/>
      <c r="D198" s="167"/>
      <c r="E198" s="167"/>
      <c r="F198" s="164" t="s">
        <v>342</v>
      </c>
      <c r="G198" s="165"/>
      <c r="H198" s="165"/>
      <c r="I198" s="165"/>
      <c r="J198" s="165"/>
      <c r="K198" s="166"/>
      <c r="L198" s="164" t="s">
        <v>343</v>
      </c>
      <c r="M198" s="165"/>
      <c r="N198" s="165"/>
      <c r="O198" s="165"/>
      <c r="P198" s="165"/>
      <c r="Q198" s="165"/>
      <c r="R198" s="165"/>
      <c r="S198" s="166"/>
      <c r="T198" s="129"/>
      <c r="U198" s="129"/>
      <c r="V198" s="129"/>
    </row>
    <row r="199" spans="2:22" x14ac:dyDescent="0.25">
      <c r="B199" s="167" t="s">
        <v>344</v>
      </c>
      <c r="C199" s="167"/>
      <c r="D199" s="167"/>
      <c r="E199" s="167"/>
      <c r="F199" s="164" t="s">
        <v>345</v>
      </c>
      <c r="G199" s="165"/>
      <c r="H199" s="165"/>
      <c r="I199" s="165"/>
      <c r="J199" s="165"/>
      <c r="K199" s="166"/>
      <c r="L199" s="164" t="s">
        <v>346</v>
      </c>
      <c r="M199" s="165"/>
      <c r="N199" s="165"/>
      <c r="O199" s="165"/>
      <c r="P199" s="165"/>
      <c r="Q199" s="165"/>
      <c r="R199" s="165"/>
      <c r="S199" s="166"/>
      <c r="T199" s="129"/>
      <c r="U199" s="129"/>
      <c r="V199" s="129"/>
    </row>
    <row r="200" spans="2:22" x14ac:dyDescent="0.25">
      <c r="B200" s="167" t="s">
        <v>347</v>
      </c>
      <c r="C200" s="167"/>
      <c r="D200" s="167"/>
      <c r="E200" s="167"/>
      <c r="F200" s="164" t="s">
        <v>348</v>
      </c>
      <c r="G200" s="165"/>
      <c r="H200" s="165"/>
      <c r="I200" s="165"/>
      <c r="J200" s="165"/>
      <c r="K200" s="166"/>
      <c r="L200" s="164" t="s">
        <v>349</v>
      </c>
      <c r="M200" s="165"/>
      <c r="N200" s="165"/>
      <c r="O200" s="165"/>
      <c r="P200" s="165"/>
      <c r="Q200" s="165"/>
      <c r="R200" s="165"/>
      <c r="S200" s="166"/>
      <c r="T200" s="129"/>
      <c r="U200" s="129"/>
      <c r="V200" s="129"/>
    </row>
    <row r="201" spans="2:22" x14ac:dyDescent="0.25">
      <c r="B201" s="167" t="s">
        <v>350</v>
      </c>
      <c r="C201" s="167"/>
      <c r="D201" s="167"/>
      <c r="E201" s="167"/>
      <c r="F201" s="164" t="s">
        <v>351</v>
      </c>
      <c r="G201" s="165"/>
      <c r="H201" s="165"/>
      <c r="I201" s="165"/>
      <c r="J201" s="165"/>
      <c r="K201" s="166"/>
      <c r="L201" s="164" t="s">
        <v>352</v>
      </c>
      <c r="M201" s="165"/>
      <c r="N201" s="165"/>
      <c r="O201" s="165"/>
      <c r="P201" s="165"/>
      <c r="Q201" s="165"/>
      <c r="R201" s="165"/>
      <c r="S201" s="166"/>
      <c r="T201" s="129"/>
      <c r="U201" s="129"/>
      <c r="V201" s="129"/>
    </row>
    <row r="202" spans="2:22" x14ac:dyDescent="0.25">
      <c r="B202" s="167" t="s">
        <v>353</v>
      </c>
      <c r="C202" s="167"/>
      <c r="D202" s="167"/>
      <c r="E202" s="167"/>
      <c r="F202" s="164" t="s">
        <v>354</v>
      </c>
      <c r="G202" s="165"/>
      <c r="H202" s="165"/>
      <c r="I202" s="165"/>
      <c r="J202" s="165"/>
      <c r="K202" s="166"/>
      <c r="L202" s="164" t="s">
        <v>355</v>
      </c>
      <c r="M202" s="165"/>
      <c r="N202" s="165"/>
      <c r="O202" s="165"/>
      <c r="P202" s="165"/>
      <c r="Q202" s="165"/>
      <c r="R202" s="165"/>
      <c r="S202" s="166"/>
      <c r="T202" s="129"/>
      <c r="U202" s="129"/>
      <c r="V202" s="129"/>
    </row>
    <row r="203" spans="2:22" x14ac:dyDescent="0.25">
      <c r="B203" s="167" t="s">
        <v>356</v>
      </c>
      <c r="C203" s="167"/>
      <c r="D203" s="167"/>
      <c r="E203" s="167"/>
      <c r="F203" s="164" t="s">
        <v>357</v>
      </c>
      <c r="G203" s="165"/>
      <c r="H203" s="165"/>
      <c r="I203" s="165"/>
      <c r="J203" s="165"/>
      <c r="K203" s="166"/>
      <c r="L203" s="164" t="s">
        <v>358</v>
      </c>
      <c r="M203" s="165"/>
      <c r="N203" s="165"/>
      <c r="O203" s="165"/>
      <c r="P203" s="165"/>
      <c r="Q203" s="165"/>
      <c r="R203" s="165"/>
      <c r="S203" s="166"/>
      <c r="T203" s="129"/>
      <c r="U203" s="129"/>
      <c r="V203" s="129"/>
    </row>
    <row r="204" spans="2:22" x14ac:dyDescent="0.25">
      <c r="B204" s="163"/>
      <c r="C204" s="163"/>
      <c r="D204" s="163"/>
      <c r="E204" s="163"/>
      <c r="F204" s="164"/>
      <c r="G204" s="165"/>
      <c r="H204" s="165"/>
      <c r="I204" s="165"/>
      <c r="J204" s="165"/>
      <c r="K204" s="166"/>
      <c r="L204" s="164"/>
      <c r="M204" s="165"/>
      <c r="N204" s="165"/>
      <c r="O204" s="165"/>
      <c r="P204" s="165"/>
      <c r="Q204" s="165"/>
      <c r="R204" s="165"/>
      <c r="S204" s="166"/>
      <c r="T204" s="129"/>
      <c r="U204" s="129"/>
      <c r="V204" s="129"/>
    </row>
    <row r="205" spans="2:22" s="66" customFormat="1" x14ac:dyDescent="0.25"/>
    <row r="206" spans="2:22" s="66" customFormat="1" x14ac:dyDescent="0.25"/>
    <row r="207" spans="2:22" s="66" customFormat="1" x14ac:dyDescent="0.25"/>
    <row r="208" spans="2:22" s="66" customFormat="1" x14ac:dyDescent="0.25"/>
    <row r="209" s="66" customFormat="1" x14ac:dyDescent="0.25"/>
    <row r="210" s="66" customFormat="1" x14ac:dyDescent="0.25"/>
    <row r="211" s="66" customFormat="1" x14ac:dyDescent="0.25"/>
    <row r="212" s="66" customFormat="1" x14ac:dyDescent="0.25"/>
    <row r="213" s="66" customFormat="1" x14ac:dyDescent="0.25"/>
    <row r="214" s="66" customFormat="1" x14ac:dyDescent="0.25"/>
    <row r="215" s="66" customFormat="1" x14ac:dyDescent="0.25"/>
    <row r="216" s="66" customFormat="1" x14ac:dyDescent="0.25"/>
    <row r="217" s="66" customFormat="1" x14ac:dyDescent="0.25"/>
    <row r="218" s="66" customFormat="1" x14ac:dyDescent="0.25"/>
    <row r="219" s="66" customFormat="1" x14ac:dyDescent="0.25"/>
    <row r="220" s="66" customFormat="1" x14ac:dyDescent="0.25"/>
    <row r="221" s="66" customFormat="1" x14ac:dyDescent="0.25"/>
    <row r="222" s="66" customFormat="1" x14ac:dyDescent="0.25"/>
    <row r="223" s="66" customFormat="1" x14ac:dyDescent="0.25"/>
    <row r="224" s="66" customFormat="1" x14ac:dyDescent="0.25"/>
    <row r="225" s="66" customFormat="1" x14ac:dyDescent="0.25"/>
    <row r="226" s="66" customFormat="1" x14ac:dyDescent="0.25"/>
    <row r="227" s="66" customFormat="1" x14ac:dyDescent="0.25"/>
    <row r="228" s="66" customFormat="1" x14ac:dyDescent="0.25"/>
    <row r="229" s="66" customFormat="1" x14ac:dyDescent="0.25"/>
    <row r="230" s="66" customFormat="1" x14ac:dyDescent="0.25"/>
    <row r="231" s="66" customFormat="1" x14ac:dyDescent="0.25"/>
    <row r="232" s="66" customFormat="1" x14ac:dyDescent="0.25"/>
    <row r="233" s="66" customFormat="1" x14ac:dyDescent="0.25"/>
    <row r="234" s="66" customFormat="1" x14ac:dyDescent="0.25"/>
    <row r="235" s="66" customFormat="1" x14ac:dyDescent="0.25"/>
    <row r="236" s="66" customFormat="1" x14ac:dyDescent="0.25"/>
    <row r="237" s="66" customFormat="1" x14ac:dyDescent="0.25"/>
    <row r="238" s="66" customFormat="1" x14ac:dyDescent="0.25"/>
    <row r="239" s="66" customFormat="1" x14ac:dyDescent="0.25"/>
    <row r="240" s="66" customFormat="1" x14ac:dyDescent="0.25"/>
    <row r="241" s="66" customFormat="1" x14ac:dyDescent="0.25"/>
    <row r="242" s="66" customFormat="1" x14ac:dyDescent="0.25"/>
    <row r="243" s="66" customFormat="1" x14ac:dyDescent="0.25"/>
    <row r="244" s="66" customFormat="1" x14ac:dyDescent="0.25"/>
    <row r="245" s="66" customFormat="1" x14ac:dyDescent="0.25"/>
    <row r="246" s="66" customFormat="1" x14ac:dyDescent="0.25"/>
    <row r="247" s="66" customFormat="1" x14ac:dyDescent="0.25"/>
    <row r="248" s="66" customFormat="1" x14ac:dyDescent="0.25"/>
    <row r="249" s="66" customFormat="1" x14ac:dyDescent="0.25"/>
    <row r="250" s="66" customFormat="1" x14ac:dyDescent="0.25"/>
    <row r="251" s="66" customFormat="1" x14ac:dyDescent="0.25"/>
    <row r="252" s="66" customFormat="1" x14ac:dyDescent="0.25"/>
    <row r="253" s="66" customFormat="1" x14ac:dyDescent="0.25"/>
    <row r="254" s="66" customFormat="1" x14ac:dyDescent="0.25"/>
    <row r="255" s="66" customFormat="1" x14ac:dyDescent="0.25"/>
    <row r="256" s="66" customFormat="1" x14ac:dyDescent="0.25"/>
    <row r="257" s="66" customFormat="1" x14ac:dyDescent="0.25"/>
    <row r="258" s="66" customFormat="1" x14ac:dyDescent="0.25"/>
    <row r="259" s="66" customFormat="1" x14ac:dyDescent="0.25"/>
    <row r="260" s="66" customFormat="1" x14ac:dyDescent="0.25"/>
    <row r="261" s="66" customFormat="1" x14ac:dyDescent="0.25"/>
    <row r="262" s="66" customFormat="1" x14ac:dyDescent="0.25"/>
    <row r="263" s="66" customFormat="1" x14ac:dyDescent="0.25"/>
    <row r="264" s="66" customFormat="1" x14ac:dyDescent="0.25"/>
    <row r="265" s="66" customFormat="1" x14ac:dyDescent="0.25"/>
    <row r="266" s="66" customFormat="1" x14ac:dyDescent="0.25"/>
    <row r="267" s="66" customFormat="1" x14ac:dyDescent="0.25"/>
    <row r="268" s="66" customFormat="1" x14ac:dyDescent="0.25"/>
    <row r="269" s="66" customFormat="1" x14ac:dyDescent="0.25"/>
    <row r="270" s="66" customFormat="1" x14ac:dyDescent="0.25"/>
    <row r="271" s="66" customFormat="1" x14ac:dyDescent="0.25"/>
    <row r="272" s="66" customFormat="1" x14ac:dyDescent="0.25"/>
    <row r="273" s="66" customFormat="1" x14ac:dyDescent="0.25"/>
    <row r="274" s="66" customFormat="1" x14ac:dyDescent="0.25"/>
    <row r="275" s="66" customFormat="1" x14ac:dyDescent="0.25"/>
    <row r="276" s="66" customFormat="1" x14ac:dyDescent="0.25"/>
    <row r="277" s="66" customFormat="1" x14ac:dyDescent="0.25"/>
    <row r="278" s="66" customFormat="1" x14ac:dyDescent="0.25"/>
    <row r="279" s="66" customFormat="1" x14ac:dyDescent="0.25"/>
    <row r="280" s="66" customFormat="1" x14ac:dyDescent="0.25"/>
    <row r="281" s="66" customFormat="1" x14ac:dyDescent="0.25"/>
    <row r="282" s="66" customFormat="1" x14ac:dyDescent="0.25"/>
    <row r="283" s="66" customFormat="1" x14ac:dyDescent="0.25"/>
    <row r="284" s="66" customFormat="1" x14ac:dyDescent="0.25"/>
    <row r="285" s="66" customFormat="1" x14ac:dyDescent="0.25"/>
    <row r="286" s="66" customFormat="1" x14ac:dyDescent="0.25"/>
    <row r="287" s="66" customFormat="1" x14ac:dyDescent="0.25"/>
    <row r="288" s="66" customFormat="1" x14ac:dyDescent="0.25"/>
    <row r="289" s="66" customFormat="1" x14ac:dyDescent="0.25"/>
    <row r="290" s="66" customFormat="1" x14ac:dyDescent="0.25"/>
    <row r="291" s="66" customFormat="1" x14ac:dyDescent="0.25"/>
    <row r="292" s="66" customFormat="1" x14ac:dyDescent="0.25"/>
    <row r="293" s="66" customFormat="1" x14ac:dyDescent="0.25"/>
    <row r="294" s="66" customFormat="1" x14ac:dyDescent="0.25"/>
    <row r="295" s="66" customFormat="1" x14ac:dyDescent="0.25"/>
    <row r="296" s="66" customFormat="1" x14ac:dyDescent="0.25"/>
    <row r="297" s="66" customFormat="1" x14ac:dyDescent="0.25"/>
    <row r="298" s="66" customFormat="1" x14ac:dyDescent="0.25"/>
    <row r="299" s="66" customFormat="1" x14ac:dyDescent="0.25"/>
    <row r="300" s="66" customFormat="1" x14ac:dyDescent="0.25"/>
    <row r="301" s="66" customFormat="1" x14ac:dyDescent="0.25"/>
    <row r="302" s="66" customFormat="1" x14ac:dyDescent="0.25"/>
    <row r="303" s="66" customFormat="1" x14ac:dyDescent="0.25"/>
    <row r="304" s="66" customFormat="1" x14ac:dyDescent="0.25"/>
    <row r="305" s="66" customFormat="1" x14ac:dyDescent="0.25"/>
    <row r="306" s="66" customFormat="1" x14ac:dyDescent="0.25"/>
    <row r="307" s="66" customFormat="1" x14ac:dyDescent="0.25"/>
    <row r="308" s="66" customFormat="1" x14ac:dyDescent="0.25"/>
    <row r="309" s="66" customFormat="1" x14ac:dyDescent="0.25"/>
    <row r="310" s="66" customFormat="1" x14ac:dyDescent="0.25"/>
    <row r="311" s="66" customFormat="1" x14ac:dyDescent="0.25"/>
    <row r="312" s="66" customFormat="1" x14ac:dyDescent="0.25"/>
    <row r="313" s="66" customFormat="1" x14ac:dyDescent="0.25"/>
    <row r="314" s="66" customFormat="1" x14ac:dyDescent="0.25"/>
    <row r="315" s="66" customFormat="1" x14ac:dyDescent="0.25"/>
    <row r="316" s="66" customFormat="1" x14ac:dyDescent="0.25"/>
    <row r="317" s="66" customFormat="1" x14ac:dyDescent="0.25"/>
    <row r="318" s="66" customFormat="1" x14ac:dyDescent="0.25"/>
    <row r="319" s="66" customFormat="1" x14ac:dyDescent="0.25"/>
    <row r="320" s="66" customFormat="1" x14ac:dyDescent="0.25"/>
    <row r="321" s="66" customFormat="1" x14ac:dyDescent="0.25"/>
    <row r="322" s="66" customFormat="1" x14ac:dyDescent="0.25"/>
    <row r="323" s="66" customFormat="1" x14ac:dyDescent="0.25"/>
    <row r="324" s="66" customFormat="1" x14ac:dyDescent="0.25"/>
    <row r="325" s="66" customFormat="1" x14ac:dyDescent="0.25"/>
    <row r="326" s="66" customFormat="1" x14ac:dyDescent="0.25"/>
    <row r="327" s="66" customFormat="1" x14ac:dyDescent="0.25"/>
    <row r="328" s="66" customFormat="1" x14ac:dyDescent="0.25"/>
    <row r="329" s="66" customFormat="1" x14ac:dyDescent="0.25"/>
    <row r="330" s="66" customFormat="1" x14ac:dyDescent="0.25"/>
    <row r="331" s="66" customFormat="1" x14ac:dyDescent="0.25"/>
    <row r="332" s="66" customFormat="1" x14ac:dyDescent="0.25"/>
    <row r="333" s="66" customFormat="1" x14ac:dyDescent="0.25"/>
    <row r="334" s="66" customFormat="1" x14ac:dyDescent="0.25"/>
    <row r="335" s="66" customFormat="1" x14ac:dyDescent="0.25"/>
    <row r="336" s="66" customFormat="1" x14ac:dyDescent="0.25"/>
    <row r="337" s="66" customFormat="1" x14ac:dyDescent="0.25"/>
    <row r="338" s="66" customFormat="1" x14ac:dyDescent="0.25"/>
    <row r="339" s="66" customFormat="1" x14ac:dyDescent="0.25"/>
    <row r="340" s="66" customFormat="1" x14ac:dyDescent="0.25"/>
    <row r="341" s="66" customFormat="1" x14ac:dyDescent="0.25"/>
    <row r="342" s="66" customFormat="1" x14ac:dyDescent="0.25"/>
    <row r="343" s="66" customFormat="1" x14ac:dyDescent="0.25"/>
    <row r="344" s="66" customFormat="1" x14ac:dyDescent="0.25"/>
    <row r="345" s="66" customFormat="1" x14ac:dyDescent="0.25"/>
    <row r="346" s="66" customFormat="1" x14ac:dyDescent="0.25"/>
    <row r="347" s="66" customFormat="1" x14ac:dyDescent="0.25"/>
    <row r="348" s="66" customFormat="1" x14ac:dyDescent="0.25"/>
    <row r="349" s="66" customFormat="1" x14ac:dyDescent="0.25"/>
    <row r="350" s="66" customFormat="1" x14ac:dyDescent="0.25"/>
    <row r="351" s="66" customFormat="1" x14ac:dyDescent="0.25"/>
    <row r="352" s="66" customFormat="1" x14ac:dyDescent="0.25"/>
    <row r="353" s="66" customFormat="1" x14ac:dyDescent="0.25"/>
    <row r="354" s="66" customFormat="1" x14ac:dyDescent="0.25"/>
    <row r="355" s="66" customFormat="1" x14ac:dyDescent="0.25"/>
    <row r="356" s="66" customFormat="1" x14ac:dyDescent="0.25"/>
    <row r="357" s="66" customFormat="1" x14ac:dyDescent="0.25"/>
    <row r="358" s="66" customFormat="1" x14ac:dyDescent="0.25"/>
    <row r="359" s="66" customFormat="1" x14ac:dyDescent="0.25"/>
    <row r="360" s="66" customFormat="1" x14ac:dyDescent="0.25"/>
    <row r="361" s="66" customFormat="1" x14ac:dyDescent="0.25"/>
    <row r="362" s="66" customFormat="1" x14ac:dyDescent="0.25"/>
    <row r="363" s="66" customFormat="1" x14ac:dyDescent="0.25"/>
    <row r="364" s="66" customFormat="1" x14ac:dyDescent="0.25"/>
    <row r="365" s="66" customFormat="1" x14ac:dyDescent="0.25"/>
    <row r="366" s="66" customFormat="1" x14ac:dyDescent="0.25"/>
    <row r="367" s="66" customFormat="1" x14ac:dyDescent="0.25"/>
    <row r="368" s="66" customFormat="1" x14ac:dyDescent="0.25"/>
    <row r="369" s="66" customFormat="1" x14ac:dyDescent="0.25"/>
    <row r="370" s="66" customFormat="1" x14ac:dyDescent="0.25"/>
    <row r="371" s="66" customFormat="1" x14ac:dyDescent="0.25"/>
    <row r="372" s="66" customFormat="1" x14ac:dyDescent="0.25"/>
    <row r="373" s="66" customFormat="1" x14ac:dyDescent="0.25"/>
    <row r="374" s="66" customFormat="1" x14ac:dyDescent="0.25"/>
    <row r="375" s="66" customFormat="1" x14ac:dyDescent="0.25"/>
    <row r="376" s="66" customFormat="1" x14ac:dyDescent="0.25"/>
    <row r="377" s="66" customFormat="1" x14ac:dyDescent="0.25"/>
    <row r="378" s="66" customFormat="1" x14ac:dyDescent="0.25"/>
    <row r="379" s="66" customFormat="1" x14ac:dyDescent="0.25"/>
    <row r="380" s="66" customFormat="1" x14ac:dyDescent="0.25"/>
    <row r="381" s="66" customFormat="1" x14ac:dyDescent="0.25"/>
    <row r="382" s="66" customFormat="1" x14ac:dyDescent="0.25"/>
    <row r="383" s="66" customFormat="1" x14ac:dyDescent="0.25"/>
    <row r="384" s="66" customFormat="1" x14ac:dyDescent="0.25"/>
    <row r="385" s="66" customFormat="1" x14ac:dyDescent="0.25"/>
    <row r="386" s="66" customFormat="1" x14ac:dyDescent="0.25"/>
    <row r="387" s="66" customFormat="1" x14ac:dyDescent="0.25"/>
    <row r="388" s="66" customFormat="1" x14ac:dyDescent="0.25"/>
    <row r="389" s="66" customFormat="1" x14ac:dyDescent="0.25"/>
    <row r="390" s="66" customFormat="1" x14ac:dyDescent="0.25"/>
    <row r="391" s="66" customFormat="1" x14ac:dyDescent="0.25"/>
    <row r="392" s="66" customFormat="1" x14ac:dyDescent="0.25"/>
    <row r="393" s="66" customFormat="1" x14ac:dyDescent="0.25"/>
    <row r="394" s="66" customFormat="1" x14ac:dyDescent="0.25"/>
    <row r="395" s="66" customFormat="1" x14ac:dyDescent="0.25"/>
    <row r="396" s="66" customFormat="1" x14ac:dyDescent="0.25"/>
    <row r="397" s="66" customFormat="1" x14ac:dyDescent="0.25"/>
    <row r="398" s="66" customFormat="1" x14ac:dyDescent="0.25"/>
    <row r="399" s="66" customFormat="1" x14ac:dyDescent="0.25"/>
    <row r="400" s="66" customFormat="1" x14ac:dyDescent="0.25"/>
    <row r="401" s="66" customFormat="1" x14ac:dyDescent="0.25"/>
    <row r="402" s="66" customFormat="1" x14ac:dyDescent="0.25"/>
    <row r="403" s="66" customFormat="1" x14ac:dyDescent="0.25"/>
    <row r="404" s="66" customFormat="1" x14ac:dyDescent="0.25"/>
    <row r="405" s="66" customFormat="1" x14ac:dyDescent="0.25"/>
    <row r="406" s="66" customFormat="1" x14ac:dyDescent="0.25"/>
    <row r="407" s="66" customFormat="1" x14ac:dyDescent="0.25"/>
    <row r="408" s="66" customFormat="1" x14ac:dyDescent="0.25"/>
    <row r="409" s="66" customFormat="1" x14ac:dyDescent="0.25"/>
    <row r="410" s="66" customFormat="1" x14ac:dyDescent="0.25"/>
    <row r="411" s="66" customFormat="1" x14ac:dyDescent="0.25"/>
    <row r="412" s="66" customFormat="1" x14ac:dyDescent="0.25"/>
    <row r="413" s="66" customFormat="1" x14ac:dyDescent="0.25"/>
    <row r="414" s="66" customFormat="1" x14ac:dyDescent="0.25"/>
    <row r="415" s="66" customFormat="1" x14ac:dyDescent="0.25"/>
    <row r="416" s="66" customFormat="1" x14ac:dyDescent="0.25"/>
    <row r="417" s="66" customFormat="1" x14ac:dyDescent="0.25"/>
    <row r="418" s="66" customFormat="1" x14ac:dyDescent="0.25"/>
    <row r="419" s="66" customFormat="1" x14ac:dyDescent="0.25"/>
    <row r="420" s="66" customFormat="1" x14ac:dyDescent="0.25"/>
    <row r="421" s="66" customFormat="1" x14ac:dyDescent="0.25"/>
    <row r="422" s="66" customFormat="1" x14ac:dyDescent="0.25"/>
    <row r="423" s="66" customFormat="1" x14ac:dyDescent="0.25"/>
    <row r="424" s="66" customFormat="1" x14ac:dyDescent="0.25"/>
    <row r="425" s="66" customFormat="1" x14ac:dyDescent="0.25"/>
    <row r="426" s="66" customFormat="1" x14ac:dyDescent="0.25"/>
    <row r="427" s="66" customFormat="1" x14ac:dyDescent="0.25"/>
    <row r="428" s="66" customFormat="1" x14ac:dyDescent="0.25"/>
    <row r="429" s="66" customFormat="1" x14ac:dyDescent="0.25"/>
    <row r="430" s="66" customFormat="1" x14ac:dyDescent="0.25"/>
    <row r="431" s="66" customFormat="1" x14ac:dyDescent="0.25"/>
    <row r="432" s="66" customFormat="1" x14ac:dyDescent="0.25"/>
    <row r="433" s="66" customFormat="1" x14ac:dyDescent="0.25"/>
    <row r="434" s="66" customFormat="1" x14ac:dyDescent="0.25"/>
    <row r="435" s="66" customFormat="1" x14ac:dyDescent="0.25"/>
    <row r="436" s="66" customFormat="1" x14ac:dyDescent="0.25"/>
    <row r="437" s="66" customFormat="1" x14ac:dyDescent="0.25"/>
    <row r="438" s="66" customFormat="1" x14ac:dyDescent="0.25"/>
    <row r="439" s="66" customFormat="1" x14ac:dyDescent="0.25"/>
    <row r="440" s="66" customFormat="1" x14ac:dyDescent="0.25"/>
    <row r="441" s="66" customFormat="1" x14ac:dyDescent="0.25"/>
    <row r="442" s="66" customFormat="1" x14ac:dyDescent="0.25"/>
    <row r="443" s="66" customFormat="1" x14ac:dyDescent="0.25"/>
    <row r="444" s="66" customFormat="1" x14ac:dyDescent="0.25"/>
    <row r="445" s="66" customFormat="1" x14ac:dyDescent="0.25"/>
    <row r="446" s="66" customFormat="1" x14ac:dyDescent="0.25"/>
    <row r="447" s="66" customFormat="1" x14ac:dyDescent="0.25"/>
    <row r="448" s="66" customFormat="1" x14ac:dyDescent="0.25"/>
    <row r="449" s="66" customFormat="1" x14ac:dyDescent="0.25"/>
    <row r="450" s="66" customFormat="1" x14ac:dyDescent="0.25"/>
    <row r="451" s="66" customFormat="1" x14ac:dyDescent="0.25"/>
    <row r="452" s="66" customFormat="1" x14ac:dyDescent="0.25"/>
    <row r="453" s="66" customFormat="1" x14ac:dyDescent="0.25"/>
    <row r="454" s="66" customFormat="1" x14ac:dyDescent="0.25"/>
    <row r="455" s="66" customFormat="1" x14ac:dyDescent="0.25"/>
    <row r="456" s="66" customFormat="1" x14ac:dyDescent="0.25"/>
    <row r="457" s="66" customFormat="1" x14ac:dyDescent="0.25"/>
    <row r="458" s="66" customFormat="1" x14ac:dyDescent="0.25"/>
    <row r="459" s="66" customFormat="1" x14ac:dyDescent="0.25"/>
    <row r="460" s="66" customFormat="1" x14ac:dyDescent="0.25"/>
    <row r="461" s="66" customFormat="1" x14ac:dyDescent="0.25"/>
    <row r="462" s="66" customFormat="1" x14ac:dyDescent="0.25"/>
    <row r="463" s="66" customFormat="1" x14ac:dyDescent="0.25"/>
    <row r="464" s="66" customFormat="1" x14ac:dyDescent="0.25"/>
    <row r="465" s="66" customFormat="1" x14ac:dyDescent="0.25"/>
    <row r="466" s="66" customFormat="1" x14ac:dyDescent="0.25"/>
    <row r="467" s="66" customFormat="1" x14ac:dyDescent="0.25"/>
    <row r="468" s="66" customFormat="1" x14ac:dyDescent="0.25"/>
    <row r="469" s="66" customFormat="1" x14ac:dyDescent="0.25"/>
    <row r="470" s="66" customFormat="1" x14ac:dyDescent="0.25"/>
    <row r="471" s="66" customFormat="1" x14ac:dyDescent="0.25"/>
    <row r="472" s="66" customFormat="1" x14ac:dyDescent="0.25"/>
    <row r="473" s="66" customFormat="1" x14ac:dyDescent="0.25"/>
    <row r="474" s="66" customFormat="1" x14ac:dyDescent="0.25"/>
    <row r="475" s="66" customFormat="1" x14ac:dyDescent="0.25"/>
    <row r="476" s="66" customFormat="1" x14ac:dyDescent="0.25"/>
    <row r="477" s="66" customFormat="1" x14ac:dyDescent="0.25"/>
    <row r="478" s="66" customFormat="1" x14ac:dyDescent="0.25"/>
    <row r="479" s="66" customFormat="1" x14ac:dyDescent="0.25"/>
    <row r="480" s="66" customFormat="1" x14ac:dyDescent="0.25"/>
    <row r="481" s="66" customFormat="1" x14ac:dyDescent="0.25"/>
    <row r="482" s="66" customFormat="1" x14ac:dyDescent="0.25"/>
    <row r="483" s="66" customFormat="1" x14ac:dyDescent="0.25"/>
    <row r="484" s="66" customFormat="1" x14ac:dyDescent="0.25"/>
    <row r="485" s="66" customFormat="1" x14ac:dyDescent="0.25"/>
    <row r="486" s="66" customFormat="1" x14ac:dyDescent="0.25"/>
    <row r="487" s="66" customFormat="1" x14ac:dyDescent="0.25"/>
    <row r="488" s="66" customFormat="1" x14ac:dyDescent="0.25"/>
    <row r="489" s="66" customFormat="1" x14ac:dyDescent="0.25"/>
    <row r="490" s="66" customFormat="1" x14ac:dyDescent="0.25"/>
    <row r="491" s="66" customFormat="1" x14ac:dyDescent="0.25"/>
    <row r="492" s="66" customFormat="1" x14ac:dyDescent="0.25"/>
    <row r="493" s="66" customFormat="1" x14ac:dyDescent="0.25"/>
    <row r="494" s="66" customFormat="1" x14ac:dyDescent="0.25"/>
    <row r="495" s="66" customFormat="1" x14ac:dyDescent="0.25"/>
    <row r="496" s="66" customFormat="1" x14ac:dyDescent="0.25"/>
    <row r="497" s="66" customFormat="1" x14ac:dyDescent="0.25"/>
    <row r="498" s="66" customFormat="1" x14ac:dyDescent="0.25"/>
    <row r="499" s="66" customFormat="1" x14ac:dyDescent="0.25"/>
    <row r="500" s="66" customFormat="1" x14ac:dyDescent="0.25"/>
    <row r="501" s="66" customFormat="1" x14ac:dyDescent="0.25"/>
    <row r="502" s="66" customFormat="1" x14ac:dyDescent="0.25"/>
    <row r="503" s="66" customFormat="1" x14ac:dyDescent="0.25"/>
    <row r="504" s="66" customFormat="1" x14ac:dyDescent="0.25"/>
    <row r="505" s="66" customFormat="1" x14ac:dyDescent="0.25"/>
    <row r="506" s="66" customFormat="1" x14ac:dyDescent="0.25"/>
    <row r="507" s="66" customFormat="1" x14ac:dyDescent="0.25"/>
    <row r="508" s="66" customFormat="1" x14ac:dyDescent="0.25"/>
    <row r="509" s="66" customFormat="1" x14ac:dyDescent="0.25"/>
    <row r="510" s="66" customFormat="1" x14ac:dyDescent="0.25"/>
    <row r="511" s="66" customFormat="1" x14ac:dyDescent="0.25"/>
    <row r="512" s="66" customFormat="1" x14ac:dyDescent="0.25"/>
    <row r="513" s="66" customFormat="1" x14ac:dyDescent="0.25"/>
    <row r="514" s="66" customFormat="1" x14ac:dyDescent="0.25"/>
    <row r="515" s="66" customFormat="1" x14ac:dyDescent="0.25"/>
    <row r="516" s="66" customFormat="1" x14ac:dyDescent="0.25"/>
    <row r="517" s="66" customFormat="1" x14ac:dyDescent="0.25"/>
    <row r="518" s="66" customFormat="1" x14ac:dyDescent="0.25"/>
    <row r="519" s="66" customFormat="1" x14ac:dyDescent="0.25"/>
    <row r="520" s="66" customFormat="1" x14ac:dyDescent="0.25"/>
    <row r="521" s="66" customFormat="1" x14ac:dyDescent="0.25"/>
    <row r="522" s="66" customFormat="1" x14ac:dyDescent="0.25"/>
    <row r="523" s="66" customFormat="1" x14ac:dyDescent="0.25"/>
    <row r="524" s="66" customFormat="1" x14ac:dyDescent="0.25"/>
    <row r="525" s="66" customFormat="1" x14ac:dyDescent="0.25"/>
    <row r="526" s="66" customFormat="1" x14ac:dyDescent="0.25"/>
    <row r="527" s="66" customFormat="1" x14ac:dyDescent="0.25"/>
    <row r="528" s="66" customFormat="1" x14ac:dyDescent="0.25"/>
    <row r="529" s="66" customFormat="1" x14ac:dyDescent="0.25"/>
    <row r="530" s="66" customFormat="1" x14ac:dyDescent="0.25"/>
    <row r="531" s="66" customFormat="1" x14ac:dyDescent="0.25"/>
    <row r="532" s="66" customFormat="1" x14ac:dyDescent="0.25"/>
    <row r="533" s="66" customFormat="1" x14ac:dyDescent="0.25"/>
    <row r="534" s="66" customFormat="1" x14ac:dyDescent="0.25"/>
    <row r="535" s="66" customFormat="1" x14ac:dyDescent="0.25"/>
    <row r="536" s="66" customFormat="1" x14ac:dyDescent="0.25"/>
    <row r="537" s="66" customFormat="1" x14ac:dyDescent="0.25"/>
    <row r="538" s="66" customFormat="1" x14ac:dyDescent="0.25"/>
    <row r="539" s="66" customFormat="1" x14ac:dyDescent="0.25"/>
    <row r="540" s="66" customFormat="1" x14ac:dyDescent="0.25"/>
    <row r="541" s="66" customFormat="1" x14ac:dyDescent="0.25"/>
    <row r="542" s="66" customFormat="1" x14ac:dyDescent="0.25"/>
    <row r="543" s="66" customFormat="1" x14ac:dyDescent="0.25"/>
    <row r="544" s="66" customFormat="1" x14ac:dyDescent="0.25"/>
    <row r="545" s="66" customFormat="1" x14ac:dyDescent="0.25"/>
    <row r="546" s="66" customFormat="1" x14ac:dyDescent="0.25"/>
    <row r="547" s="66" customFormat="1" x14ac:dyDescent="0.25"/>
    <row r="548" s="66" customFormat="1" x14ac:dyDescent="0.25"/>
    <row r="549" s="66" customFormat="1" x14ac:dyDescent="0.25"/>
    <row r="550" s="66" customFormat="1" x14ac:dyDescent="0.25"/>
    <row r="551" s="66" customFormat="1" x14ac:dyDescent="0.25"/>
    <row r="552" s="66" customFormat="1" x14ac:dyDescent="0.25"/>
    <row r="553" s="66" customFormat="1" x14ac:dyDescent="0.25"/>
    <row r="554" s="66" customFormat="1" x14ac:dyDescent="0.25"/>
    <row r="555" s="66" customFormat="1" x14ac:dyDescent="0.25"/>
    <row r="556" s="66" customFormat="1" x14ac:dyDescent="0.25"/>
    <row r="557" s="66" customFormat="1" x14ac:dyDescent="0.25"/>
    <row r="558" s="66" customFormat="1" x14ac:dyDescent="0.25"/>
    <row r="559" s="66" customFormat="1" x14ac:dyDescent="0.25"/>
    <row r="560" s="66" customFormat="1" x14ac:dyDescent="0.25"/>
    <row r="561" s="66" customFormat="1" x14ac:dyDescent="0.25"/>
    <row r="562" s="66" customFormat="1" x14ac:dyDescent="0.25"/>
    <row r="563" s="66" customFormat="1" x14ac:dyDescent="0.25"/>
    <row r="564" s="66" customFormat="1" x14ac:dyDescent="0.25"/>
    <row r="565" s="66" customFormat="1" x14ac:dyDescent="0.25"/>
    <row r="566" s="66" customFormat="1" x14ac:dyDescent="0.25"/>
    <row r="567" s="66" customFormat="1" x14ac:dyDescent="0.25"/>
    <row r="568" s="66" customFormat="1" x14ac:dyDescent="0.25"/>
    <row r="569" s="66" customFormat="1" x14ac:dyDescent="0.25"/>
    <row r="570" s="66" customFormat="1" x14ac:dyDescent="0.25"/>
    <row r="571" s="66" customFormat="1" x14ac:dyDescent="0.25"/>
    <row r="572" s="66" customFormat="1" x14ac:dyDescent="0.25"/>
    <row r="573" s="66" customFormat="1" x14ac:dyDescent="0.25"/>
    <row r="574" s="66" customFormat="1" x14ac:dyDescent="0.25"/>
    <row r="575" s="66" customFormat="1" x14ac:dyDescent="0.25"/>
    <row r="576" s="66" customFormat="1" x14ac:dyDescent="0.25"/>
    <row r="577" s="66" customFormat="1" x14ac:dyDescent="0.25"/>
    <row r="578" s="66" customFormat="1" x14ac:dyDescent="0.25"/>
    <row r="579" s="66" customFormat="1" x14ac:dyDescent="0.25"/>
    <row r="580" s="66" customFormat="1" x14ac:dyDescent="0.25"/>
    <row r="581" s="66" customFormat="1" x14ac:dyDescent="0.25"/>
    <row r="582" s="66" customFormat="1" x14ac:dyDescent="0.25"/>
    <row r="583" s="66" customFormat="1" x14ac:dyDescent="0.25"/>
    <row r="584" s="66" customFormat="1" x14ac:dyDescent="0.25"/>
    <row r="585" s="66" customFormat="1" x14ac:dyDescent="0.25"/>
    <row r="586" s="66" customFormat="1" x14ac:dyDescent="0.25"/>
    <row r="587" s="66" customFormat="1" x14ac:dyDescent="0.25"/>
    <row r="588" s="66" customFormat="1" x14ac:dyDescent="0.25"/>
    <row r="589" s="66" customFormat="1" x14ac:dyDescent="0.25"/>
    <row r="590" s="66" customFormat="1" x14ac:dyDescent="0.25"/>
    <row r="591" s="66" customFormat="1" x14ac:dyDescent="0.25"/>
    <row r="592" s="66" customFormat="1" x14ac:dyDescent="0.25"/>
    <row r="593" s="66" customFormat="1" x14ac:dyDescent="0.25"/>
    <row r="594" s="66" customFormat="1" x14ac:dyDescent="0.25"/>
    <row r="595" s="66" customFormat="1" x14ac:dyDescent="0.25"/>
    <row r="596" s="66" customFormat="1" x14ac:dyDescent="0.25"/>
    <row r="597" s="66" customFormat="1" x14ac:dyDescent="0.25"/>
    <row r="598" s="66" customFormat="1" x14ac:dyDescent="0.25"/>
    <row r="599" s="66" customFormat="1" x14ac:dyDescent="0.25"/>
    <row r="600" s="66" customFormat="1" x14ac:dyDescent="0.25"/>
    <row r="601" s="66" customFormat="1" x14ac:dyDescent="0.25"/>
    <row r="602" s="66" customFormat="1" x14ac:dyDescent="0.25"/>
    <row r="603" s="66" customFormat="1" x14ac:dyDescent="0.25"/>
    <row r="604" s="66" customFormat="1" x14ac:dyDescent="0.25"/>
    <row r="605" s="66" customFormat="1" x14ac:dyDescent="0.25"/>
    <row r="606" s="66" customFormat="1" x14ac:dyDescent="0.25"/>
    <row r="607" s="66" customFormat="1" x14ac:dyDescent="0.25"/>
    <row r="608" s="66" customFormat="1" x14ac:dyDescent="0.25"/>
    <row r="609" s="66" customFormat="1" x14ac:dyDescent="0.25"/>
    <row r="610" s="66" customFormat="1" x14ac:dyDescent="0.25"/>
    <row r="611" s="66" customFormat="1" x14ac:dyDescent="0.25"/>
    <row r="612" s="66" customFormat="1" x14ac:dyDescent="0.25"/>
    <row r="613" s="66" customFormat="1" x14ac:dyDescent="0.25"/>
    <row r="614" s="66" customFormat="1" x14ac:dyDescent="0.25"/>
    <row r="615" s="66" customFormat="1" x14ac:dyDescent="0.25"/>
    <row r="616" s="66" customFormat="1" x14ac:dyDescent="0.25"/>
    <row r="617" s="66" customFormat="1" x14ac:dyDescent="0.25"/>
    <row r="618" s="66" customFormat="1" x14ac:dyDescent="0.25"/>
    <row r="619" s="66" customFormat="1" x14ac:dyDescent="0.25"/>
    <row r="620" s="66" customFormat="1" x14ac:dyDescent="0.25"/>
    <row r="621" s="66" customFormat="1" x14ac:dyDescent="0.25"/>
    <row r="622" s="66" customFormat="1" x14ac:dyDescent="0.25"/>
    <row r="623" s="66" customFormat="1" x14ac:dyDescent="0.25"/>
    <row r="624" s="66" customFormat="1" x14ac:dyDescent="0.25"/>
    <row r="625" s="66" customFormat="1" x14ac:dyDescent="0.25"/>
    <row r="626" s="66" customFormat="1" x14ac:dyDescent="0.25"/>
    <row r="627" s="66" customFormat="1" x14ac:dyDescent="0.25"/>
    <row r="628" s="66" customFormat="1" x14ac:dyDescent="0.25"/>
    <row r="629" s="66" customFormat="1" x14ac:dyDescent="0.25"/>
    <row r="630" s="66" customFormat="1" x14ac:dyDescent="0.25"/>
    <row r="631" s="66" customFormat="1" x14ac:dyDescent="0.25"/>
    <row r="632" s="66" customFormat="1" x14ac:dyDescent="0.25"/>
    <row r="633" s="66" customFormat="1" x14ac:dyDescent="0.25"/>
    <row r="634" s="66" customFormat="1" x14ac:dyDescent="0.25"/>
    <row r="635" s="66" customFormat="1" x14ac:dyDescent="0.25"/>
    <row r="636" s="66" customFormat="1" x14ac:dyDescent="0.25"/>
    <row r="637" s="66" customFormat="1" x14ac:dyDescent="0.25"/>
    <row r="638" s="66" customFormat="1" x14ac:dyDescent="0.25"/>
    <row r="639" s="66" customFormat="1" x14ac:dyDescent="0.25"/>
    <row r="640" s="66" customFormat="1" x14ac:dyDescent="0.25"/>
    <row r="641" s="66" customFormat="1" x14ac:dyDescent="0.25"/>
    <row r="642" s="66" customFormat="1" x14ac:dyDescent="0.25"/>
    <row r="643" s="66" customFormat="1" x14ac:dyDescent="0.25"/>
    <row r="644" s="66" customFormat="1" x14ac:dyDescent="0.25"/>
    <row r="645" s="66" customFormat="1" x14ac:dyDescent="0.25"/>
    <row r="646" s="66" customFormat="1" x14ac:dyDescent="0.25"/>
    <row r="647" s="66" customFormat="1" x14ac:dyDescent="0.25"/>
    <row r="648" s="66" customFormat="1" x14ac:dyDescent="0.25"/>
    <row r="649" s="66" customFormat="1" x14ac:dyDescent="0.25"/>
    <row r="650" s="66" customFormat="1" x14ac:dyDescent="0.25"/>
    <row r="651" s="66" customFormat="1" x14ac:dyDescent="0.25"/>
    <row r="652" s="66" customFormat="1" x14ac:dyDescent="0.25"/>
    <row r="653" s="66" customFormat="1" x14ac:dyDescent="0.25"/>
    <row r="654" s="66" customFormat="1" x14ac:dyDescent="0.25"/>
    <row r="655" s="66" customFormat="1" x14ac:dyDescent="0.25"/>
    <row r="656" s="66" customFormat="1" x14ac:dyDescent="0.25"/>
    <row r="657" s="66" customFormat="1" x14ac:dyDescent="0.25"/>
    <row r="658" s="66" customFormat="1" x14ac:dyDescent="0.25"/>
    <row r="659" s="66" customFormat="1" x14ac:dyDescent="0.25"/>
    <row r="660" s="66" customFormat="1" x14ac:dyDescent="0.25"/>
    <row r="661" s="66" customFormat="1" x14ac:dyDescent="0.25"/>
    <row r="662" s="66" customFormat="1" x14ac:dyDescent="0.25"/>
    <row r="663" s="66" customFormat="1" x14ac:dyDescent="0.25"/>
    <row r="664" s="66" customFormat="1" x14ac:dyDescent="0.25"/>
    <row r="665" s="66" customFormat="1" x14ac:dyDescent="0.25"/>
    <row r="666" s="66" customFormat="1" x14ac:dyDescent="0.25"/>
    <row r="667" s="66" customFormat="1" x14ac:dyDescent="0.25"/>
    <row r="668" s="66" customFormat="1" x14ac:dyDescent="0.25"/>
    <row r="669" s="66" customFormat="1" x14ac:dyDescent="0.25"/>
    <row r="670" s="66" customFormat="1" x14ac:dyDescent="0.25"/>
    <row r="671" s="66" customFormat="1" x14ac:dyDescent="0.25"/>
    <row r="672" s="66" customFormat="1" x14ac:dyDescent="0.25"/>
    <row r="673" s="66" customFormat="1" x14ac:dyDescent="0.25"/>
    <row r="674" s="66" customFormat="1" x14ac:dyDescent="0.25"/>
    <row r="675" s="66" customFormat="1" x14ac:dyDescent="0.25"/>
    <row r="676" s="66" customFormat="1" x14ac:dyDescent="0.25"/>
    <row r="677" s="66" customFormat="1" x14ac:dyDescent="0.25"/>
    <row r="678" s="66" customFormat="1" x14ac:dyDescent="0.25"/>
    <row r="679" s="66" customFormat="1" x14ac:dyDescent="0.25"/>
    <row r="680" s="66" customFormat="1" x14ac:dyDescent="0.25"/>
    <row r="681" s="66" customFormat="1" x14ac:dyDescent="0.25"/>
    <row r="682" s="66" customFormat="1" x14ac:dyDescent="0.25"/>
    <row r="683" s="66" customFormat="1" x14ac:dyDescent="0.25"/>
    <row r="684" s="66" customFormat="1" x14ac:dyDescent="0.25"/>
    <row r="685" s="66" customFormat="1" x14ac:dyDescent="0.25"/>
    <row r="686" s="66" customFormat="1" x14ac:dyDescent="0.25"/>
    <row r="687" s="66" customFormat="1" x14ac:dyDescent="0.25"/>
    <row r="688" s="66" customFormat="1" x14ac:dyDescent="0.25"/>
    <row r="689" s="66" customFormat="1" x14ac:dyDescent="0.25"/>
    <row r="690" s="66" customFormat="1" x14ac:dyDescent="0.25"/>
    <row r="691" s="66" customFormat="1" x14ac:dyDescent="0.25"/>
    <row r="692" s="66" customFormat="1" x14ac:dyDescent="0.25"/>
    <row r="693" s="66" customFormat="1" x14ac:dyDescent="0.25"/>
    <row r="694" s="66" customFormat="1" x14ac:dyDescent="0.25"/>
    <row r="695" s="66" customFormat="1" x14ac:dyDescent="0.25"/>
    <row r="696" s="66" customFormat="1" x14ac:dyDescent="0.25"/>
    <row r="697" s="66" customFormat="1" x14ac:dyDescent="0.25"/>
    <row r="698" s="66" customFormat="1" x14ac:dyDescent="0.25"/>
    <row r="699" s="66" customFormat="1" x14ac:dyDescent="0.25"/>
    <row r="700" s="66" customFormat="1" x14ac:dyDescent="0.25"/>
    <row r="701" s="66" customFormat="1" x14ac:dyDescent="0.25"/>
    <row r="702" s="66" customFormat="1" x14ac:dyDescent="0.25"/>
    <row r="703" s="66" customFormat="1" x14ac:dyDescent="0.25"/>
    <row r="704" s="66" customFormat="1" x14ac:dyDescent="0.25"/>
    <row r="705" s="66" customFormat="1" x14ac:dyDescent="0.25"/>
    <row r="706" s="66" customFormat="1" x14ac:dyDescent="0.25"/>
    <row r="707" s="66" customFormat="1" x14ac:dyDescent="0.25"/>
    <row r="708" s="66" customFormat="1" x14ac:dyDescent="0.25"/>
    <row r="709" s="66" customFormat="1" x14ac:dyDescent="0.25"/>
    <row r="710" s="66" customFormat="1" x14ac:dyDescent="0.25"/>
    <row r="711" s="66" customFormat="1" x14ac:dyDescent="0.25"/>
    <row r="712" s="66" customFormat="1" x14ac:dyDescent="0.25"/>
    <row r="713" s="66" customFormat="1" x14ac:dyDescent="0.25"/>
    <row r="714" s="66" customFormat="1" x14ac:dyDescent="0.25"/>
    <row r="715" s="66" customFormat="1" x14ac:dyDescent="0.25"/>
    <row r="716" s="66" customFormat="1" x14ac:dyDescent="0.25"/>
    <row r="717" s="66" customFormat="1" x14ac:dyDescent="0.25"/>
    <row r="718" s="66" customFormat="1" x14ac:dyDescent="0.25"/>
    <row r="719" s="66" customFormat="1" x14ac:dyDescent="0.25"/>
    <row r="720" s="66" customFormat="1" x14ac:dyDescent="0.25"/>
    <row r="721" s="66" customFormat="1" x14ac:dyDescent="0.25"/>
  </sheetData>
  <sheetProtection formatCells="0" formatRows="0" insertRows="0" deleteRows="0"/>
  <mergeCells count="472">
    <mergeCell ref="B1:S2"/>
    <mergeCell ref="C3:S3"/>
    <mergeCell ref="B5:S5"/>
    <mergeCell ref="B6:D7"/>
    <mergeCell ref="E6:L7"/>
    <mergeCell ref="M6:O7"/>
    <mergeCell ref="P6:S7"/>
    <mergeCell ref="B12:D12"/>
    <mergeCell ref="E12:S12"/>
    <mergeCell ref="B14:S14"/>
    <mergeCell ref="B16:D16"/>
    <mergeCell ref="G16:K16"/>
    <mergeCell ref="O16:S16"/>
    <mergeCell ref="B8:D9"/>
    <mergeCell ref="E8:L9"/>
    <mergeCell ref="M8:O9"/>
    <mergeCell ref="P8:S9"/>
    <mergeCell ref="B10:D11"/>
    <mergeCell ref="E10:L11"/>
    <mergeCell ref="M10:O11"/>
    <mergeCell ref="P10:S11"/>
    <mergeCell ref="B22:D22"/>
    <mergeCell ref="G22:K22"/>
    <mergeCell ref="O22:S22"/>
    <mergeCell ref="B24:S24"/>
    <mergeCell ref="B25:N25"/>
    <mergeCell ref="O25:S25"/>
    <mergeCell ref="B18:D18"/>
    <mergeCell ref="G18:K18"/>
    <mergeCell ref="O18:S18"/>
    <mergeCell ref="B20:D20"/>
    <mergeCell ref="G20:K20"/>
    <mergeCell ref="O20:S20"/>
    <mergeCell ref="B29:N29"/>
    <mergeCell ref="O29:S29"/>
    <mergeCell ref="B30:N30"/>
    <mergeCell ref="O30:S30"/>
    <mergeCell ref="B31:N31"/>
    <mergeCell ref="O31:S31"/>
    <mergeCell ref="B26:N26"/>
    <mergeCell ref="O26:S26"/>
    <mergeCell ref="B27:N27"/>
    <mergeCell ref="O27:S27"/>
    <mergeCell ref="B28:N28"/>
    <mergeCell ref="O28:S28"/>
    <mergeCell ref="B35:N35"/>
    <mergeCell ref="O35:S35"/>
    <mergeCell ref="B37:S37"/>
    <mergeCell ref="B38:N38"/>
    <mergeCell ref="O38:S38"/>
    <mergeCell ref="B39:N39"/>
    <mergeCell ref="O39:S39"/>
    <mergeCell ref="B32:N32"/>
    <mergeCell ref="O32:S32"/>
    <mergeCell ref="B33:N33"/>
    <mergeCell ref="O33:S33"/>
    <mergeCell ref="B34:N34"/>
    <mergeCell ref="O34:S34"/>
    <mergeCell ref="B43:N43"/>
    <mergeCell ref="O43:S43"/>
    <mergeCell ref="B44:N44"/>
    <mergeCell ref="O44:S44"/>
    <mergeCell ref="B45:N45"/>
    <mergeCell ref="O45:S45"/>
    <mergeCell ref="B40:N40"/>
    <mergeCell ref="O40:S40"/>
    <mergeCell ref="B41:N41"/>
    <mergeCell ref="O41:S41"/>
    <mergeCell ref="B42:N42"/>
    <mergeCell ref="O42:S42"/>
    <mergeCell ref="B50:S50"/>
    <mergeCell ref="B51:S59"/>
    <mergeCell ref="B61:S62"/>
    <mergeCell ref="B64:S64"/>
    <mergeCell ref="B65:S74"/>
    <mergeCell ref="B76:S76"/>
    <mergeCell ref="B46:N46"/>
    <mergeCell ref="O46:S46"/>
    <mergeCell ref="B47:N47"/>
    <mergeCell ref="O47:S47"/>
    <mergeCell ref="B48:N48"/>
    <mergeCell ref="O48:S48"/>
    <mergeCell ref="Q78:R78"/>
    <mergeCell ref="B79:D79"/>
    <mergeCell ref="G79:H79"/>
    <mergeCell ref="I79:J79"/>
    <mergeCell ref="K79:L79"/>
    <mergeCell ref="M79:N79"/>
    <mergeCell ref="O79:P79"/>
    <mergeCell ref="Q79:R79"/>
    <mergeCell ref="B78:D78"/>
    <mergeCell ref="G78:H78"/>
    <mergeCell ref="I78:J78"/>
    <mergeCell ref="K78:L78"/>
    <mergeCell ref="M78:N78"/>
    <mergeCell ref="O78:P78"/>
    <mergeCell ref="Q80:R80"/>
    <mergeCell ref="B81:D81"/>
    <mergeCell ref="G81:H81"/>
    <mergeCell ref="I81:J81"/>
    <mergeCell ref="K81:L81"/>
    <mergeCell ref="M81:N81"/>
    <mergeCell ref="O81:P81"/>
    <mergeCell ref="Q81:R81"/>
    <mergeCell ref="B80:D80"/>
    <mergeCell ref="G80:H80"/>
    <mergeCell ref="I80:J80"/>
    <mergeCell ref="K80:L80"/>
    <mergeCell ref="M80:N80"/>
    <mergeCell ref="O80:P80"/>
    <mergeCell ref="Q82:R82"/>
    <mergeCell ref="B83:D83"/>
    <mergeCell ref="G83:H83"/>
    <mergeCell ref="I83:J83"/>
    <mergeCell ref="K83:L83"/>
    <mergeCell ref="M83:N83"/>
    <mergeCell ref="O83:P83"/>
    <mergeCell ref="Q83:R83"/>
    <mergeCell ref="B82:D82"/>
    <mergeCell ref="G82:H82"/>
    <mergeCell ref="I82:J82"/>
    <mergeCell ref="K82:L82"/>
    <mergeCell ref="M82:N82"/>
    <mergeCell ref="O82:P82"/>
    <mergeCell ref="Q84:R84"/>
    <mergeCell ref="B85:D85"/>
    <mergeCell ref="G85:H85"/>
    <mergeCell ref="I85:J85"/>
    <mergeCell ref="K85:L85"/>
    <mergeCell ref="M85:N85"/>
    <mergeCell ref="O85:P85"/>
    <mergeCell ref="Q85:R85"/>
    <mergeCell ref="B84:D84"/>
    <mergeCell ref="G84:H84"/>
    <mergeCell ref="I84:J84"/>
    <mergeCell ref="K84:L84"/>
    <mergeCell ref="M84:N84"/>
    <mergeCell ref="O84:P84"/>
    <mergeCell ref="Q86:R86"/>
    <mergeCell ref="B87:D87"/>
    <mergeCell ref="G87:H87"/>
    <mergeCell ref="I87:J87"/>
    <mergeCell ref="K87:L87"/>
    <mergeCell ref="M87:N87"/>
    <mergeCell ref="O87:P87"/>
    <mergeCell ref="Q87:R87"/>
    <mergeCell ref="B86:D86"/>
    <mergeCell ref="G86:H86"/>
    <mergeCell ref="I86:J86"/>
    <mergeCell ref="K86:L86"/>
    <mergeCell ref="M86:N86"/>
    <mergeCell ref="O86:P86"/>
    <mergeCell ref="Q88:R88"/>
    <mergeCell ref="B89:D89"/>
    <mergeCell ref="G89:H89"/>
    <mergeCell ref="I89:J89"/>
    <mergeCell ref="K89:L89"/>
    <mergeCell ref="M89:N89"/>
    <mergeCell ref="O89:P89"/>
    <mergeCell ref="Q89:R89"/>
    <mergeCell ref="B88:D88"/>
    <mergeCell ref="G88:H88"/>
    <mergeCell ref="I88:J88"/>
    <mergeCell ref="K88:L88"/>
    <mergeCell ref="M88:N88"/>
    <mergeCell ref="O88:P88"/>
    <mergeCell ref="B98:S98"/>
    <mergeCell ref="B99:S99"/>
    <mergeCell ref="B100:S100"/>
    <mergeCell ref="B101:S101"/>
    <mergeCell ref="B102:S102"/>
    <mergeCell ref="B103:S103"/>
    <mergeCell ref="Q90:R90"/>
    <mergeCell ref="B96:D96"/>
    <mergeCell ref="G96:H96"/>
    <mergeCell ref="I96:J96"/>
    <mergeCell ref="K96:L96"/>
    <mergeCell ref="M96:N96"/>
    <mergeCell ref="O96:P96"/>
    <mergeCell ref="Q96:R96"/>
    <mergeCell ref="B90:D90"/>
    <mergeCell ref="G90:H90"/>
    <mergeCell ref="I90:J90"/>
    <mergeCell ref="K90:L90"/>
    <mergeCell ref="M90:N90"/>
    <mergeCell ref="O90:P90"/>
    <mergeCell ref="B91:D91"/>
    <mergeCell ref="B92:D92"/>
    <mergeCell ref="B93:D93"/>
    <mergeCell ref="B94:D94"/>
    <mergeCell ref="B110:S110"/>
    <mergeCell ref="B117:S117"/>
    <mergeCell ref="B118:D118"/>
    <mergeCell ref="G118:I118"/>
    <mergeCell ref="M118:Q118"/>
    <mergeCell ref="B119:D119"/>
    <mergeCell ref="G119:I119"/>
    <mergeCell ref="M119:Q119"/>
    <mergeCell ref="B104:S104"/>
    <mergeCell ref="B105:S105"/>
    <mergeCell ref="B106:S106"/>
    <mergeCell ref="B107:S107"/>
    <mergeCell ref="B108:S108"/>
    <mergeCell ref="B109:S109"/>
    <mergeCell ref="B122:D122"/>
    <mergeCell ref="G122:I122"/>
    <mergeCell ref="M122:Q122"/>
    <mergeCell ref="B123:D123"/>
    <mergeCell ref="G123:I123"/>
    <mergeCell ref="M123:Q123"/>
    <mergeCell ref="B120:D120"/>
    <mergeCell ref="G120:I120"/>
    <mergeCell ref="M120:Q120"/>
    <mergeCell ref="B121:D121"/>
    <mergeCell ref="G121:I121"/>
    <mergeCell ref="M121:Q121"/>
    <mergeCell ref="B126:D126"/>
    <mergeCell ref="G126:I126"/>
    <mergeCell ref="M126:Q126"/>
    <mergeCell ref="B127:D127"/>
    <mergeCell ref="G127:I127"/>
    <mergeCell ref="M127:Q127"/>
    <mergeCell ref="B124:D124"/>
    <mergeCell ref="G124:I124"/>
    <mergeCell ref="M124:Q124"/>
    <mergeCell ref="B125:D125"/>
    <mergeCell ref="G125:I125"/>
    <mergeCell ref="M125:Q125"/>
    <mergeCell ref="B130:D130"/>
    <mergeCell ref="G130:I130"/>
    <mergeCell ref="M130:Q130"/>
    <mergeCell ref="B131:D131"/>
    <mergeCell ref="G131:I131"/>
    <mergeCell ref="M131:Q131"/>
    <mergeCell ref="B128:D128"/>
    <mergeCell ref="G128:I128"/>
    <mergeCell ref="M128:Q128"/>
    <mergeCell ref="B129:D129"/>
    <mergeCell ref="G129:I129"/>
    <mergeCell ref="M129:Q129"/>
    <mergeCell ref="B134:D134"/>
    <mergeCell ref="G134:I134"/>
    <mergeCell ref="M134:Q134"/>
    <mergeCell ref="B135:D135"/>
    <mergeCell ref="G135:I135"/>
    <mergeCell ref="M135:Q135"/>
    <mergeCell ref="B132:D132"/>
    <mergeCell ref="G132:I132"/>
    <mergeCell ref="M132:Q132"/>
    <mergeCell ref="B133:D133"/>
    <mergeCell ref="G133:I133"/>
    <mergeCell ref="M133:Q133"/>
    <mergeCell ref="B138:D138"/>
    <mergeCell ref="G138:I138"/>
    <mergeCell ref="M138:Q138"/>
    <mergeCell ref="B139:D139"/>
    <mergeCell ref="G139:I139"/>
    <mergeCell ref="M139:Q139"/>
    <mergeCell ref="B136:D136"/>
    <mergeCell ref="G136:I136"/>
    <mergeCell ref="M136:Q136"/>
    <mergeCell ref="B137:D137"/>
    <mergeCell ref="G137:I137"/>
    <mergeCell ref="M137:Q137"/>
    <mergeCell ref="B142:D142"/>
    <mergeCell ref="G142:I142"/>
    <mergeCell ref="M142:Q142"/>
    <mergeCell ref="B143:D143"/>
    <mergeCell ref="G143:I143"/>
    <mergeCell ref="M143:Q143"/>
    <mergeCell ref="B140:D140"/>
    <mergeCell ref="G140:I140"/>
    <mergeCell ref="M140:Q140"/>
    <mergeCell ref="B141:D141"/>
    <mergeCell ref="G141:I141"/>
    <mergeCell ref="M141:Q141"/>
    <mergeCell ref="B146:D146"/>
    <mergeCell ref="G146:I146"/>
    <mergeCell ref="M146:Q146"/>
    <mergeCell ref="B147:D147"/>
    <mergeCell ref="G147:I147"/>
    <mergeCell ref="M147:Q147"/>
    <mergeCell ref="B144:D144"/>
    <mergeCell ref="G144:I144"/>
    <mergeCell ref="M144:Q144"/>
    <mergeCell ref="B145:D145"/>
    <mergeCell ref="G145:I145"/>
    <mergeCell ref="M145:Q145"/>
    <mergeCell ref="B150:D150"/>
    <mergeCell ref="G150:I150"/>
    <mergeCell ref="M150:Q150"/>
    <mergeCell ref="B151:D151"/>
    <mergeCell ref="G151:I151"/>
    <mergeCell ref="M151:Q151"/>
    <mergeCell ref="B148:D148"/>
    <mergeCell ref="G148:I148"/>
    <mergeCell ref="M148:Q148"/>
    <mergeCell ref="B149:D149"/>
    <mergeCell ref="G149:I149"/>
    <mergeCell ref="M149:Q149"/>
    <mergeCell ref="B154:D154"/>
    <mergeCell ref="G154:I154"/>
    <mergeCell ref="M154:Q154"/>
    <mergeCell ref="B155:D155"/>
    <mergeCell ref="G155:I155"/>
    <mergeCell ref="M155:Q155"/>
    <mergeCell ref="B152:D152"/>
    <mergeCell ref="G152:I152"/>
    <mergeCell ref="M152:Q152"/>
    <mergeCell ref="B153:D153"/>
    <mergeCell ref="G153:I153"/>
    <mergeCell ref="M153:Q153"/>
    <mergeCell ref="B158:D158"/>
    <mergeCell ref="G158:I158"/>
    <mergeCell ref="M158:Q158"/>
    <mergeCell ref="B159:D159"/>
    <mergeCell ref="G159:I159"/>
    <mergeCell ref="M159:Q159"/>
    <mergeCell ref="B156:D156"/>
    <mergeCell ref="G156:I156"/>
    <mergeCell ref="M156:Q156"/>
    <mergeCell ref="B157:D157"/>
    <mergeCell ref="G157:I157"/>
    <mergeCell ref="M157:Q157"/>
    <mergeCell ref="B162:D162"/>
    <mergeCell ref="G162:I162"/>
    <mergeCell ref="M162:Q162"/>
    <mergeCell ref="B163:D163"/>
    <mergeCell ref="G163:I163"/>
    <mergeCell ref="M163:Q163"/>
    <mergeCell ref="B160:D160"/>
    <mergeCell ref="G160:I160"/>
    <mergeCell ref="M160:Q160"/>
    <mergeCell ref="B161:D161"/>
    <mergeCell ref="G161:I161"/>
    <mergeCell ref="M161:Q161"/>
    <mergeCell ref="B166:D166"/>
    <mergeCell ref="G166:I166"/>
    <mergeCell ref="M166:Q166"/>
    <mergeCell ref="B167:D167"/>
    <mergeCell ref="G167:I167"/>
    <mergeCell ref="M167:Q167"/>
    <mergeCell ref="B164:D164"/>
    <mergeCell ref="G164:I164"/>
    <mergeCell ref="M164:Q164"/>
    <mergeCell ref="B165:D165"/>
    <mergeCell ref="G165:I165"/>
    <mergeCell ref="M165:Q165"/>
    <mergeCell ref="B170:D170"/>
    <mergeCell ref="G170:I170"/>
    <mergeCell ref="M170:Q170"/>
    <mergeCell ref="B171:D171"/>
    <mergeCell ref="G171:I171"/>
    <mergeCell ref="M171:Q171"/>
    <mergeCell ref="B168:D168"/>
    <mergeCell ref="G168:I168"/>
    <mergeCell ref="M168:Q168"/>
    <mergeCell ref="B169:D169"/>
    <mergeCell ref="G169:I169"/>
    <mergeCell ref="M169:Q169"/>
    <mergeCell ref="B174:D174"/>
    <mergeCell ref="G174:I174"/>
    <mergeCell ref="M174:Q174"/>
    <mergeCell ref="B175:D175"/>
    <mergeCell ref="G175:I175"/>
    <mergeCell ref="M175:Q175"/>
    <mergeCell ref="B172:D172"/>
    <mergeCell ref="G172:I172"/>
    <mergeCell ref="M172:Q172"/>
    <mergeCell ref="B173:D173"/>
    <mergeCell ref="G173:I173"/>
    <mergeCell ref="M173:Q173"/>
    <mergeCell ref="B176:D176"/>
    <mergeCell ref="G176:I176"/>
    <mergeCell ref="M176:Q176"/>
    <mergeCell ref="B178:S178"/>
    <mergeCell ref="B180:B181"/>
    <mergeCell ref="C180:C181"/>
    <mergeCell ref="D180:D181"/>
    <mergeCell ref="E180:E181"/>
    <mergeCell ref="F180:F181"/>
    <mergeCell ref="G180:K181"/>
    <mergeCell ref="G183:K183"/>
    <mergeCell ref="L183:M183"/>
    <mergeCell ref="N183:R183"/>
    <mergeCell ref="G184:K184"/>
    <mergeCell ref="L184:M184"/>
    <mergeCell ref="N184:R184"/>
    <mergeCell ref="L180:M181"/>
    <mergeCell ref="N180:P181"/>
    <mergeCell ref="S180:S181"/>
    <mergeCell ref="G182:K182"/>
    <mergeCell ref="L182:M182"/>
    <mergeCell ref="N182:R182"/>
    <mergeCell ref="B192:E192"/>
    <mergeCell ref="F192:K192"/>
    <mergeCell ref="L192:S192"/>
    <mergeCell ref="B193:E193"/>
    <mergeCell ref="F193:K193"/>
    <mergeCell ref="L193:S193"/>
    <mergeCell ref="G185:K185"/>
    <mergeCell ref="L185:M185"/>
    <mergeCell ref="N185:R185"/>
    <mergeCell ref="B187:S188"/>
    <mergeCell ref="B189:S190"/>
    <mergeCell ref="B191:E191"/>
    <mergeCell ref="F191:K191"/>
    <mergeCell ref="L191:S191"/>
    <mergeCell ref="B196:E196"/>
    <mergeCell ref="F196:K196"/>
    <mergeCell ref="L196:S196"/>
    <mergeCell ref="B197:E197"/>
    <mergeCell ref="F197:K197"/>
    <mergeCell ref="L197:S197"/>
    <mergeCell ref="B194:E194"/>
    <mergeCell ref="F194:K194"/>
    <mergeCell ref="L194:S194"/>
    <mergeCell ref="B195:E195"/>
    <mergeCell ref="F195:K195"/>
    <mergeCell ref="L195:S195"/>
    <mergeCell ref="B200:E200"/>
    <mergeCell ref="F200:K200"/>
    <mergeCell ref="L200:S200"/>
    <mergeCell ref="B201:E201"/>
    <mergeCell ref="F201:K201"/>
    <mergeCell ref="L201:S201"/>
    <mergeCell ref="B198:E198"/>
    <mergeCell ref="F198:K198"/>
    <mergeCell ref="L198:S198"/>
    <mergeCell ref="B199:E199"/>
    <mergeCell ref="F199:K199"/>
    <mergeCell ref="L199:S199"/>
    <mergeCell ref="B204:E204"/>
    <mergeCell ref="F204:K204"/>
    <mergeCell ref="L204:S204"/>
    <mergeCell ref="B202:E202"/>
    <mergeCell ref="F202:K202"/>
    <mergeCell ref="L202:S202"/>
    <mergeCell ref="B203:E203"/>
    <mergeCell ref="F203:K203"/>
    <mergeCell ref="L203:S203"/>
    <mergeCell ref="B95:D95"/>
    <mergeCell ref="G91:H91"/>
    <mergeCell ref="G92:H92"/>
    <mergeCell ref="G93:H93"/>
    <mergeCell ref="G94:H94"/>
    <mergeCell ref="G95:H95"/>
    <mergeCell ref="I91:J91"/>
    <mergeCell ref="I92:J92"/>
    <mergeCell ref="I93:J93"/>
    <mergeCell ref="I94:J94"/>
    <mergeCell ref="I95:J95"/>
    <mergeCell ref="K94:L94"/>
    <mergeCell ref="M94:N94"/>
    <mergeCell ref="O94:P94"/>
    <mergeCell ref="Q94:R94"/>
    <mergeCell ref="K95:L95"/>
    <mergeCell ref="M95:N95"/>
    <mergeCell ref="O95:P95"/>
    <mergeCell ref="Q95:R95"/>
    <mergeCell ref="K91:L91"/>
    <mergeCell ref="M91:N91"/>
    <mergeCell ref="O91:P91"/>
    <mergeCell ref="Q91:R91"/>
    <mergeCell ref="K92:L92"/>
    <mergeCell ref="M92:N92"/>
    <mergeCell ref="O92:P92"/>
    <mergeCell ref="Q92:R92"/>
    <mergeCell ref="K93:L93"/>
    <mergeCell ref="M93:N93"/>
    <mergeCell ref="O93:P93"/>
    <mergeCell ref="Q93:R93"/>
  </mergeCells>
  <conditionalFormatting sqref="E16 E20 E22 L18 L16 L20">
    <cfRule type="cellIs" dxfId="182" priority="180" stopIfTrue="1" operator="equal">
      <formula>"V"</formula>
    </cfRule>
    <cfRule type="cellIs" dxfId="181" priority="181" stopIfTrue="1" operator="equal">
      <formula>"J"</formula>
    </cfRule>
    <cfRule type="cellIs" dxfId="180" priority="182" stopIfTrue="1" operator="equal">
      <formula>"R"</formula>
    </cfRule>
  </conditionalFormatting>
  <conditionalFormatting sqref="L22">
    <cfRule type="cellIs" dxfId="179" priority="177" stopIfTrue="1" operator="equal">
      <formula>"V"</formula>
    </cfRule>
    <cfRule type="cellIs" dxfId="178" priority="178" stopIfTrue="1" operator="equal">
      <formula>"J"</formula>
    </cfRule>
    <cfRule type="cellIs" dxfId="177" priority="179" stopIfTrue="1" operator="equal">
      <formula>"R"</formula>
    </cfRule>
  </conditionalFormatting>
  <conditionalFormatting sqref="L119">
    <cfRule type="cellIs" dxfId="176" priority="175" operator="equal">
      <formula>"???"</formula>
    </cfRule>
    <cfRule type="cellIs" dxfId="175" priority="176" operator="equal">
      <formula>"""TBD"""</formula>
    </cfRule>
  </conditionalFormatting>
  <conditionalFormatting sqref="L119">
    <cfRule type="expression" dxfId="174" priority="183">
      <formula>AND(OR(#REF!="Non commencé",#REF!="En cours",#REF!="En attente",#REF!=""),$L119&lt;TODAY())</formula>
    </cfRule>
  </conditionalFormatting>
  <conditionalFormatting sqref="L120">
    <cfRule type="cellIs" dxfId="173" priority="172" operator="equal">
      <formula>"???"</formula>
    </cfRule>
    <cfRule type="cellIs" dxfId="172" priority="173" operator="equal">
      <formula>"""TBD"""</formula>
    </cfRule>
  </conditionalFormatting>
  <conditionalFormatting sqref="L120">
    <cfRule type="expression" dxfId="171" priority="174">
      <formula>AND(OR(#REF!="Non commencé",#REF!="En cours",#REF!="En attente",#REF!=""),$L120&lt;TODAY())</formula>
    </cfRule>
  </conditionalFormatting>
  <conditionalFormatting sqref="L121">
    <cfRule type="cellIs" dxfId="170" priority="169" operator="equal">
      <formula>"???"</formula>
    </cfRule>
    <cfRule type="cellIs" dxfId="169" priority="170" operator="equal">
      <formula>"""TBD"""</formula>
    </cfRule>
  </conditionalFormatting>
  <conditionalFormatting sqref="L121">
    <cfRule type="expression" dxfId="168" priority="171">
      <formula>AND(OR(#REF!="Non commencé",#REF!="En cours",#REF!="En attente",#REF!=""),$L121&lt;TODAY())</formula>
    </cfRule>
  </conditionalFormatting>
  <conditionalFormatting sqref="L122">
    <cfRule type="cellIs" dxfId="167" priority="166" operator="equal">
      <formula>"???"</formula>
    </cfRule>
    <cfRule type="cellIs" dxfId="166" priority="167" operator="equal">
      <formula>"""TBD"""</formula>
    </cfRule>
  </conditionalFormatting>
  <conditionalFormatting sqref="L122">
    <cfRule type="expression" dxfId="165" priority="168">
      <formula>AND(OR(#REF!="Non commencé",#REF!="En cours",#REF!="En attente",#REF!=""),$L122&lt;TODAY())</formula>
    </cfRule>
  </conditionalFormatting>
  <conditionalFormatting sqref="L123">
    <cfRule type="cellIs" dxfId="164" priority="163" operator="equal">
      <formula>"???"</formula>
    </cfRule>
    <cfRule type="cellIs" dxfId="163" priority="164" operator="equal">
      <formula>"""TBD"""</formula>
    </cfRule>
  </conditionalFormatting>
  <conditionalFormatting sqref="L123">
    <cfRule type="expression" dxfId="162" priority="165">
      <formula>AND(OR(#REF!="Non commencé",#REF!="En cours",#REF!="En attente",#REF!=""),$L123&lt;TODAY())</formula>
    </cfRule>
  </conditionalFormatting>
  <conditionalFormatting sqref="L124">
    <cfRule type="cellIs" dxfId="161" priority="160" operator="equal">
      <formula>"???"</formula>
    </cfRule>
    <cfRule type="cellIs" dxfId="160" priority="161" operator="equal">
      <formula>"""TBD"""</formula>
    </cfRule>
  </conditionalFormatting>
  <conditionalFormatting sqref="L124">
    <cfRule type="expression" dxfId="159" priority="162">
      <formula>AND(OR(#REF!="Non commencé",#REF!="En cours",#REF!="En attente",#REF!=""),$L124&lt;TODAY())</formula>
    </cfRule>
  </conditionalFormatting>
  <conditionalFormatting sqref="L125">
    <cfRule type="cellIs" dxfId="158" priority="157" operator="equal">
      <formula>"???"</formula>
    </cfRule>
    <cfRule type="cellIs" dxfId="157" priority="158" operator="equal">
      <formula>"""TBD"""</formula>
    </cfRule>
  </conditionalFormatting>
  <conditionalFormatting sqref="L125">
    <cfRule type="expression" dxfId="156" priority="159">
      <formula>AND(OR(#REF!="Non commencé",#REF!="En cours",#REF!="En attente",#REF!=""),$L125&lt;TODAY())</formula>
    </cfRule>
  </conditionalFormatting>
  <conditionalFormatting sqref="L126">
    <cfRule type="cellIs" dxfId="155" priority="154" operator="equal">
      <formula>"???"</formula>
    </cfRule>
    <cfRule type="cellIs" dxfId="154" priority="155" operator="equal">
      <formula>"""TBD"""</formula>
    </cfRule>
  </conditionalFormatting>
  <conditionalFormatting sqref="L126">
    <cfRule type="expression" dxfId="153" priority="156">
      <formula>AND(OR(#REF!="Non commencé",#REF!="En cours",#REF!="En attente",#REF!=""),$L126&lt;TODAY())</formula>
    </cfRule>
  </conditionalFormatting>
  <conditionalFormatting sqref="L127">
    <cfRule type="cellIs" dxfId="152" priority="151" operator="equal">
      <formula>"???"</formula>
    </cfRule>
    <cfRule type="cellIs" dxfId="151" priority="152" operator="equal">
      <formula>"""TBD"""</formula>
    </cfRule>
  </conditionalFormatting>
  <conditionalFormatting sqref="L127">
    <cfRule type="expression" dxfId="150" priority="153">
      <formula>AND(OR(#REF!="Non commencé",#REF!="En cours",#REF!="En attente",#REF!=""),$L127&lt;TODAY())</formula>
    </cfRule>
  </conditionalFormatting>
  <conditionalFormatting sqref="L128">
    <cfRule type="cellIs" dxfId="149" priority="148" operator="equal">
      <formula>"???"</formula>
    </cfRule>
    <cfRule type="cellIs" dxfId="148" priority="149" operator="equal">
      <formula>"""TBD"""</formula>
    </cfRule>
  </conditionalFormatting>
  <conditionalFormatting sqref="L128">
    <cfRule type="expression" dxfId="147" priority="150">
      <formula>AND(OR(#REF!="Non commencé",#REF!="En cours",#REF!="En attente",#REF!=""),$L128&lt;TODAY())</formula>
    </cfRule>
  </conditionalFormatting>
  <conditionalFormatting sqref="L129">
    <cfRule type="cellIs" dxfId="146" priority="145" operator="equal">
      <formula>"???"</formula>
    </cfRule>
    <cfRule type="cellIs" dxfId="145" priority="146" operator="equal">
      <formula>"""TBD"""</formula>
    </cfRule>
  </conditionalFormatting>
  <conditionalFormatting sqref="L129">
    <cfRule type="expression" dxfId="144" priority="147">
      <formula>AND(OR(#REF!="Non commencé",#REF!="En cours",#REF!="En attente",#REF!=""),$L129&lt;TODAY())</formula>
    </cfRule>
  </conditionalFormatting>
  <conditionalFormatting sqref="L130">
    <cfRule type="cellIs" dxfId="143" priority="142" operator="equal">
      <formula>"???"</formula>
    </cfRule>
    <cfRule type="cellIs" dxfId="142" priority="143" operator="equal">
      <formula>"""TBD"""</formula>
    </cfRule>
  </conditionalFormatting>
  <conditionalFormatting sqref="L130">
    <cfRule type="expression" dxfId="141" priority="144">
      <formula>AND(OR(#REF!="Non commencé",#REF!="En cours",#REF!="En attente",#REF!=""),$L130&lt;TODAY())</formula>
    </cfRule>
  </conditionalFormatting>
  <conditionalFormatting sqref="L131">
    <cfRule type="cellIs" dxfId="140" priority="139" operator="equal">
      <formula>"???"</formula>
    </cfRule>
    <cfRule type="cellIs" dxfId="139" priority="140" operator="equal">
      <formula>"""TBD"""</formula>
    </cfRule>
  </conditionalFormatting>
  <conditionalFormatting sqref="L131">
    <cfRule type="expression" dxfId="138" priority="141">
      <formula>AND(OR(#REF!="Non commencé",#REF!="En cours",#REF!="En attente",#REF!=""),$L131&lt;TODAY())</formula>
    </cfRule>
  </conditionalFormatting>
  <conditionalFormatting sqref="L132">
    <cfRule type="cellIs" dxfId="137" priority="136" operator="equal">
      <formula>"???"</formula>
    </cfRule>
    <cfRule type="cellIs" dxfId="136" priority="137" operator="equal">
      <formula>"""TBD"""</formula>
    </cfRule>
  </conditionalFormatting>
  <conditionalFormatting sqref="L132">
    <cfRule type="expression" dxfId="135" priority="138">
      <formula>AND(OR(#REF!="Non commencé",#REF!="En cours",#REF!="En attente",#REF!=""),$L132&lt;TODAY())</formula>
    </cfRule>
  </conditionalFormatting>
  <conditionalFormatting sqref="L133">
    <cfRule type="cellIs" dxfId="134" priority="133" operator="equal">
      <formula>"???"</formula>
    </cfRule>
    <cfRule type="cellIs" dxfId="133" priority="134" operator="equal">
      <formula>"""TBD"""</formula>
    </cfRule>
  </conditionalFormatting>
  <conditionalFormatting sqref="L133">
    <cfRule type="expression" dxfId="132" priority="135">
      <formula>AND(OR(#REF!="Non commencé",#REF!="En cours",#REF!="En attente",#REF!=""),$L133&lt;TODAY())</formula>
    </cfRule>
  </conditionalFormatting>
  <conditionalFormatting sqref="L134">
    <cfRule type="cellIs" dxfId="131" priority="130" operator="equal">
      <formula>"???"</formula>
    </cfRule>
    <cfRule type="cellIs" dxfId="130" priority="131" operator="equal">
      <formula>"""TBD"""</formula>
    </cfRule>
  </conditionalFormatting>
  <conditionalFormatting sqref="L134">
    <cfRule type="expression" dxfId="129" priority="132">
      <formula>AND(OR(#REF!="Non commencé",#REF!="En cours",#REF!="En attente",#REF!=""),$L134&lt;TODAY())</formula>
    </cfRule>
  </conditionalFormatting>
  <conditionalFormatting sqref="L135">
    <cfRule type="cellIs" dxfId="128" priority="127" operator="equal">
      <formula>"???"</formula>
    </cfRule>
    <cfRule type="cellIs" dxfId="127" priority="128" operator="equal">
      <formula>"""TBD"""</formula>
    </cfRule>
  </conditionalFormatting>
  <conditionalFormatting sqref="L135">
    <cfRule type="expression" dxfId="126" priority="129">
      <formula>AND(OR(#REF!="Non commencé",#REF!="En cours",#REF!="En attente",#REF!=""),$L135&lt;TODAY())</formula>
    </cfRule>
  </conditionalFormatting>
  <conditionalFormatting sqref="L136">
    <cfRule type="cellIs" dxfId="125" priority="124" operator="equal">
      <formula>"???"</formula>
    </cfRule>
    <cfRule type="cellIs" dxfId="124" priority="125" operator="equal">
      <formula>"""TBD"""</formula>
    </cfRule>
  </conditionalFormatting>
  <conditionalFormatting sqref="L136">
    <cfRule type="expression" dxfId="123" priority="126">
      <formula>AND(OR(#REF!="Non commencé",#REF!="En cours",#REF!="En attente",#REF!=""),$L136&lt;TODAY())</formula>
    </cfRule>
  </conditionalFormatting>
  <conditionalFormatting sqref="L137">
    <cfRule type="cellIs" dxfId="122" priority="121" operator="equal">
      <formula>"???"</formula>
    </cfRule>
    <cfRule type="cellIs" dxfId="121" priority="122" operator="equal">
      <formula>"""TBD"""</formula>
    </cfRule>
  </conditionalFormatting>
  <conditionalFormatting sqref="L137">
    <cfRule type="expression" dxfId="120" priority="123">
      <formula>AND(OR(#REF!="Non commencé",#REF!="En cours",#REF!="En attente",#REF!=""),$L137&lt;TODAY())</formula>
    </cfRule>
  </conditionalFormatting>
  <conditionalFormatting sqref="L138">
    <cfRule type="cellIs" dxfId="119" priority="118" operator="equal">
      <formula>"???"</formula>
    </cfRule>
    <cfRule type="cellIs" dxfId="118" priority="119" operator="equal">
      <formula>"""TBD"""</formula>
    </cfRule>
  </conditionalFormatting>
  <conditionalFormatting sqref="L138">
    <cfRule type="expression" dxfId="117" priority="120">
      <formula>AND(OR(#REF!="Non commencé",#REF!="En cours",#REF!="En attente",#REF!=""),$L138&lt;TODAY())</formula>
    </cfRule>
  </conditionalFormatting>
  <conditionalFormatting sqref="L139">
    <cfRule type="cellIs" dxfId="116" priority="115" operator="equal">
      <formula>"???"</formula>
    </cfRule>
    <cfRule type="cellIs" dxfId="115" priority="116" operator="equal">
      <formula>"""TBD"""</formula>
    </cfRule>
  </conditionalFormatting>
  <conditionalFormatting sqref="L139">
    <cfRule type="expression" dxfId="114" priority="117">
      <formula>AND(OR(#REF!="Non commencé",#REF!="En cours",#REF!="En attente",#REF!=""),$L139&lt;TODAY())</formula>
    </cfRule>
  </conditionalFormatting>
  <conditionalFormatting sqref="L140">
    <cfRule type="cellIs" dxfId="113" priority="112" operator="equal">
      <formula>"???"</formula>
    </cfRule>
    <cfRule type="cellIs" dxfId="112" priority="113" operator="equal">
      <formula>"""TBD"""</formula>
    </cfRule>
  </conditionalFormatting>
  <conditionalFormatting sqref="L140">
    <cfRule type="expression" dxfId="111" priority="114">
      <formula>AND(OR(#REF!="Non commencé",#REF!="En cours",#REF!="En attente",#REF!=""),$L140&lt;TODAY())</formula>
    </cfRule>
  </conditionalFormatting>
  <conditionalFormatting sqref="L141">
    <cfRule type="cellIs" dxfId="110" priority="109" operator="equal">
      <formula>"???"</formula>
    </cfRule>
    <cfRule type="cellIs" dxfId="109" priority="110" operator="equal">
      <formula>"""TBD"""</formula>
    </cfRule>
  </conditionalFormatting>
  <conditionalFormatting sqref="L141">
    <cfRule type="expression" dxfId="108" priority="111">
      <formula>AND(OR(#REF!="Non commencé",#REF!="En cours",#REF!="En attente",#REF!=""),$L141&lt;TODAY())</formula>
    </cfRule>
  </conditionalFormatting>
  <conditionalFormatting sqref="L142">
    <cfRule type="cellIs" dxfId="107" priority="106" operator="equal">
      <formula>"???"</formula>
    </cfRule>
    <cfRule type="cellIs" dxfId="106" priority="107" operator="equal">
      <formula>"""TBD"""</formula>
    </cfRule>
  </conditionalFormatting>
  <conditionalFormatting sqref="L142">
    <cfRule type="expression" dxfId="105" priority="108">
      <formula>AND(OR(#REF!="Non commencé",#REF!="En cours",#REF!="En attente",#REF!=""),$L142&lt;TODAY())</formula>
    </cfRule>
  </conditionalFormatting>
  <conditionalFormatting sqref="L143">
    <cfRule type="cellIs" dxfId="104" priority="103" operator="equal">
      <formula>"???"</formula>
    </cfRule>
    <cfRule type="cellIs" dxfId="103" priority="104" operator="equal">
      <formula>"""TBD"""</formula>
    </cfRule>
  </conditionalFormatting>
  <conditionalFormatting sqref="L143">
    <cfRule type="expression" dxfId="102" priority="105">
      <formula>AND(OR(#REF!="Non commencé",#REF!="En cours",#REF!="En attente",#REF!=""),$L143&lt;TODAY())</formula>
    </cfRule>
  </conditionalFormatting>
  <conditionalFormatting sqref="L144">
    <cfRule type="cellIs" dxfId="101" priority="100" operator="equal">
      <formula>"???"</formula>
    </cfRule>
    <cfRule type="cellIs" dxfId="100" priority="101" operator="equal">
      <formula>"""TBD"""</formula>
    </cfRule>
  </conditionalFormatting>
  <conditionalFormatting sqref="L144">
    <cfRule type="expression" dxfId="99" priority="102">
      <formula>AND(OR(#REF!="Non commencé",#REF!="En cours",#REF!="En attente",#REF!=""),$L144&lt;TODAY())</formula>
    </cfRule>
  </conditionalFormatting>
  <conditionalFormatting sqref="L145">
    <cfRule type="cellIs" dxfId="98" priority="97" operator="equal">
      <formula>"???"</formula>
    </cfRule>
    <cfRule type="cellIs" dxfId="97" priority="98" operator="equal">
      <formula>"""TBD"""</formula>
    </cfRule>
  </conditionalFormatting>
  <conditionalFormatting sqref="L145">
    <cfRule type="expression" dxfId="96" priority="99">
      <formula>AND(OR(#REF!="Non commencé",#REF!="En cours",#REF!="En attente",#REF!=""),$L145&lt;TODAY())</formula>
    </cfRule>
  </conditionalFormatting>
  <conditionalFormatting sqref="L146">
    <cfRule type="cellIs" dxfId="95" priority="94" operator="equal">
      <formula>"???"</formula>
    </cfRule>
    <cfRule type="cellIs" dxfId="94" priority="95" operator="equal">
      <formula>"""TBD"""</formula>
    </cfRule>
  </conditionalFormatting>
  <conditionalFormatting sqref="L146">
    <cfRule type="expression" dxfId="93" priority="96">
      <formula>AND(OR(#REF!="Non commencé",#REF!="En cours",#REF!="En attente",#REF!=""),$L146&lt;TODAY())</formula>
    </cfRule>
  </conditionalFormatting>
  <conditionalFormatting sqref="L147">
    <cfRule type="cellIs" dxfId="92" priority="91" operator="equal">
      <formula>"???"</formula>
    </cfRule>
    <cfRule type="cellIs" dxfId="91" priority="92" operator="equal">
      <formula>"""TBD"""</formula>
    </cfRule>
  </conditionalFormatting>
  <conditionalFormatting sqref="L147">
    <cfRule type="expression" dxfId="90" priority="93">
      <formula>AND(OR(#REF!="Non commencé",#REF!="En cours",#REF!="En attente",#REF!=""),$L147&lt;TODAY())</formula>
    </cfRule>
  </conditionalFormatting>
  <conditionalFormatting sqref="L148">
    <cfRule type="cellIs" dxfId="89" priority="88" operator="equal">
      <formula>"???"</formula>
    </cfRule>
    <cfRule type="cellIs" dxfId="88" priority="89" operator="equal">
      <formula>"""TBD"""</formula>
    </cfRule>
  </conditionalFormatting>
  <conditionalFormatting sqref="L148">
    <cfRule type="expression" dxfId="87" priority="90">
      <formula>AND(OR(#REF!="Non commencé",#REF!="En cours",#REF!="En attente",#REF!=""),$L148&lt;TODAY())</formula>
    </cfRule>
  </conditionalFormatting>
  <conditionalFormatting sqref="L149">
    <cfRule type="cellIs" dxfId="86" priority="85" operator="equal">
      <formula>"???"</formula>
    </cfRule>
    <cfRule type="cellIs" dxfId="85" priority="86" operator="equal">
      <formula>"""TBD"""</formula>
    </cfRule>
  </conditionalFormatting>
  <conditionalFormatting sqref="L149">
    <cfRule type="expression" dxfId="84" priority="87">
      <formula>AND(OR(#REF!="Non commencé",#REF!="En cours",#REF!="En attente",#REF!=""),$L149&lt;TODAY())</formula>
    </cfRule>
  </conditionalFormatting>
  <conditionalFormatting sqref="L150">
    <cfRule type="cellIs" dxfId="83" priority="82" operator="equal">
      <formula>"???"</formula>
    </cfRule>
    <cfRule type="cellIs" dxfId="82" priority="83" operator="equal">
      <formula>"""TBD"""</formula>
    </cfRule>
  </conditionalFormatting>
  <conditionalFormatting sqref="L150">
    <cfRule type="expression" dxfId="81" priority="84">
      <formula>AND(OR(#REF!="Non commencé",#REF!="En cours",#REF!="En attente",#REF!=""),$L150&lt;TODAY())</formula>
    </cfRule>
  </conditionalFormatting>
  <conditionalFormatting sqref="L151">
    <cfRule type="cellIs" dxfId="80" priority="79" operator="equal">
      <formula>"???"</formula>
    </cfRule>
    <cfRule type="cellIs" dxfId="79" priority="80" operator="equal">
      <formula>"""TBD"""</formula>
    </cfRule>
  </conditionalFormatting>
  <conditionalFormatting sqref="L151">
    <cfRule type="expression" dxfId="78" priority="81">
      <formula>AND(OR(#REF!="Non commencé",#REF!="En cours",#REF!="En attente",#REF!=""),$L151&lt;TODAY())</formula>
    </cfRule>
  </conditionalFormatting>
  <conditionalFormatting sqref="L152">
    <cfRule type="cellIs" dxfId="77" priority="76" operator="equal">
      <formula>"???"</formula>
    </cfRule>
    <cfRule type="cellIs" dxfId="76" priority="77" operator="equal">
      <formula>"""TBD"""</formula>
    </cfRule>
  </conditionalFormatting>
  <conditionalFormatting sqref="L152">
    <cfRule type="expression" dxfId="75" priority="78">
      <formula>AND(OR(#REF!="Non commencé",#REF!="En cours",#REF!="En attente",#REF!=""),$L152&lt;TODAY())</formula>
    </cfRule>
  </conditionalFormatting>
  <conditionalFormatting sqref="L153">
    <cfRule type="cellIs" dxfId="74" priority="73" operator="equal">
      <formula>"???"</formula>
    </cfRule>
    <cfRule type="cellIs" dxfId="73" priority="74" operator="equal">
      <formula>"""TBD"""</formula>
    </cfRule>
  </conditionalFormatting>
  <conditionalFormatting sqref="L153">
    <cfRule type="expression" dxfId="72" priority="75">
      <formula>AND(OR(#REF!="Non commencé",#REF!="En cours",#REF!="En attente",#REF!=""),$L153&lt;TODAY())</formula>
    </cfRule>
  </conditionalFormatting>
  <conditionalFormatting sqref="L154">
    <cfRule type="cellIs" dxfId="71" priority="70" operator="equal">
      <formula>"???"</formula>
    </cfRule>
    <cfRule type="cellIs" dxfId="70" priority="71" operator="equal">
      <formula>"""TBD"""</formula>
    </cfRule>
  </conditionalFormatting>
  <conditionalFormatting sqref="L154">
    <cfRule type="expression" dxfId="69" priority="72">
      <formula>AND(OR(#REF!="Non commencé",#REF!="En cours",#REF!="En attente",#REF!=""),$L154&lt;TODAY())</formula>
    </cfRule>
  </conditionalFormatting>
  <conditionalFormatting sqref="L155">
    <cfRule type="cellIs" dxfId="68" priority="67" operator="equal">
      <formula>"???"</formula>
    </cfRule>
    <cfRule type="cellIs" dxfId="67" priority="68" operator="equal">
      <formula>"""TBD"""</formula>
    </cfRule>
  </conditionalFormatting>
  <conditionalFormatting sqref="L155">
    <cfRule type="expression" dxfId="66" priority="69">
      <formula>AND(OR(#REF!="Non commencé",#REF!="En cours",#REF!="En attente",#REF!=""),$L155&lt;TODAY())</formula>
    </cfRule>
  </conditionalFormatting>
  <conditionalFormatting sqref="L156">
    <cfRule type="cellIs" dxfId="65" priority="64" operator="equal">
      <formula>"???"</formula>
    </cfRule>
    <cfRule type="cellIs" dxfId="64" priority="65" operator="equal">
      <formula>"""TBD"""</formula>
    </cfRule>
  </conditionalFormatting>
  <conditionalFormatting sqref="L156">
    <cfRule type="expression" dxfId="63" priority="66">
      <formula>AND(OR(#REF!="Non commencé",#REF!="En cours",#REF!="En attente",#REF!=""),$L156&lt;TODAY())</formula>
    </cfRule>
  </conditionalFormatting>
  <conditionalFormatting sqref="L157">
    <cfRule type="cellIs" dxfId="62" priority="61" operator="equal">
      <formula>"???"</formula>
    </cfRule>
    <cfRule type="cellIs" dxfId="61" priority="62" operator="equal">
      <formula>"""TBD"""</formula>
    </cfRule>
  </conditionalFormatting>
  <conditionalFormatting sqref="L157">
    <cfRule type="expression" dxfId="60" priority="63">
      <formula>AND(OR(#REF!="Non commencé",#REF!="En cours",#REF!="En attente",#REF!=""),$L157&lt;TODAY())</formula>
    </cfRule>
  </conditionalFormatting>
  <conditionalFormatting sqref="L158">
    <cfRule type="cellIs" dxfId="59" priority="58" operator="equal">
      <formula>"???"</formula>
    </cfRule>
    <cfRule type="cellIs" dxfId="58" priority="59" operator="equal">
      <formula>"""TBD"""</formula>
    </cfRule>
  </conditionalFormatting>
  <conditionalFormatting sqref="L158">
    <cfRule type="expression" dxfId="57" priority="60">
      <formula>AND(OR(#REF!="Non commencé",#REF!="En cours",#REF!="En attente",#REF!=""),$L158&lt;TODAY())</formula>
    </cfRule>
  </conditionalFormatting>
  <conditionalFormatting sqref="L159">
    <cfRule type="cellIs" dxfId="56" priority="55" operator="equal">
      <formula>"???"</formula>
    </cfRule>
    <cfRule type="cellIs" dxfId="55" priority="56" operator="equal">
      <formula>"""TBD"""</formula>
    </cfRule>
  </conditionalFormatting>
  <conditionalFormatting sqref="L159">
    <cfRule type="expression" dxfId="54" priority="57">
      <formula>AND(OR(#REF!="Non commencé",#REF!="En cours",#REF!="En attente",#REF!=""),$L159&lt;TODAY())</formula>
    </cfRule>
  </conditionalFormatting>
  <conditionalFormatting sqref="L160">
    <cfRule type="cellIs" dxfId="53" priority="52" operator="equal">
      <formula>"???"</formula>
    </cfRule>
    <cfRule type="cellIs" dxfId="52" priority="53" operator="equal">
      <formula>"""TBD"""</formula>
    </cfRule>
  </conditionalFormatting>
  <conditionalFormatting sqref="L160">
    <cfRule type="expression" dxfId="51" priority="54">
      <formula>AND(OR(#REF!="Non commencé",#REF!="En cours",#REF!="En attente",#REF!=""),$L160&lt;TODAY())</formula>
    </cfRule>
  </conditionalFormatting>
  <conditionalFormatting sqref="L161">
    <cfRule type="cellIs" dxfId="50" priority="49" operator="equal">
      <formula>"???"</formula>
    </cfRule>
    <cfRule type="cellIs" dxfId="49" priority="50" operator="equal">
      <formula>"""TBD"""</formula>
    </cfRule>
  </conditionalFormatting>
  <conditionalFormatting sqref="L161">
    <cfRule type="expression" dxfId="48" priority="51">
      <formula>AND(OR(#REF!="Non commencé",#REF!="En cours",#REF!="En attente",#REF!=""),$L161&lt;TODAY())</formula>
    </cfRule>
  </conditionalFormatting>
  <conditionalFormatting sqref="L162">
    <cfRule type="cellIs" dxfId="47" priority="46" operator="equal">
      <formula>"???"</formula>
    </cfRule>
    <cfRule type="cellIs" dxfId="46" priority="47" operator="equal">
      <formula>"""TBD"""</formula>
    </cfRule>
  </conditionalFormatting>
  <conditionalFormatting sqref="L162">
    <cfRule type="expression" dxfId="45" priority="48">
      <formula>AND(OR(#REF!="Non commencé",#REF!="En cours",#REF!="En attente",#REF!=""),$L162&lt;TODAY())</formula>
    </cfRule>
  </conditionalFormatting>
  <conditionalFormatting sqref="L163">
    <cfRule type="cellIs" dxfId="44" priority="43" operator="equal">
      <formula>"???"</formula>
    </cfRule>
    <cfRule type="cellIs" dxfId="43" priority="44" operator="equal">
      <formula>"""TBD"""</formula>
    </cfRule>
  </conditionalFormatting>
  <conditionalFormatting sqref="L163">
    <cfRule type="expression" dxfId="42" priority="45">
      <formula>AND(OR(#REF!="Non commencé",#REF!="En cours",#REF!="En attente",#REF!=""),$L163&lt;TODAY())</formula>
    </cfRule>
  </conditionalFormatting>
  <conditionalFormatting sqref="L164">
    <cfRule type="cellIs" dxfId="41" priority="40" operator="equal">
      <formula>"???"</formula>
    </cfRule>
    <cfRule type="cellIs" dxfId="40" priority="41" operator="equal">
      <formula>"""TBD"""</formula>
    </cfRule>
  </conditionalFormatting>
  <conditionalFormatting sqref="L164">
    <cfRule type="expression" dxfId="39" priority="42">
      <formula>AND(OR(#REF!="Non commencé",#REF!="En cours",#REF!="En attente",#REF!=""),$L164&lt;TODAY())</formula>
    </cfRule>
  </conditionalFormatting>
  <conditionalFormatting sqref="L165">
    <cfRule type="cellIs" dxfId="38" priority="37" operator="equal">
      <formula>"???"</formula>
    </cfRule>
    <cfRule type="cellIs" dxfId="37" priority="38" operator="equal">
      <formula>"""TBD"""</formula>
    </cfRule>
  </conditionalFormatting>
  <conditionalFormatting sqref="L165">
    <cfRule type="expression" dxfId="36" priority="39">
      <formula>AND(OR(#REF!="Non commencé",#REF!="En cours",#REF!="En attente",#REF!=""),$L165&lt;TODAY())</formula>
    </cfRule>
  </conditionalFormatting>
  <conditionalFormatting sqref="L166">
    <cfRule type="cellIs" dxfId="35" priority="34" operator="equal">
      <formula>"???"</formula>
    </cfRule>
    <cfRule type="cellIs" dxfId="34" priority="35" operator="equal">
      <formula>"""TBD"""</formula>
    </cfRule>
  </conditionalFormatting>
  <conditionalFormatting sqref="L166">
    <cfRule type="expression" dxfId="33" priority="36">
      <formula>AND(OR(#REF!="Non commencé",#REF!="En cours",#REF!="En attente",#REF!=""),$L166&lt;TODAY())</formula>
    </cfRule>
  </conditionalFormatting>
  <conditionalFormatting sqref="L167">
    <cfRule type="cellIs" dxfId="32" priority="31" operator="equal">
      <formula>"???"</formula>
    </cfRule>
    <cfRule type="cellIs" dxfId="31" priority="32" operator="equal">
      <formula>"""TBD"""</formula>
    </cfRule>
  </conditionalFormatting>
  <conditionalFormatting sqref="L167">
    <cfRule type="expression" dxfId="30" priority="33">
      <formula>AND(OR(#REF!="Non commencé",#REF!="En cours",#REF!="En attente",#REF!=""),$L167&lt;TODAY())</formula>
    </cfRule>
  </conditionalFormatting>
  <conditionalFormatting sqref="L168">
    <cfRule type="cellIs" dxfId="29" priority="28" operator="equal">
      <formula>"???"</formula>
    </cfRule>
    <cfRule type="cellIs" dxfId="28" priority="29" operator="equal">
      <formula>"""TBD"""</formula>
    </cfRule>
  </conditionalFormatting>
  <conditionalFormatting sqref="L168">
    <cfRule type="expression" dxfId="27" priority="30">
      <formula>AND(OR(#REF!="Non commencé",#REF!="En cours",#REF!="En attente",#REF!=""),$L168&lt;TODAY())</formula>
    </cfRule>
  </conditionalFormatting>
  <conditionalFormatting sqref="L169">
    <cfRule type="cellIs" dxfId="26" priority="25" operator="equal">
      <formula>"???"</formula>
    </cfRule>
    <cfRule type="cellIs" dxfId="25" priority="26" operator="equal">
      <formula>"""TBD"""</formula>
    </cfRule>
  </conditionalFormatting>
  <conditionalFormatting sqref="L169">
    <cfRule type="expression" dxfId="24" priority="27">
      <formula>AND(OR(#REF!="Non commencé",#REF!="En cours",#REF!="En attente",#REF!=""),$L169&lt;TODAY())</formula>
    </cfRule>
  </conditionalFormatting>
  <conditionalFormatting sqref="L170">
    <cfRule type="cellIs" dxfId="23" priority="22" operator="equal">
      <formula>"???"</formula>
    </cfRule>
    <cfRule type="cellIs" dxfId="22" priority="23" operator="equal">
      <formula>"""TBD"""</formula>
    </cfRule>
  </conditionalFormatting>
  <conditionalFormatting sqref="L170">
    <cfRule type="expression" dxfId="21" priority="24">
      <formula>AND(OR(#REF!="Non commencé",#REF!="En cours",#REF!="En attente",#REF!=""),$L170&lt;TODAY())</formula>
    </cfRule>
  </conditionalFormatting>
  <conditionalFormatting sqref="L171">
    <cfRule type="cellIs" dxfId="20" priority="19" operator="equal">
      <formula>"???"</formula>
    </cfRule>
    <cfRule type="cellIs" dxfId="19" priority="20" operator="equal">
      <formula>"""TBD"""</formula>
    </cfRule>
  </conditionalFormatting>
  <conditionalFormatting sqref="L171">
    <cfRule type="expression" dxfId="18" priority="21">
      <formula>AND(OR(#REF!="Non commencé",#REF!="En cours",#REF!="En attente",#REF!=""),$L171&lt;TODAY())</formula>
    </cfRule>
  </conditionalFormatting>
  <conditionalFormatting sqref="L172">
    <cfRule type="cellIs" dxfId="17" priority="16" operator="equal">
      <formula>"???"</formula>
    </cfRule>
    <cfRule type="cellIs" dxfId="16" priority="17" operator="equal">
      <formula>"""TBD"""</formula>
    </cfRule>
  </conditionalFormatting>
  <conditionalFormatting sqref="L172">
    <cfRule type="expression" dxfId="15" priority="18">
      <formula>AND(OR(#REF!="Non commencé",#REF!="En cours",#REF!="En attente",#REF!=""),$L172&lt;TODAY())</formula>
    </cfRule>
  </conditionalFormatting>
  <conditionalFormatting sqref="L173">
    <cfRule type="cellIs" dxfId="14" priority="13" operator="equal">
      <formula>"???"</formula>
    </cfRule>
    <cfRule type="cellIs" dxfId="13" priority="14" operator="equal">
      <formula>"""TBD"""</formula>
    </cfRule>
  </conditionalFormatting>
  <conditionalFormatting sqref="L173">
    <cfRule type="expression" dxfId="12" priority="15">
      <formula>AND(OR(#REF!="Non commencé",#REF!="En cours",#REF!="En attente",#REF!=""),$L173&lt;TODAY())</formula>
    </cfRule>
  </conditionalFormatting>
  <conditionalFormatting sqref="L174">
    <cfRule type="cellIs" dxfId="11" priority="10" operator="equal">
      <formula>"???"</formula>
    </cfRule>
    <cfRule type="cellIs" dxfId="10" priority="11" operator="equal">
      <formula>"""TBD"""</formula>
    </cfRule>
  </conditionalFormatting>
  <conditionalFormatting sqref="L174">
    <cfRule type="expression" dxfId="9" priority="12">
      <formula>AND(OR(#REF!="Non commencé",#REF!="En cours",#REF!="En attente",#REF!=""),$L174&lt;TODAY())</formula>
    </cfRule>
  </conditionalFormatting>
  <conditionalFormatting sqref="L175">
    <cfRule type="cellIs" dxfId="8" priority="7" operator="equal">
      <formula>"???"</formula>
    </cfRule>
    <cfRule type="cellIs" dxfId="7" priority="8" operator="equal">
      <formula>"""TBD"""</formula>
    </cfRule>
  </conditionalFormatting>
  <conditionalFormatting sqref="L175">
    <cfRule type="expression" dxfId="6" priority="9">
      <formula>AND(OR(#REF!="Non commencé",#REF!="En cours",#REF!="En attente",#REF!=""),$L175&lt;TODAY())</formula>
    </cfRule>
  </conditionalFormatting>
  <conditionalFormatting sqref="L176">
    <cfRule type="cellIs" dxfId="5" priority="4" operator="equal">
      <formula>"???"</formula>
    </cfRule>
    <cfRule type="cellIs" dxfId="4" priority="5" operator="equal">
      <formula>"""TBD"""</formula>
    </cfRule>
  </conditionalFormatting>
  <conditionalFormatting sqref="L176">
    <cfRule type="expression" dxfId="3" priority="6">
      <formula>AND(OR(#REF!="Non commencé",#REF!="En cours",#REF!="En attente",#REF!=""),$L176&lt;TODAY())</formula>
    </cfRule>
  </conditionalFormatting>
  <conditionalFormatting sqref="E18">
    <cfRule type="cellIs" dxfId="2" priority="1" stopIfTrue="1" operator="equal">
      <formula>"V"</formula>
    </cfRule>
    <cfRule type="cellIs" dxfId="1" priority="2" stopIfTrue="1" operator="equal">
      <formula>"J"</formula>
    </cfRule>
    <cfRule type="cellIs" dxfId="0" priority="3" stopIfTrue="1" operator="equal">
      <formula>"R"</formula>
    </cfRule>
  </conditionalFormatting>
  <dataValidations count="5">
    <dataValidation type="list" allowBlank="1" showInputMessage="1" showErrorMessage="1" sqref="J118" xr:uid="{7CF60203-1841-411E-843C-7CD47C8979F8}">
      <formula1>"Modéré"</formula1>
    </dataValidation>
    <dataValidation type="list" allowBlank="1" showInputMessage="1" showErrorMessage="1" sqref="L182:M185 GC182:GD185 PY182:PZ185 ZU182:ZV185 AJQ182:AJR185 ATM182:ATN185 BDI182:BDJ185 BNE182:BNF185 BXA182:BXB185 CGW182:CGX185 CQS182:CQT185 DAO182:DAP185 DKK182:DKL185 DUG182:DUH185 EEC182:EED185 ENY182:ENZ185 EXU182:EXV185 FHQ182:FHR185 FRM182:FRN185 GBI182:GBJ185 GLE182:GLF185 GVA182:GVB185 HEW182:HEX185 HOS182:HOT185 HYO182:HYP185 IIK182:IIL185 ISG182:ISH185 JCC182:JCD185 JLY182:JLZ185 JVU182:JVV185 KFQ182:KFR185 KPM182:KPN185 KZI182:KZJ185 LJE182:LJF185 LTA182:LTB185 MCW182:MCX185 MMS182:MMT185 MWO182:MWP185 NGK182:NGL185 NQG182:NQH185 OAC182:OAD185 OJY182:OJZ185 OTU182:OTV185 PDQ182:PDR185 PNM182:PNN185 PXI182:PXJ185 QHE182:QHF185 QRA182:QRB185 RAW182:RAX185 RKS182:RKT185 RUO182:RUP185 SEK182:SEL185 SOG182:SOH185 SYC182:SYD185 THY182:THZ185 TRU182:TRV185 UBQ182:UBR185 ULM182:ULN185 UVI182:UVJ185 VFE182:VFF185 VPA182:VPB185 VYW182:VYX185 WIS182:WIT185 WSO182:WSP185 L65712:M65715 GC65712:GD65715 PY65712:PZ65715 ZU65712:ZV65715 AJQ65712:AJR65715 ATM65712:ATN65715 BDI65712:BDJ65715 BNE65712:BNF65715 BXA65712:BXB65715 CGW65712:CGX65715 CQS65712:CQT65715 DAO65712:DAP65715 DKK65712:DKL65715 DUG65712:DUH65715 EEC65712:EED65715 ENY65712:ENZ65715 EXU65712:EXV65715 FHQ65712:FHR65715 FRM65712:FRN65715 GBI65712:GBJ65715 GLE65712:GLF65715 GVA65712:GVB65715 HEW65712:HEX65715 HOS65712:HOT65715 HYO65712:HYP65715 IIK65712:IIL65715 ISG65712:ISH65715 JCC65712:JCD65715 JLY65712:JLZ65715 JVU65712:JVV65715 KFQ65712:KFR65715 KPM65712:KPN65715 KZI65712:KZJ65715 LJE65712:LJF65715 LTA65712:LTB65715 MCW65712:MCX65715 MMS65712:MMT65715 MWO65712:MWP65715 NGK65712:NGL65715 NQG65712:NQH65715 OAC65712:OAD65715 OJY65712:OJZ65715 OTU65712:OTV65715 PDQ65712:PDR65715 PNM65712:PNN65715 PXI65712:PXJ65715 QHE65712:QHF65715 QRA65712:QRB65715 RAW65712:RAX65715 RKS65712:RKT65715 RUO65712:RUP65715 SEK65712:SEL65715 SOG65712:SOH65715 SYC65712:SYD65715 THY65712:THZ65715 TRU65712:TRV65715 UBQ65712:UBR65715 ULM65712:ULN65715 UVI65712:UVJ65715 VFE65712:VFF65715 VPA65712:VPB65715 VYW65712:VYX65715 WIS65712:WIT65715 WSO65712:WSP65715 L131248:M131251 GC131248:GD131251 PY131248:PZ131251 ZU131248:ZV131251 AJQ131248:AJR131251 ATM131248:ATN131251 BDI131248:BDJ131251 BNE131248:BNF131251 BXA131248:BXB131251 CGW131248:CGX131251 CQS131248:CQT131251 DAO131248:DAP131251 DKK131248:DKL131251 DUG131248:DUH131251 EEC131248:EED131251 ENY131248:ENZ131251 EXU131248:EXV131251 FHQ131248:FHR131251 FRM131248:FRN131251 GBI131248:GBJ131251 GLE131248:GLF131251 GVA131248:GVB131251 HEW131248:HEX131251 HOS131248:HOT131251 HYO131248:HYP131251 IIK131248:IIL131251 ISG131248:ISH131251 JCC131248:JCD131251 JLY131248:JLZ131251 JVU131248:JVV131251 KFQ131248:KFR131251 KPM131248:KPN131251 KZI131248:KZJ131251 LJE131248:LJF131251 LTA131248:LTB131251 MCW131248:MCX131251 MMS131248:MMT131251 MWO131248:MWP131251 NGK131248:NGL131251 NQG131248:NQH131251 OAC131248:OAD131251 OJY131248:OJZ131251 OTU131248:OTV131251 PDQ131248:PDR131251 PNM131248:PNN131251 PXI131248:PXJ131251 QHE131248:QHF131251 QRA131248:QRB131251 RAW131248:RAX131251 RKS131248:RKT131251 RUO131248:RUP131251 SEK131248:SEL131251 SOG131248:SOH131251 SYC131248:SYD131251 THY131248:THZ131251 TRU131248:TRV131251 UBQ131248:UBR131251 ULM131248:ULN131251 UVI131248:UVJ131251 VFE131248:VFF131251 VPA131248:VPB131251 VYW131248:VYX131251 WIS131248:WIT131251 WSO131248:WSP131251 L196784:M196787 GC196784:GD196787 PY196784:PZ196787 ZU196784:ZV196787 AJQ196784:AJR196787 ATM196784:ATN196787 BDI196784:BDJ196787 BNE196784:BNF196787 BXA196784:BXB196787 CGW196784:CGX196787 CQS196784:CQT196787 DAO196784:DAP196787 DKK196784:DKL196787 DUG196784:DUH196787 EEC196784:EED196787 ENY196784:ENZ196787 EXU196784:EXV196787 FHQ196784:FHR196787 FRM196784:FRN196787 GBI196784:GBJ196787 GLE196784:GLF196787 GVA196784:GVB196787 HEW196784:HEX196787 HOS196784:HOT196787 HYO196784:HYP196787 IIK196784:IIL196787 ISG196784:ISH196787 JCC196784:JCD196787 JLY196784:JLZ196787 JVU196784:JVV196787 KFQ196784:KFR196787 KPM196784:KPN196787 KZI196784:KZJ196787 LJE196784:LJF196787 LTA196784:LTB196787 MCW196784:MCX196787 MMS196784:MMT196787 MWO196784:MWP196787 NGK196784:NGL196787 NQG196784:NQH196787 OAC196784:OAD196787 OJY196784:OJZ196787 OTU196784:OTV196787 PDQ196784:PDR196787 PNM196784:PNN196787 PXI196784:PXJ196787 QHE196784:QHF196787 QRA196784:QRB196787 RAW196784:RAX196787 RKS196784:RKT196787 RUO196784:RUP196787 SEK196784:SEL196787 SOG196784:SOH196787 SYC196784:SYD196787 THY196784:THZ196787 TRU196784:TRV196787 UBQ196784:UBR196787 ULM196784:ULN196787 UVI196784:UVJ196787 VFE196784:VFF196787 VPA196784:VPB196787 VYW196784:VYX196787 WIS196784:WIT196787 WSO196784:WSP196787 L262320:M262323 GC262320:GD262323 PY262320:PZ262323 ZU262320:ZV262323 AJQ262320:AJR262323 ATM262320:ATN262323 BDI262320:BDJ262323 BNE262320:BNF262323 BXA262320:BXB262323 CGW262320:CGX262323 CQS262320:CQT262323 DAO262320:DAP262323 DKK262320:DKL262323 DUG262320:DUH262323 EEC262320:EED262323 ENY262320:ENZ262323 EXU262320:EXV262323 FHQ262320:FHR262323 FRM262320:FRN262323 GBI262320:GBJ262323 GLE262320:GLF262323 GVA262320:GVB262323 HEW262320:HEX262323 HOS262320:HOT262323 HYO262320:HYP262323 IIK262320:IIL262323 ISG262320:ISH262323 JCC262320:JCD262323 JLY262320:JLZ262323 JVU262320:JVV262323 KFQ262320:KFR262323 KPM262320:KPN262323 KZI262320:KZJ262323 LJE262320:LJF262323 LTA262320:LTB262323 MCW262320:MCX262323 MMS262320:MMT262323 MWO262320:MWP262323 NGK262320:NGL262323 NQG262320:NQH262323 OAC262320:OAD262323 OJY262320:OJZ262323 OTU262320:OTV262323 PDQ262320:PDR262323 PNM262320:PNN262323 PXI262320:PXJ262323 QHE262320:QHF262323 QRA262320:QRB262323 RAW262320:RAX262323 RKS262320:RKT262323 RUO262320:RUP262323 SEK262320:SEL262323 SOG262320:SOH262323 SYC262320:SYD262323 THY262320:THZ262323 TRU262320:TRV262323 UBQ262320:UBR262323 ULM262320:ULN262323 UVI262320:UVJ262323 VFE262320:VFF262323 VPA262320:VPB262323 VYW262320:VYX262323 WIS262320:WIT262323 WSO262320:WSP262323 L327856:M327859 GC327856:GD327859 PY327856:PZ327859 ZU327856:ZV327859 AJQ327856:AJR327859 ATM327856:ATN327859 BDI327856:BDJ327859 BNE327856:BNF327859 BXA327856:BXB327859 CGW327856:CGX327859 CQS327856:CQT327859 DAO327856:DAP327859 DKK327856:DKL327859 DUG327856:DUH327859 EEC327856:EED327859 ENY327856:ENZ327859 EXU327856:EXV327859 FHQ327856:FHR327859 FRM327856:FRN327859 GBI327856:GBJ327859 GLE327856:GLF327859 GVA327856:GVB327859 HEW327856:HEX327859 HOS327856:HOT327859 HYO327856:HYP327859 IIK327856:IIL327859 ISG327856:ISH327859 JCC327856:JCD327859 JLY327856:JLZ327859 JVU327856:JVV327859 KFQ327856:KFR327859 KPM327856:KPN327859 KZI327856:KZJ327859 LJE327856:LJF327859 LTA327856:LTB327859 MCW327856:MCX327859 MMS327856:MMT327859 MWO327856:MWP327859 NGK327856:NGL327859 NQG327856:NQH327859 OAC327856:OAD327859 OJY327856:OJZ327859 OTU327856:OTV327859 PDQ327856:PDR327859 PNM327856:PNN327859 PXI327856:PXJ327859 QHE327856:QHF327859 QRA327856:QRB327859 RAW327856:RAX327859 RKS327856:RKT327859 RUO327856:RUP327859 SEK327856:SEL327859 SOG327856:SOH327859 SYC327856:SYD327859 THY327856:THZ327859 TRU327856:TRV327859 UBQ327856:UBR327859 ULM327856:ULN327859 UVI327856:UVJ327859 VFE327856:VFF327859 VPA327856:VPB327859 VYW327856:VYX327859 WIS327856:WIT327859 WSO327856:WSP327859 L393392:M393395 GC393392:GD393395 PY393392:PZ393395 ZU393392:ZV393395 AJQ393392:AJR393395 ATM393392:ATN393395 BDI393392:BDJ393395 BNE393392:BNF393395 BXA393392:BXB393395 CGW393392:CGX393395 CQS393392:CQT393395 DAO393392:DAP393395 DKK393392:DKL393395 DUG393392:DUH393395 EEC393392:EED393395 ENY393392:ENZ393395 EXU393392:EXV393395 FHQ393392:FHR393395 FRM393392:FRN393395 GBI393392:GBJ393395 GLE393392:GLF393395 GVA393392:GVB393395 HEW393392:HEX393395 HOS393392:HOT393395 HYO393392:HYP393395 IIK393392:IIL393395 ISG393392:ISH393395 JCC393392:JCD393395 JLY393392:JLZ393395 JVU393392:JVV393395 KFQ393392:KFR393395 KPM393392:KPN393395 KZI393392:KZJ393395 LJE393392:LJF393395 LTA393392:LTB393395 MCW393392:MCX393395 MMS393392:MMT393395 MWO393392:MWP393395 NGK393392:NGL393395 NQG393392:NQH393395 OAC393392:OAD393395 OJY393392:OJZ393395 OTU393392:OTV393395 PDQ393392:PDR393395 PNM393392:PNN393395 PXI393392:PXJ393395 QHE393392:QHF393395 QRA393392:QRB393395 RAW393392:RAX393395 RKS393392:RKT393395 RUO393392:RUP393395 SEK393392:SEL393395 SOG393392:SOH393395 SYC393392:SYD393395 THY393392:THZ393395 TRU393392:TRV393395 UBQ393392:UBR393395 ULM393392:ULN393395 UVI393392:UVJ393395 VFE393392:VFF393395 VPA393392:VPB393395 VYW393392:VYX393395 WIS393392:WIT393395 WSO393392:WSP393395 L458928:M458931 GC458928:GD458931 PY458928:PZ458931 ZU458928:ZV458931 AJQ458928:AJR458931 ATM458928:ATN458931 BDI458928:BDJ458931 BNE458928:BNF458931 BXA458928:BXB458931 CGW458928:CGX458931 CQS458928:CQT458931 DAO458928:DAP458931 DKK458928:DKL458931 DUG458928:DUH458931 EEC458928:EED458931 ENY458928:ENZ458931 EXU458928:EXV458931 FHQ458928:FHR458931 FRM458928:FRN458931 GBI458928:GBJ458931 GLE458928:GLF458931 GVA458928:GVB458931 HEW458928:HEX458931 HOS458928:HOT458931 HYO458928:HYP458931 IIK458928:IIL458931 ISG458928:ISH458931 JCC458928:JCD458931 JLY458928:JLZ458931 JVU458928:JVV458931 KFQ458928:KFR458931 KPM458928:KPN458931 KZI458928:KZJ458931 LJE458928:LJF458931 LTA458928:LTB458931 MCW458928:MCX458931 MMS458928:MMT458931 MWO458928:MWP458931 NGK458928:NGL458931 NQG458928:NQH458931 OAC458928:OAD458931 OJY458928:OJZ458931 OTU458928:OTV458931 PDQ458928:PDR458931 PNM458928:PNN458931 PXI458928:PXJ458931 QHE458928:QHF458931 QRA458928:QRB458931 RAW458928:RAX458931 RKS458928:RKT458931 RUO458928:RUP458931 SEK458928:SEL458931 SOG458928:SOH458931 SYC458928:SYD458931 THY458928:THZ458931 TRU458928:TRV458931 UBQ458928:UBR458931 ULM458928:ULN458931 UVI458928:UVJ458931 VFE458928:VFF458931 VPA458928:VPB458931 VYW458928:VYX458931 WIS458928:WIT458931 WSO458928:WSP458931 L524464:M524467 GC524464:GD524467 PY524464:PZ524467 ZU524464:ZV524467 AJQ524464:AJR524467 ATM524464:ATN524467 BDI524464:BDJ524467 BNE524464:BNF524467 BXA524464:BXB524467 CGW524464:CGX524467 CQS524464:CQT524467 DAO524464:DAP524467 DKK524464:DKL524467 DUG524464:DUH524467 EEC524464:EED524467 ENY524464:ENZ524467 EXU524464:EXV524467 FHQ524464:FHR524467 FRM524464:FRN524467 GBI524464:GBJ524467 GLE524464:GLF524467 GVA524464:GVB524467 HEW524464:HEX524467 HOS524464:HOT524467 HYO524464:HYP524467 IIK524464:IIL524467 ISG524464:ISH524467 JCC524464:JCD524467 JLY524464:JLZ524467 JVU524464:JVV524467 KFQ524464:KFR524467 KPM524464:KPN524467 KZI524464:KZJ524467 LJE524464:LJF524467 LTA524464:LTB524467 MCW524464:MCX524467 MMS524464:MMT524467 MWO524464:MWP524467 NGK524464:NGL524467 NQG524464:NQH524467 OAC524464:OAD524467 OJY524464:OJZ524467 OTU524464:OTV524467 PDQ524464:PDR524467 PNM524464:PNN524467 PXI524464:PXJ524467 QHE524464:QHF524467 QRA524464:QRB524467 RAW524464:RAX524467 RKS524464:RKT524467 RUO524464:RUP524467 SEK524464:SEL524467 SOG524464:SOH524467 SYC524464:SYD524467 THY524464:THZ524467 TRU524464:TRV524467 UBQ524464:UBR524467 ULM524464:ULN524467 UVI524464:UVJ524467 VFE524464:VFF524467 VPA524464:VPB524467 VYW524464:VYX524467 WIS524464:WIT524467 WSO524464:WSP524467 L590000:M590003 GC590000:GD590003 PY590000:PZ590003 ZU590000:ZV590003 AJQ590000:AJR590003 ATM590000:ATN590003 BDI590000:BDJ590003 BNE590000:BNF590003 BXA590000:BXB590003 CGW590000:CGX590003 CQS590000:CQT590003 DAO590000:DAP590003 DKK590000:DKL590003 DUG590000:DUH590003 EEC590000:EED590003 ENY590000:ENZ590003 EXU590000:EXV590003 FHQ590000:FHR590003 FRM590000:FRN590003 GBI590000:GBJ590003 GLE590000:GLF590003 GVA590000:GVB590003 HEW590000:HEX590003 HOS590000:HOT590003 HYO590000:HYP590003 IIK590000:IIL590003 ISG590000:ISH590003 JCC590000:JCD590003 JLY590000:JLZ590003 JVU590000:JVV590003 KFQ590000:KFR590003 KPM590000:KPN590003 KZI590000:KZJ590003 LJE590000:LJF590003 LTA590000:LTB590003 MCW590000:MCX590003 MMS590000:MMT590003 MWO590000:MWP590003 NGK590000:NGL590003 NQG590000:NQH590003 OAC590000:OAD590003 OJY590000:OJZ590003 OTU590000:OTV590003 PDQ590000:PDR590003 PNM590000:PNN590003 PXI590000:PXJ590003 QHE590000:QHF590003 QRA590000:QRB590003 RAW590000:RAX590003 RKS590000:RKT590003 RUO590000:RUP590003 SEK590000:SEL590003 SOG590000:SOH590003 SYC590000:SYD590003 THY590000:THZ590003 TRU590000:TRV590003 UBQ590000:UBR590003 ULM590000:ULN590003 UVI590000:UVJ590003 VFE590000:VFF590003 VPA590000:VPB590003 VYW590000:VYX590003 WIS590000:WIT590003 WSO590000:WSP590003 L655536:M655539 GC655536:GD655539 PY655536:PZ655539 ZU655536:ZV655539 AJQ655536:AJR655539 ATM655536:ATN655539 BDI655536:BDJ655539 BNE655536:BNF655539 BXA655536:BXB655539 CGW655536:CGX655539 CQS655536:CQT655539 DAO655536:DAP655539 DKK655536:DKL655539 DUG655536:DUH655539 EEC655536:EED655539 ENY655536:ENZ655539 EXU655536:EXV655539 FHQ655536:FHR655539 FRM655536:FRN655539 GBI655536:GBJ655539 GLE655536:GLF655539 GVA655536:GVB655539 HEW655536:HEX655539 HOS655536:HOT655539 HYO655536:HYP655539 IIK655536:IIL655539 ISG655536:ISH655539 JCC655536:JCD655539 JLY655536:JLZ655539 JVU655536:JVV655539 KFQ655536:KFR655539 KPM655536:KPN655539 KZI655536:KZJ655539 LJE655536:LJF655539 LTA655536:LTB655539 MCW655536:MCX655539 MMS655536:MMT655539 MWO655536:MWP655539 NGK655536:NGL655539 NQG655536:NQH655539 OAC655536:OAD655539 OJY655536:OJZ655539 OTU655536:OTV655539 PDQ655536:PDR655539 PNM655536:PNN655539 PXI655536:PXJ655539 QHE655536:QHF655539 QRA655536:QRB655539 RAW655536:RAX655539 RKS655536:RKT655539 RUO655536:RUP655539 SEK655536:SEL655539 SOG655536:SOH655539 SYC655536:SYD655539 THY655536:THZ655539 TRU655536:TRV655539 UBQ655536:UBR655539 ULM655536:ULN655539 UVI655536:UVJ655539 VFE655536:VFF655539 VPA655536:VPB655539 VYW655536:VYX655539 WIS655536:WIT655539 WSO655536:WSP655539 L721072:M721075 GC721072:GD721075 PY721072:PZ721075 ZU721072:ZV721075 AJQ721072:AJR721075 ATM721072:ATN721075 BDI721072:BDJ721075 BNE721072:BNF721075 BXA721072:BXB721075 CGW721072:CGX721075 CQS721072:CQT721075 DAO721072:DAP721075 DKK721072:DKL721075 DUG721072:DUH721075 EEC721072:EED721075 ENY721072:ENZ721075 EXU721072:EXV721075 FHQ721072:FHR721075 FRM721072:FRN721075 GBI721072:GBJ721075 GLE721072:GLF721075 GVA721072:GVB721075 HEW721072:HEX721075 HOS721072:HOT721075 HYO721072:HYP721075 IIK721072:IIL721075 ISG721072:ISH721075 JCC721072:JCD721075 JLY721072:JLZ721075 JVU721072:JVV721075 KFQ721072:KFR721075 KPM721072:KPN721075 KZI721072:KZJ721075 LJE721072:LJF721075 LTA721072:LTB721075 MCW721072:MCX721075 MMS721072:MMT721075 MWO721072:MWP721075 NGK721072:NGL721075 NQG721072:NQH721075 OAC721072:OAD721075 OJY721072:OJZ721075 OTU721072:OTV721075 PDQ721072:PDR721075 PNM721072:PNN721075 PXI721072:PXJ721075 QHE721072:QHF721075 QRA721072:QRB721075 RAW721072:RAX721075 RKS721072:RKT721075 RUO721072:RUP721075 SEK721072:SEL721075 SOG721072:SOH721075 SYC721072:SYD721075 THY721072:THZ721075 TRU721072:TRV721075 UBQ721072:UBR721075 ULM721072:ULN721075 UVI721072:UVJ721075 VFE721072:VFF721075 VPA721072:VPB721075 VYW721072:VYX721075 WIS721072:WIT721075 WSO721072:WSP721075 L786608:M786611 GC786608:GD786611 PY786608:PZ786611 ZU786608:ZV786611 AJQ786608:AJR786611 ATM786608:ATN786611 BDI786608:BDJ786611 BNE786608:BNF786611 BXA786608:BXB786611 CGW786608:CGX786611 CQS786608:CQT786611 DAO786608:DAP786611 DKK786608:DKL786611 DUG786608:DUH786611 EEC786608:EED786611 ENY786608:ENZ786611 EXU786608:EXV786611 FHQ786608:FHR786611 FRM786608:FRN786611 GBI786608:GBJ786611 GLE786608:GLF786611 GVA786608:GVB786611 HEW786608:HEX786611 HOS786608:HOT786611 HYO786608:HYP786611 IIK786608:IIL786611 ISG786608:ISH786611 JCC786608:JCD786611 JLY786608:JLZ786611 JVU786608:JVV786611 KFQ786608:KFR786611 KPM786608:KPN786611 KZI786608:KZJ786611 LJE786608:LJF786611 LTA786608:LTB786611 MCW786608:MCX786611 MMS786608:MMT786611 MWO786608:MWP786611 NGK786608:NGL786611 NQG786608:NQH786611 OAC786608:OAD786611 OJY786608:OJZ786611 OTU786608:OTV786611 PDQ786608:PDR786611 PNM786608:PNN786611 PXI786608:PXJ786611 QHE786608:QHF786611 QRA786608:QRB786611 RAW786608:RAX786611 RKS786608:RKT786611 RUO786608:RUP786611 SEK786608:SEL786611 SOG786608:SOH786611 SYC786608:SYD786611 THY786608:THZ786611 TRU786608:TRV786611 UBQ786608:UBR786611 ULM786608:ULN786611 UVI786608:UVJ786611 VFE786608:VFF786611 VPA786608:VPB786611 VYW786608:VYX786611 WIS786608:WIT786611 WSO786608:WSP786611 L852144:M852147 GC852144:GD852147 PY852144:PZ852147 ZU852144:ZV852147 AJQ852144:AJR852147 ATM852144:ATN852147 BDI852144:BDJ852147 BNE852144:BNF852147 BXA852144:BXB852147 CGW852144:CGX852147 CQS852144:CQT852147 DAO852144:DAP852147 DKK852144:DKL852147 DUG852144:DUH852147 EEC852144:EED852147 ENY852144:ENZ852147 EXU852144:EXV852147 FHQ852144:FHR852147 FRM852144:FRN852147 GBI852144:GBJ852147 GLE852144:GLF852147 GVA852144:GVB852147 HEW852144:HEX852147 HOS852144:HOT852147 HYO852144:HYP852147 IIK852144:IIL852147 ISG852144:ISH852147 JCC852144:JCD852147 JLY852144:JLZ852147 JVU852144:JVV852147 KFQ852144:KFR852147 KPM852144:KPN852147 KZI852144:KZJ852147 LJE852144:LJF852147 LTA852144:LTB852147 MCW852144:MCX852147 MMS852144:MMT852147 MWO852144:MWP852147 NGK852144:NGL852147 NQG852144:NQH852147 OAC852144:OAD852147 OJY852144:OJZ852147 OTU852144:OTV852147 PDQ852144:PDR852147 PNM852144:PNN852147 PXI852144:PXJ852147 QHE852144:QHF852147 QRA852144:QRB852147 RAW852144:RAX852147 RKS852144:RKT852147 RUO852144:RUP852147 SEK852144:SEL852147 SOG852144:SOH852147 SYC852144:SYD852147 THY852144:THZ852147 TRU852144:TRV852147 UBQ852144:UBR852147 ULM852144:ULN852147 UVI852144:UVJ852147 VFE852144:VFF852147 VPA852144:VPB852147 VYW852144:VYX852147 WIS852144:WIT852147 WSO852144:WSP852147 L917680:M917683 GC917680:GD917683 PY917680:PZ917683 ZU917680:ZV917683 AJQ917680:AJR917683 ATM917680:ATN917683 BDI917680:BDJ917683 BNE917680:BNF917683 BXA917680:BXB917683 CGW917680:CGX917683 CQS917680:CQT917683 DAO917680:DAP917683 DKK917680:DKL917683 DUG917680:DUH917683 EEC917680:EED917683 ENY917680:ENZ917683 EXU917680:EXV917683 FHQ917680:FHR917683 FRM917680:FRN917683 GBI917680:GBJ917683 GLE917680:GLF917683 GVA917680:GVB917683 HEW917680:HEX917683 HOS917680:HOT917683 HYO917680:HYP917683 IIK917680:IIL917683 ISG917680:ISH917683 JCC917680:JCD917683 JLY917680:JLZ917683 JVU917680:JVV917683 KFQ917680:KFR917683 KPM917680:KPN917683 KZI917680:KZJ917683 LJE917680:LJF917683 LTA917680:LTB917683 MCW917680:MCX917683 MMS917680:MMT917683 MWO917680:MWP917683 NGK917680:NGL917683 NQG917680:NQH917683 OAC917680:OAD917683 OJY917680:OJZ917683 OTU917680:OTV917683 PDQ917680:PDR917683 PNM917680:PNN917683 PXI917680:PXJ917683 QHE917680:QHF917683 QRA917680:QRB917683 RAW917680:RAX917683 RKS917680:RKT917683 RUO917680:RUP917683 SEK917680:SEL917683 SOG917680:SOH917683 SYC917680:SYD917683 THY917680:THZ917683 TRU917680:TRV917683 UBQ917680:UBR917683 ULM917680:ULN917683 UVI917680:UVJ917683 VFE917680:VFF917683 VPA917680:VPB917683 VYW917680:VYX917683 WIS917680:WIT917683 WSO917680:WSP917683 L983216:M983219 GC983216:GD983219 PY983216:PZ983219 ZU983216:ZV983219 AJQ983216:AJR983219 ATM983216:ATN983219 BDI983216:BDJ983219 BNE983216:BNF983219 BXA983216:BXB983219 CGW983216:CGX983219 CQS983216:CQT983219 DAO983216:DAP983219 DKK983216:DKL983219 DUG983216:DUH983219 EEC983216:EED983219 ENY983216:ENZ983219 EXU983216:EXV983219 FHQ983216:FHR983219 FRM983216:FRN983219 GBI983216:GBJ983219 GLE983216:GLF983219 GVA983216:GVB983219 HEW983216:HEX983219 HOS983216:HOT983219 HYO983216:HYP983219 IIK983216:IIL983219 ISG983216:ISH983219 JCC983216:JCD983219 JLY983216:JLZ983219 JVU983216:JVV983219 KFQ983216:KFR983219 KPM983216:KPN983219 KZI983216:KZJ983219 LJE983216:LJF983219 LTA983216:LTB983219 MCW983216:MCX983219 MMS983216:MMT983219 MWO983216:MWP983219 NGK983216:NGL983219 NQG983216:NQH983219 OAC983216:OAD983219 OJY983216:OJZ983219 OTU983216:OTV983219 PDQ983216:PDR983219 PNM983216:PNN983219 PXI983216:PXJ983219 QHE983216:QHF983219 QRA983216:QRB983219 RAW983216:RAX983219 RKS983216:RKT983219 RUO983216:RUP983219 SEK983216:SEL983219 SOG983216:SOH983219 SYC983216:SYD983219 THY983216:THZ983219 TRU983216:TRV983219 UBQ983216:UBR983219 ULM983216:ULN983219 UVI983216:UVJ983219 VFE983216:VFF983219 VPA983216:VPB983219 VYW983216:VYX983219 WIS983216:WIT983219 WSO983216:WSP983219" xr:uid="{24FF37F6-202F-4D80-8F0C-98DE6ED8453A}">
      <formula1>"Stable,Augmente,Diminue "</formula1>
    </dataValidation>
    <dataValidation type="list" allowBlank="1" showInputMessage="1" showErrorMessage="1" sqref="N182:N185 GE182:GE185 QA182:QA185 ZW182:ZW185 AJS182:AJS185 ATO182:ATO185 BDK182:BDK185 BNG182:BNG185 BXC182:BXC185 CGY182:CGY185 CQU182:CQU185 DAQ182:DAQ185 DKM182:DKM185 DUI182:DUI185 EEE182:EEE185 EOA182:EOA185 EXW182:EXW185 FHS182:FHS185 FRO182:FRO185 GBK182:GBK185 GLG182:GLG185 GVC182:GVC185 HEY182:HEY185 HOU182:HOU185 HYQ182:HYQ185 IIM182:IIM185 ISI182:ISI185 JCE182:JCE185 JMA182:JMA185 JVW182:JVW185 KFS182:KFS185 KPO182:KPO185 KZK182:KZK185 LJG182:LJG185 LTC182:LTC185 MCY182:MCY185 MMU182:MMU185 MWQ182:MWQ185 NGM182:NGM185 NQI182:NQI185 OAE182:OAE185 OKA182:OKA185 OTW182:OTW185 PDS182:PDS185 PNO182:PNO185 PXK182:PXK185 QHG182:QHG185 QRC182:QRC185 RAY182:RAY185 RKU182:RKU185 RUQ182:RUQ185 SEM182:SEM185 SOI182:SOI185 SYE182:SYE185 TIA182:TIA185 TRW182:TRW185 UBS182:UBS185 ULO182:ULO185 UVK182:UVK185 VFG182:VFG185 VPC182:VPC185 VYY182:VYY185 WIU182:WIU185 WSQ182:WSQ185 N65712:N65715 GE65712:GE65715 QA65712:QA65715 ZW65712:ZW65715 AJS65712:AJS65715 ATO65712:ATO65715 BDK65712:BDK65715 BNG65712:BNG65715 BXC65712:BXC65715 CGY65712:CGY65715 CQU65712:CQU65715 DAQ65712:DAQ65715 DKM65712:DKM65715 DUI65712:DUI65715 EEE65712:EEE65715 EOA65712:EOA65715 EXW65712:EXW65715 FHS65712:FHS65715 FRO65712:FRO65715 GBK65712:GBK65715 GLG65712:GLG65715 GVC65712:GVC65715 HEY65712:HEY65715 HOU65712:HOU65715 HYQ65712:HYQ65715 IIM65712:IIM65715 ISI65712:ISI65715 JCE65712:JCE65715 JMA65712:JMA65715 JVW65712:JVW65715 KFS65712:KFS65715 KPO65712:KPO65715 KZK65712:KZK65715 LJG65712:LJG65715 LTC65712:LTC65715 MCY65712:MCY65715 MMU65712:MMU65715 MWQ65712:MWQ65715 NGM65712:NGM65715 NQI65712:NQI65715 OAE65712:OAE65715 OKA65712:OKA65715 OTW65712:OTW65715 PDS65712:PDS65715 PNO65712:PNO65715 PXK65712:PXK65715 QHG65712:QHG65715 QRC65712:QRC65715 RAY65712:RAY65715 RKU65712:RKU65715 RUQ65712:RUQ65715 SEM65712:SEM65715 SOI65712:SOI65715 SYE65712:SYE65715 TIA65712:TIA65715 TRW65712:TRW65715 UBS65712:UBS65715 ULO65712:ULO65715 UVK65712:UVK65715 VFG65712:VFG65715 VPC65712:VPC65715 VYY65712:VYY65715 WIU65712:WIU65715 WSQ65712:WSQ65715 N131248:N131251 GE131248:GE131251 QA131248:QA131251 ZW131248:ZW131251 AJS131248:AJS131251 ATO131248:ATO131251 BDK131248:BDK131251 BNG131248:BNG131251 BXC131248:BXC131251 CGY131248:CGY131251 CQU131248:CQU131251 DAQ131248:DAQ131251 DKM131248:DKM131251 DUI131248:DUI131251 EEE131248:EEE131251 EOA131248:EOA131251 EXW131248:EXW131251 FHS131248:FHS131251 FRO131248:FRO131251 GBK131248:GBK131251 GLG131248:GLG131251 GVC131248:GVC131251 HEY131248:HEY131251 HOU131248:HOU131251 HYQ131248:HYQ131251 IIM131248:IIM131251 ISI131248:ISI131251 JCE131248:JCE131251 JMA131248:JMA131251 JVW131248:JVW131251 KFS131248:KFS131251 KPO131248:KPO131251 KZK131248:KZK131251 LJG131248:LJG131251 LTC131248:LTC131251 MCY131248:MCY131251 MMU131248:MMU131251 MWQ131248:MWQ131251 NGM131248:NGM131251 NQI131248:NQI131251 OAE131248:OAE131251 OKA131248:OKA131251 OTW131248:OTW131251 PDS131248:PDS131251 PNO131248:PNO131251 PXK131248:PXK131251 QHG131248:QHG131251 QRC131248:QRC131251 RAY131248:RAY131251 RKU131248:RKU131251 RUQ131248:RUQ131251 SEM131248:SEM131251 SOI131248:SOI131251 SYE131248:SYE131251 TIA131248:TIA131251 TRW131248:TRW131251 UBS131248:UBS131251 ULO131248:ULO131251 UVK131248:UVK131251 VFG131248:VFG131251 VPC131248:VPC131251 VYY131248:VYY131251 WIU131248:WIU131251 WSQ131248:WSQ131251 N196784:N196787 GE196784:GE196787 QA196784:QA196787 ZW196784:ZW196787 AJS196784:AJS196787 ATO196784:ATO196787 BDK196784:BDK196787 BNG196784:BNG196787 BXC196784:BXC196787 CGY196784:CGY196787 CQU196784:CQU196787 DAQ196784:DAQ196787 DKM196784:DKM196787 DUI196784:DUI196787 EEE196784:EEE196787 EOA196784:EOA196787 EXW196784:EXW196787 FHS196784:FHS196787 FRO196784:FRO196787 GBK196784:GBK196787 GLG196784:GLG196787 GVC196784:GVC196787 HEY196784:HEY196787 HOU196784:HOU196787 HYQ196784:HYQ196787 IIM196784:IIM196787 ISI196784:ISI196787 JCE196784:JCE196787 JMA196784:JMA196787 JVW196784:JVW196787 KFS196784:KFS196787 KPO196784:KPO196787 KZK196784:KZK196787 LJG196784:LJG196787 LTC196784:LTC196787 MCY196784:MCY196787 MMU196784:MMU196787 MWQ196784:MWQ196787 NGM196784:NGM196787 NQI196784:NQI196787 OAE196784:OAE196787 OKA196784:OKA196787 OTW196784:OTW196787 PDS196784:PDS196787 PNO196784:PNO196787 PXK196784:PXK196787 QHG196784:QHG196787 QRC196784:QRC196787 RAY196784:RAY196787 RKU196784:RKU196787 RUQ196784:RUQ196787 SEM196784:SEM196787 SOI196784:SOI196787 SYE196784:SYE196787 TIA196784:TIA196787 TRW196784:TRW196787 UBS196784:UBS196787 ULO196784:ULO196787 UVK196784:UVK196787 VFG196784:VFG196787 VPC196784:VPC196787 VYY196784:VYY196787 WIU196784:WIU196787 WSQ196784:WSQ196787 N262320:N262323 GE262320:GE262323 QA262320:QA262323 ZW262320:ZW262323 AJS262320:AJS262323 ATO262320:ATO262323 BDK262320:BDK262323 BNG262320:BNG262323 BXC262320:BXC262323 CGY262320:CGY262323 CQU262320:CQU262323 DAQ262320:DAQ262323 DKM262320:DKM262323 DUI262320:DUI262323 EEE262320:EEE262323 EOA262320:EOA262323 EXW262320:EXW262323 FHS262320:FHS262323 FRO262320:FRO262323 GBK262320:GBK262323 GLG262320:GLG262323 GVC262320:GVC262323 HEY262320:HEY262323 HOU262320:HOU262323 HYQ262320:HYQ262323 IIM262320:IIM262323 ISI262320:ISI262323 JCE262320:JCE262323 JMA262320:JMA262323 JVW262320:JVW262323 KFS262320:KFS262323 KPO262320:KPO262323 KZK262320:KZK262323 LJG262320:LJG262323 LTC262320:LTC262323 MCY262320:MCY262323 MMU262320:MMU262323 MWQ262320:MWQ262323 NGM262320:NGM262323 NQI262320:NQI262323 OAE262320:OAE262323 OKA262320:OKA262323 OTW262320:OTW262323 PDS262320:PDS262323 PNO262320:PNO262323 PXK262320:PXK262323 QHG262320:QHG262323 QRC262320:QRC262323 RAY262320:RAY262323 RKU262320:RKU262323 RUQ262320:RUQ262323 SEM262320:SEM262323 SOI262320:SOI262323 SYE262320:SYE262323 TIA262320:TIA262323 TRW262320:TRW262323 UBS262320:UBS262323 ULO262320:ULO262323 UVK262320:UVK262323 VFG262320:VFG262323 VPC262320:VPC262323 VYY262320:VYY262323 WIU262320:WIU262323 WSQ262320:WSQ262323 N327856:N327859 GE327856:GE327859 QA327856:QA327859 ZW327856:ZW327859 AJS327856:AJS327859 ATO327856:ATO327859 BDK327856:BDK327859 BNG327856:BNG327859 BXC327856:BXC327859 CGY327856:CGY327859 CQU327856:CQU327859 DAQ327856:DAQ327859 DKM327856:DKM327859 DUI327856:DUI327859 EEE327856:EEE327859 EOA327856:EOA327859 EXW327856:EXW327859 FHS327856:FHS327859 FRO327856:FRO327859 GBK327856:GBK327859 GLG327856:GLG327859 GVC327856:GVC327859 HEY327856:HEY327859 HOU327856:HOU327859 HYQ327856:HYQ327859 IIM327856:IIM327859 ISI327856:ISI327859 JCE327856:JCE327859 JMA327856:JMA327859 JVW327856:JVW327859 KFS327856:KFS327859 KPO327856:KPO327859 KZK327856:KZK327859 LJG327856:LJG327859 LTC327856:LTC327859 MCY327856:MCY327859 MMU327856:MMU327859 MWQ327856:MWQ327859 NGM327856:NGM327859 NQI327856:NQI327859 OAE327856:OAE327859 OKA327856:OKA327859 OTW327856:OTW327859 PDS327856:PDS327859 PNO327856:PNO327859 PXK327856:PXK327859 QHG327856:QHG327859 QRC327856:QRC327859 RAY327856:RAY327859 RKU327856:RKU327859 RUQ327856:RUQ327859 SEM327856:SEM327859 SOI327856:SOI327859 SYE327856:SYE327859 TIA327856:TIA327859 TRW327856:TRW327859 UBS327856:UBS327859 ULO327856:ULO327859 UVK327856:UVK327859 VFG327856:VFG327859 VPC327856:VPC327859 VYY327856:VYY327859 WIU327856:WIU327859 WSQ327856:WSQ327859 N393392:N393395 GE393392:GE393395 QA393392:QA393395 ZW393392:ZW393395 AJS393392:AJS393395 ATO393392:ATO393395 BDK393392:BDK393395 BNG393392:BNG393395 BXC393392:BXC393395 CGY393392:CGY393395 CQU393392:CQU393395 DAQ393392:DAQ393395 DKM393392:DKM393395 DUI393392:DUI393395 EEE393392:EEE393395 EOA393392:EOA393395 EXW393392:EXW393395 FHS393392:FHS393395 FRO393392:FRO393395 GBK393392:GBK393395 GLG393392:GLG393395 GVC393392:GVC393395 HEY393392:HEY393395 HOU393392:HOU393395 HYQ393392:HYQ393395 IIM393392:IIM393395 ISI393392:ISI393395 JCE393392:JCE393395 JMA393392:JMA393395 JVW393392:JVW393395 KFS393392:KFS393395 KPO393392:KPO393395 KZK393392:KZK393395 LJG393392:LJG393395 LTC393392:LTC393395 MCY393392:MCY393395 MMU393392:MMU393395 MWQ393392:MWQ393395 NGM393392:NGM393395 NQI393392:NQI393395 OAE393392:OAE393395 OKA393392:OKA393395 OTW393392:OTW393395 PDS393392:PDS393395 PNO393392:PNO393395 PXK393392:PXK393395 QHG393392:QHG393395 QRC393392:QRC393395 RAY393392:RAY393395 RKU393392:RKU393395 RUQ393392:RUQ393395 SEM393392:SEM393395 SOI393392:SOI393395 SYE393392:SYE393395 TIA393392:TIA393395 TRW393392:TRW393395 UBS393392:UBS393395 ULO393392:ULO393395 UVK393392:UVK393395 VFG393392:VFG393395 VPC393392:VPC393395 VYY393392:VYY393395 WIU393392:WIU393395 WSQ393392:WSQ393395 N458928:N458931 GE458928:GE458931 QA458928:QA458931 ZW458928:ZW458931 AJS458928:AJS458931 ATO458928:ATO458931 BDK458928:BDK458931 BNG458928:BNG458931 BXC458928:BXC458931 CGY458928:CGY458931 CQU458928:CQU458931 DAQ458928:DAQ458931 DKM458928:DKM458931 DUI458928:DUI458931 EEE458928:EEE458931 EOA458928:EOA458931 EXW458928:EXW458931 FHS458928:FHS458931 FRO458928:FRO458931 GBK458928:GBK458931 GLG458928:GLG458931 GVC458928:GVC458931 HEY458928:HEY458931 HOU458928:HOU458931 HYQ458928:HYQ458931 IIM458928:IIM458931 ISI458928:ISI458931 JCE458928:JCE458931 JMA458928:JMA458931 JVW458928:JVW458931 KFS458928:KFS458931 KPO458928:KPO458931 KZK458928:KZK458931 LJG458928:LJG458931 LTC458928:LTC458931 MCY458928:MCY458931 MMU458928:MMU458931 MWQ458928:MWQ458931 NGM458928:NGM458931 NQI458928:NQI458931 OAE458928:OAE458931 OKA458928:OKA458931 OTW458928:OTW458931 PDS458928:PDS458931 PNO458928:PNO458931 PXK458928:PXK458931 QHG458928:QHG458931 QRC458928:QRC458931 RAY458928:RAY458931 RKU458928:RKU458931 RUQ458928:RUQ458931 SEM458928:SEM458931 SOI458928:SOI458931 SYE458928:SYE458931 TIA458928:TIA458931 TRW458928:TRW458931 UBS458928:UBS458931 ULO458928:ULO458931 UVK458928:UVK458931 VFG458928:VFG458931 VPC458928:VPC458931 VYY458928:VYY458931 WIU458928:WIU458931 WSQ458928:WSQ458931 N524464:N524467 GE524464:GE524467 QA524464:QA524467 ZW524464:ZW524467 AJS524464:AJS524467 ATO524464:ATO524467 BDK524464:BDK524467 BNG524464:BNG524467 BXC524464:BXC524467 CGY524464:CGY524467 CQU524464:CQU524467 DAQ524464:DAQ524467 DKM524464:DKM524467 DUI524464:DUI524467 EEE524464:EEE524467 EOA524464:EOA524467 EXW524464:EXW524467 FHS524464:FHS524467 FRO524464:FRO524467 GBK524464:GBK524467 GLG524464:GLG524467 GVC524464:GVC524467 HEY524464:HEY524467 HOU524464:HOU524467 HYQ524464:HYQ524467 IIM524464:IIM524467 ISI524464:ISI524467 JCE524464:JCE524467 JMA524464:JMA524467 JVW524464:JVW524467 KFS524464:KFS524467 KPO524464:KPO524467 KZK524464:KZK524467 LJG524464:LJG524467 LTC524464:LTC524467 MCY524464:MCY524467 MMU524464:MMU524467 MWQ524464:MWQ524467 NGM524464:NGM524467 NQI524464:NQI524467 OAE524464:OAE524467 OKA524464:OKA524467 OTW524464:OTW524467 PDS524464:PDS524467 PNO524464:PNO524467 PXK524464:PXK524467 QHG524464:QHG524467 QRC524464:QRC524467 RAY524464:RAY524467 RKU524464:RKU524467 RUQ524464:RUQ524467 SEM524464:SEM524467 SOI524464:SOI524467 SYE524464:SYE524467 TIA524464:TIA524467 TRW524464:TRW524467 UBS524464:UBS524467 ULO524464:ULO524467 UVK524464:UVK524467 VFG524464:VFG524467 VPC524464:VPC524467 VYY524464:VYY524467 WIU524464:WIU524467 WSQ524464:WSQ524467 N590000:N590003 GE590000:GE590003 QA590000:QA590003 ZW590000:ZW590003 AJS590000:AJS590003 ATO590000:ATO590003 BDK590000:BDK590003 BNG590000:BNG590003 BXC590000:BXC590003 CGY590000:CGY590003 CQU590000:CQU590003 DAQ590000:DAQ590003 DKM590000:DKM590003 DUI590000:DUI590003 EEE590000:EEE590003 EOA590000:EOA590003 EXW590000:EXW590003 FHS590000:FHS590003 FRO590000:FRO590003 GBK590000:GBK590003 GLG590000:GLG590003 GVC590000:GVC590003 HEY590000:HEY590003 HOU590000:HOU590003 HYQ590000:HYQ590003 IIM590000:IIM590003 ISI590000:ISI590003 JCE590000:JCE590003 JMA590000:JMA590003 JVW590000:JVW590003 KFS590000:KFS590003 KPO590000:KPO590003 KZK590000:KZK590003 LJG590000:LJG590003 LTC590000:LTC590003 MCY590000:MCY590003 MMU590000:MMU590003 MWQ590000:MWQ590003 NGM590000:NGM590003 NQI590000:NQI590003 OAE590000:OAE590003 OKA590000:OKA590003 OTW590000:OTW590003 PDS590000:PDS590003 PNO590000:PNO590003 PXK590000:PXK590003 QHG590000:QHG590003 QRC590000:QRC590003 RAY590000:RAY590003 RKU590000:RKU590003 RUQ590000:RUQ590003 SEM590000:SEM590003 SOI590000:SOI590003 SYE590000:SYE590003 TIA590000:TIA590003 TRW590000:TRW590003 UBS590000:UBS590003 ULO590000:ULO590003 UVK590000:UVK590003 VFG590000:VFG590003 VPC590000:VPC590003 VYY590000:VYY590003 WIU590000:WIU590003 WSQ590000:WSQ590003 N655536:N655539 GE655536:GE655539 QA655536:QA655539 ZW655536:ZW655539 AJS655536:AJS655539 ATO655536:ATO655539 BDK655536:BDK655539 BNG655536:BNG655539 BXC655536:BXC655539 CGY655536:CGY655539 CQU655536:CQU655539 DAQ655536:DAQ655539 DKM655536:DKM655539 DUI655536:DUI655539 EEE655536:EEE655539 EOA655536:EOA655539 EXW655536:EXW655539 FHS655536:FHS655539 FRO655536:FRO655539 GBK655536:GBK655539 GLG655536:GLG655539 GVC655536:GVC655539 HEY655536:HEY655539 HOU655536:HOU655539 HYQ655536:HYQ655539 IIM655536:IIM655539 ISI655536:ISI655539 JCE655536:JCE655539 JMA655536:JMA655539 JVW655536:JVW655539 KFS655536:KFS655539 KPO655536:KPO655539 KZK655536:KZK655539 LJG655536:LJG655539 LTC655536:LTC655539 MCY655536:MCY655539 MMU655536:MMU655539 MWQ655536:MWQ655539 NGM655536:NGM655539 NQI655536:NQI655539 OAE655536:OAE655539 OKA655536:OKA655539 OTW655536:OTW655539 PDS655536:PDS655539 PNO655536:PNO655539 PXK655536:PXK655539 QHG655536:QHG655539 QRC655536:QRC655539 RAY655536:RAY655539 RKU655536:RKU655539 RUQ655536:RUQ655539 SEM655536:SEM655539 SOI655536:SOI655539 SYE655536:SYE655539 TIA655536:TIA655539 TRW655536:TRW655539 UBS655536:UBS655539 ULO655536:ULO655539 UVK655536:UVK655539 VFG655536:VFG655539 VPC655536:VPC655539 VYY655536:VYY655539 WIU655536:WIU655539 WSQ655536:WSQ655539 N721072:N721075 GE721072:GE721075 QA721072:QA721075 ZW721072:ZW721075 AJS721072:AJS721075 ATO721072:ATO721075 BDK721072:BDK721075 BNG721072:BNG721075 BXC721072:BXC721075 CGY721072:CGY721075 CQU721072:CQU721075 DAQ721072:DAQ721075 DKM721072:DKM721075 DUI721072:DUI721075 EEE721072:EEE721075 EOA721072:EOA721075 EXW721072:EXW721075 FHS721072:FHS721075 FRO721072:FRO721075 GBK721072:GBK721075 GLG721072:GLG721075 GVC721072:GVC721075 HEY721072:HEY721075 HOU721072:HOU721075 HYQ721072:HYQ721075 IIM721072:IIM721075 ISI721072:ISI721075 JCE721072:JCE721075 JMA721072:JMA721075 JVW721072:JVW721075 KFS721072:KFS721075 KPO721072:KPO721075 KZK721072:KZK721075 LJG721072:LJG721075 LTC721072:LTC721075 MCY721072:MCY721075 MMU721072:MMU721075 MWQ721072:MWQ721075 NGM721072:NGM721075 NQI721072:NQI721075 OAE721072:OAE721075 OKA721072:OKA721075 OTW721072:OTW721075 PDS721072:PDS721075 PNO721072:PNO721075 PXK721072:PXK721075 QHG721072:QHG721075 QRC721072:QRC721075 RAY721072:RAY721075 RKU721072:RKU721075 RUQ721072:RUQ721075 SEM721072:SEM721075 SOI721072:SOI721075 SYE721072:SYE721075 TIA721072:TIA721075 TRW721072:TRW721075 UBS721072:UBS721075 ULO721072:ULO721075 UVK721072:UVK721075 VFG721072:VFG721075 VPC721072:VPC721075 VYY721072:VYY721075 WIU721072:WIU721075 WSQ721072:WSQ721075 N786608:N786611 GE786608:GE786611 QA786608:QA786611 ZW786608:ZW786611 AJS786608:AJS786611 ATO786608:ATO786611 BDK786608:BDK786611 BNG786608:BNG786611 BXC786608:BXC786611 CGY786608:CGY786611 CQU786608:CQU786611 DAQ786608:DAQ786611 DKM786608:DKM786611 DUI786608:DUI786611 EEE786608:EEE786611 EOA786608:EOA786611 EXW786608:EXW786611 FHS786608:FHS786611 FRO786608:FRO786611 GBK786608:GBK786611 GLG786608:GLG786611 GVC786608:GVC786611 HEY786608:HEY786611 HOU786608:HOU786611 HYQ786608:HYQ786611 IIM786608:IIM786611 ISI786608:ISI786611 JCE786608:JCE786611 JMA786608:JMA786611 JVW786608:JVW786611 KFS786608:KFS786611 KPO786608:KPO786611 KZK786608:KZK786611 LJG786608:LJG786611 LTC786608:LTC786611 MCY786608:MCY786611 MMU786608:MMU786611 MWQ786608:MWQ786611 NGM786608:NGM786611 NQI786608:NQI786611 OAE786608:OAE786611 OKA786608:OKA786611 OTW786608:OTW786611 PDS786608:PDS786611 PNO786608:PNO786611 PXK786608:PXK786611 QHG786608:QHG786611 QRC786608:QRC786611 RAY786608:RAY786611 RKU786608:RKU786611 RUQ786608:RUQ786611 SEM786608:SEM786611 SOI786608:SOI786611 SYE786608:SYE786611 TIA786608:TIA786611 TRW786608:TRW786611 UBS786608:UBS786611 ULO786608:ULO786611 UVK786608:UVK786611 VFG786608:VFG786611 VPC786608:VPC786611 VYY786608:VYY786611 WIU786608:WIU786611 WSQ786608:WSQ786611 N852144:N852147 GE852144:GE852147 QA852144:QA852147 ZW852144:ZW852147 AJS852144:AJS852147 ATO852144:ATO852147 BDK852144:BDK852147 BNG852144:BNG852147 BXC852144:BXC852147 CGY852144:CGY852147 CQU852144:CQU852147 DAQ852144:DAQ852147 DKM852144:DKM852147 DUI852144:DUI852147 EEE852144:EEE852147 EOA852144:EOA852147 EXW852144:EXW852147 FHS852144:FHS852147 FRO852144:FRO852147 GBK852144:GBK852147 GLG852144:GLG852147 GVC852144:GVC852147 HEY852144:HEY852147 HOU852144:HOU852147 HYQ852144:HYQ852147 IIM852144:IIM852147 ISI852144:ISI852147 JCE852144:JCE852147 JMA852144:JMA852147 JVW852144:JVW852147 KFS852144:KFS852147 KPO852144:KPO852147 KZK852144:KZK852147 LJG852144:LJG852147 LTC852144:LTC852147 MCY852144:MCY852147 MMU852144:MMU852147 MWQ852144:MWQ852147 NGM852144:NGM852147 NQI852144:NQI852147 OAE852144:OAE852147 OKA852144:OKA852147 OTW852144:OTW852147 PDS852144:PDS852147 PNO852144:PNO852147 PXK852144:PXK852147 QHG852144:QHG852147 QRC852144:QRC852147 RAY852144:RAY852147 RKU852144:RKU852147 RUQ852144:RUQ852147 SEM852144:SEM852147 SOI852144:SOI852147 SYE852144:SYE852147 TIA852144:TIA852147 TRW852144:TRW852147 UBS852144:UBS852147 ULO852144:ULO852147 UVK852144:UVK852147 VFG852144:VFG852147 VPC852144:VPC852147 VYY852144:VYY852147 WIU852144:WIU852147 WSQ852144:WSQ852147 N917680:N917683 GE917680:GE917683 QA917680:QA917683 ZW917680:ZW917683 AJS917680:AJS917683 ATO917680:ATO917683 BDK917680:BDK917683 BNG917680:BNG917683 BXC917680:BXC917683 CGY917680:CGY917683 CQU917680:CQU917683 DAQ917680:DAQ917683 DKM917680:DKM917683 DUI917680:DUI917683 EEE917680:EEE917683 EOA917680:EOA917683 EXW917680:EXW917683 FHS917680:FHS917683 FRO917680:FRO917683 GBK917680:GBK917683 GLG917680:GLG917683 GVC917680:GVC917683 HEY917680:HEY917683 HOU917680:HOU917683 HYQ917680:HYQ917683 IIM917680:IIM917683 ISI917680:ISI917683 JCE917680:JCE917683 JMA917680:JMA917683 JVW917680:JVW917683 KFS917680:KFS917683 KPO917680:KPO917683 KZK917680:KZK917683 LJG917680:LJG917683 LTC917680:LTC917683 MCY917680:MCY917683 MMU917680:MMU917683 MWQ917680:MWQ917683 NGM917680:NGM917683 NQI917680:NQI917683 OAE917680:OAE917683 OKA917680:OKA917683 OTW917680:OTW917683 PDS917680:PDS917683 PNO917680:PNO917683 PXK917680:PXK917683 QHG917680:QHG917683 QRC917680:QRC917683 RAY917680:RAY917683 RKU917680:RKU917683 RUQ917680:RUQ917683 SEM917680:SEM917683 SOI917680:SOI917683 SYE917680:SYE917683 TIA917680:TIA917683 TRW917680:TRW917683 UBS917680:UBS917683 ULO917680:ULO917683 UVK917680:UVK917683 VFG917680:VFG917683 VPC917680:VPC917683 VYY917680:VYY917683 WIU917680:WIU917683 WSQ917680:WSQ917683 N983216:N983219 GE983216:GE983219 QA983216:QA983219 ZW983216:ZW983219 AJS983216:AJS983219 ATO983216:ATO983219 BDK983216:BDK983219 BNG983216:BNG983219 BXC983216:BXC983219 CGY983216:CGY983219 CQU983216:CQU983219 DAQ983216:DAQ983219 DKM983216:DKM983219 DUI983216:DUI983219 EEE983216:EEE983219 EOA983216:EOA983219 EXW983216:EXW983219 FHS983216:FHS983219 FRO983216:FRO983219 GBK983216:GBK983219 GLG983216:GLG983219 GVC983216:GVC983219 HEY983216:HEY983219 HOU983216:HOU983219 HYQ983216:HYQ983219 IIM983216:IIM983219 ISI983216:ISI983219 JCE983216:JCE983219 JMA983216:JMA983219 JVW983216:JVW983219 KFS983216:KFS983219 KPO983216:KPO983219 KZK983216:KZK983219 LJG983216:LJG983219 LTC983216:LTC983219 MCY983216:MCY983219 MMU983216:MMU983219 MWQ983216:MWQ983219 NGM983216:NGM983219 NQI983216:NQI983219 OAE983216:OAE983219 OKA983216:OKA983219 OTW983216:OTW983219 PDS983216:PDS983219 PNO983216:PNO983219 PXK983216:PXK983219 QHG983216:QHG983219 QRC983216:QRC983219 RAY983216:RAY983219 RKU983216:RKU983219 RUQ983216:RUQ983219 SEM983216:SEM983219 SOI983216:SOI983219 SYE983216:SYE983219 TIA983216:TIA983219 TRW983216:TRW983219 UBS983216:UBS983219 ULO983216:ULO983219 UVK983216:UVK983219 VFG983216:VFG983219 VPC983216:VPC983219 VYY983216:VYY983219 WIU983216:WIU983219 WSQ983216:WSQ983219" xr:uid="{EEF6DDA7-D789-4E9A-AD89-0182EA5CDABE}">
      <formula1>"Risque ouvert,  Risque clos"</formula1>
    </dataValidation>
    <dataValidation type="list" allowBlank="1" showInputMessage="1" showErrorMessage="1" sqref="E16 FV16 PR16 ZN16 AJJ16 ATF16 BDB16 BMX16 BWT16 CGP16 CQL16 DAH16 DKD16 DTZ16 EDV16 ENR16 EXN16 FHJ16 FRF16 GBB16 GKX16 GUT16 HEP16 HOL16 HYH16 IID16 IRZ16 JBV16 JLR16 JVN16 KFJ16 KPF16 KZB16 LIX16 LST16 MCP16 MML16 MWH16 NGD16 NPZ16 NZV16 OJR16 OTN16 PDJ16 PNF16 PXB16 QGX16 QQT16 RAP16 RKL16 RUH16 SED16 SNZ16 SXV16 THR16 TRN16 UBJ16 ULF16 UVB16 VEX16 VOT16 VYP16 WIL16 WSH16 E65604 FV65604 PR65604 ZN65604 AJJ65604 ATF65604 BDB65604 BMX65604 BWT65604 CGP65604 CQL65604 DAH65604 DKD65604 DTZ65604 EDV65604 ENR65604 EXN65604 FHJ65604 FRF65604 GBB65604 GKX65604 GUT65604 HEP65604 HOL65604 HYH65604 IID65604 IRZ65604 JBV65604 JLR65604 JVN65604 KFJ65604 KPF65604 KZB65604 LIX65604 LST65604 MCP65604 MML65604 MWH65604 NGD65604 NPZ65604 NZV65604 OJR65604 OTN65604 PDJ65604 PNF65604 PXB65604 QGX65604 QQT65604 RAP65604 RKL65604 RUH65604 SED65604 SNZ65604 SXV65604 THR65604 TRN65604 UBJ65604 ULF65604 UVB65604 VEX65604 VOT65604 VYP65604 WIL65604 WSH65604 E131140 FV131140 PR131140 ZN131140 AJJ131140 ATF131140 BDB131140 BMX131140 BWT131140 CGP131140 CQL131140 DAH131140 DKD131140 DTZ131140 EDV131140 ENR131140 EXN131140 FHJ131140 FRF131140 GBB131140 GKX131140 GUT131140 HEP131140 HOL131140 HYH131140 IID131140 IRZ131140 JBV131140 JLR131140 JVN131140 KFJ131140 KPF131140 KZB131140 LIX131140 LST131140 MCP131140 MML131140 MWH131140 NGD131140 NPZ131140 NZV131140 OJR131140 OTN131140 PDJ131140 PNF131140 PXB131140 QGX131140 QQT131140 RAP131140 RKL131140 RUH131140 SED131140 SNZ131140 SXV131140 THR131140 TRN131140 UBJ131140 ULF131140 UVB131140 VEX131140 VOT131140 VYP131140 WIL131140 WSH131140 E196676 FV196676 PR196676 ZN196676 AJJ196676 ATF196676 BDB196676 BMX196676 BWT196676 CGP196676 CQL196676 DAH196676 DKD196676 DTZ196676 EDV196676 ENR196676 EXN196676 FHJ196676 FRF196676 GBB196676 GKX196676 GUT196676 HEP196676 HOL196676 HYH196676 IID196676 IRZ196676 JBV196676 JLR196676 JVN196676 KFJ196676 KPF196676 KZB196676 LIX196676 LST196676 MCP196676 MML196676 MWH196676 NGD196676 NPZ196676 NZV196676 OJR196676 OTN196676 PDJ196676 PNF196676 PXB196676 QGX196676 QQT196676 RAP196676 RKL196676 RUH196676 SED196676 SNZ196676 SXV196676 THR196676 TRN196676 UBJ196676 ULF196676 UVB196676 VEX196676 VOT196676 VYP196676 WIL196676 WSH196676 E262212 FV262212 PR262212 ZN262212 AJJ262212 ATF262212 BDB262212 BMX262212 BWT262212 CGP262212 CQL262212 DAH262212 DKD262212 DTZ262212 EDV262212 ENR262212 EXN262212 FHJ262212 FRF262212 GBB262212 GKX262212 GUT262212 HEP262212 HOL262212 HYH262212 IID262212 IRZ262212 JBV262212 JLR262212 JVN262212 KFJ262212 KPF262212 KZB262212 LIX262212 LST262212 MCP262212 MML262212 MWH262212 NGD262212 NPZ262212 NZV262212 OJR262212 OTN262212 PDJ262212 PNF262212 PXB262212 QGX262212 QQT262212 RAP262212 RKL262212 RUH262212 SED262212 SNZ262212 SXV262212 THR262212 TRN262212 UBJ262212 ULF262212 UVB262212 VEX262212 VOT262212 VYP262212 WIL262212 WSH262212 E327748 FV327748 PR327748 ZN327748 AJJ327748 ATF327748 BDB327748 BMX327748 BWT327748 CGP327748 CQL327748 DAH327748 DKD327748 DTZ327748 EDV327748 ENR327748 EXN327748 FHJ327748 FRF327748 GBB327748 GKX327748 GUT327748 HEP327748 HOL327748 HYH327748 IID327748 IRZ327748 JBV327748 JLR327748 JVN327748 KFJ327748 KPF327748 KZB327748 LIX327748 LST327748 MCP327748 MML327748 MWH327748 NGD327748 NPZ327748 NZV327748 OJR327748 OTN327748 PDJ327748 PNF327748 PXB327748 QGX327748 QQT327748 RAP327748 RKL327748 RUH327748 SED327748 SNZ327748 SXV327748 THR327748 TRN327748 UBJ327748 ULF327748 UVB327748 VEX327748 VOT327748 VYP327748 WIL327748 WSH327748 E393284 FV393284 PR393284 ZN393284 AJJ393284 ATF393284 BDB393284 BMX393284 BWT393284 CGP393284 CQL393284 DAH393284 DKD393284 DTZ393284 EDV393284 ENR393284 EXN393284 FHJ393284 FRF393284 GBB393284 GKX393284 GUT393284 HEP393284 HOL393284 HYH393284 IID393284 IRZ393284 JBV393284 JLR393284 JVN393284 KFJ393284 KPF393284 KZB393284 LIX393284 LST393284 MCP393284 MML393284 MWH393284 NGD393284 NPZ393284 NZV393284 OJR393284 OTN393284 PDJ393284 PNF393284 PXB393284 QGX393284 QQT393284 RAP393284 RKL393284 RUH393284 SED393284 SNZ393284 SXV393284 THR393284 TRN393284 UBJ393284 ULF393284 UVB393284 VEX393284 VOT393284 VYP393284 WIL393284 WSH393284 E458820 FV458820 PR458820 ZN458820 AJJ458820 ATF458820 BDB458820 BMX458820 BWT458820 CGP458820 CQL458820 DAH458820 DKD458820 DTZ458820 EDV458820 ENR458820 EXN458820 FHJ458820 FRF458820 GBB458820 GKX458820 GUT458820 HEP458820 HOL458820 HYH458820 IID458820 IRZ458820 JBV458820 JLR458820 JVN458820 KFJ458820 KPF458820 KZB458820 LIX458820 LST458820 MCP458820 MML458820 MWH458820 NGD458820 NPZ458820 NZV458820 OJR458820 OTN458820 PDJ458820 PNF458820 PXB458820 QGX458820 QQT458820 RAP458820 RKL458820 RUH458820 SED458820 SNZ458820 SXV458820 THR458820 TRN458820 UBJ458820 ULF458820 UVB458820 VEX458820 VOT458820 VYP458820 WIL458820 WSH458820 E524356 FV524356 PR524356 ZN524356 AJJ524356 ATF524356 BDB524356 BMX524356 BWT524356 CGP524356 CQL524356 DAH524356 DKD524356 DTZ524356 EDV524356 ENR524356 EXN524356 FHJ524356 FRF524356 GBB524356 GKX524356 GUT524356 HEP524356 HOL524356 HYH524356 IID524356 IRZ524356 JBV524356 JLR524356 JVN524356 KFJ524356 KPF524356 KZB524356 LIX524356 LST524356 MCP524356 MML524356 MWH524356 NGD524356 NPZ524356 NZV524356 OJR524356 OTN524356 PDJ524356 PNF524356 PXB524356 QGX524356 QQT524356 RAP524356 RKL524356 RUH524356 SED524356 SNZ524356 SXV524356 THR524356 TRN524356 UBJ524356 ULF524356 UVB524356 VEX524356 VOT524356 VYP524356 WIL524356 WSH524356 E589892 FV589892 PR589892 ZN589892 AJJ589892 ATF589892 BDB589892 BMX589892 BWT589892 CGP589892 CQL589892 DAH589892 DKD589892 DTZ589892 EDV589892 ENR589892 EXN589892 FHJ589892 FRF589892 GBB589892 GKX589892 GUT589892 HEP589892 HOL589892 HYH589892 IID589892 IRZ589892 JBV589892 JLR589892 JVN589892 KFJ589892 KPF589892 KZB589892 LIX589892 LST589892 MCP589892 MML589892 MWH589892 NGD589892 NPZ589892 NZV589892 OJR589892 OTN589892 PDJ589892 PNF589892 PXB589892 QGX589892 QQT589892 RAP589892 RKL589892 RUH589892 SED589892 SNZ589892 SXV589892 THR589892 TRN589892 UBJ589892 ULF589892 UVB589892 VEX589892 VOT589892 VYP589892 WIL589892 WSH589892 E655428 FV655428 PR655428 ZN655428 AJJ655428 ATF655428 BDB655428 BMX655428 BWT655428 CGP655428 CQL655428 DAH655428 DKD655428 DTZ655428 EDV655428 ENR655428 EXN655428 FHJ655428 FRF655428 GBB655428 GKX655428 GUT655428 HEP655428 HOL655428 HYH655428 IID655428 IRZ655428 JBV655428 JLR655428 JVN655428 KFJ655428 KPF655428 KZB655428 LIX655428 LST655428 MCP655428 MML655428 MWH655428 NGD655428 NPZ655428 NZV655428 OJR655428 OTN655428 PDJ655428 PNF655428 PXB655428 QGX655428 QQT655428 RAP655428 RKL655428 RUH655428 SED655428 SNZ655428 SXV655428 THR655428 TRN655428 UBJ655428 ULF655428 UVB655428 VEX655428 VOT655428 VYP655428 WIL655428 WSH655428 E720964 FV720964 PR720964 ZN720964 AJJ720964 ATF720964 BDB720964 BMX720964 BWT720964 CGP720964 CQL720964 DAH720964 DKD720964 DTZ720964 EDV720964 ENR720964 EXN720964 FHJ720964 FRF720964 GBB720964 GKX720964 GUT720964 HEP720964 HOL720964 HYH720964 IID720964 IRZ720964 JBV720964 JLR720964 JVN720964 KFJ720964 KPF720964 KZB720964 LIX720964 LST720964 MCP720964 MML720964 MWH720964 NGD720964 NPZ720964 NZV720964 OJR720964 OTN720964 PDJ720964 PNF720964 PXB720964 QGX720964 QQT720964 RAP720964 RKL720964 RUH720964 SED720964 SNZ720964 SXV720964 THR720964 TRN720964 UBJ720964 ULF720964 UVB720964 VEX720964 VOT720964 VYP720964 WIL720964 WSH720964 E786500 FV786500 PR786500 ZN786500 AJJ786500 ATF786500 BDB786500 BMX786500 BWT786500 CGP786500 CQL786500 DAH786500 DKD786500 DTZ786500 EDV786500 ENR786500 EXN786500 FHJ786500 FRF786500 GBB786500 GKX786500 GUT786500 HEP786500 HOL786500 HYH786500 IID786500 IRZ786500 JBV786500 JLR786500 JVN786500 KFJ786500 KPF786500 KZB786500 LIX786500 LST786500 MCP786500 MML786500 MWH786500 NGD786500 NPZ786500 NZV786500 OJR786500 OTN786500 PDJ786500 PNF786500 PXB786500 QGX786500 QQT786500 RAP786500 RKL786500 RUH786500 SED786500 SNZ786500 SXV786500 THR786500 TRN786500 UBJ786500 ULF786500 UVB786500 VEX786500 VOT786500 VYP786500 WIL786500 WSH786500 E852036 FV852036 PR852036 ZN852036 AJJ852036 ATF852036 BDB852036 BMX852036 BWT852036 CGP852036 CQL852036 DAH852036 DKD852036 DTZ852036 EDV852036 ENR852036 EXN852036 FHJ852036 FRF852036 GBB852036 GKX852036 GUT852036 HEP852036 HOL852036 HYH852036 IID852036 IRZ852036 JBV852036 JLR852036 JVN852036 KFJ852036 KPF852036 KZB852036 LIX852036 LST852036 MCP852036 MML852036 MWH852036 NGD852036 NPZ852036 NZV852036 OJR852036 OTN852036 PDJ852036 PNF852036 PXB852036 QGX852036 QQT852036 RAP852036 RKL852036 RUH852036 SED852036 SNZ852036 SXV852036 THR852036 TRN852036 UBJ852036 ULF852036 UVB852036 VEX852036 VOT852036 VYP852036 WIL852036 WSH852036 E917572 FV917572 PR917572 ZN917572 AJJ917572 ATF917572 BDB917572 BMX917572 BWT917572 CGP917572 CQL917572 DAH917572 DKD917572 DTZ917572 EDV917572 ENR917572 EXN917572 FHJ917572 FRF917572 GBB917572 GKX917572 GUT917572 HEP917572 HOL917572 HYH917572 IID917572 IRZ917572 JBV917572 JLR917572 JVN917572 KFJ917572 KPF917572 KZB917572 LIX917572 LST917572 MCP917572 MML917572 MWH917572 NGD917572 NPZ917572 NZV917572 OJR917572 OTN917572 PDJ917572 PNF917572 PXB917572 QGX917572 QQT917572 RAP917572 RKL917572 RUH917572 SED917572 SNZ917572 SXV917572 THR917572 TRN917572 UBJ917572 ULF917572 UVB917572 VEX917572 VOT917572 VYP917572 WIL917572 WSH917572 E983108 FV983108 PR983108 ZN983108 AJJ983108 ATF983108 BDB983108 BMX983108 BWT983108 CGP983108 CQL983108 DAH983108 DKD983108 DTZ983108 EDV983108 ENR983108 EXN983108 FHJ983108 FRF983108 GBB983108 GKX983108 GUT983108 HEP983108 HOL983108 HYH983108 IID983108 IRZ983108 JBV983108 JLR983108 JVN983108 KFJ983108 KPF983108 KZB983108 LIX983108 LST983108 MCP983108 MML983108 MWH983108 NGD983108 NPZ983108 NZV983108 OJR983108 OTN983108 PDJ983108 PNF983108 PXB983108 QGX983108 QQT983108 RAP983108 RKL983108 RUH983108 SED983108 SNZ983108 SXV983108 THR983108 TRN983108 UBJ983108 ULF983108 UVB983108 VEX983108 VOT983108 VYP983108 WIL983108 WSH983108 E20 FV20 PR20 ZN20 AJJ20 ATF20 BDB20 BMX20 BWT20 CGP20 CQL20 DAH20 DKD20 DTZ20 EDV20 ENR20 EXN20 FHJ20 FRF20 GBB20 GKX20 GUT20 HEP20 HOL20 HYH20 IID20 IRZ20 JBV20 JLR20 JVN20 KFJ20 KPF20 KZB20 LIX20 LST20 MCP20 MML20 MWH20 NGD20 NPZ20 NZV20 OJR20 OTN20 PDJ20 PNF20 PXB20 QGX20 QQT20 RAP20 RKL20 RUH20 SED20 SNZ20 SXV20 THR20 TRN20 UBJ20 ULF20 UVB20 VEX20 VOT20 VYP20 WIL20 WSH20 E65608 FV65608 PR65608 ZN65608 AJJ65608 ATF65608 BDB65608 BMX65608 BWT65608 CGP65608 CQL65608 DAH65608 DKD65608 DTZ65608 EDV65608 ENR65608 EXN65608 FHJ65608 FRF65608 GBB65608 GKX65608 GUT65608 HEP65608 HOL65608 HYH65608 IID65608 IRZ65608 JBV65608 JLR65608 JVN65608 KFJ65608 KPF65608 KZB65608 LIX65608 LST65608 MCP65608 MML65608 MWH65608 NGD65608 NPZ65608 NZV65608 OJR65608 OTN65608 PDJ65608 PNF65608 PXB65608 QGX65608 QQT65608 RAP65608 RKL65608 RUH65608 SED65608 SNZ65608 SXV65608 THR65608 TRN65608 UBJ65608 ULF65608 UVB65608 VEX65608 VOT65608 VYP65608 WIL65608 WSH65608 E131144 FV131144 PR131144 ZN131144 AJJ131144 ATF131144 BDB131144 BMX131144 BWT131144 CGP131144 CQL131144 DAH131144 DKD131144 DTZ131144 EDV131144 ENR131144 EXN131144 FHJ131144 FRF131144 GBB131144 GKX131144 GUT131144 HEP131144 HOL131144 HYH131144 IID131144 IRZ131144 JBV131144 JLR131144 JVN131144 KFJ131144 KPF131144 KZB131144 LIX131144 LST131144 MCP131144 MML131144 MWH131144 NGD131144 NPZ131144 NZV131144 OJR131144 OTN131144 PDJ131144 PNF131144 PXB131144 QGX131144 QQT131144 RAP131144 RKL131144 RUH131144 SED131144 SNZ131144 SXV131144 THR131144 TRN131144 UBJ131144 ULF131144 UVB131144 VEX131144 VOT131144 VYP131144 WIL131144 WSH131144 E196680 FV196680 PR196680 ZN196680 AJJ196680 ATF196680 BDB196680 BMX196680 BWT196680 CGP196680 CQL196680 DAH196680 DKD196680 DTZ196680 EDV196680 ENR196680 EXN196680 FHJ196680 FRF196680 GBB196680 GKX196680 GUT196680 HEP196680 HOL196680 HYH196680 IID196680 IRZ196680 JBV196680 JLR196680 JVN196680 KFJ196680 KPF196680 KZB196680 LIX196680 LST196680 MCP196680 MML196680 MWH196680 NGD196680 NPZ196680 NZV196680 OJR196680 OTN196680 PDJ196680 PNF196680 PXB196680 QGX196680 QQT196680 RAP196680 RKL196680 RUH196680 SED196680 SNZ196680 SXV196680 THR196680 TRN196680 UBJ196680 ULF196680 UVB196680 VEX196680 VOT196680 VYP196680 WIL196680 WSH196680 E262216 FV262216 PR262216 ZN262216 AJJ262216 ATF262216 BDB262216 BMX262216 BWT262216 CGP262216 CQL262216 DAH262216 DKD262216 DTZ262216 EDV262216 ENR262216 EXN262216 FHJ262216 FRF262216 GBB262216 GKX262216 GUT262216 HEP262216 HOL262216 HYH262216 IID262216 IRZ262216 JBV262216 JLR262216 JVN262216 KFJ262216 KPF262216 KZB262216 LIX262216 LST262216 MCP262216 MML262216 MWH262216 NGD262216 NPZ262216 NZV262216 OJR262216 OTN262216 PDJ262216 PNF262216 PXB262216 QGX262216 QQT262216 RAP262216 RKL262216 RUH262216 SED262216 SNZ262216 SXV262216 THR262216 TRN262216 UBJ262216 ULF262216 UVB262216 VEX262216 VOT262216 VYP262216 WIL262216 WSH262216 E327752 FV327752 PR327752 ZN327752 AJJ327752 ATF327752 BDB327752 BMX327752 BWT327752 CGP327752 CQL327752 DAH327752 DKD327752 DTZ327752 EDV327752 ENR327752 EXN327752 FHJ327752 FRF327752 GBB327752 GKX327752 GUT327752 HEP327752 HOL327752 HYH327752 IID327752 IRZ327752 JBV327752 JLR327752 JVN327752 KFJ327752 KPF327752 KZB327752 LIX327752 LST327752 MCP327752 MML327752 MWH327752 NGD327752 NPZ327752 NZV327752 OJR327752 OTN327752 PDJ327752 PNF327752 PXB327752 QGX327752 QQT327752 RAP327752 RKL327752 RUH327752 SED327752 SNZ327752 SXV327752 THR327752 TRN327752 UBJ327752 ULF327752 UVB327752 VEX327752 VOT327752 VYP327752 WIL327752 WSH327752 E393288 FV393288 PR393288 ZN393288 AJJ393288 ATF393288 BDB393288 BMX393288 BWT393288 CGP393288 CQL393288 DAH393288 DKD393288 DTZ393288 EDV393288 ENR393288 EXN393288 FHJ393288 FRF393288 GBB393288 GKX393288 GUT393288 HEP393288 HOL393288 HYH393288 IID393288 IRZ393288 JBV393288 JLR393288 JVN393288 KFJ393288 KPF393288 KZB393288 LIX393288 LST393288 MCP393288 MML393288 MWH393288 NGD393288 NPZ393288 NZV393288 OJR393288 OTN393288 PDJ393288 PNF393288 PXB393288 QGX393288 QQT393288 RAP393288 RKL393288 RUH393288 SED393288 SNZ393288 SXV393288 THR393288 TRN393288 UBJ393288 ULF393288 UVB393288 VEX393288 VOT393288 VYP393288 WIL393288 WSH393288 E458824 FV458824 PR458824 ZN458824 AJJ458824 ATF458824 BDB458824 BMX458824 BWT458824 CGP458824 CQL458824 DAH458824 DKD458824 DTZ458824 EDV458824 ENR458824 EXN458824 FHJ458824 FRF458824 GBB458824 GKX458824 GUT458824 HEP458824 HOL458824 HYH458824 IID458824 IRZ458824 JBV458824 JLR458824 JVN458824 KFJ458824 KPF458824 KZB458824 LIX458824 LST458824 MCP458824 MML458824 MWH458824 NGD458824 NPZ458824 NZV458824 OJR458824 OTN458824 PDJ458824 PNF458824 PXB458824 QGX458824 QQT458824 RAP458824 RKL458824 RUH458824 SED458824 SNZ458824 SXV458824 THR458824 TRN458824 UBJ458824 ULF458824 UVB458824 VEX458824 VOT458824 VYP458824 WIL458824 WSH458824 E524360 FV524360 PR524360 ZN524360 AJJ524360 ATF524360 BDB524360 BMX524360 BWT524360 CGP524360 CQL524360 DAH524360 DKD524360 DTZ524360 EDV524360 ENR524360 EXN524360 FHJ524360 FRF524360 GBB524360 GKX524360 GUT524360 HEP524360 HOL524360 HYH524360 IID524360 IRZ524360 JBV524360 JLR524360 JVN524360 KFJ524360 KPF524360 KZB524360 LIX524360 LST524360 MCP524360 MML524360 MWH524360 NGD524360 NPZ524360 NZV524360 OJR524360 OTN524360 PDJ524360 PNF524360 PXB524360 QGX524360 QQT524360 RAP524360 RKL524360 RUH524360 SED524360 SNZ524360 SXV524360 THR524360 TRN524360 UBJ524360 ULF524360 UVB524360 VEX524360 VOT524360 VYP524360 WIL524360 WSH524360 E589896 FV589896 PR589896 ZN589896 AJJ589896 ATF589896 BDB589896 BMX589896 BWT589896 CGP589896 CQL589896 DAH589896 DKD589896 DTZ589896 EDV589896 ENR589896 EXN589896 FHJ589896 FRF589896 GBB589896 GKX589896 GUT589896 HEP589896 HOL589896 HYH589896 IID589896 IRZ589896 JBV589896 JLR589896 JVN589896 KFJ589896 KPF589896 KZB589896 LIX589896 LST589896 MCP589896 MML589896 MWH589896 NGD589896 NPZ589896 NZV589896 OJR589896 OTN589896 PDJ589896 PNF589896 PXB589896 QGX589896 QQT589896 RAP589896 RKL589896 RUH589896 SED589896 SNZ589896 SXV589896 THR589896 TRN589896 UBJ589896 ULF589896 UVB589896 VEX589896 VOT589896 VYP589896 WIL589896 WSH589896 E655432 FV655432 PR655432 ZN655432 AJJ655432 ATF655432 BDB655432 BMX655432 BWT655432 CGP655432 CQL655432 DAH655432 DKD655432 DTZ655432 EDV655432 ENR655432 EXN655432 FHJ655432 FRF655432 GBB655432 GKX655432 GUT655432 HEP655432 HOL655432 HYH655432 IID655432 IRZ655432 JBV655432 JLR655432 JVN655432 KFJ655432 KPF655432 KZB655432 LIX655432 LST655432 MCP655432 MML655432 MWH655432 NGD655432 NPZ655432 NZV655432 OJR655432 OTN655432 PDJ655432 PNF655432 PXB655432 QGX655432 QQT655432 RAP655432 RKL655432 RUH655432 SED655432 SNZ655432 SXV655432 THR655432 TRN655432 UBJ655432 ULF655432 UVB655432 VEX655432 VOT655432 VYP655432 WIL655432 WSH655432 E720968 FV720968 PR720968 ZN720968 AJJ720968 ATF720968 BDB720968 BMX720968 BWT720968 CGP720968 CQL720968 DAH720968 DKD720968 DTZ720968 EDV720968 ENR720968 EXN720968 FHJ720968 FRF720968 GBB720968 GKX720968 GUT720968 HEP720968 HOL720968 HYH720968 IID720968 IRZ720968 JBV720968 JLR720968 JVN720968 KFJ720968 KPF720968 KZB720968 LIX720968 LST720968 MCP720968 MML720968 MWH720968 NGD720968 NPZ720968 NZV720968 OJR720968 OTN720968 PDJ720968 PNF720968 PXB720968 QGX720968 QQT720968 RAP720968 RKL720968 RUH720968 SED720968 SNZ720968 SXV720968 THR720968 TRN720968 UBJ720968 ULF720968 UVB720968 VEX720968 VOT720968 VYP720968 WIL720968 WSH720968 E786504 FV786504 PR786504 ZN786504 AJJ786504 ATF786504 BDB786504 BMX786504 BWT786504 CGP786504 CQL786504 DAH786504 DKD786504 DTZ786504 EDV786504 ENR786504 EXN786504 FHJ786504 FRF786504 GBB786504 GKX786504 GUT786504 HEP786504 HOL786504 HYH786504 IID786504 IRZ786504 JBV786504 JLR786504 JVN786504 KFJ786504 KPF786504 KZB786504 LIX786504 LST786504 MCP786504 MML786504 MWH786504 NGD786504 NPZ786504 NZV786504 OJR786504 OTN786504 PDJ786504 PNF786504 PXB786504 QGX786504 QQT786504 RAP786504 RKL786504 RUH786504 SED786504 SNZ786504 SXV786504 THR786504 TRN786504 UBJ786504 ULF786504 UVB786504 VEX786504 VOT786504 VYP786504 WIL786504 WSH786504 E852040 FV852040 PR852040 ZN852040 AJJ852040 ATF852040 BDB852040 BMX852040 BWT852040 CGP852040 CQL852040 DAH852040 DKD852040 DTZ852040 EDV852040 ENR852040 EXN852040 FHJ852040 FRF852040 GBB852040 GKX852040 GUT852040 HEP852040 HOL852040 HYH852040 IID852040 IRZ852040 JBV852040 JLR852040 JVN852040 KFJ852040 KPF852040 KZB852040 LIX852040 LST852040 MCP852040 MML852040 MWH852040 NGD852040 NPZ852040 NZV852040 OJR852040 OTN852040 PDJ852040 PNF852040 PXB852040 QGX852040 QQT852040 RAP852040 RKL852040 RUH852040 SED852040 SNZ852040 SXV852040 THR852040 TRN852040 UBJ852040 ULF852040 UVB852040 VEX852040 VOT852040 VYP852040 WIL852040 WSH852040 E917576 FV917576 PR917576 ZN917576 AJJ917576 ATF917576 BDB917576 BMX917576 BWT917576 CGP917576 CQL917576 DAH917576 DKD917576 DTZ917576 EDV917576 ENR917576 EXN917576 FHJ917576 FRF917576 GBB917576 GKX917576 GUT917576 HEP917576 HOL917576 HYH917576 IID917576 IRZ917576 JBV917576 JLR917576 JVN917576 KFJ917576 KPF917576 KZB917576 LIX917576 LST917576 MCP917576 MML917576 MWH917576 NGD917576 NPZ917576 NZV917576 OJR917576 OTN917576 PDJ917576 PNF917576 PXB917576 QGX917576 QQT917576 RAP917576 RKL917576 RUH917576 SED917576 SNZ917576 SXV917576 THR917576 TRN917576 UBJ917576 ULF917576 UVB917576 VEX917576 VOT917576 VYP917576 WIL917576 WSH917576 E983112 FV983112 PR983112 ZN983112 AJJ983112 ATF983112 BDB983112 BMX983112 BWT983112 CGP983112 CQL983112 DAH983112 DKD983112 DTZ983112 EDV983112 ENR983112 EXN983112 FHJ983112 FRF983112 GBB983112 GKX983112 GUT983112 HEP983112 HOL983112 HYH983112 IID983112 IRZ983112 JBV983112 JLR983112 JVN983112 KFJ983112 KPF983112 KZB983112 LIX983112 LST983112 MCP983112 MML983112 MWH983112 NGD983112 NPZ983112 NZV983112 OJR983112 OTN983112 PDJ983112 PNF983112 PXB983112 QGX983112 QQT983112 RAP983112 RKL983112 RUH983112 SED983112 SNZ983112 SXV983112 THR983112 TRN983112 UBJ983112 ULF983112 UVB983112 VEX983112 VOT983112 VYP983112 WIL983112 WSH983112 L18 GC18 PY18 ZU18 AJQ18 ATM18 BDI18 BNE18 BXA18 CGW18 CQS18 DAO18 DKK18 DUG18 EEC18 ENY18 EXU18 FHQ18 FRM18 GBI18 GLE18 GVA18 HEW18 HOS18 HYO18 IIK18 ISG18 JCC18 JLY18 JVU18 KFQ18 KPM18 KZI18 LJE18 LTA18 MCW18 MMS18 MWO18 NGK18 NQG18 OAC18 OJY18 OTU18 PDQ18 PNM18 PXI18 QHE18 QRA18 RAW18 RKS18 RUO18 SEK18 SOG18 SYC18 THY18 TRU18 UBQ18 ULM18 UVI18 VFE18 VPA18 VYW18 WIS18 WSO18 L65606 GC65606 PY65606 ZU65606 AJQ65606 ATM65606 BDI65606 BNE65606 BXA65606 CGW65606 CQS65606 DAO65606 DKK65606 DUG65606 EEC65606 ENY65606 EXU65606 FHQ65606 FRM65606 GBI65606 GLE65606 GVA65606 HEW65606 HOS65606 HYO65606 IIK65606 ISG65606 JCC65606 JLY65606 JVU65606 KFQ65606 KPM65606 KZI65606 LJE65606 LTA65606 MCW65606 MMS65606 MWO65606 NGK65606 NQG65606 OAC65606 OJY65606 OTU65606 PDQ65606 PNM65606 PXI65606 QHE65606 QRA65606 RAW65606 RKS65606 RUO65606 SEK65606 SOG65606 SYC65606 THY65606 TRU65606 UBQ65606 ULM65606 UVI65606 VFE65606 VPA65606 VYW65606 WIS65606 WSO65606 L131142 GC131142 PY131142 ZU131142 AJQ131142 ATM131142 BDI131142 BNE131142 BXA131142 CGW131142 CQS131142 DAO131142 DKK131142 DUG131142 EEC131142 ENY131142 EXU131142 FHQ131142 FRM131142 GBI131142 GLE131142 GVA131142 HEW131142 HOS131142 HYO131142 IIK131142 ISG131142 JCC131142 JLY131142 JVU131142 KFQ131142 KPM131142 KZI131142 LJE131142 LTA131142 MCW131142 MMS131142 MWO131142 NGK131142 NQG131142 OAC131142 OJY131142 OTU131142 PDQ131142 PNM131142 PXI131142 QHE131142 QRA131142 RAW131142 RKS131142 RUO131142 SEK131142 SOG131142 SYC131142 THY131142 TRU131142 UBQ131142 ULM131142 UVI131142 VFE131142 VPA131142 VYW131142 WIS131142 WSO131142 L196678 GC196678 PY196678 ZU196678 AJQ196678 ATM196678 BDI196678 BNE196678 BXA196678 CGW196678 CQS196678 DAO196678 DKK196678 DUG196678 EEC196678 ENY196678 EXU196678 FHQ196678 FRM196678 GBI196678 GLE196678 GVA196678 HEW196678 HOS196678 HYO196678 IIK196678 ISG196678 JCC196678 JLY196678 JVU196678 KFQ196678 KPM196678 KZI196678 LJE196678 LTA196678 MCW196678 MMS196678 MWO196678 NGK196678 NQG196678 OAC196678 OJY196678 OTU196678 PDQ196678 PNM196678 PXI196678 QHE196678 QRA196678 RAW196678 RKS196678 RUO196678 SEK196678 SOG196678 SYC196678 THY196678 TRU196678 UBQ196678 ULM196678 UVI196678 VFE196678 VPA196678 VYW196678 WIS196678 WSO196678 L262214 GC262214 PY262214 ZU262214 AJQ262214 ATM262214 BDI262214 BNE262214 BXA262214 CGW262214 CQS262214 DAO262214 DKK262214 DUG262214 EEC262214 ENY262214 EXU262214 FHQ262214 FRM262214 GBI262214 GLE262214 GVA262214 HEW262214 HOS262214 HYO262214 IIK262214 ISG262214 JCC262214 JLY262214 JVU262214 KFQ262214 KPM262214 KZI262214 LJE262214 LTA262214 MCW262214 MMS262214 MWO262214 NGK262214 NQG262214 OAC262214 OJY262214 OTU262214 PDQ262214 PNM262214 PXI262214 QHE262214 QRA262214 RAW262214 RKS262214 RUO262214 SEK262214 SOG262214 SYC262214 THY262214 TRU262214 UBQ262214 ULM262214 UVI262214 VFE262214 VPA262214 VYW262214 WIS262214 WSO262214 L327750 GC327750 PY327750 ZU327750 AJQ327750 ATM327750 BDI327750 BNE327750 BXA327750 CGW327750 CQS327750 DAO327750 DKK327750 DUG327750 EEC327750 ENY327750 EXU327750 FHQ327750 FRM327750 GBI327750 GLE327750 GVA327750 HEW327750 HOS327750 HYO327750 IIK327750 ISG327750 JCC327750 JLY327750 JVU327750 KFQ327750 KPM327750 KZI327750 LJE327750 LTA327750 MCW327750 MMS327750 MWO327750 NGK327750 NQG327750 OAC327750 OJY327750 OTU327750 PDQ327750 PNM327750 PXI327750 QHE327750 QRA327750 RAW327750 RKS327750 RUO327750 SEK327750 SOG327750 SYC327750 THY327750 TRU327750 UBQ327750 ULM327750 UVI327750 VFE327750 VPA327750 VYW327750 WIS327750 WSO327750 L393286 GC393286 PY393286 ZU393286 AJQ393286 ATM393286 BDI393286 BNE393286 BXA393286 CGW393286 CQS393286 DAO393286 DKK393286 DUG393286 EEC393286 ENY393286 EXU393286 FHQ393286 FRM393286 GBI393286 GLE393286 GVA393286 HEW393286 HOS393286 HYO393286 IIK393286 ISG393286 JCC393286 JLY393286 JVU393286 KFQ393286 KPM393286 KZI393286 LJE393286 LTA393286 MCW393286 MMS393286 MWO393286 NGK393286 NQG393286 OAC393286 OJY393286 OTU393286 PDQ393286 PNM393286 PXI393286 QHE393286 QRA393286 RAW393286 RKS393286 RUO393286 SEK393286 SOG393286 SYC393286 THY393286 TRU393286 UBQ393286 ULM393286 UVI393286 VFE393286 VPA393286 VYW393286 WIS393286 WSO393286 L458822 GC458822 PY458822 ZU458822 AJQ458822 ATM458822 BDI458822 BNE458822 BXA458822 CGW458822 CQS458822 DAO458822 DKK458822 DUG458822 EEC458822 ENY458822 EXU458822 FHQ458822 FRM458822 GBI458822 GLE458822 GVA458822 HEW458822 HOS458822 HYO458822 IIK458822 ISG458822 JCC458822 JLY458822 JVU458822 KFQ458822 KPM458822 KZI458822 LJE458822 LTA458822 MCW458822 MMS458822 MWO458822 NGK458822 NQG458822 OAC458822 OJY458822 OTU458822 PDQ458822 PNM458822 PXI458822 QHE458822 QRA458822 RAW458822 RKS458822 RUO458822 SEK458822 SOG458822 SYC458822 THY458822 TRU458822 UBQ458822 ULM458822 UVI458822 VFE458822 VPA458822 VYW458822 WIS458822 WSO458822 L524358 GC524358 PY524358 ZU524358 AJQ524358 ATM524358 BDI524358 BNE524358 BXA524358 CGW524358 CQS524358 DAO524358 DKK524358 DUG524358 EEC524358 ENY524358 EXU524358 FHQ524358 FRM524358 GBI524358 GLE524358 GVA524358 HEW524358 HOS524358 HYO524358 IIK524358 ISG524358 JCC524358 JLY524358 JVU524358 KFQ524358 KPM524358 KZI524358 LJE524358 LTA524358 MCW524358 MMS524358 MWO524358 NGK524358 NQG524358 OAC524358 OJY524358 OTU524358 PDQ524358 PNM524358 PXI524358 QHE524358 QRA524358 RAW524358 RKS524358 RUO524358 SEK524358 SOG524358 SYC524358 THY524358 TRU524358 UBQ524358 ULM524358 UVI524358 VFE524358 VPA524358 VYW524358 WIS524358 WSO524358 L589894 GC589894 PY589894 ZU589894 AJQ589894 ATM589894 BDI589894 BNE589894 BXA589894 CGW589894 CQS589894 DAO589894 DKK589894 DUG589894 EEC589894 ENY589894 EXU589894 FHQ589894 FRM589894 GBI589894 GLE589894 GVA589894 HEW589894 HOS589894 HYO589894 IIK589894 ISG589894 JCC589894 JLY589894 JVU589894 KFQ589894 KPM589894 KZI589894 LJE589894 LTA589894 MCW589894 MMS589894 MWO589894 NGK589894 NQG589894 OAC589894 OJY589894 OTU589894 PDQ589894 PNM589894 PXI589894 QHE589894 QRA589894 RAW589894 RKS589894 RUO589894 SEK589894 SOG589894 SYC589894 THY589894 TRU589894 UBQ589894 ULM589894 UVI589894 VFE589894 VPA589894 VYW589894 WIS589894 WSO589894 L655430 GC655430 PY655430 ZU655430 AJQ655430 ATM655430 BDI655430 BNE655430 BXA655430 CGW655430 CQS655430 DAO655430 DKK655430 DUG655430 EEC655430 ENY655430 EXU655430 FHQ655430 FRM655430 GBI655430 GLE655430 GVA655430 HEW655430 HOS655430 HYO655430 IIK655430 ISG655430 JCC655430 JLY655430 JVU655430 KFQ655430 KPM655430 KZI655430 LJE655430 LTA655430 MCW655430 MMS655430 MWO655430 NGK655430 NQG655430 OAC655430 OJY655430 OTU655430 PDQ655430 PNM655430 PXI655430 QHE655430 QRA655430 RAW655430 RKS655430 RUO655430 SEK655430 SOG655430 SYC655430 THY655430 TRU655430 UBQ655430 ULM655430 UVI655430 VFE655430 VPA655430 VYW655430 WIS655430 WSO655430 L720966 GC720966 PY720966 ZU720966 AJQ720966 ATM720966 BDI720966 BNE720966 BXA720966 CGW720966 CQS720966 DAO720966 DKK720966 DUG720966 EEC720966 ENY720966 EXU720966 FHQ720966 FRM720966 GBI720966 GLE720966 GVA720966 HEW720966 HOS720966 HYO720966 IIK720966 ISG720966 JCC720966 JLY720966 JVU720966 KFQ720966 KPM720966 KZI720966 LJE720966 LTA720966 MCW720966 MMS720966 MWO720966 NGK720966 NQG720966 OAC720966 OJY720966 OTU720966 PDQ720966 PNM720966 PXI720966 QHE720966 QRA720966 RAW720966 RKS720966 RUO720966 SEK720966 SOG720966 SYC720966 THY720966 TRU720966 UBQ720966 ULM720966 UVI720966 VFE720966 VPA720966 VYW720966 WIS720966 WSO720966 L786502 GC786502 PY786502 ZU786502 AJQ786502 ATM786502 BDI786502 BNE786502 BXA786502 CGW786502 CQS786502 DAO786502 DKK786502 DUG786502 EEC786502 ENY786502 EXU786502 FHQ786502 FRM786502 GBI786502 GLE786502 GVA786502 HEW786502 HOS786502 HYO786502 IIK786502 ISG786502 JCC786502 JLY786502 JVU786502 KFQ786502 KPM786502 KZI786502 LJE786502 LTA786502 MCW786502 MMS786502 MWO786502 NGK786502 NQG786502 OAC786502 OJY786502 OTU786502 PDQ786502 PNM786502 PXI786502 QHE786502 QRA786502 RAW786502 RKS786502 RUO786502 SEK786502 SOG786502 SYC786502 THY786502 TRU786502 UBQ786502 ULM786502 UVI786502 VFE786502 VPA786502 VYW786502 WIS786502 WSO786502 L852038 GC852038 PY852038 ZU852038 AJQ852038 ATM852038 BDI852038 BNE852038 BXA852038 CGW852038 CQS852038 DAO852038 DKK852038 DUG852038 EEC852038 ENY852038 EXU852038 FHQ852038 FRM852038 GBI852038 GLE852038 GVA852038 HEW852038 HOS852038 HYO852038 IIK852038 ISG852038 JCC852038 JLY852038 JVU852038 KFQ852038 KPM852038 KZI852038 LJE852038 LTA852038 MCW852038 MMS852038 MWO852038 NGK852038 NQG852038 OAC852038 OJY852038 OTU852038 PDQ852038 PNM852038 PXI852038 QHE852038 QRA852038 RAW852038 RKS852038 RUO852038 SEK852038 SOG852038 SYC852038 THY852038 TRU852038 UBQ852038 ULM852038 UVI852038 VFE852038 VPA852038 VYW852038 WIS852038 WSO852038 L917574 GC917574 PY917574 ZU917574 AJQ917574 ATM917574 BDI917574 BNE917574 BXA917574 CGW917574 CQS917574 DAO917574 DKK917574 DUG917574 EEC917574 ENY917574 EXU917574 FHQ917574 FRM917574 GBI917574 GLE917574 GVA917574 HEW917574 HOS917574 HYO917574 IIK917574 ISG917574 JCC917574 JLY917574 JVU917574 KFQ917574 KPM917574 KZI917574 LJE917574 LTA917574 MCW917574 MMS917574 MWO917574 NGK917574 NQG917574 OAC917574 OJY917574 OTU917574 PDQ917574 PNM917574 PXI917574 QHE917574 QRA917574 RAW917574 RKS917574 RUO917574 SEK917574 SOG917574 SYC917574 THY917574 TRU917574 UBQ917574 ULM917574 UVI917574 VFE917574 VPA917574 VYW917574 WIS917574 WSO917574 L983110 GC983110 PY983110 ZU983110 AJQ983110 ATM983110 BDI983110 BNE983110 BXA983110 CGW983110 CQS983110 DAO983110 DKK983110 DUG983110 EEC983110 ENY983110 EXU983110 FHQ983110 FRM983110 GBI983110 GLE983110 GVA983110 HEW983110 HOS983110 HYO983110 IIK983110 ISG983110 JCC983110 JLY983110 JVU983110 KFQ983110 KPM983110 KZI983110 LJE983110 LTA983110 MCW983110 MMS983110 MWO983110 NGK983110 NQG983110 OAC983110 OJY983110 OTU983110 PDQ983110 PNM983110 PXI983110 QHE983110 QRA983110 RAW983110 RKS983110 RUO983110 SEK983110 SOG983110 SYC983110 THY983110 TRU983110 UBQ983110 ULM983110 UVI983110 VFE983110 VPA983110 VYW983110 WIS983110 WSO983110 L16 GC16 PY16 ZU16 AJQ16 ATM16 BDI16 BNE16 BXA16 CGW16 CQS16 DAO16 DKK16 DUG16 EEC16 ENY16 EXU16 FHQ16 FRM16 GBI16 GLE16 GVA16 HEW16 HOS16 HYO16 IIK16 ISG16 JCC16 JLY16 JVU16 KFQ16 KPM16 KZI16 LJE16 LTA16 MCW16 MMS16 MWO16 NGK16 NQG16 OAC16 OJY16 OTU16 PDQ16 PNM16 PXI16 QHE16 QRA16 RAW16 RKS16 RUO16 SEK16 SOG16 SYC16 THY16 TRU16 UBQ16 ULM16 UVI16 VFE16 VPA16 VYW16 WIS16 WSO16 L65604 GC65604 PY65604 ZU65604 AJQ65604 ATM65604 BDI65604 BNE65604 BXA65604 CGW65604 CQS65604 DAO65604 DKK65604 DUG65604 EEC65604 ENY65604 EXU65604 FHQ65604 FRM65604 GBI65604 GLE65604 GVA65604 HEW65604 HOS65604 HYO65604 IIK65604 ISG65604 JCC65604 JLY65604 JVU65604 KFQ65604 KPM65604 KZI65604 LJE65604 LTA65604 MCW65604 MMS65604 MWO65604 NGK65604 NQG65604 OAC65604 OJY65604 OTU65604 PDQ65604 PNM65604 PXI65604 QHE65604 QRA65604 RAW65604 RKS65604 RUO65604 SEK65604 SOG65604 SYC65604 THY65604 TRU65604 UBQ65604 ULM65604 UVI65604 VFE65604 VPA65604 VYW65604 WIS65604 WSO65604 L131140 GC131140 PY131140 ZU131140 AJQ131140 ATM131140 BDI131140 BNE131140 BXA131140 CGW131140 CQS131140 DAO131140 DKK131140 DUG131140 EEC131140 ENY131140 EXU131140 FHQ131140 FRM131140 GBI131140 GLE131140 GVA131140 HEW131140 HOS131140 HYO131140 IIK131140 ISG131140 JCC131140 JLY131140 JVU131140 KFQ131140 KPM131140 KZI131140 LJE131140 LTA131140 MCW131140 MMS131140 MWO131140 NGK131140 NQG131140 OAC131140 OJY131140 OTU131140 PDQ131140 PNM131140 PXI131140 QHE131140 QRA131140 RAW131140 RKS131140 RUO131140 SEK131140 SOG131140 SYC131140 THY131140 TRU131140 UBQ131140 ULM131140 UVI131140 VFE131140 VPA131140 VYW131140 WIS131140 WSO131140 L196676 GC196676 PY196676 ZU196676 AJQ196676 ATM196676 BDI196676 BNE196676 BXA196676 CGW196676 CQS196676 DAO196676 DKK196676 DUG196676 EEC196676 ENY196676 EXU196676 FHQ196676 FRM196676 GBI196676 GLE196676 GVA196676 HEW196676 HOS196676 HYO196676 IIK196676 ISG196676 JCC196676 JLY196676 JVU196676 KFQ196676 KPM196676 KZI196676 LJE196676 LTA196676 MCW196676 MMS196676 MWO196676 NGK196676 NQG196676 OAC196676 OJY196676 OTU196676 PDQ196676 PNM196676 PXI196676 QHE196676 QRA196676 RAW196676 RKS196676 RUO196676 SEK196676 SOG196676 SYC196676 THY196676 TRU196676 UBQ196676 ULM196676 UVI196676 VFE196676 VPA196676 VYW196676 WIS196676 WSO196676 L262212 GC262212 PY262212 ZU262212 AJQ262212 ATM262212 BDI262212 BNE262212 BXA262212 CGW262212 CQS262212 DAO262212 DKK262212 DUG262212 EEC262212 ENY262212 EXU262212 FHQ262212 FRM262212 GBI262212 GLE262212 GVA262212 HEW262212 HOS262212 HYO262212 IIK262212 ISG262212 JCC262212 JLY262212 JVU262212 KFQ262212 KPM262212 KZI262212 LJE262212 LTA262212 MCW262212 MMS262212 MWO262212 NGK262212 NQG262212 OAC262212 OJY262212 OTU262212 PDQ262212 PNM262212 PXI262212 QHE262212 QRA262212 RAW262212 RKS262212 RUO262212 SEK262212 SOG262212 SYC262212 THY262212 TRU262212 UBQ262212 ULM262212 UVI262212 VFE262212 VPA262212 VYW262212 WIS262212 WSO262212 L327748 GC327748 PY327748 ZU327748 AJQ327748 ATM327748 BDI327748 BNE327748 BXA327748 CGW327748 CQS327748 DAO327748 DKK327748 DUG327748 EEC327748 ENY327748 EXU327748 FHQ327748 FRM327748 GBI327748 GLE327748 GVA327748 HEW327748 HOS327748 HYO327748 IIK327748 ISG327748 JCC327748 JLY327748 JVU327748 KFQ327748 KPM327748 KZI327748 LJE327748 LTA327748 MCW327748 MMS327748 MWO327748 NGK327748 NQG327748 OAC327748 OJY327748 OTU327748 PDQ327748 PNM327748 PXI327748 QHE327748 QRA327748 RAW327748 RKS327748 RUO327748 SEK327748 SOG327748 SYC327748 THY327748 TRU327748 UBQ327748 ULM327748 UVI327748 VFE327748 VPA327748 VYW327748 WIS327748 WSO327748 L393284 GC393284 PY393284 ZU393284 AJQ393284 ATM393284 BDI393284 BNE393284 BXA393284 CGW393284 CQS393284 DAO393284 DKK393284 DUG393284 EEC393284 ENY393284 EXU393284 FHQ393284 FRM393284 GBI393284 GLE393284 GVA393284 HEW393284 HOS393284 HYO393284 IIK393284 ISG393284 JCC393284 JLY393284 JVU393284 KFQ393284 KPM393284 KZI393284 LJE393284 LTA393284 MCW393284 MMS393284 MWO393284 NGK393284 NQG393284 OAC393284 OJY393284 OTU393284 PDQ393284 PNM393284 PXI393284 QHE393284 QRA393284 RAW393284 RKS393284 RUO393284 SEK393284 SOG393284 SYC393284 THY393284 TRU393284 UBQ393284 ULM393284 UVI393284 VFE393284 VPA393284 VYW393284 WIS393284 WSO393284 L458820 GC458820 PY458820 ZU458820 AJQ458820 ATM458820 BDI458820 BNE458820 BXA458820 CGW458820 CQS458820 DAO458820 DKK458820 DUG458820 EEC458820 ENY458820 EXU458820 FHQ458820 FRM458820 GBI458820 GLE458820 GVA458820 HEW458820 HOS458820 HYO458820 IIK458820 ISG458820 JCC458820 JLY458820 JVU458820 KFQ458820 KPM458820 KZI458820 LJE458820 LTA458820 MCW458820 MMS458820 MWO458820 NGK458820 NQG458820 OAC458820 OJY458820 OTU458820 PDQ458820 PNM458820 PXI458820 QHE458820 QRA458820 RAW458820 RKS458820 RUO458820 SEK458820 SOG458820 SYC458820 THY458820 TRU458820 UBQ458820 ULM458820 UVI458820 VFE458820 VPA458820 VYW458820 WIS458820 WSO458820 L524356 GC524356 PY524356 ZU524356 AJQ524356 ATM524356 BDI524356 BNE524356 BXA524356 CGW524356 CQS524356 DAO524356 DKK524356 DUG524356 EEC524356 ENY524356 EXU524356 FHQ524356 FRM524356 GBI524356 GLE524356 GVA524356 HEW524356 HOS524356 HYO524356 IIK524356 ISG524356 JCC524356 JLY524356 JVU524356 KFQ524356 KPM524356 KZI524356 LJE524356 LTA524356 MCW524356 MMS524356 MWO524356 NGK524356 NQG524356 OAC524356 OJY524356 OTU524356 PDQ524356 PNM524356 PXI524356 QHE524356 QRA524356 RAW524356 RKS524356 RUO524356 SEK524356 SOG524356 SYC524356 THY524356 TRU524356 UBQ524356 ULM524356 UVI524356 VFE524356 VPA524356 VYW524356 WIS524356 WSO524356 L589892 GC589892 PY589892 ZU589892 AJQ589892 ATM589892 BDI589892 BNE589892 BXA589892 CGW589892 CQS589892 DAO589892 DKK589892 DUG589892 EEC589892 ENY589892 EXU589892 FHQ589892 FRM589892 GBI589892 GLE589892 GVA589892 HEW589892 HOS589892 HYO589892 IIK589892 ISG589892 JCC589892 JLY589892 JVU589892 KFQ589892 KPM589892 KZI589892 LJE589892 LTA589892 MCW589892 MMS589892 MWO589892 NGK589892 NQG589892 OAC589892 OJY589892 OTU589892 PDQ589892 PNM589892 PXI589892 QHE589892 QRA589892 RAW589892 RKS589892 RUO589892 SEK589892 SOG589892 SYC589892 THY589892 TRU589892 UBQ589892 ULM589892 UVI589892 VFE589892 VPA589892 VYW589892 WIS589892 WSO589892 L655428 GC655428 PY655428 ZU655428 AJQ655428 ATM655428 BDI655428 BNE655428 BXA655428 CGW655428 CQS655428 DAO655428 DKK655428 DUG655428 EEC655428 ENY655428 EXU655428 FHQ655428 FRM655428 GBI655428 GLE655428 GVA655428 HEW655428 HOS655428 HYO655428 IIK655428 ISG655428 JCC655428 JLY655428 JVU655428 KFQ655428 KPM655428 KZI655428 LJE655428 LTA655428 MCW655428 MMS655428 MWO655428 NGK655428 NQG655428 OAC655428 OJY655428 OTU655428 PDQ655428 PNM655428 PXI655428 QHE655428 QRA655428 RAW655428 RKS655428 RUO655428 SEK655428 SOG655428 SYC655428 THY655428 TRU655428 UBQ655428 ULM655428 UVI655428 VFE655428 VPA655428 VYW655428 WIS655428 WSO655428 L720964 GC720964 PY720964 ZU720964 AJQ720964 ATM720964 BDI720964 BNE720964 BXA720964 CGW720964 CQS720964 DAO720964 DKK720964 DUG720964 EEC720964 ENY720964 EXU720964 FHQ720964 FRM720964 GBI720964 GLE720964 GVA720964 HEW720964 HOS720964 HYO720964 IIK720964 ISG720964 JCC720964 JLY720964 JVU720964 KFQ720964 KPM720964 KZI720964 LJE720964 LTA720964 MCW720964 MMS720964 MWO720964 NGK720964 NQG720964 OAC720964 OJY720964 OTU720964 PDQ720964 PNM720964 PXI720964 QHE720964 QRA720964 RAW720964 RKS720964 RUO720964 SEK720964 SOG720964 SYC720964 THY720964 TRU720964 UBQ720964 ULM720964 UVI720964 VFE720964 VPA720964 VYW720964 WIS720964 WSO720964 L786500 GC786500 PY786500 ZU786500 AJQ786500 ATM786500 BDI786500 BNE786500 BXA786500 CGW786500 CQS786500 DAO786500 DKK786500 DUG786500 EEC786500 ENY786500 EXU786500 FHQ786500 FRM786500 GBI786500 GLE786500 GVA786500 HEW786500 HOS786500 HYO786500 IIK786500 ISG786500 JCC786500 JLY786500 JVU786500 KFQ786500 KPM786500 KZI786500 LJE786500 LTA786500 MCW786500 MMS786500 MWO786500 NGK786500 NQG786500 OAC786500 OJY786500 OTU786500 PDQ786500 PNM786500 PXI786500 QHE786500 QRA786500 RAW786500 RKS786500 RUO786500 SEK786500 SOG786500 SYC786500 THY786500 TRU786500 UBQ786500 ULM786500 UVI786500 VFE786500 VPA786500 VYW786500 WIS786500 WSO786500 L852036 GC852036 PY852036 ZU852036 AJQ852036 ATM852036 BDI852036 BNE852036 BXA852036 CGW852036 CQS852036 DAO852036 DKK852036 DUG852036 EEC852036 ENY852036 EXU852036 FHQ852036 FRM852036 GBI852036 GLE852036 GVA852036 HEW852036 HOS852036 HYO852036 IIK852036 ISG852036 JCC852036 JLY852036 JVU852036 KFQ852036 KPM852036 KZI852036 LJE852036 LTA852036 MCW852036 MMS852036 MWO852036 NGK852036 NQG852036 OAC852036 OJY852036 OTU852036 PDQ852036 PNM852036 PXI852036 QHE852036 QRA852036 RAW852036 RKS852036 RUO852036 SEK852036 SOG852036 SYC852036 THY852036 TRU852036 UBQ852036 ULM852036 UVI852036 VFE852036 VPA852036 VYW852036 WIS852036 WSO852036 L917572 GC917572 PY917572 ZU917572 AJQ917572 ATM917572 BDI917572 BNE917572 BXA917572 CGW917572 CQS917572 DAO917572 DKK917572 DUG917572 EEC917572 ENY917572 EXU917572 FHQ917572 FRM917572 GBI917572 GLE917572 GVA917572 HEW917572 HOS917572 HYO917572 IIK917572 ISG917572 JCC917572 JLY917572 JVU917572 KFQ917572 KPM917572 KZI917572 LJE917572 LTA917572 MCW917572 MMS917572 MWO917572 NGK917572 NQG917572 OAC917572 OJY917572 OTU917572 PDQ917572 PNM917572 PXI917572 QHE917572 QRA917572 RAW917572 RKS917572 RUO917572 SEK917572 SOG917572 SYC917572 THY917572 TRU917572 UBQ917572 ULM917572 UVI917572 VFE917572 VPA917572 VYW917572 WIS917572 WSO917572 L983108 GC983108 PY983108 ZU983108 AJQ983108 ATM983108 BDI983108 BNE983108 BXA983108 CGW983108 CQS983108 DAO983108 DKK983108 DUG983108 EEC983108 ENY983108 EXU983108 FHQ983108 FRM983108 GBI983108 GLE983108 GVA983108 HEW983108 HOS983108 HYO983108 IIK983108 ISG983108 JCC983108 JLY983108 JVU983108 KFQ983108 KPM983108 KZI983108 LJE983108 LTA983108 MCW983108 MMS983108 MWO983108 NGK983108 NQG983108 OAC983108 OJY983108 OTU983108 PDQ983108 PNM983108 PXI983108 QHE983108 QRA983108 RAW983108 RKS983108 RUO983108 SEK983108 SOG983108 SYC983108 THY983108 TRU983108 UBQ983108 ULM983108 UVI983108 VFE983108 VPA983108 VYW983108 WIS983108 WSO983108 E22 FV22 PR22 ZN22 AJJ22 ATF22 BDB22 BMX22 BWT22 CGP22 CQL22 DAH22 DKD22 DTZ22 EDV22 ENR22 EXN22 FHJ22 FRF22 GBB22 GKX22 GUT22 HEP22 HOL22 HYH22 IID22 IRZ22 JBV22 JLR22 JVN22 KFJ22 KPF22 KZB22 LIX22 LST22 MCP22 MML22 MWH22 NGD22 NPZ22 NZV22 OJR22 OTN22 PDJ22 PNF22 PXB22 QGX22 QQT22 RAP22 RKL22 RUH22 SED22 SNZ22 SXV22 THR22 TRN22 UBJ22 ULF22 UVB22 VEX22 VOT22 VYP22 WIL22 WSH22 E65610 FV65610 PR65610 ZN65610 AJJ65610 ATF65610 BDB65610 BMX65610 BWT65610 CGP65610 CQL65610 DAH65610 DKD65610 DTZ65610 EDV65610 ENR65610 EXN65610 FHJ65610 FRF65610 GBB65610 GKX65610 GUT65610 HEP65610 HOL65610 HYH65610 IID65610 IRZ65610 JBV65610 JLR65610 JVN65610 KFJ65610 KPF65610 KZB65610 LIX65610 LST65610 MCP65610 MML65610 MWH65610 NGD65610 NPZ65610 NZV65610 OJR65610 OTN65610 PDJ65610 PNF65610 PXB65610 QGX65610 QQT65610 RAP65610 RKL65610 RUH65610 SED65610 SNZ65610 SXV65610 THR65610 TRN65610 UBJ65610 ULF65610 UVB65610 VEX65610 VOT65610 VYP65610 WIL65610 WSH65610 E131146 FV131146 PR131146 ZN131146 AJJ131146 ATF131146 BDB131146 BMX131146 BWT131146 CGP131146 CQL131146 DAH131146 DKD131146 DTZ131146 EDV131146 ENR131146 EXN131146 FHJ131146 FRF131146 GBB131146 GKX131146 GUT131146 HEP131146 HOL131146 HYH131146 IID131146 IRZ131146 JBV131146 JLR131146 JVN131146 KFJ131146 KPF131146 KZB131146 LIX131146 LST131146 MCP131146 MML131146 MWH131146 NGD131146 NPZ131146 NZV131146 OJR131146 OTN131146 PDJ131146 PNF131146 PXB131146 QGX131146 QQT131146 RAP131146 RKL131146 RUH131146 SED131146 SNZ131146 SXV131146 THR131146 TRN131146 UBJ131146 ULF131146 UVB131146 VEX131146 VOT131146 VYP131146 WIL131146 WSH131146 E196682 FV196682 PR196682 ZN196682 AJJ196682 ATF196682 BDB196682 BMX196682 BWT196682 CGP196682 CQL196682 DAH196682 DKD196682 DTZ196682 EDV196682 ENR196682 EXN196682 FHJ196682 FRF196682 GBB196682 GKX196682 GUT196682 HEP196682 HOL196682 HYH196682 IID196682 IRZ196682 JBV196682 JLR196682 JVN196682 KFJ196682 KPF196682 KZB196682 LIX196682 LST196682 MCP196682 MML196682 MWH196682 NGD196682 NPZ196682 NZV196682 OJR196682 OTN196682 PDJ196682 PNF196682 PXB196682 QGX196682 QQT196682 RAP196682 RKL196682 RUH196682 SED196682 SNZ196682 SXV196682 THR196682 TRN196682 UBJ196682 ULF196682 UVB196682 VEX196682 VOT196682 VYP196682 WIL196682 WSH196682 E262218 FV262218 PR262218 ZN262218 AJJ262218 ATF262218 BDB262218 BMX262218 BWT262218 CGP262218 CQL262218 DAH262218 DKD262218 DTZ262218 EDV262218 ENR262218 EXN262218 FHJ262218 FRF262218 GBB262218 GKX262218 GUT262218 HEP262218 HOL262218 HYH262218 IID262218 IRZ262218 JBV262218 JLR262218 JVN262218 KFJ262218 KPF262218 KZB262218 LIX262218 LST262218 MCP262218 MML262218 MWH262218 NGD262218 NPZ262218 NZV262218 OJR262218 OTN262218 PDJ262218 PNF262218 PXB262218 QGX262218 QQT262218 RAP262218 RKL262218 RUH262218 SED262218 SNZ262218 SXV262218 THR262218 TRN262218 UBJ262218 ULF262218 UVB262218 VEX262218 VOT262218 VYP262218 WIL262218 WSH262218 E327754 FV327754 PR327754 ZN327754 AJJ327754 ATF327754 BDB327754 BMX327754 BWT327754 CGP327754 CQL327754 DAH327754 DKD327754 DTZ327754 EDV327754 ENR327754 EXN327754 FHJ327754 FRF327754 GBB327754 GKX327754 GUT327754 HEP327754 HOL327754 HYH327754 IID327754 IRZ327754 JBV327754 JLR327754 JVN327754 KFJ327754 KPF327754 KZB327754 LIX327754 LST327754 MCP327754 MML327754 MWH327754 NGD327754 NPZ327754 NZV327754 OJR327754 OTN327754 PDJ327754 PNF327754 PXB327754 QGX327754 QQT327754 RAP327754 RKL327754 RUH327754 SED327754 SNZ327754 SXV327754 THR327754 TRN327754 UBJ327754 ULF327754 UVB327754 VEX327754 VOT327754 VYP327754 WIL327754 WSH327754 E393290 FV393290 PR393290 ZN393290 AJJ393290 ATF393290 BDB393290 BMX393290 BWT393290 CGP393290 CQL393290 DAH393290 DKD393290 DTZ393290 EDV393290 ENR393290 EXN393290 FHJ393290 FRF393290 GBB393290 GKX393290 GUT393290 HEP393290 HOL393290 HYH393290 IID393290 IRZ393290 JBV393290 JLR393290 JVN393290 KFJ393290 KPF393290 KZB393290 LIX393290 LST393290 MCP393290 MML393290 MWH393290 NGD393290 NPZ393290 NZV393290 OJR393290 OTN393290 PDJ393290 PNF393290 PXB393290 QGX393290 QQT393290 RAP393290 RKL393290 RUH393290 SED393290 SNZ393290 SXV393290 THR393290 TRN393290 UBJ393290 ULF393290 UVB393290 VEX393290 VOT393290 VYP393290 WIL393290 WSH393290 E458826 FV458826 PR458826 ZN458826 AJJ458826 ATF458826 BDB458826 BMX458826 BWT458826 CGP458826 CQL458826 DAH458826 DKD458826 DTZ458826 EDV458826 ENR458826 EXN458826 FHJ458826 FRF458826 GBB458826 GKX458826 GUT458826 HEP458826 HOL458826 HYH458826 IID458826 IRZ458826 JBV458826 JLR458826 JVN458826 KFJ458826 KPF458826 KZB458826 LIX458826 LST458826 MCP458826 MML458826 MWH458826 NGD458826 NPZ458826 NZV458826 OJR458826 OTN458826 PDJ458826 PNF458826 PXB458826 QGX458826 QQT458826 RAP458826 RKL458826 RUH458826 SED458826 SNZ458826 SXV458826 THR458826 TRN458826 UBJ458826 ULF458826 UVB458826 VEX458826 VOT458826 VYP458826 WIL458826 WSH458826 E524362 FV524362 PR524362 ZN524362 AJJ524362 ATF524362 BDB524362 BMX524362 BWT524362 CGP524362 CQL524362 DAH524362 DKD524362 DTZ524362 EDV524362 ENR524362 EXN524362 FHJ524362 FRF524362 GBB524362 GKX524362 GUT524362 HEP524362 HOL524362 HYH524362 IID524362 IRZ524362 JBV524362 JLR524362 JVN524362 KFJ524362 KPF524362 KZB524362 LIX524362 LST524362 MCP524362 MML524362 MWH524362 NGD524362 NPZ524362 NZV524362 OJR524362 OTN524362 PDJ524362 PNF524362 PXB524362 QGX524362 QQT524362 RAP524362 RKL524362 RUH524362 SED524362 SNZ524362 SXV524362 THR524362 TRN524362 UBJ524362 ULF524362 UVB524362 VEX524362 VOT524362 VYP524362 WIL524362 WSH524362 E589898 FV589898 PR589898 ZN589898 AJJ589898 ATF589898 BDB589898 BMX589898 BWT589898 CGP589898 CQL589898 DAH589898 DKD589898 DTZ589898 EDV589898 ENR589898 EXN589898 FHJ589898 FRF589898 GBB589898 GKX589898 GUT589898 HEP589898 HOL589898 HYH589898 IID589898 IRZ589898 JBV589898 JLR589898 JVN589898 KFJ589898 KPF589898 KZB589898 LIX589898 LST589898 MCP589898 MML589898 MWH589898 NGD589898 NPZ589898 NZV589898 OJR589898 OTN589898 PDJ589898 PNF589898 PXB589898 QGX589898 QQT589898 RAP589898 RKL589898 RUH589898 SED589898 SNZ589898 SXV589898 THR589898 TRN589898 UBJ589898 ULF589898 UVB589898 VEX589898 VOT589898 VYP589898 WIL589898 WSH589898 E655434 FV655434 PR655434 ZN655434 AJJ655434 ATF655434 BDB655434 BMX655434 BWT655434 CGP655434 CQL655434 DAH655434 DKD655434 DTZ655434 EDV655434 ENR655434 EXN655434 FHJ655434 FRF655434 GBB655434 GKX655434 GUT655434 HEP655434 HOL655434 HYH655434 IID655434 IRZ655434 JBV655434 JLR655434 JVN655434 KFJ655434 KPF655434 KZB655434 LIX655434 LST655434 MCP655434 MML655434 MWH655434 NGD655434 NPZ655434 NZV655434 OJR655434 OTN655434 PDJ655434 PNF655434 PXB655434 QGX655434 QQT655434 RAP655434 RKL655434 RUH655434 SED655434 SNZ655434 SXV655434 THR655434 TRN655434 UBJ655434 ULF655434 UVB655434 VEX655434 VOT655434 VYP655434 WIL655434 WSH655434 E720970 FV720970 PR720970 ZN720970 AJJ720970 ATF720970 BDB720970 BMX720970 BWT720970 CGP720970 CQL720970 DAH720970 DKD720970 DTZ720970 EDV720970 ENR720970 EXN720970 FHJ720970 FRF720970 GBB720970 GKX720970 GUT720970 HEP720970 HOL720970 HYH720970 IID720970 IRZ720970 JBV720970 JLR720970 JVN720970 KFJ720970 KPF720970 KZB720970 LIX720970 LST720970 MCP720970 MML720970 MWH720970 NGD720970 NPZ720970 NZV720970 OJR720970 OTN720970 PDJ720970 PNF720970 PXB720970 QGX720970 QQT720970 RAP720970 RKL720970 RUH720970 SED720970 SNZ720970 SXV720970 THR720970 TRN720970 UBJ720970 ULF720970 UVB720970 VEX720970 VOT720970 VYP720970 WIL720970 WSH720970 E786506 FV786506 PR786506 ZN786506 AJJ786506 ATF786506 BDB786506 BMX786506 BWT786506 CGP786506 CQL786506 DAH786506 DKD786506 DTZ786506 EDV786506 ENR786506 EXN786506 FHJ786506 FRF786506 GBB786506 GKX786506 GUT786506 HEP786506 HOL786506 HYH786506 IID786506 IRZ786506 JBV786506 JLR786506 JVN786506 KFJ786506 KPF786506 KZB786506 LIX786506 LST786506 MCP786506 MML786506 MWH786506 NGD786506 NPZ786506 NZV786506 OJR786506 OTN786506 PDJ786506 PNF786506 PXB786506 QGX786506 QQT786506 RAP786506 RKL786506 RUH786506 SED786506 SNZ786506 SXV786506 THR786506 TRN786506 UBJ786506 ULF786506 UVB786506 VEX786506 VOT786506 VYP786506 WIL786506 WSH786506 E852042 FV852042 PR852042 ZN852042 AJJ852042 ATF852042 BDB852042 BMX852042 BWT852042 CGP852042 CQL852042 DAH852042 DKD852042 DTZ852042 EDV852042 ENR852042 EXN852042 FHJ852042 FRF852042 GBB852042 GKX852042 GUT852042 HEP852042 HOL852042 HYH852042 IID852042 IRZ852042 JBV852042 JLR852042 JVN852042 KFJ852042 KPF852042 KZB852042 LIX852042 LST852042 MCP852042 MML852042 MWH852042 NGD852042 NPZ852042 NZV852042 OJR852042 OTN852042 PDJ852042 PNF852042 PXB852042 QGX852042 QQT852042 RAP852042 RKL852042 RUH852042 SED852042 SNZ852042 SXV852042 THR852042 TRN852042 UBJ852042 ULF852042 UVB852042 VEX852042 VOT852042 VYP852042 WIL852042 WSH852042 E917578 FV917578 PR917578 ZN917578 AJJ917578 ATF917578 BDB917578 BMX917578 BWT917578 CGP917578 CQL917578 DAH917578 DKD917578 DTZ917578 EDV917578 ENR917578 EXN917578 FHJ917578 FRF917578 GBB917578 GKX917578 GUT917578 HEP917578 HOL917578 HYH917578 IID917578 IRZ917578 JBV917578 JLR917578 JVN917578 KFJ917578 KPF917578 KZB917578 LIX917578 LST917578 MCP917578 MML917578 MWH917578 NGD917578 NPZ917578 NZV917578 OJR917578 OTN917578 PDJ917578 PNF917578 PXB917578 QGX917578 QQT917578 RAP917578 RKL917578 RUH917578 SED917578 SNZ917578 SXV917578 THR917578 TRN917578 UBJ917578 ULF917578 UVB917578 VEX917578 VOT917578 VYP917578 WIL917578 WSH917578 E983114 FV983114 PR983114 ZN983114 AJJ983114 ATF983114 BDB983114 BMX983114 BWT983114 CGP983114 CQL983114 DAH983114 DKD983114 DTZ983114 EDV983114 ENR983114 EXN983114 FHJ983114 FRF983114 GBB983114 GKX983114 GUT983114 HEP983114 HOL983114 HYH983114 IID983114 IRZ983114 JBV983114 JLR983114 JVN983114 KFJ983114 KPF983114 KZB983114 LIX983114 LST983114 MCP983114 MML983114 MWH983114 NGD983114 NPZ983114 NZV983114 OJR983114 OTN983114 PDJ983114 PNF983114 PXB983114 QGX983114 QQT983114 RAP983114 RKL983114 RUH983114 SED983114 SNZ983114 SXV983114 THR983114 TRN983114 UBJ983114 ULF983114 UVB983114 VEX983114 VOT983114 VYP983114 WIL983114 WSH983114 L20 GC20 PY20 ZU20 AJQ20 ATM20 BDI20 BNE20 BXA20 CGW20 CQS20 DAO20 DKK20 DUG20 EEC20 ENY20 EXU20 FHQ20 FRM20 GBI20 GLE20 GVA20 HEW20 HOS20 HYO20 IIK20 ISG20 JCC20 JLY20 JVU20 KFQ20 KPM20 KZI20 LJE20 LTA20 MCW20 MMS20 MWO20 NGK20 NQG20 OAC20 OJY20 OTU20 PDQ20 PNM20 PXI20 QHE20 QRA20 RAW20 RKS20 RUO20 SEK20 SOG20 SYC20 THY20 TRU20 UBQ20 ULM20 UVI20 VFE20 VPA20 VYW20 WIS20 WSO20 L65608 GC65608 PY65608 ZU65608 AJQ65608 ATM65608 BDI65608 BNE65608 BXA65608 CGW65608 CQS65608 DAO65608 DKK65608 DUG65608 EEC65608 ENY65608 EXU65608 FHQ65608 FRM65608 GBI65608 GLE65608 GVA65608 HEW65608 HOS65608 HYO65608 IIK65608 ISG65608 JCC65608 JLY65608 JVU65608 KFQ65608 KPM65608 KZI65608 LJE65608 LTA65608 MCW65608 MMS65608 MWO65608 NGK65608 NQG65608 OAC65608 OJY65608 OTU65608 PDQ65608 PNM65608 PXI65608 QHE65608 QRA65608 RAW65608 RKS65608 RUO65608 SEK65608 SOG65608 SYC65608 THY65608 TRU65608 UBQ65608 ULM65608 UVI65608 VFE65608 VPA65608 VYW65608 WIS65608 WSO65608 L131144 GC131144 PY131144 ZU131144 AJQ131144 ATM131144 BDI131144 BNE131144 BXA131144 CGW131144 CQS131144 DAO131144 DKK131144 DUG131144 EEC131144 ENY131144 EXU131144 FHQ131144 FRM131144 GBI131144 GLE131144 GVA131144 HEW131144 HOS131144 HYO131144 IIK131144 ISG131144 JCC131144 JLY131144 JVU131144 KFQ131144 KPM131144 KZI131144 LJE131144 LTA131144 MCW131144 MMS131144 MWO131144 NGK131144 NQG131144 OAC131144 OJY131144 OTU131144 PDQ131144 PNM131144 PXI131144 QHE131144 QRA131144 RAW131144 RKS131144 RUO131144 SEK131144 SOG131144 SYC131144 THY131144 TRU131144 UBQ131144 ULM131144 UVI131144 VFE131144 VPA131144 VYW131144 WIS131144 WSO131144 L196680 GC196680 PY196680 ZU196680 AJQ196680 ATM196680 BDI196680 BNE196680 BXA196680 CGW196680 CQS196680 DAO196680 DKK196680 DUG196680 EEC196680 ENY196680 EXU196680 FHQ196680 FRM196680 GBI196680 GLE196680 GVA196680 HEW196680 HOS196680 HYO196680 IIK196680 ISG196680 JCC196680 JLY196680 JVU196680 KFQ196680 KPM196680 KZI196680 LJE196680 LTA196680 MCW196680 MMS196680 MWO196680 NGK196680 NQG196680 OAC196680 OJY196680 OTU196680 PDQ196680 PNM196680 PXI196680 QHE196680 QRA196680 RAW196680 RKS196680 RUO196680 SEK196680 SOG196680 SYC196680 THY196680 TRU196680 UBQ196680 ULM196680 UVI196680 VFE196680 VPA196680 VYW196680 WIS196680 WSO196680 L262216 GC262216 PY262216 ZU262216 AJQ262216 ATM262216 BDI262216 BNE262216 BXA262216 CGW262216 CQS262216 DAO262216 DKK262216 DUG262216 EEC262216 ENY262216 EXU262216 FHQ262216 FRM262216 GBI262216 GLE262216 GVA262216 HEW262216 HOS262216 HYO262216 IIK262216 ISG262216 JCC262216 JLY262216 JVU262216 KFQ262216 KPM262216 KZI262216 LJE262216 LTA262216 MCW262216 MMS262216 MWO262216 NGK262216 NQG262216 OAC262216 OJY262216 OTU262216 PDQ262216 PNM262216 PXI262216 QHE262216 QRA262216 RAW262216 RKS262216 RUO262216 SEK262216 SOG262216 SYC262216 THY262216 TRU262216 UBQ262216 ULM262216 UVI262216 VFE262216 VPA262216 VYW262216 WIS262216 WSO262216 L327752 GC327752 PY327752 ZU327752 AJQ327752 ATM327752 BDI327752 BNE327752 BXA327752 CGW327752 CQS327752 DAO327752 DKK327752 DUG327752 EEC327752 ENY327752 EXU327752 FHQ327752 FRM327752 GBI327752 GLE327752 GVA327752 HEW327752 HOS327752 HYO327752 IIK327752 ISG327752 JCC327752 JLY327752 JVU327752 KFQ327752 KPM327752 KZI327752 LJE327752 LTA327752 MCW327752 MMS327752 MWO327752 NGK327752 NQG327752 OAC327752 OJY327752 OTU327752 PDQ327752 PNM327752 PXI327752 QHE327752 QRA327752 RAW327752 RKS327752 RUO327752 SEK327752 SOG327752 SYC327752 THY327752 TRU327752 UBQ327752 ULM327752 UVI327752 VFE327752 VPA327752 VYW327752 WIS327752 WSO327752 L393288 GC393288 PY393288 ZU393288 AJQ393288 ATM393288 BDI393288 BNE393288 BXA393288 CGW393288 CQS393288 DAO393288 DKK393288 DUG393288 EEC393288 ENY393288 EXU393288 FHQ393288 FRM393288 GBI393288 GLE393288 GVA393288 HEW393288 HOS393288 HYO393288 IIK393288 ISG393288 JCC393288 JLY393288 JVU393288 KFQ393288 KPM393288 KZI393288 LJE393288 LTA393288 MCW393288 MMS393288 MWO393288 NGK393288 NQG393288 OAC393288 OJY393288 OTU393288 PDQ393288 PNM393288 PXI393288 QHE393288 QRA393288 RAW393288 RKS393288 RUO393288 SEK393288 SOG393288 SYC393288 THY393288 TRU393288 UBQ393288 ULM393288 UVI393288 VFE393288 VPA393288 VYW393288 WIS393288 WSO393288 L458824 GC458824 PY458824 ZU458824 AJQ458824 ATM458824 BDI458824 BNE458824 BXA458824 CGW458824 CQS458824 DAO458824 DKK458824 DUG458824 EEC458824 ENY458824 EXU458824 FHQ458824 FRM458824 GBI458824 GLE458824 GVA458824 HEW458824 HOS458824 HYO458824 IIK458824 ISG458824 JCC458824 JLY458824 JVU458824 KFQ458824 KPM458824 KZI458824 LJE458824 LTA458824 MCW458824 MMS458824 MWO458824 NGK458824 NQG458824 OAC458824 OJY458824 OTU458824 PDQ458824 PNM458824 PXI458824 QHE458824 QRA458824 RAW458824 RKS458824 RUO458824 SEK458824 SOG458824 SYC458824 THY458824 TRU458824 UBQ458824 ULM458824 UVI458824 VFE458824 VPA458824 VYW458824 WIS458824 WSO458824 L524360 GC524360 PY524360 ZU524360 AJQ524360 ATM524360 BDI524360 BNE524360 BXA524360 CGW524360 CQS524360 DAO524360 DKK524360 DUG524360 EEC524360 ENY524360 EXU524360 FHQ524360 FRM524360 GBI524360 GLE524360 GVA524360 HEW524360 HOS524360 HYO524360 IIK524360 ISG524360 JCC524360 JLY524360 JVU524360 KFQ524360 KPM524360 KZI524360 LJE524360 LTA524360 MCW524360 MMS524360 MWO524360 NGK524360 NQG524360 OAC524360 OJY524360 OTU524360 PDQ524360 PNM524360 PXI524360 QHE524360 QRA524360 RAW524360 RKS524360 RUO524360 SEK524360 SOG524360 SYC524360 THY524360 TRU524360 UBQ524360 ULM524360 UVI524360 VFE524360 VPA524360 VYW524360 WIS524360 WSO524360 L589896 GC589896 PY589896 ZU589896 AJQ589896 ATM589896 BDI589896 BNE589896 BXA589896 CGW589896 CQS589896 DAO589896 DKK589896 DUG589896 EEC589896 ENY589896 EXU589896 FHQ589896 FRM589896 GBI589896 GLE589896 GVA589896 HEW589896 HOS589896 HYO589896 IIK589896 ISG589896 JCC589896 JLY589896 JVU589896 KFQ589896 KPM589896 KZI589896 LJE589896 LTA589896 MCW589896 MMS589896 MWO589896 NGK589896 NQG589896 OAC589896 OJY589896 OTU589896 PDQ589896 PNM589896 PXI589896 QHE589896 QRA589896 RAW589896 RKS589896 RUO589896 SEK589896 SOG589896 SYC589896 THY589896 TRU589896 UBQ589896 ULM589896 UVI589896 VFE589896 VPA589896 VYW589896 WIS589896 WSO589896 L655432 GC655432 PY655432 ZU655432 AJQ655432 ATM655432 BDI655432 BNE655432 BXA655432 CGW655432 CQS655432 DAO655432 DKK655432 DUG655432 EEC655432 ENY655432 EXU655432 FHQ655432 FRM655432 GBI655432 GLE655432 GVA655432 HEW655432 HOS655432 HYO655432 IIK655432 ISG655432 JCC655432 JLY655432 JVU655432 KFQ655432 KPM655432 KZI655432 LJE655432 LTA655432 MCW655432 MMS655432 MWO655432 NGK655432 NQG655432 OAC655432 OJY655432 OTU655432 PDQ655432 PNM655432 PXI655432 QHE655432 QRA655432 RAW655432 RKS655432 RUO655432 SEK655432 SOG655432 SYC655432 THY655432 TRU655432 UBQ655432 ULM655432 UVI655432 VFE655432 VPA655432 VYW655432 WIS655432 WSO655432 L720968 GC720968 PY720968 ZU720968 AJQ720968 ATM720968 BDI720968 BNE720968 BXA720968 CGW720968 CQS720968 DAO720968 DKK720968 DUG720968 EEC720968 ENY720968 EXU720968 FHQ720968 FRM720968 GBI720968 GLE720968 GVA720968 HEW720968 HOS720968 HYO720968 IIK720968 ISG720968 JCC720968 JLY720968 JVU720968 KFQ720968 KPM720968 KZI720968 LJE720968 LTA720968 MCW720968 MMS720968 MWO720968 NGK720968 NQG720968 OAC720968 OJY720968 OTU720968 PDQ720968 PNM720968 PXI720968 QHE720968 QRA720968 RAW720968 RKS720968 RUO720968 SEK720968 SOG720968 SYC720968 THY720968 TRU720968 UBQ720968 ULM720968 UVI720968 VFE720968 VPA720968 VYW720968 WIS720968 WSO720968 L786504 GC786504 PY786504 ZU786504 AJQ786504 ATM786504 BDI786504 BNE786504 BXA786504 CGW786504 CQS786504 DAO786504 DKK786504 DUG786504 EEC786504 ENY786504 EXU786504 FHQ786504 FRM786504 GBI786504 GLE786504 GVA786504 HEW786504 HOS786504 HYO786504 IIK786504 ISG786504 JCC786504 JLY786504 JVU786504 KFQ786504 KPM786504 KZI786504 LJE786504 LTA786504 MCW786504 MMS786504 MWO786504 NGK786504 NQG786504 OAC786504 OJY786504 OTU786504 PDQ786504 PNM786504 PXI786504 QHE786504 QRA786504 RAW786504 RKS786504 RUO786504 SEK786504 SOG786504 SYC786504 THY786504 TRU786504 UBQ786504 ULM786504 UVI786504 VFE786504 VPA786504 VYW786504 WIS786504 WSO786504 L852040 GC852040 PY852040 ZU852040 AJQ852040 ATM852040 BDI852040 BNE852040 BXA852040 CGW852040 CQS852040 DAO852040 DKK852040 DUG852040 EEC852040 ENY852040 EXU852040 FHQ852040 FRM852040 GBI852040 GLE852040 GVA852040 HEW852040 HOS852040 HYO852040 IIK852040 ISG852040 JCC852040 JLY852040 JVU852040 KFQ852040 KPM852040 KZI852040 LJE852040 LTA852040 MCW852040 MMS852040 MWO852040 NGK852040 NQG852040 OAC852040 OJY852040 OTU852040 PDQ852040 PNM852040 PXI852040 QHE852040 QRA852040 RAW852040 RKS852040 RUO852040 SEK852040 SOG852040 SYC852040 THY852040 TRU852040 UBQ852040 ULM852040 UVI852040 VFE852040 VPA852040 VYW852040 WIS852040 WSO852040 L917576 GC917576 PY917576 ZU917576 AJQ917576 ATM917576 BDI917576 BNE917576 BXA917576 CGW917576 CQS917576 DAO917576 DKK917576 DUG917576 EEC917576 ENY917576 EXU917576 FHQ917576 FRM917576 GBI917576 GLE917576 GVA917576 HEW917576 HOS917576 HYO917576 IIK917576 ISG917576 JCC917576 JLY917576 JVU917576 KFQ917576 KPM917576 KZI917576 LJE917576 LTA917576 MCW917576 MMS917576 MWO917576 NGK917576 NQG917576 OAC917576 OJY917576 OTU917576 PDQ917576 PNM917576 PXI917576 QHE917576 QRA917576 RAW917576 RKS917576 RUO917576 SEK917576 SOG917576 SYC917576 THY917576 TRU917576 UBQ917576 ULM917576 UVI917576 VFE917576 VPA917576 VYW917576 WIS917576 WSO917576 L983112 GC983112 PY983112 ZU983112 AJQ983112 ATM983112 BDI983112 BNE983112 BXA983112 CGW983112 CQS983112 DAO983112 DKK983112 DUG983112 EEC983112 ENY983112 EXU983112 FHQ983112 FRM983112 GBI983112 GLE983112 GVA983112 HEW983112 HOS983112 HYO983112 IIK983112 ISG983112 JCC983112 JLY983112 JVU983112 KFQ983112 KPM983112 KZI983112 LJE983112 LTA983112 MCW983112 MMS983112 MWO983112 NGK983112 NQG983112 OAC983112 OJY983112 OTU983112 PDQ983112 PNM983112 PXI983112 QHE983112 QRA983112 RAW983112 RKS983112 RUO983112 SEK983112 SOG983112 SYC983112 THY983112 TRU983112 UBQ983112 ULM983112 UVI983112 VFE983112 VPA983112 VYW983112 WIS983112 WSO983112 L22 E18" xr:uid="{46A57661-2E41-47DB-A6BD-AFD6D5DC15A5}">
      <formula1>"V,J,R"</formula1>
    </dataValidation>
    <dataValidation type="list" allowBlank="1" showInputMessage="1" showErrorMessage="1" sqref="WSH983110 FV18 PR18 ZN18 AJJ18 ATF18 BDB18 BMX18 BWT18 CGP18 CQL18 DAH18 DKD18 DTZ18 EDV18 ENR18 EXN18 FHJ18 FRF18 GBB18 GKX18 GUT18 HEP18 HOL18 HYH18 IID18 IRZ18 JBV18 JLR18 JVN18 KFJ18 KPF18 KZB18 LIX18 LST18 MCP18 MML18 MWH18 NGD18 NPZ18 NZV18 OJR18 OTN18 PDJ18 PNF18 PXB18 QGX18 QQT18 RAP18 RKL18 RUH18 SED18 SNZ18 SXV18 THR18 TRN18 UBJ18 ULF18 UVB18 VEX18 VOT18 VYP18 WIL18 WSH18 E65606 FV65606 PR65606 ZN65606 AJJ65606 ATF65606 BDB65606 BMX65606 BWT65606 CGP65606 CQL65606 DAH65606 DKD65606 DTZ65606 EDV65606 ENR65606 EXN65606 FHJ65606 FRF65606 GBB65606 GKX65606 GUT65606 HEP65606 HOL65606 HYH65606 IID65606 IRZ65606 JBV65606 JLR65606 JVN65606 KFJ65606 KPF65606 KZB65606 LIX65606 LST65606 MCP65606 MML65606 MWH65606 NGD65606 NPZ65606 NZV65606 OJR65606 OTN65606 PDJ65606 PNF65606 PXB65606 QGX65606 QQT65606 RAP65606 RKL65606 RUH65606 SED65606 SNZ65606 SXV65606 THR65606 TRN65606 UBJ65606 ULF65606 UVB65606 VEX65606 VOT65606 VYP65606 WIL65606 WSH65606 E131142 FV131142 PR131142 ZN131142 AJJ131142 ATF131142 BDB131142 BMX131142 BWT131142 CGP131142 CQL131142 DAH131142 DKD131142 DTZ131142 EDV131142 ENR131142 EXN131142 FHJ131142 FRF131142 GBB131142 GKX131142 GUT131142 HEP131142 HOL131142 HYH131142 IID131142 IRZ131142 JBV131142 JLR131142 JVN131142 KFJ131142 KPF131142 KZB131142 LIX131142 LST131142 MCP131142 MML131142 MWH131142 NGD131142 NPZ131142 NZV131142 OJR131142 OTN131142 PDJ131142 PNF131142 PXB131142 QGX131142 QQT131142 RAP131142 RKL131142 RUH131142 SED131142 SNZ131142 SXV131142 THR131142 TRN131142 UBJ131142 ULF131142 UVB131142 VEX131142 VOT131142 VYP131142 WIL131142 WSH131142 E196678 FV196678 PR196678 ZN196678 AJJ196678 ATF196678 BDB196678 BMX196678 BWT196678 CGP196678 CQL196678 DAH196678 DKD196678 DTZ196678 EDV196678 ENR196678 EXN196678 FHJ196678 FRF196678 GBB196678 GKX196678 GUT196678 HEP196678 HOL196678 HYH196678 IID196678 IRZ196678 JBV196678 JLR196678 JVN196678 KFJ196678 KPF196678 KZB196678 LIX196678 LST196678 MCP196678 MML196678 MWH196678 NGD196678 NPZ196678 NZV196678 OJR196678 OTN196678 PDJ196678 PNF196678 PXB196678 QGX196678 QQT196678 RAP196678 RKL196678 RUH196678 SED196678 SNZ196678 SXV196678 THR196678 TRN196678 UBJ196678 ULF196678 UVB196678 VEX196678 VOT196678 VYP196678 WIL196678 WSH196678 E262214 FV262214 PR262214 ZN262214 AJJ262214 ATF262214 BDB262214 BMX262214 BWT262214 CGP262214 CQL262214 DAH262214 DKD262214 DTZ262214 EDV262214 ENR262214 EXN262214 FHJ262214 FRF262214 GBB262214 GKX262214 GUT262214 HEP262214 HOL262214 HYH262214 IID262214 IRZ262214 JBV262214 JLR262214 JVN262214 KFJ262214 KPF262214 KZB262214 LIX262214 LST262214 MCP262214 MML262214 MWH262214 NGD262214 NPZ262214 NZV262214 OJR262214 OTN262214 PDJ262214 PNF262214 PXB262214 QGX262214 QQT262214 RAP262214 RKL262214 RUH262214 SED262214 SNZ262214 SXV262214 THR262214 TRN262214 UBJ262214 ULF262214 UVB262214 VEX262214 VOT262214 VYP262214 WIL262214 WSH262214 E327750 FV327750 PR327750 ZN327750 AJJ327750 ATF327750 BDB327750 BMX327750 BWT327750 CGP327750 CQL327750 DAH327750 DKD327750 DTZ327750 EDV327750 ENR327750 EXN327750 FHJ327750 FRF327750 GBB327750 GKX327750 GUT327750 HEP327750 HOL327750 HYH327750 IID327750 IRZ327750 JBV327750 JLR327750 JVN327750 KFJ327750 KPF327750 KZB327750 LIX327750 LST327750 MCP327750 MML327750 MWH327750 NGD327750 NPZ327750 NZV327750 OJR327750 OTN327750 PDJ327750 PNF327750 PXB327750 QGX327750 QQT327750 RAP327750 RKL327750 RUH327750 SED327750 SNZ327750 SXV327750 THR327750 TRN327750 UBJ327750 ULF327750 UVB327750 VEX327750 VOT327750 VYP327750 WIL327750 WSH327750 E393286 FV393286 PR393286 ZN393286 AJJ393286 ATF393286 BDB393286 BMX393286 BWT393286 CGP393286 CQL393286 DAH393286 DKD393286 DTZ393286 EDV393286 ENR393286 EXN393286 FHJ393286 FRF393286 GBB393286 GKX393286 GUT393286 HEP393286 HOL393286 HYH393286 IID393286 IRZ393286 JBV393286 JLR393286 JVN393286 KFJ393286 KPF393286 KZB393286 LIX393286 LST393286 MCP393286 MML393286 MWH393286 NGD393286 NPZ393286 NZV393286 OJR393286 OTN393286 PDJ393286 PNF393286 PXB393286 QGX393286 QQT393286 RAP393286 RKL393286 RUH393286 SED393286 SNZ393286 SXV393286 THR393286 TRN393286 UBJ393286 ULF393286 UVB393286 VEX393286 VOT393286 VYP393286 WIL393286 WSH393286 E458822 FV458822 PR458822 ZN458822 AJJ458822 ATF458822 BDB458822 BMX458822 BWT458822 CGP458822 CQL458822 DAH458822 DKD458822 DTZ458822 EDV458822 ENR458822 EXN458822 FHJ458822 FRF458822 GBB458822 GKX458822 GUT458822 HEP458822 HOL458822 HYH458822 IID458822 IRZ458822 JBV458822 JLR458822 JVN458822 KFJ458822 KPF458822 KZB458822 LIX458822 LST458822 MCP458822 MML458822 MWH458822 NGD458822 NPZ458822 NZV458822 OJR458822 OTN458822 PDJ458822 PNF458822 PXB458822 QGX458822 QQT458822 RAP458822 RKL458822 RUH458822 SED458822 SNZ458822 SXV458822 THR458822 TRN458822 UBJ458822 ULF458822 UVB458822 VEX458822 VOT458822 VYP458822 WIL458822 WSH458822 E524358 FV524358 PR524358 ZN524358 AJJ524358 ATF524358 BDB524358 BMX524358 BWT524358 CGP524358 CQL524358 DAH524358 DKD524358 DTZ524358 EDV524358 ENR524358 EXN524358 FHJ524358 FRF524358 GBB524358 GKX524358 GUT524358 HEP524358 HOL524358 HYH524358 IID524358 IRZ524358 JBV524358 JLR524358 JVN524358 KFJ524358 KPF524358 KZB524358 LIX524358 LST524358 MCP524358 MML524358 MWH524358 NGD524358 NPZ524358 NZV524358 OJR524358 OTN524358 PDJ524358 PNF524358 PXB524358 QGX524358 QQT524358 RAP524358 RKL524358 RUH524358 SED524358 SNZ524358 SXV524358 THR524358 TRN524358 UBJ524358 ULF524358 UVB524358 VEX524358 VOT524358 VYP524358 WIL524358 WSH524358 E589894 FV589894 PR589894 ZN589894 AJJ589894 ATF589894 BDB589894 BMX589894 BWT589894 CGP589894 CQL589894 DAH589894 DKD589894 DTZ589894 EDV589894 ENR589894 EXN589894 FHJ589894 FRF589894 GBB589894 GKX589894 GUT589894 HEP589894 HOL589894 HYH589894 IID589894 IRZ589894 JBV589894 JLR589894 JVN589894 KFJ589894 KPF589894 KZB589894 LIX589894 LST589894 MCP589894 MML589894 MWH589894 NGD589894 NPZ589894 NZV589894 OJR589894 OTN589894 PDJ589894 PNF589894 PXB589894 QGX589894 QQT589894 RAP589894 RKL589894 RUH589894 SED589894 SNZ589894 SXV589894 THR589894 TRN589894 UBJ589894 ULF589894 UVB589894 VEX589894 VOT589894 VYP589894 WIL589894 WSH589894 E655430 FV655430 PR655430 ZN655430 AJJ655430 ATF655430 BDB655430 BMX655430 BWT655430 CGP655430 CQL655430 DAH655430 DKD655430 DTZ655430 EDV655430 ENR655430 EXN655430 FHJ655430 FRF655430 GBB655430 GKX655430 GUT655430 HEP655430 HOL655430 HYH655430 IID655430 IRZ655430 JBV655430 JLR655430 JVN655430 KFJ655430 KPF655430 KZB655430 LIX655430 LST655430 MCP655430 MML655430 MWH655430 NGD655430 NPZ655430 NZV655430 OJR655430 OTN655430 PDJ655430 PNF655430 PXB655430 QGX655430 QQT655430 RAP655430 RKL655430 RUH655430 SED655430 SNZ655430 SXV655430 THR655430 TRN655430 UBJ655430 ULF655430 UVB655430 VEX655430 VOT655430 VYP655430 WIL655430 WSH655430 E720966 FV720966 PR720966 ZN720966 AJJ720966 ATF720966 BDB720966 BMX720966 BWT720966 CGP720966 CQL720966 DAH720966 DKD720966 DTZ720966 EDV720966 ENR720966 EXN720966 FHJ720966 FRF720966 GBB720966 GKX720966 GUT720966 HEP720966 HOL720966 HYH720966 IID720966 IRZ720966 JBV720966 JLR720966 JVN720966 KFJ720966 KPF720966 KZB720966 LIX720966 LST720966 MCP720966 MML720966 MWH720966 NGD720966 NPZ720966 NZV720966 OJR720966 OTN720966 PDJ720966 PNF720966 PXB720966 QGX720966 QQT720966 RAP720966 RKL720966 RUH720966 SED720966 SNZ720966 SXV720966 THR720966 TRN720966 UBJ720966 ULF720966 UVB720966 VEX720966 VOT720966 VYP720966 WIL720966 WSH720966 E786502 FV786502 PR786502 ZN786502 AJJ786502 ATF786502 BDB786502 BMX786502 BWT786502 CGP786502 CQL786502 DAH786502 DKD786502 DTZ786502 EDV786502 ENR786502 EXN786502 FHJ786502 FRF786502 GBB786502 GKX786502 GUT786502 HEP786502 HOL786502 HYH786502 IID786502 IRZ786502 JBV786502 JLR786502 JVN786502 KFJ786502 KPF786502 KZB786502 LIX786502 LST786502 MCP786502 MML786502 MWH786502 NGD786502 NPZ786502 NZV786502 OJR786502 OTN786502 PDJ786502 PNF786502 PXB786502 QGX786502 QQT786502 RAP786502 RKL786502 RUH786502 SED786502 SNZ786502 SXV786502 THR786502 TRN786502 UBJ786502 ULF786502 UVB786502 VEX786502 VOT786502 VYP786502 WIL786502 WSH786502 E852038 FV852038 PR852038 ZN852038 AJJ852038 ATF852038 BDB852038 BMX852038 BWT852038 CGP852038 CQL852038 DAH852038 DKD852038 DTZ852038 EDV852038 ENR852038 EXN852038 FHJ852038 FRF852038 GBB852038 GKX852038 GUT852038 HEP852038 HOL852038 HYH852038 IID852038 IRZ852038 JBV852038 JLR852038 JVN852038 KFJ852038 KPF852038 KZB852038 LIX852038 LST852038 MCP852038 MML852038 MWH852038 NGD852038 NPZ852038 NZV852038 OJR852038 OTN852038 PDJ852038 PNF852038 PXB852038 QGX852038 QQT852038 RAP852038 RKL852038 RUH852038 SED852038 SNZ852038 SXV852038 THR852038 TRN852038 UBJ852038 ULF852038 UVB852038 VEX852038 VOT852038 VYP852038 WIL852038 WSH852038 E917574 FV917574 PR917574 ZN917574 AJJ917574 ATF917574 BDB917574 BMX917574 BWT917574 CGP917574 CQL917574 DAH917574 DKD917574 DTZ917574 EDV917574 ENR917574 EXN917574 FHJ917574 FRF917574 GBB917574 GKX917574 GUT917574 HEP917574 HOL917574 HYH917574 IID917574 IRZ917574 JBV917574 JLR917574 JVN917574 KFJ917574 KPF917574 KZB917574 LIX917574 LST917574 MCP917574 MML917574 MWH917574 NGD917574 NPZ917574 NZV917574 OJR917574 OTN917574 PDJ917574 PNF917574 PXB917574 QGX917574 QQT917574 RAP917574 RKL917574 RUH917574 SED917574 SNZ917574 SXV917574 THR917574 TRN917574 UBJ917574 ULF917574 UVB917574 VEX917574 VOT917574 VYP917574 WIL917574 WSH917574 E983110 FV983110 PR983110 ZN983110 AJJ983110 ATF983110 BDB983110 BMX983110 BWT983110 CGP983110 CQL983110 DAH983110 DKD983110 DTZ983110 EDV983110 ENR983110 EXN983110 FHJ983110 FRF983110 GBB983110 GKX983110 GUT983110 HEP983110 HOL983110 HYH983110 IID983110 IRZ983110 JBV983110 JLR983110 JVN983110 KFJ983110 KPF983110 KZB983110 LIX983110 LST983110 MCP983110 MML983110 MWH983110 NGD983110 NPZ983110 NZV983110 OJR983110 OTN983110 PDJ983110 PNF983110 PXB983110 QGX983110 QQT983110 RAP983110 RKL983110 RUH983110 SED983110 SNZ983110 SXV983110 THR983110 TRN983110 UBJ983110 ULF983110 UVB983110 VEX983110 VOT983110 VYP983110 WIL983110" xr:uid="{2941591C-0CFD-442A-A329-9F1A00D572E7}">
      <formula1>"Démarrage,Planification,Execution,Clôture"</formula1>
    </dataValidation>
  </dataValidations>
  <pageMargins left="0.78740157480314965" right="0.78740157480314965" top="0.98425196850393704" bottom="0.98425196850393704" header="0.51181102362204722" footer="0.51181102362204722"/>
  <pageSetup scale="45" orientation="portrait" horizontalDpi="4294967293" r:id="rId1"/>
  <headerFooter alignWithMargins="0">
    <oddHeader>&amp;L&amp;D</oddHeader>
    <oddFooter>&amp;LGabarit développé et conçu par CONSILIUM&amp;CDroits réservés- TM&amp;R&amp;P /&amp;N</oddFooter>
  </headerFooter>
  <rowBreaks count="2" manualBreakCount="2">
    <brk id="60" max="16383" man="1"/>
    <brk id="186" min="1" max="18" man="1"/>
  </rowBreaks>
  <colBreaks count="1" manualBreakCount="1">
    <brk id="19" max="24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Guide d'utilisation</vt:lpstr>
      <vt:lpstr>VP</vt:lpstr>
      <vt:lpstr>CR</vt:lpstr>
      <vt:lpstr>VA</vt:lpstr>
      <vt:lpstr>Suivi Budget - Rapport VA</vt:lpstr>
      <vt:lpstr>Rapport Avancement Projet</vt:lpstr>
      <vt:lpstr>CR!Zone_d_impression</vt:lpstr>
      <vt:lpstr>'Rapport Avancement Projet'!Zone_d_impression</vt:lpstr>
      <vt:lpstr>'Suivi Budget - Rapport VA'!Zone_d_impression</vt:lpstr>
      <vt:lpstr>VA!Zone_d_impression</vt:lpstr>
      <vt:lpstr>VP!Zone_d_impression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Blog-gestion-de-projet.com</dc:creator>
  <cp:lastModifiedBy>HP</cp:lastModifiedBy>
  <dcterms:created xsi:type="dcterms:W3CDTF">2020-05-30T22:32:47Z</dcterms:created>
  <dcterms:modified xsi:type="dcterms:W3CDTF">2022-12-13T23:32:47Z</dcterms:modified>
</cp:coreProperties>
</file>