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s\physics\lab_2\"/>
    </mc:Choice>
  </mc:AlternateContent>
  <xr:revisionPtr revIDLastSave="0" documentId="13_ncr:1_{5D7ABE6A-057E-44FA-BF5F-88E84A60EC1D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  <c r="S46" i="1"/>
  <c r="S47" i="1"/>
  <c r="S48" i="1"/>
  <c r="S45" i="1"/>
  <c r="P46" i="1"/>
  <c r="J46" i="1"/>
  <c r="J47" i="1"/>
  <c r="J45" i="1"/>
  <c r="G46" i="1"/>
  <c r="G47" i="1"/>
  <c r="G48" i="1"/>
  <c r="G45" i="1"/>
  <c r="D46" i="1"/>
  <c r="Q48" i="1"/>
  <c r="R48" i="1" s="1"/>
  <c r="Q47" i="1"/>
  <c r="R47" i="1" s="1"/>
  <c r="Q46" i="1"/>
  <c r="R46" i="1" s="1"/>
  <c r="Q45" i="1"/>
  <c r="R45" i="1" s="1"/>
  <c r="N48" i="1"/>
  <c r="O48" i="1" s="1"/>
  <c r="N47" i="1"/>
  <c r="O47" i="1" s="1"/>
  <c r="N46" i="1"/>
  <c r="O46" i="1" s="1"/>
  <c r="N45" i="1"/>
  <c r="O45" i="1" s="1"/>
  <c r="K48" i="1"/>
  <c r="L48" i="1" s="1"/>
  <c r="K47" i="1"/>
  <c r="L47" i="1" s="1"/>
  <c r="K46" i="1"/>
  <c r="L46" i="1" s="1"/>
  <c r="K45" i="1"/>
  <c r="L45" i="1" s="1"/>
  <c r="H48" i="1"/>
  <c r="I48" i="1" s="1"/>
  <c r="H47" i="1"/>
  <c r="I47" i="1" s="1"/>
  <c r="H46" i="1"/>
  <c r="I46" i="1" s="1"/>
  <c r="H45" i="1"/>
  <c r="I45" i="1" s="1"/>
  <c r="E48" i="1"/>
  <c r="E47" i="1"/>
  <c r="F47" i="1" s="1"/>
  <c r="E46" i="1"/>
  <c r="F46" i="1" s="1"/>
  <c r="E45" i="1"/>
  <c r="B48" i="1"/>
  <c r="D48" i="1" s="1"/>
  <c r="B47" i="1"/>
  <c r="D47" i="1" s="1"/>
  <c r="B46" i="1"/>
  <c r="C46" i="1" s="1"/>
  <c r="B45" i="1"/>
  <c r="D45" i="1" s="1"/>
  <c r="H38" i="1"/>
  <c r="G38" i="1"/>
  <c r="F38" i="1"/>
  <c r="E38" i="1"/>
  <c r="D38" i="1"/>
  <c r="C38" i="1"/>
  <c r="H34" i="1"/>
  <c r="G34" i="1"/>
  <c r="F34" i="1"/>
  <c r="E34" i="1"/>
  <c r="D34" i="1"/>
  <c r="C34" i="1"/>
  <c r="H30" i="1"/>
  <c r="G30" i="1"/>
  <c r="F30" i="1"/>
  <c r="E30" i="1"/>
  <c r="D30" i="1"/>
  <c r="C30" i="1"/>
  <c r="H26" i="1"/>
  <c r="G26" i="1"/>
  <c r="F26" i="1"/>
  <c r="E26" i="1"/>
  <c r="D26" i="1"/>
  <c r="C26" i="1"/>
  <c r="C18" i="1"/>
  <c r="D18" i="1"/>
  <c r="E18" i="1"/>
  <c r="F18" i="1"/>
  <c r="G18" i="1"/>
  <c r="B18" i="1"/>
  <c r="C14" i="1"/>
  <c r="D14" i="1"/>
  <c r="E14" i="1"/>
  <c r="F14" i="1"/>
  <c r="G14" i="1"/>
  <c r="B14" i="1"/>
  <c r="C10" i="1"/>
  <c r="D10" i="1"/>
  <c r="E10" i="1"/>
  <c r="F10" i="1"/>
  <c r="G10" i="1"/>
  <c r="B10" i="1"/>
  <c r="C6" i="1"/>
  <c r="D6" i="1"/>
  <c r="E6" i="1"/>
  <c r="F6" i="1"/>
  <c r="G6" i="1"/>
  <c r="B6" i="1"/>
  <c r="C47" i="1" l="1"/>
  <c r="M45" i="1"/>
  <c r="C48" i="1"/>
  <c r="J48" i="1"/>
  <c r="M48" i="1"/>
  <c r="M47" i="1"/>
  <c r="M46" i="1"/>
  <c r="C45" i="1"/>
  <c r="P45" i="1"/>
  <c r="P48" i="1"/>
  <c r="P4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<sst xmlns="http://schemas.openxmlformats.org/spreadsheetml/2006/main" count="93" uniqueCount="34">
  <si>
    <t>m1</t>
  </si>
  <si>
    <t>m2</t>
  </si>
  <si>
    <t>Масса груза, г</t>
  </si>
  <si>
    <t>m3</t>
  </si>
  <si>
    <t>m4</t>
  </si>
  <si>
    <t>1.риска</t>
  </si>
  <si>
    <t>2.риска</t>
  </si>
  <si>
    <t>3.риска</t>
  </si>
  <si>
    <t>4.риска</t>
  </si>
  <si>
    <t>5.риска</t>
  </si>
  <si>
    <t>6.риска</t>
  </si>
  <si>
    <t>Положение утяжелителей</t>
  </si>
  <si>
    <t>t</t>
  </si>
  <si>
    <t>t , c</t>
  </si>
  <si>
    <r>
      <t>a, м/c</t>
    </r>
    <r>
      <rPr>
        <vertAlign val="superscript"/>
        <sz val="11"/>
        <color theme="1"/>
        <rFont val="Calibri"/>
        <family val="2"/>
        <scheme val="minor"/>
      </rPr>
      <t>2</t>
    </r>
  </si>
  <si>
    <t>ε, рад/с</t>
  </si>
  <si>
    <t>M, Н·м</t>
  </si>
  <si>
    <t>1 риска</t>
  </si>
  <si>
    <t>2 риска</t>
  </si>
  <si>
    <t>3 риска</t>
  </si>
  <si>
    <t>4 риска</t>
  </si>
  <si>
    <t>5 риска</t>
  </si>
  <si>
    <t>6 риска</t>
  </si>
  <si>
    <r>
      <t>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кг</t>
    </r>
  </si>
  <si>
    <t>h1</t>
  </si>
  <si>
    <t>h2</t>
  </si>
  <si>
    <t>l1</t>
  </si>
  <si>
    <t>l0</t>
  </si>
  <si>
    <t>d</t>
  </si>
  <si>
    <t>b</t>
  </si>
  <si>
    <t>a</t>
  </si>
  <si>
    <t>"+-"0,0005</t>
  </si>
  <si>
    <t>"+-"0,0002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</si>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</sst>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workbookViewId="0">
      <selection activeCell="I50" sqref="I50"/>
    </sheetView>
  </sheetViews>
  <sheetFormatPr defaultRowHeight="14.25" x14ac:dyDescent="0.45"/>
  <cols>
    <col min="1" max="1" width="12.19921875" bestFit="1" customWidth="1"/>
    <col min="2" max="5" width="10.19921875" bestFit="1" customWidth="1"/>
  </cols>
  <sheetData>
    <row r="1" spans="1:15" x14ac:dyDescent="0.45">
      <c r="A1" s="8" t="s">
        <v>2</v>
      </c>
      <c r="B1" s="8" t="s">
        <v>11</v>
      </c>
      <c r="C1" s="8"/>
      <c r="D1" s="8"/>
      <c r="E1" s="8"/>
      <c r="F1" s="8"/>
      <c r="G1" s="8"/>
    </row>
    <row r="2" spans="1:15" x14ac:dyDescent="0.45">
      <c r="A2" s="8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15" x14ac:dyDescent="0.45">
      <c r="A3" s="8" t="s">
        <v>0</v>
      </c>
      <c r="B3" s="1">
        <v>5.26</v>
      </c>
      <c r="C3" s="1">
        <v>5.65</v>
      </c>
      <c r="D3" s="2">
        <v>6.9</v>
      </c>
      <c r="E3" s="1">
        <v>7.81</v>
      </c>
      <c r="F3" s="2">
        <v>9.1999999999999993</v>
      </c>
      <c r="G3" s="1">
        <v>10.33</v>
      </c>
      <c r="L3" s="1" t="s">
        <v>0</v>
      </c>
      <c r="M3" s="1">
        <v>0.25</v>
      </c>
      <c r="O3" t="s">
        <v>31</v>
      </c>
    </row>
    <row r="4" spans="1:15" x14ac:dyDescent="0.45">
      <c r="A4" s="8"/>
      <c r="B4" s="1">
        <v>5.01</v>
      </c>
      <c r="C4" s="2">
        <v>5.8</v>
      </c>
      <c r="D4" s="1">
        <v>6.78</v>
      </c>
      <c r="E4" s="1">
        <v>8.18</v>
      </c>
      <c r="F4" s="2">
        <v>9.1999999999999993</v>
      </c>
      <c r="G4" s="1">
        <v>10.36</v>
      </c>
      <c r="L4" s="1" t="s">
        <v>1</v>
      </c>
      <c r="M4" s="1">
        <v>0.5</v>
      </c>
    </row>
    <row r="5" spans="1:15" x14ac:dyDescent="0.45">
      <c r="A5" s="8"/>
      <c r="B5" s="1">
        <v>5.01</v>
      </c>
      <c r="C5" s="1">
        <v>5.85</v>
      </c>
      <c r="D5" s="1">
        <v>6.76</v>
      </c>
      <c r="E5" s="1">
        <v>8.06</v>
      </c>
      <c r="F5" s="1">
        <v>9.15</v>
      </c>
      <c r="G5" s="1">
        <v>10.38</v>
      </c>
      <c r="L5" s="1" t="s">
        <v>3</v>
      </c>
      <c r="M5" s="1">
        <v>0.75</v>
      </c>
    </row>
    <row r="6" spans="1:15" x14ac:dyDescent="0.45">
      <c r="A6" s="8"/>
      <c r="B6" s="2">
        <f>SUM(B3:B5)/3</f>
        <v>5.0933333333333328</v>
      </c>
      <c r="C6" s="2">
        <f t="shared" ref="C6:G6" si="0">SUM(C3:C5)/3</f>
        <v>5.7666666666666657</v>
      </c>
      <c r="D6" s="2">
        <f t="shared" si="0"/>
        <v>6.8133333333333326</v>
      </c>
      <c r="E6" s="2">
        <f t="shared" si="0"/>
        <v>8.0166666666666657</v>
      </c>
      <c r="F6" s="2">
        <f t="shared" si="0"/>
        <v>9.1833333333333318</v>
      </c>
      <c r="G6" s="2">
        <f t="shared" si="0"/>
        <v>10.356666666666667</v>
      </c>
      <c r="L6" s="1" t="s">
        <v>4</v>
      </c>
      <c r="M6" s="1">
        <v>1</v>
      </c>
    </row>
    <row r="7" spans="1:15" x14ac:dyDescent="0.45">
      <c r="A7" s="8" t="s">
        <v>1</v>
      </c>
      <c r="B7" s="1">
        <v>3.76</v>
      </c>
      <c r="C7" s="1">
        <v>4.26</v>
      </c>
      <c r="D7" s="1">
        <v>5.05</v>
      </c>
      <c r="E7" s="1">
        <v>5.95</v>
      </c>
      <c r="F7" s="1">
        <v>6.66</v>
      </c>
      <c r="G7" s="1">
        <v>7.48</v>
      </c>
    </row>
    <row r="8" spans="1:15" x14ac:dyDescent="0.45">
      <c r="A8" s="8"/>
      <c r="B8" s="1">
        <v>3.84</v>
      </c>
      <c r="C8" s="1">
        <v>3.96</v>
      </c>
      <c r="D8" s="1">
        <v>5.03</v>
      </c>
      <c r="E8" s="2">
        <v>6</v>
      </c>
      <c r="F8" s="1">
        <v>6.55</v>
      </c>
      <c r="G8" s="1">
        <v>7.53</v>
      </c>
      <c r="L8" s="1" t="s">
        <v>24</v>
      </c>
      <c r="M8" s="1">
        <v>0.7</v>
      </c>
    </row>
    <row r="9" spans="1:15" x14ac:dyDescent="0.45">
      <c r="A9" s="8"/>
      <c r="B9" s="1">
        <v>3.81</v>
      </c>
      <c r="C9" s="1">
        <v>4.28</v>
      </c>
      <c r="D9" s="1">
        <v>5.15</v>
      </c>
      <c r="E9" s="1">
        <v>5.95</v>
      </c>
      <c r="F9" s="1">
        <v>6.76</v>
      </c>
      <c r="G9" s="1">
        <v>7.51</v>
      </c>
      <c r="L9" s="1" t="s">
        <v>25</v>
      </c>
      <c r="M9" s="1">
        <v>0</v>
      </c>
    </row>
    <row r="10" spans="1:15" x14ac:dyDescent="0.45">
      <c r="A10" s="8"/>
      <c r="B10" s="2">
        <f>SUM(B7:B9)/3</f>
        <v>3.8033333333333332</v>
      </c>
      <c r="C10" s="2">
        <f t="shared" ref="C10:G10" si="1">SUM(C7:C9)/3</f>
        <v>4.166666666666667</v>
      </c>
      <c r="D10" s="2">
        <f t="shared" si="1"/>
        <v>5.0766666666666671</v>
      </c>
      <c r="E10" s="2">
        <f t="shared" si="1"/>
        <v>5.9666666666666659</v>
      </c>
      <c r="F10" s="2">
        <f t="shared" si="1"/>
        <v>6.6566666666666663</v>
      </c>
      <c r="G10" s="2">
        <f t="shared" si="1"/>
        <v>7.5066666666666677</v>
      </c>
      <c r="M10" s="3"/>
    </row>
    <row r="11" spans="1:15" x14ac:dyDescent="0.45">
      <c r="A11" s="8" t="s">
        <v>3</v>
      </c>
      <c r="B11" s="2">
        <v>3.2</v>
      </c>
      <c r="C11" s="1">
        <v>3.66</v>
      </c>
      <c r="D11" s="2">
        <v>4.4000000000000004</v>
      </c>
      <c r="E11" s="2">
        <v>4.9000000000000004</v>
      </c>
      <c r="F11" s="1">
        <v>5.51</v>
      </c>
      <c r="G11" s="1">
        <v>6.26</v>
      </c>
      <c r="L11" s="1" t="s">
        <v>26</v>
      </c>
      <c r="M11" s="5">
        <v>0.06</v>
      </c>
      <c r="O11" t="s">
        <v>31</v>
      </c>
    </row>
    <row r="12" spans="1:15" x14ac:dyDescent="0.45">
      <c r="A12" s="8"/>
      <c r="B12" s="1">
        <v>3.08</v>
      </c>
      <c r="C12" s="1">
        <v>3.63</v>
      </c>
      <c r="D12" s="1">
        <v>4.16</v>
      </c>
      <c r="E12" s="2">
        <v>5</v>
      </c>
      <c r="F12" s="1">
        <v>5.56</v>
      </c>
      <c r="G12" s="1">
        <v>6.21</v>
      </c>
      <c r="L12" s="1" t="s">
        <v>27</v>
      </c>
      <c r="M12" s="5">
        <v>0.03</v>
      </c>
      <c r="O12" t="s">
        <v>32</v>
      </c>
    </row>
    <row r="13" spans="1:15" x14ac:dyDescent="0.45">
      <c r="A13" s="8"/>
      <c r="B13" s="1">
        <v>3.08</v>
      </c>
      <c r="C13" s="1">
        <v>3.73</v>
      </c>
      <c r="D13" s="1">
        <v>4.33</v>
      </c>
      <c r="E13" s="1">
        <v>4.83</v>
      </c>
      <c r="F13" s="2">
        <v>5.4</v>
      </c>
      <c r="G13" s="1">
        <v>6.16</v>
      </c>
      <c r="M13" s="3"/>
    </row>
    <row r="14" spans="1:15" x14ac:dyDescent="0.45">
      <c r="A14" s="8"/>
      <c r="B14" s="1">
        <f>SUM(B11:B13)/3</f>
        <v>3.1199999999999997</v>
      </c>
      <c r="C14" s="2">
        <f t="shared" ref="C14:G14" si="2">SUM(C11:C13)/3</f>
        <v>3.6733333333333333</v>
      </c>
      <c r="D14" s="2">
        <f t="shared" si="2"/>
        <v>4.2966666666666669</v>
      </c>
      <c r="E14" s="1">
        <f t="shared" si="2"/>
        <v>4.91</v>
      </c>
      <c r="F14" s="1">
        <f t="shared" si="2"/>
        <v>5.4899999999999993</v>
      </c>
      <c r="G14" s="1">
        <f t="shared" si="2"/>
        <v>6.21</v>
      </c>
      <c r="L14" s="1" t="s">
        <v>28</v>
      </c>
      <c r="M14" s="5">
        <v>0.05</v>
      </c>
      <c r="O14" t="s">
        <v>31</v>
      </c>
    </row>
    <row r="15" spans="1:15" x14ac:dyDescent="0.45">
      <c r="A15" s="8" t="s">
        <v>4</v>
      </c>
      <c r="B15" s="1">
        <v>2.54</v>
      </c>
      <c r="C15" s="1">
        <v>3.23</v>
      </c>
      <c r="D15" s="1">
        <v>3.66</v>
      </c>
      <c r="E15" s="2">
        <v>4.2</v>
      </c>
      <c r="F15" s="1">
        <v>4.9800000000000004</v>
      </c>
      <c r="G15" s="1">
        <v>5.48</v>
      </c>
      <c r="L15" s="1" t="s">
        <v>29</v>
      </c>
      <c r="M15" s="5">
        <v>0.05</v>
      </c>
      <c r="O15" t="s">
        <v>31</v>
      </c>
    </row>
    <row r="16" spans="1:15" x14ac:dyDescent="0.45">
      <c r="A16" s="8"/>
      <c r="B16" s="1">
        <v>2.69</v>
      </c>
      <c r="C16" s="2">
        <v>3.3</v>
      </c>
      <c r="D16" s="1">
        <v>3.73</v>
      </c>
      <c r="E16" s="1">
        <v>4.1500000000000004</v>
      </c>
      <c r="F16" s="1">
        <v>4.76</v>
      </c>
      <c r="G16" s="1">
        <v>5.35</v>
      </c>
      <c r="L16" s="1" t="s">
        <v>30</v>
      </c>
      <c r="M16" s="5">
        <v>0.95</v>
      </c>
    </row>
    <row r="17" spans="1:13" x14ac:dyDescent="0.45">
      <c r="A17" s="8"/>
      <c r="B17" s="1">
        <v>2.78</v>
      </c>
      <c r="C17" s="1">
        <v>3.18</v>
      </c>
      <c r="D17" s="1">
        <v>3.76</v>
      </c>
      <c r="E17" s="1">
        <v>4.28</v>
      </c>
      <c r="F17" s="1">
        <v>4.93</v>
      </c>
      <c r="G17" s="1">
        <v>5.35</v>
      </c>
    </row>
    <row r="18" spans="1:13" x14ac:dyDescent="0.45">
      <c r="A18" s="8"/>
      <c r="B18" s="1">
        <f>SUM(B15:B17)/3</f>
        <v>2.67</v>
      </c>
      <c r="C18" s="2">
        <f t="shared" ref="C18:G18" si="3">SUM(C15:C17)/3</f>
        <v>3.2366666666666664</v>
      </c>
      <c r="D18" s="2">
        <f t="shared" si="3"/>
        <v>3.7166666666666668</v>
      </c>
      <c r="E18" s="1">
        <f t="shared" si="3"/>
        <v>4.2100000000000009</v>
      </c>
      <c r="F18" s="1">
        <f t="shared" si="3"/>
        <v>4.8899999999999997</v>
      </c>
      <c r="G18" s="2">
        <f t="shared" si="3"/>
        <v>5.3933333333333335</v>
      </c>
    </row>
    <row r="19" spans="1:13" x14ac:dyDescent="0.45">
      <c r="L19" s="1" t="s">
        <v>33</v>
      </c>
      <c r="M19" s="5">
        <v>9.81</v>
      </c>
    </row>
    <row r="21" spans="1:13" x14ac:dyDescent="0.45">
      <c r="A21" s="8" t="s">
        <v>2</v>
      </c>
      <c r="B21" s="8" t="s">
        <v>13</v>
      </c>
      <c r="C21" s="8" t="s">
        <v>11</v>
      </c>
      <c r="D21" s="8"/>
      <c r="E21" s="8"/>
      <c r="F21" s="8"/>
      <c r="G21" s="8"/>
      <c r="H21" s="8"/>
    </row>
    <row r="22" spans="1:13" x14ac:dyDescent="0.45">
      <c r="A22" s="8"/>
      <c r="B22" s="8"/>
      <c r="C22" s="1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H22" s="1" t="s">
        <v>10</v>
      </c>
    </row>
    <row r="23" spans="1:13" x14ac:dyDescent="0.45">
      <c r="A23" s="8" t="s">
        <v>0</v>
      </c>
      <c r="B23" s="1" t="s">
        <v>12</v>
      </c>
      <c r="C23" s="1">
        <v>5.26</v>
      </c>
      <c r="D23" s="1">
        <v>5.65</v>
      </c>
      <c r="E23" s="2">
        <v>6.9</v>
      </c>
      <c r="F23" s="1">
        <v>7.81</v>
      </c>
      <c r="G23" s="2">
        <v>9.1999999999999993</v>
      </c>
      <c r="H23" s="1">
        <v>10.33</v>
      </c>
    </row>
    <row r="24" spans="1:13" x14ac:dyDescent="0.45">
      <c r="A24" s="8"/>
      <c r="B24" s="1" t="s">
        <v>12</v>
      </c>
      <c r="C24" s="1">
        <v>5.01</v>
      </c>
      <c r="D24" s="2">
        <v>5.8</v>
      </c>
      <c r="E24" s="1">
        <v>6.78</v>
      </c>
      <c r="F24" s="1">
        <v>8.18</v>
      </c>
      <c r="G24" s="2">
        <v>9.1999999999999993</v>
      </c>
      <c r="H24" s="1">
        <v>10.36</v>
      </c>
    </row>
    <row r="25" spans="1:13" x14ac:dyDescent="0.45">
      <c r="A25" s="8"/>
      <c r="B25" s="1" t="s">
        <v>12</v>
      </c>
      <c r="C25" s="1">
        <v>5.01</v>
      </c>
      <c r="D25" s="1">
        <v>5.85</v>
      </c>
      <c r="E25" s="1">
        <v>6.76</v>
      </c>
      <c r="F25" s="1">
        <v>8.06</v>
      </c>
      <c r="G25" s="1">
        <v>9.15</v>
      </c>
      <c r="H25" s="1">
        <v>10.38</v>
      </c>
    </row>
    <row r="26" spans="1:13" x14ac:dyDescent="0.45">
      <c r="A26" s="8"/>
      <c r="B26" s="1" t="s">
        <v>12</v>
      </c>
      <c r="C26" s="2">
        <f>SUM(C23:C25)/3</f>
        <v>5.0933333333333328</v>
      </c>
      <c r="D26" s="2">
        <f t="shared" ref="D26:H26" si="4">SUM(D23:D25)/3</f>
        <v>5.7666666666666657</v>
      </c>
      <c r="E26" s="2">
        <f t="shared" si="4"/>
        <v>6.8133333333333326</v>
      </c>
      <c r="F26" s="2">
        <f t="shared" si="4"/>
        <v>8.0166666666666657</v>
      </c>
      <c r="G26" s="2">
        <f t="shared" si="4"/>
        <v>9.1833333333333318</v>
      </c>
      <c r="H26" s="2">
        <f t="shared" si="4"/>
        <v>10.356666666666667</v>
      </c>
    </row>
    <row r="27" spans="1:13" x14ac:dyDescent="0.45">
      <c r="A27" s="8" t="s">
        <v>1</v>
      </c>
      <c r="B27" s="1" t="s">
        <v>12</v>
      </c>
      <c r="C27" s="1">
        <v>3.76</v>
      </c>
      <c r="D27" s="1">
        <v>4.26</v>
      </c>
      <c r="E27" s="1">
        <v>5.05</v>
      </c>
      <c r="F27" s="1">
        <v>5.95</v>
      </c>
      <c r="G27" s="1">
        <v>6.66</v>
      </c>
      <c r="H27" s="1">
        <v>7.48</v>
      </c>
    </row>
    <row r="28" spans="1:13" x14ac:dyDescent="0.45">
      <c r="A28" s="8"/>
      <c r="B28" s="1" t="s">
        <v>12</v>
      </c>
      <c r="C28" s="1">
        <v>3.84</v>
      </c>
      <c r="D28" s="1">
        <v>3.96</v>
      </c>
      <c r="E28" s="1">
        <v>5.03</v>
      </c>
      <c r="F28" s="2">
        <v>6</v>
      </c>
      <c r="G28" s="1">
        <v>6.55</v>
      </c>
      <c r="H28" s="1">
        <v>7.53</v>
      </c>
    </row>
    <row r="29" spans="1:13" x14ac:dyDescent="0.45">
      <c r="A29" s="8"/>
      <c r="B29" s="1" t="s">
        <v>12</v>
      </c>
      <c r="C29" s="1">
        <v>3.81</v>
      </c>
      <c r="D29" s="1">
        <v>4.28</v>
      </c>
      <c r="E29" s="1">
        <v>5.15</v>
      </c>
      <c r="F29" s="1">
        <v>5.95</v>
      </c>
      <c r="G29" s="1">
        <v>6.76</v>
      </c>
      <c r="H29" s="1">
        <v>7.51</v>
      </c>
    </row>
    <row r="30" spans="1:13" x14ac:dyDescent="0.45">
      <c r="A30" s="8"/>
      <c r="B30" s="1" t="s">
        <v>12</v>
      </c>
      <c r="C30" s="2">
        <f>SUM(C27:C29)/3</f>
        <v>3.8033333333333332</v>
      </c>
      <c r="D30" s="2">
        <f t="shared" ref="D30:H30" si="5">SUM(D27:D29)/3</f>
        <v>4.166666666666667</v>
      </c>
      <c r="E30" s="2">
        <f t="shared" si="5"/>
        <v>5.0766666666666671</v>
      </c>
      <c r="F30" s="2">
        <f t="shared" si="5"/>
        <v>5.9666666666666659</v>
      </c>
      <c r="G30" s="2">
        <f t="shared" si="5"/>
        <v>6.6566666666666663</v>
      </c>
      <c r="H30" s="2">
        <f t="shared" si="5"/>
        <v>7.5066666666666677</v>
      </c>
    </row>
    <row r="31" spans="1:13" x14ac:dyDescent="0.45">
      <c r="A31" s="8" t="s">
        <v>3</v>
      </c>
      <c r="B31" s="1" t="s">
        <v>12</v>
      </c>
      <c r="C31" s="2">
        <v>3.2</v>
      </c>
      <c r="D31" s="1">
        <v>3.66</v>
      </c>
      <c r="E31" s="2">
        <v>4.4000000000000004</v>
      </c>
      <c r="F31" s="2">
        <v>4.9000000000000004</v>
      </c>
      <c r="G31" s="1">
        <v>5.51</v>
      </c>
      <c r="H31" s="1">
        <v>6.26</v>
      </c>
    </row>
    <row r="32" spans="1:13" x14ac:dyDescent="0.45">
      <c r="A32" s="8"/>
      <c r="B32" s="1" t="s">
        <v>12</v>
      </c>
      <c r="C32" s="1">
        <v>3.08</v>
      </c>
      <c r="D32" s="1">
        <v>3.63</v>
      </c>
      <c r="E32" s="1">
        <v>4.16</v>
      </c>
      <c r="F32" s="2">
        <v>5</v>
      </c>
      <c r="G32" s="1">
        <v>5.56</v>
      </c>
      <c r="H32" s="1">
        <v>6.21</v>
      </c>
    </row>
    <row r="33" spans="1:19" x14ac:dyDescent="0.45">
      <c r="A33" s="8"/>
      <c r="B33" s="1" t="s">
        <v>12</v>
      </c>
      <c r="C33" s="1">
        <v>3.08</v>
      </c>
      <c r="D33" s="1">
        <v>3.73</v>
      </c>
      <c r="E33" s="1">
        <v>4.33</v>
      </c>
      <c r="F33" s="1">
        <v>4.83</v>
      </c>
      <c r="G33" s="2">
        <v>5.4</v>
      </c>
      <c r="H33" s="1">
        <v>6.16</v>
      </c>
    </row>
    <row r="34" spans="1:19" x14ac:dyDescent="0.45">
      <c r="A34" s="8"/>
      <c r="B34" s="1" t="s">
        <v>12</v>
      </c>
      <c r="C34" s="1">
        <f>SUM(C31:C33)/3</f>
        <v>3.1199999999999997</v>
      </c>
      <c r="D34" s="2">
        <f t="shared" ref="D34:H34" si="6">SUM(D31:D33)/3</f>
        <v>3.6733333333333333</v>
      </c>
      <c r="E34" s="2">
        <f t="shared" si="6"/>
        <v>4.2966666666666669</v>
      </c>
      <c r="F34" s="1">
        <f t="shared" si="6"/>
        <v>4.91</v>
      </c>
      <c r="G34" s="1">
        <f t="shared" si="6"/>
        <v>5.4899999999999993</v>
      </c>
      <c r="H34" s="1">
        <f t="shared" si="6"/>
        <v>6.21</v>
      </c>
    </row>
    <row r="35" spans="1:19" x14ac:dyDescent="0.45">
      <c r="A35" s="8" t="s">
        <v>4</v>
      </c>
      <c r="B35" s="1" t="s">
        <v>12</v>
      </c>
      <c r="C35" s="1">
        <v>2.54</v>
      </c>
      <c r="D35" s="1">
        <v>3.23</v>
      </c>
      <c r="E35" s="1">
        <v>3.66</v>
      </c>
      <c r="F35" s="2">
        <v>4.2</v>
      </c>
      <c r="G35" s="1">
        <v>4.9800000000000004</v>
      </c>
      <c r="H35" s="1">
        <v>5.48</v>
      </c>
    </row>
    <row r="36" spans="1:19" x14ac:dyDescent="0.45">
      <c r="A36" s="8"/>
      <c r="B36" s="1" t="s">
        <v>12</v>
      </c>
      <c r="C36" s="1">
        <v>2.69</v>
      </c>
      <c r="D36" s="2">
        <v>3.3</v>
      </c>
      <c r="E36" s="1">
        <v>3.73</v>
      </c>
      <c r="F36" s="1">
        <v>4.1500000000000004</v>
      </c>
      <c r="G36" s="1">
        <v>4.76</v>
      </c>
      <c r="H36" s="1">
        <v>5.35</v>
      </c>
    </row>
    <row r="37" spans="1:19" x14ac:dyDescent="0.45">
      <c r="A37" s="8"/>
      <c r="B37" s="1" t="s">
        <v>12</v>
      </c>
      <c r="C37" s="1">
        <v>2.78</v>
      </c>
      <c r="D37" s="1">
        <v>3.18</v>
      </c>
      <c r="E37" s="1">
        <v>3.76</v>
      </c>
      <c r="F37" s="1">
        <v>4.28</v>
      </c>
      <c r="G37" s="1">
        <v>4.93</v>
      </c>
      <c r="H37" s="1">
        <v>5.35</v>
      </c>
    </row>
    <row r="38" spans="1:19" x14ac:dyDescent="0.45">
      <c r="A38" s="8"/>
      <c r="B38" s="1" t="s">
        <v>12</v>
      </c>
      <c r="C38" s="1">
        <f>SUM(C35:C37)/3</f>
        <v>2.67</v>
      </c>
      <c r="D38" s="2">
        <f t="shared" ref="D38:H38" si="7">SUM(D35:D37)/3</f>
        <v>3.2366666666666664</v>
      </c>
      <c r="E38" s="2">
        <f t="shared" si="7"/>
        <v>3.7166666666666668</v>
      </c>
      <c r="F38" s="1">
        <f t="shared" si="7"/>
        <v>4.2100000000000009</v>
      </c>
      <c r="G38" s="1">
        <f t="shared" si="7"/>
        <v>4.8899999999999997</v>
      </c>
      <c r="H38" s="2">
        <f t="shared" si="7"/>
        <v>5.3933333333333335</v>
      </c>
    </row>
    <row r="43" spans="1:19" x14ac:dyDescent="0.45">
      <c r="A43" s="8" t="s">
        <v>23</v>
      </c>
      <c r="B43" s="8" t="s">
        <v>17</v>
      </c>
      <c r="C43" s="8"/>
      <c r="D43" s="8"/>
      <c r="E43" s="8" t="s">
        <v>18</v>
      </c>
      <c r="F43" s="8"/>
      <c r="G43" s="8"/>
      <c r="H43" s="8" t="s">
        <v>19</v>
      </c>
      <c r="I43" s="8"/>
      <c r="J43" s="8"/>
      <c r="K43" s="8" t="s">
        <v>20</v>
      </c>
      <c r="L43" s="8"/>
      <c r="M43" s="8"/>
      <c r="N43" s="8" t="s">
        <v>21</v>
      </c>
      <c r="O43" s="8"/>
      <c r="P43" s="8"/>
      <c r="Q43" s="8" t="s">
        <v>22</v>
      </c>
      <c r="R43" s="8"/>
      <c r="S43" s="8"/>
    </row>
    <row r="44" spans="1:19" ht="15.75" x14ac:dyDescent="0.45">
      <c r="A44" s="8"/>
      <c r="B44" s="1" t="s">
        <v>14</v>
      </c>
      <c r="C44" s="1" t="s">
        <v>15</v>
      </c>
      <c r="D44" s="1" t="s">
        <v>16</v>
      </c>
      <c r="E44" s="1" t="s">
        <v>14</v>
      </c>
      <c r="F44" s="1" t="s">
        <v>15</v>
      </c>
      <c r="G44" s="1" t="s">
        <v>16</v>
      </c>
      <c r="H44" s="1" t="s">
        <v>14</v>
      </c>
      <c r="I44" s="1" t="s">
        <v>15</v>
      </c>
      <c r="J44" s="1" t="s">
        <v>16</v>
      </c>
      <c r="K44" s="1" t="s">
        <v>14</v>
      </c>
      <c r="L44" s="1" t="s">
        <v>15</v>
      </c>
      <c r="M44" s="1" t="s">
        <v>16</v>
      </c>
      <c r="N44" s="1" t="s">
        <v>14</v>
      </c>
      <c r="O44" s="1" t="s">
        <v>15</v>
      </c>
      <c r="P44" s="1" t="s">
        <v>16</v>
      </c>
      <c r="Q44" s="1" t="s">
        <v>14</v>
      </c>
      <c r="R44" s="1" t="s">
        <v>15</v>
      </c>
      <c r="S44" s="1" t="s">
        <v>16</v>
      </c>
    </row>
    <row r="45" spans="1:19" x14ac:dyDescent="0.45">
      <c r="A45" s="4" t="s">
        <v>0</v>
      </c>
      <c r="B45" s="4">
        <f>(2*($M$8-$M$9))/(C26^2)</f>
        <v>5.3966448288150004E-2</v>
      </c>
      <c r="C45" s="4">
        <f>(2*B45)/$M$14</f>
        <v>2.1586579315260002</v>
      </c>
      <c r="D45" s="4">
        <f>((M3*$M$14)/2) * ($M$19-B45)</f>
        <v>6.0975209698199064E-2</v>
      </c>
      <c r="E45" s="4">
        <f>(2*($M$8-$M$9))/(D26^2)</f>
        <v>4.2099635804737891E-2</v>
      </c>
      <c r="F45" s="4">
        <f>(2*E45)/$M$14</f>
        <v>1.6839854321895156</v>
      </c>
      <c r="G45" s="4">
        <f>((M3*$M$14)/2) * ($M$19-E45)</f>
        <v>6.1049377276220396E-2</v>
      </c>
      <c r="H45" s="4">
        <f>(2*($M$8-$M$9))/(E26^2)</f>
        <v>3.0158432297670432E-2</v>
      </c>
      <c r="I45" s="4">
        <f>(2*H45)/$M$14</f>
        <v>1.2063372919068172</v>
      </c>
      <c r="J45" s="4">
        <f>((M3*$M$14)/2) * ($M$19-H45)</f>
        <v>6.1124009798139568E-2</v>
      </c>
      <c r="K45" s="4">
        <f>(2*($M$8-$M$9))/(F26^2)</f>
        <v>2.1784138208254634E-2</v>
      </c>
      <c r="L45" s="4">
        <f>(2*K45)/$M$14</f>
        <v>0.87136552833018532</v>
      </c>
      <c r="M45" s="4">
        <f>((M3*$M$14)/2) * ($M$19-K45)</f>
        <v>6.1176349136198419E-2</v>
      </c>
      <c r="N45" s="4">
        <f>(2*($M$8-$M$9))/(G26^2)</f>
        <v>1.6600735834203448E-2</v>
      </c>
      <c r="O45" s="4">
        <f>(2*N45)/$M$14</f>
        <v>0.66402943336813791</v>
      </c>
      <c r="P45" s="4">
        <f>((M3*$M$14)/2) * ($M$19-N45)</f>
        <v>6.1208745401036241E-2</v>
      </c>
      <c r="Q45" s="4">
        <f>(2*($M$8-$M$9))/(H26^2)</f>
        <v>1.3052329794252807E-2</v>
      </c>
      <c r="R45" s="4">
        <f>(2*Q45)/$M$14</f>
        <v>0.52209319177011226</v>
      </c>
      <c r="S45" s="4">
        <f>((M3*$M$14)/2) * ($M$19-Q45)</f>
        <v>6.1230922938785931E-2</v>
      </c>
    </row>
    <row r="46" spans="1:19" x14ac:dyDescent="0.45">
      <c r="A46" s="4" t="s">
        <v>1</v>
      </c>
      <c r="B46" s="4">
        <f>(2*($M$8-$M$9))/(C30^2)</f>
        <v>9.6783039310044464E-2</v>
      </c>
      <c r="C46" s="4">
        <f t="shared" ref="C46:C48" si="8">(2*B46)/$M$14</f>
        <v>3.8713215724017784</v>
      </c>
      <c r="D46" s="4">
        <f t="shared" ref="D46:D48" si="9">((M4*$M$14)/2) * ($M$19-B46)</f>
        <v>0.12141521200862444</v>
      </c>
      <c r="E46" s="4">
        <f>(2*($M$8-$M$9))/(D30^2)</f>
        <v>8.0639999999999976E-2</v>
      </c>
      <c r="F46" s="4">
        <f t="shared" ref="F46:F48" si="10">(2*E46)/$M$14</f>
        <v>3.2255999999999987</v>
      </c>
      <c r="G46" s="4">
        <f t="shared" ref="G46:G48" si="11">((M4*$M$14)/2) * ($M$19-E46)</f>
        <v>0.121617</v>
      </c>
      <c r="H46" s="4">
        <f>(2*($M$8-$M$9))/(E30^2)</f>
        <v>5.4321373002881174E-2</v>
      </c>
      <c r="I46" s="4">
        <f t="shared" ref="I46:I48" si="12">(2*H46)/$M$14</f>
        <v>2.1728549201152467</v>
      </c>
      <c r="J46" s="4">
        <f t="shared" ref="J46:J48" si="13">((M4*$M$14)/2) * ($M$19-H46)</f>
        <v>0.121945982837464</v>
      </c>
      <c r="K46" s="4">
        <f>(2*($M$8-$M$9))/(F30^2)</f>
        <v>3.9324615336599991E-2</v>
      </c>
      <c r="L46" s="4">
        <f t="shared" ref="L46:L48" si="14">(2*K46)/$M$14</f>
        <v>1.5729846134639995</v>
      </c>
      <c r="M46" s="4">
        <f t="shared" ref="M46:M48" si="15">((M4*$M$14)/2) * ($M$19-K46)</f>
        <v>0.12213344230829251</v>
      </c>
      <c r="N46" s="4">
        <f>(2*($M$8-$M$9))/(G30^2)</f>
        <v>3.159471305104878E-2</v>
      </c>
      <c r="O46" s="4">
        <f t="shared" ref="O46:O48" si="16">(2*N46)/$M$14</f>
        <v>1.2637885220419511</v>
      </c>
      <c r="P46" s="4">
        <f t="shared" ref="P46:P48" si="17">((M4*$M$14)/2) * ($M$19-N46)</f>
        <v>0.12223006608686189</v>
      </c>
      <c r="Q46" s="4">
        <f>(2*($M$8-$M$9))/(H30^2)</f>
        <v>2.4844700901349968E-2</v>
      </c>
      <c r="R46" s="4">
        <f t="shared" ref="R46:R48" si="18">(2*Q46)/$M$14</f>
        <v>0.99378803605399868</v>
      </c>
      <c r="S46" s="4">
        <f t="shared" ref="S46:S48" si="19">((M4*$M$14)/2) * ($M$19-Q46)</f>
        <v>0.12231444123873314</v>
      </c>
    </row>
    <row r="47" spans="1:19" x14ac:dyDescent="0.45">
      <c r="A47" s="4" t="s">
        <v>3</v>
      </c>
      <c r="B47" s="4">
        <f>(2*($M$8-$M$9))/(C34^2)</f>
        <v>0.14381985535831693</v>
      </c>
      <c r="C47" s="4">
        <f t="shared" si="8"/>
        <v>5.7527942143326767</v>
      </c>
      <c r="D47" s="4">
        <f t="shared" si="9"/>
        <v>0.1812408777120316</v>
      </c>
      <c r="E47" s="4">
        <f>(2*($M$8-$M$9))/(D34^2)</f>
        <v>0.10375459896377152</v>
      </c>
      <c r="F47" s="4">
        <f t="shared" si="10"/>
        <v>4.1501839585508611</v>
      </c>
      <c r="G47" s="4">
        <f t="shared" si="11"/>
        <v>0.18199210126942933</v>
      </c>
      <c r="H47" s="4">
        <f>(2*($M$8-$M$9))/(E34^2)</f>
        <v>7.5834130293869276E-2</v>
      </c>
      <c r="I47" s="4">
        <f t="shared" si="12"/>
        <v>3.0333652117547709</v>
      </c>
      <c r="J47" s="4">
        <f t="shared" si="13"/>
        <v>0.18251561005698999</v>
      </c>
      <c r="K47" s="4">
        <f>(2*($M$8-$M$9))/(F34^2)</f>
        <v>5.8071768409787575E-2</v>
      </c>
      <c r="L47" s="4">
        <f t="shared" si="14"/>
        <v>2.3228707363915029</v>
      </c>
      <c r="M47" s="4">
        <f t="shared" si="15"/>
        <v>0.18284865434231654</v>
      </c>
      <c r="N47" s="4">
        <f>(2*($M$8-$M$9))/(G34^2)</f>
        <v>4.6449746351206543E-2</v>
      </c>
      <c r="O47" s="4">
        <f t="shared" si="16"/>
        <v>1.8579898540482616</v>
      </c>
      <c r="P47" s="4">
        <f t="shared" si="17"/>
        <v>0.18306656725591494</v>
      </c>
      <c r="Q47" s="4">
        <f>(2*($M$8-$M$9))/(H34^2)</f>
        <v>3.6303193903137895E-2</v>
      </c>
      <c r="R47" s="4">
        <f t="shared" si="18"/>
        <v>1.4521277561255157</v>
      </c>
      <c r="S47" s="4">
        <f t="shared" si="19"/>
        <v>0.18325681511431621</v>
      </c>
    </row>
    <row r="48" spans="1:19" x14ac:dyDescent="0.45">
      <c r="A48" s="4" t="s">
        <v>4</v>
      </c>
      <c r="B48" s="4">
        <f>(2*($M$8-$M$9))/(C38^2)</f>
        <v>0.1963837338158762</v>
      </c>
      <c r="C48" s="4">
        <f t="shared" si="8"/>
        <v>7.8553493526350477</v>
      </c>
      <c r="D48" s="4">
        <f t="shared" si="9"/>
        <v>0.2403404066546031</v>
      </c>
      <c r="E48" s="4">
        <f>(2*($M$8-$M$9))/(D38^2)</f>
        <v>0.13363865169206687</v>
      </c>
      <c r="F48" s="4">
        <f t="shared" si="10"/>
        <v>5.3455460676826743</v>
      </c>
      <c r="G48" s="4">
        <f t="shared" si="11"/>
        <v>0.24190903370769834</v>
      </c>
      <c r="H48" s="4">
        <f>(2*($M$8-$M$9))/(E38^2)</f>
        <v>0.10134931327796658</v>
      </c>
      <c r="I48" s="4">
        <f t="shared" si="12"/>
        <v>4.0539725311186627</v>
      </c>
      <c r="J48" s="4">
        <f t="shared" si="13"/>
        <v>0.24271626716805086</v>
      </c>
      <c r="K48" s="4">
        <f>(2*($M$8-$M$9))/(F38^2)</f>
        <v>7.8988495889777161E-2</v>
      </c>
      <c r="L48" s="4">
        <f t="shared" si="14"/>
        <v>3.1595398355910862</v>
      </c>
      <c r="M48" s="4">
        <f t="shared" si="15"/>
        <v>0.24327528760275557</v>
      </c>
      <c r="N48" s="4">
        <f>(2*($M$8-$M$9))/(G38^2)</f>
        <v>5.8547764520891103E-2</v>
      </c>
      <c r="O48" s="4">
        <f t="shared" si="16"/>
        <v>2.341910580835644</v>
      </c>
      <c r="P48" s="4">
        <f t="shared" si="17"/>
        <v>0.24378630588697772</v>
      </c>
      <c r="Q48" s="4">
        <f>(2*($M$8-$M$9))/(H38^2)</f>
        <v>4.8129739442397866E-2</v>
      </c>
      <c r="R48" s="4">
        <f t="shared" si="18"/>
        <v>1.9251895776959145</v>
      </c>
      <c r="S48" s="4">
        <f t="shared" si="19"/>
        <v>0.24404675651394006</v>
      </c>
    </row>
    <row r="54" spans="1:7" x14ac:dyDescent="0.45">
      <c r="A54" s="6"/>
      <c r="B54" s="6" t="s">
        <v>17</v>
      </c>
      <c r="C54" s="6" t="s">
        <v>18</v>
      </c>
      <c r="D54" s="6" t="s">
        <v>19</v>
      </c>
      <c r="E54" s="6" t="s">
        <v>20</v>
      </c>
      <c r="F54" s="6" t="s">
        <v>21</v>
      </c>
      <c r="G54" s="6" t="s">
        <v>22</v>
      </c>
    </row>
    <row r="55" spans="1:7" x14ac:dyDescent="0.45">
      <c r="A55" s="7" t="e" vm="1">
        <v>#VALUE!</v>
      </c>
      <c r="B55" s="6"/>
      <c r="C55" s="6"/>
      <c r="D55" s="6"/>
      <c r="E55" s="6"/>
      <c r="F55" s="6"/>
      <c r="G55" s="6"/>
    </row>
    <row r="56" spans="1:7" x14ac:dyDescent="0.45">
      <c r="A56" s="7" t="e" vm="2">
        <v>#VALUE!</v>
      </c>
      <c r="B56" s="6"/>
      <c r="C56" s="6"/>
      <c r="D56" s="6"/>
      <c r="E56" s="6"/>
      <c r="F56" s="6"/>
      <c r="G56" s="6"/>
    </row>
    <row r="57" spans="1:7" x14ac:dyDescent="0.45">
      <c r="A57" s="7" t="e" vm="3">
        <v>#VALUE!</v>
      </c>
      <c r="B57" s="6"/>
      <c r="C57" s="6"/>
      <c r="D57" s="6"/>
      <c r="E57" s="6"/>
      <c r="F57" s="6"/>
      <c r="G57" s="6"/>
    </row>
  </sheetData>
  <mergeCells count="20">
    <mergeCell ref="B1:G1"/>
    <mergeCell ref="C21:H21"/>
    <mergeCell ref="A21:A22"/>
    <mergeCell ref="A23:A26"/>
    <mergeCell ref="A3:A6"/>
    <mergeCell ref="A7:A10"/>
    <mergeCell ref="A1:A2"/>
    <mergeCell ref="A11:A14"/>
    <mergeCell ref="A15:A18"/>
    <mergeCell ref="A27:A30"/>
    <mergeCell ref="A31:A34"/>
    <mergeCell ref="A35:A38"/>
    <mergeCell ref="B21:B22"/>
    <mergeCell ref="A43:A44"/>
    <mergeCell ref="B43:D43"/>
    <mergeCell ref="E43:G43"/>
    <mergeCell ref="H43:J43"/>
    <mergeCell ref="K43:M43"/>
    <mergeCell ref="N43:P43"/>
    <mergeCell ref="Q43:S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Губанов Константин Романович</cp:lastModifiedBy>
  <dcterms:created xsi:type="dcterms:W3CDTF">2015-06-05T18:19:34Z</dcterms:created>
  <dcterms:modified xsi:type="dcterms:W3CDTF">2024-10-22T13:18:17Z</dcterms:modified>
</cp:coreProperties>
</file>