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s" sheetId="1" r:id="rId4"/>
  </sheets>
  <definedNames>
    <definedName hidden="1" localSheetId="0" name="_xlnm._FilterDatabase">Stats!$AL$3:$AW$1633</definedName>
  </definedNames>
  <calcPr/>
</workbook>
</file>

<file path=xl/sharedStrings.xml><?xml version="1.0" encoding="utf-8"?>
<sst xmlns="http://schemas.openxmlformats.org/spreadsheetml/2006/main" count="6168" uniqueCount="1053">
  <si>
    <t>Trade History</t>
  </si>
  <si>
    <t>Total Games</t>
  </si>
  <si>
    <t>Not Head to Head</t>
  </si>
  <si>
    <t>Year</t>
  </si>
  <si>
    <t>Team A</t>
  </si>
  <si>
    <t>Player A</t>
  </si>
  <si>
    <t>Team B</t>
  </si>
  <si>
    <t>Player B</t>
  </si>
  <si>
    <t>Owner</t>
  </si>
  <si>
    <t>Most Trades</t>
  </si>
  <si>
    <t>Current League Member?</t>
  </si>
  <si>
    <t>Final</t>
  </si>
  <si>
    <t>Average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</si>
  <si>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</si>
  <si>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</si>
  <si>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</si>
  <si>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</si>
  <si>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</si>
  <si>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</si>
  <si>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</si>
  <si>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</si>
  <si>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</si>
  <si>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</si>
  <si>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</si>
  <si>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</si>
  <si>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</si>
  <si>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</si>
  <si>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</si>
  <si>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Max</t>
  </si>
  <si>
    <t>Min</t>
  </si>
  <si>
    <t>Trending (Last 3)</t>
  </si>
  <si>
    <t>Auction Era</t>
  </si>
  <si>
    <t>Sacko</t>
  </si>
  <si>
    <t>PF</t>
  </si>
  <si>
    <t>PPG</t>
  </si>
  <si>
    <t>SEASON</t>
  </si>
  <si>
    <t>WEEK</t>
  </si>
  <si>
    <t>SCORE</t>
  </si>
  <si>
    <t>SCORE2</t>
  </si>
  <si>
    <t>Winner</t>
  </si>
  <si>
    <t>Winner Over</t>
  </si>
  <si>
    <t>Loser to</t>
  </si>
  <si>
    <t>Margin</t>
  </si>
  <si>
    <t>Combined Points</t>
  </si>
  <si>
    <t>Playoffs?</t>
  </si>
  <si>
    <t>Wins</t>
  </si>
  <si>
    <t>Total</t>
  </si>
  <si>
    <t>Losses</t>
  </si>
  <si>
    <t>Winners - Y Axis</t>
  </si>
  <si>
    <t>Adler</t>
  </si>
  <si>
    <t>AJ</t>
  </si>
  <si>
    <t>Cam</t>
  </si>
  <si>
    <t>Chapla</t>
  </si>
  <si>
    <t>Colin B</t>
  </si>
  <si>
    <t>Dane</t>
  </si>
  <si>
    <t>Dave</t>
  </si>
  <si>
    <t>David S</t>
  </si>
  <si>
    <t>Doug</t>
  </si>
  <si>
    <t>Ean</t>
  </si>
  <si>
    <t>Forrest</t>
  </si>
  <si>
    <t>Hoyle</t>
  </si>
  <si>
    <t>Jimmy</t>
  </si>
  <si>
    <t>Kohl</t>
  </si>
  <si>
    <t>Mike S</t>
  </si>
  <si>
    <t>Mims</t>
  </si>
  <si>
    <t>Neill</t>
  </si>
  <si>
    <t>Nixon</t>
  </si>
  <si>
    <t>Rick</t>
  </si>
  <si>
    <t>Ryan</t>
  </si>
  <si>
    <t>Todd</t>
  </si>
  <si>
    <t>Mike Vick</t>
  </si>
  <si>
    <t>Tim Hightower</t>
  </si>
  <si>
    <t>10 - 9</t>
  </si>
  <si>
    <t>Playoffs</t>
  </si>
  <si>
    <t>Adler over AJ</t>
  </si>
  <si>
    <t>Adler loser to AJ</t>
  </si>
  <si>
    <t>Sum</t>
  </si>
  <si>
    <t>               18,386.10</t>
  </si>
  <si>
    <t>      18,949.50</t>
  </si>
  <si>
    <t>Michael Turner</t>
  </si>
  <si>
    <t>Beanie Wells</t>
  </si>
  <si>
    <t>10 - 12</t>
  </si>
  <si>
    <t>Adler over Cam</t>
  </si>
  <si>
    <t>Adler loser to Cam</t>
  </si>
  <si>
    <t>League Average</t>
  </si>
  <si>
    <t>                 1,313.29</t>
  </si>
  <si>
    <t>        1,353.54</t>
  </si>
  <si>
    <t>Roy Helu</t>
  </si>
  <si>
    <t>Greg Jennings</t>
  </si>
  <si>
    <t>10 - 4</t>
  </si>
  <si>
    <t>Adler over Chapla</t>
  </si>
  <si>
    <t>Adler loser to Chapla</t>
  </si>
  <si>
    <t>Dez Bryant</t>
  </si>
  <si>
    <t>4 - 6</t>
  </si>
  <si>
    <t>Adler over Colin B</t>
  </si>
  <si>
    <t>Adler loser to Dave</t>
  </si>
  <si>
    <t>Ryan Grant</t>
  </si>
  <si>
    <t>Willis McGahee</t>
  </si>
  <si>
    <t>2 - 3</t>
  </si>
  <si>
    <t>Adler over Dane</t>
  </si>
  <si>
    <t>Adler loser to David S</t>
  </si>
  <si>
    <t>Devery Henderson</t>
  </si>
  <si>
    <t>Jahvid Best</t>
  </si>
  <si>
    <t>7 - 12</t>
  </si>
  <si>
    <t>Adler over Dave</t>
  </si>
  <si>
    <t>Adler loser to Doug</t>
  </si>
  <si>
    <t>Roddy White</t>
  </si>
  <si>
    <t>Eric Decker</t>
  </si>
  <si>
    <t>10 - 7</t>
  </si>
  <si>
    <t>Adler over David S</t>
  </si>
  <si>
    <t>Adler loser to Ean</t>
  </si>
  <si>
    <t>Reggie Bush</t>
  </si>
  <si>
    <t>Mike Wallace</t>
  </si>
  <si>
    <t>11 - 5</t>
  </si>
  <si>
    <t>Adler over Doug</t>
  </si>
  <si>
    <t>Adler loser to Forrest</t>
  </si>
  <si>
    <t>Drew Brees</t>
  </si>
  <si>
    <t>Mike H</t>
  </si>
  <si>
    <t>11 - 6</t>
  </si>
  <si>
    <t>Adler over Ean</t>
  </si>
  <si>
    <t>Adler loser to Hoyle</t>
  </si>
  <si>
    <t>Rashard Mendenhall</t>
  </si>
  <si>
    <t>Adler over Forrest</t>
  </si>
  <si>
    <t>Adler loser to Jimmy</t>
  </si>
  <si>
    <t>Ryan Matthews</t>
  </si>
  <si>
    <t>Dallas Clark</t>
  </si>
  <si>
    <t>Alex</t>
  </si>
  <si>
    <t>2 - 4</t>
  </si>
  <si>
    <t>Adler over Hoyle</t>
  </si>
  <si>
    <t>Adler loser to Kohl</t>
  </si>
  <si>
    <t>Rob Gronkowski</t>
  </si>
  <si>
    <t>Stephen Gostkowski</t>
  </si>
  <si>
    <t>7 - 14</t>
  </si>
  <si>
    <t>Adler over Jimmy</t>
  </si>
  <si>
    <t>Adler loser to Mike S</t>
  </si>
  <si>
    <t>Wes Welker</t>
  </si>
  <si>
    <t>Eli Manning</t>
  </si>
  <si>
    <t>9 - 8</t>
  </si>
  <si>
    <t>Adler over Mike S</t>
  </si>
  <si>
    <t>Adler loser to Mims</t>
  </si>
  <si>
    <t>Knowshon Moreno</t>
  </si>
  <si>
    <t>Aaron Hernandez</t>
  </si>
  <si>
    <t>Colin</t>
  </si>
  <si>
    <t>Adler over Mims</t>
  </si>
  <si>
    <t>Adler loser to Neill</t>
  </si>
  <si>
    <t>Ahmad Bradshaw</t>
  </si>
  <si>
    <t>Adler over Neill</t>
  </si>
  <si>
    <t>Adler loser to Nixon</t>
  </si>
  <si>
    <t>Pierre Thomas</t>
  </si>
  <si>
    <t>Isaac Redman</t>
  </si>
  <si>
    <t>Adler over Nixon</t>
  </si>
  <si>
    <t>Adler loser to Rick</t>
  </si>
  <si>
    <t>James Jones</t>
  </si>
  <si>
    <t>Adler over Rick</t>
  </si>
  <si>
    <t>Adler loser to Ryan</t>
  </si>
  <si>
    <t>Benjarvus Green-Ellis</t>
  </si>
  <si>
    <t>Marcel Reece</t>
  </si>
  <si>
    <t>Adler over Ryan</t>
  </si>
  <si>
    <t>Adler loser to Todd</t>
  </si>
  <si>
    <t>Robert Meachem</t>
  </si>
  <si>
    <t>Lance Moore</t>
  </si>
  <si>
    <t>Adler over Todd</t>
  </si>
  <si>
    <t>AJ loser to Adler</t>
  </si>
  <si>
    <t>Maurice Jones-Drew</t>
  </si>
  <si>
    <t>Sam Bradford</t>
  </si>
  <si>
    <t>AJ over Adler</t>
  </si>
  <si>
    <t>AJ loser to Cam</t>
  </si>
  <si>
    <t>Rashad Jennings</t>
  </si>
  <si>
    <t>Regular</t>
  </si>
  <si>
    <t>Average finish</t>
  </si>
  <si>
    <t>PF Leader</t>
  </si>
  <si>
    <t>Runner up PF</t>
  </si>
  <si>
    <t>AJ over Cam</t>
  </si>
  <si>
    <t>AJ loser to Chapla</t>
  </si>
  <si>
    <t>Matthew Stafford</t>
  </si>
  <si>
    <t>Tony Romo</t>
  </si>
  <si>
    <t>           7</t>
  </si>
  <si>
    <t>AJ over Chapla</t>
  </si>
  <si>
    <t>AJ loser to Colin B</t>
  </si>
  <si>
    <t>Donald Brown</t>
  </si>
  <si>
    <t>Daryl Richardson</t>
  </si>
  <si>
    <t>AJ over Dane</t>
  </si>
  <si>
    <t>AJ loser to Dane</t>
  </si>
  <si>
    <t>Current League Members</t>
  </si>
  <si>
    <t>Kendall Wright</t>
  </si>
  <si>
    <t>Eagles D/ST</t>
  </si>
  <si>
    <t>           9</t>
  </si>
  <si>
    <t>AJ over Dave</t>
  </si>
  <si>
    <t>AJ loser to Dave</t>
  </si>
  <si>
    <t>Rivals</t>
  </si>
  <si>
    <t>All time H2H</t>
  </si>
  <si>
    <t>All time Win % Delta</t>
  </si>
  <si>
    <t>Combined Ships</t>
  </si>
  <si>
    <t>Tony Gonzalez</t>
  </si>
  <si>
    <t>         14</t>
  </si>
  <si>
    <t>AJ over Doug</t>
  </si>
  <si>
    <t>AJ loser to David S</t>
  </si>
  <si>
    <t>10-9</t>
  </si>
  <si>
    <t>Brandon Pettigrew</t>
  </si>
  <si>
    <t>         12</t>
  </si>
  <si>
    <t>AJ over Ean</t>
  </si>
  <si>
    <t>AJ loser to Doug</t>
  </si>
  <si>
    <t>1-3</t>
  </si>
  <si>
    <t>Josh Freeman</t>
  </si>
  <si>
    <t>Jeremy Maclin</t>
  </si>
  <si>
    <t>           4</t>
  </si>
  <si>
    <t>AJ over Forrest</t>
  </si>
  <si>
    <t>AJ loser to Ean</t>
  </si>
  <si>
    <t>9-11</t>
  </si>
  <si>
    <t>Mark Sanchez</t>
  </si>
  <si>
    <t>         10</t>
  </si>
  <si>
    <t>AJ over Hoyle</t>
  </si>
  <si>
    <t>AJ loser to Forrest</t>
  </si>
  <si>
    <t>3-5</t>
  </si>
  <si>
    <t>Steven Jackson</t>
  </si>
  <si>
    <t>Frank Gore</t>
  </si>
  <si>
    <t>           3</t>
  </si>
  <si>
    <t>AJ over Jimmy</t>
  </si>
  <si>
    <t>AJ loser to Hoyle</t>
  </si>
  <si>
    <t>4-6</t>
  </si>
  <si>
    <t>Antonio Gates</t>
  </si>
  <si>
    <t>Kendall Hunter</t>
  </si>
  <si>
    <t>AJ over Kohl</t>
  </si>
  <si>
    <t>AJ loser to Jimmy</t>
  </si>
  <si>
    <t>6-8</t>
  </si>
  <si>
    <t>Felix Jones</t>
  </si>
  <si>
    <t>           6</t>
  </si>
  <si>
    <t>AJ over Mike S</t>
  </si>
  <si>
    <t>AJ loser to Mike S</t>
  </si>
  <si>
    <t>14-10</t>
  </si>
  <si>
    <t>Danny Woodhead</t>
  </si>
  <si>
    <t>           1</t>
  </si>
  <si>
    <t>AJ over Mims</t>
  </si>
  <si>
    <t>AJ loser to Mims</t>
  </si>
  <si>
    <t>Victor Cruz</t>
  </si>
  <si>
    <t>Ray Rice</t>
  </si>
  <si>
    <t>         11</t>
  </si>
  <si>
    <t>AJ over Neill</t>
  </si>
  <si>
    <t>AJ loser to Neill</t>
  </si>
  <si>
    <t>CJ Spiller</t>
  </si>
  <si>
    <t>Ben Tate</t>
  </si>
  <si>
    <t>           5</t>
  </si>
  <si>
    <t>AJ over Nixon</t>
  </si>
  <si>
    <t>AJ loser to Nixon</t>
  </si>
  <si>
    <t>Andre Ellington</t>
  </si>
  <si>
    <t>Terrance Williams</t>
  </si>
  <si>
    <t>AJ over Rick</t>
  </si>
  <si>
    <t>AJ loser to Rick</t>
  </si>
  <si>
    <t>Reuben Randle</t>
  </si>
  <si>
    <t>AJ over Ryan</t>
  </si>
  <si>
    <t>AJ loser to Ryan</t>
  </si>
  <si>
    <t>           8</t>
  </si>
  <si>
    <t>AJ over Todd</t>
  </si>
  <si>
    <t>AJ loser to Todd</t>
  </si>
  <si>
    <t>Vincent Jackson</t>
  </si>
  <si>
    <t>Cam over Adler</t>
  </si>
  <si>
    <t>Cam loser to Adler</t>
  </si>
  <si>
    <t>Josh Gordon</t>
  </si>
  <si>
    <t>Deangelo Williams</t>
  </si>
  <si>
    <t>Cam over AJ</t>
  </si>
  <si>
    <t>Cam loser to AJ</t>
  </si>
  <si>
    <t>Nate Washington</t>
  </si>
  <si>
    <t>Riley Cooper</t>
  </si>
  <si>
    <t>         13</t>
  </si>
  <si>
    <t>Cam over Dave</t>
  </si>
  <si>
    <t>Cam loser to Dave</t>
  </si>
  <si>
    <t>H2H</t>
  </si>
  <si>
    <t>Not H2H</t>
  </si>
  <si>
    <t>All Time %</t>
  </si>
  <si>
    <t>%</t>
  </si>
  <si>
    <t>Auction Era%</t>
  </si>
  <si>
    <t>Delta</t>
  </si>
  <si>
    <t>Games</t>
  </si>
  <si>
    <t>All time thru 2023</t>
  </si>
  <si>
    <t>Win %</t>
  </si>
  <si>
    <t>Most Lopsided</t>
  </si>
  <si>
    <t>Loser</t>
  </si>
  <si>
    <t>Record</t>
  </si>
  <si>
    <t>Bilal Powell</t>
  </si>
  <si>
    <t>Julian Edelman</t>
  </si>
  <si>
    <t>Cam over Doug</t>
  </si>
  <si>
    <t>Cam loser to Doug</t>
  </si>
  <si>
    <t>18 - 3</t>
  </si>
  <si>
    <t>           2</t>
  </si>
  <si>
    <t>Cam over Ean</t>
  </si>
  <si>
    <t>Cam loser to Forrest</t>
  </si>
  <si>
    <t>Dave / Todd / Neill</t>
  </si>
  <si>
    <t>5 - 1</t>
  </si>
  <si>
    <t>Mohamed Sanu</t>
  </si>
  <si>
    <t>Mike Evans</t>
  </si>
  <si>
    <t>Cam over Forrest</t>
  </si>
  <si>
    <t>Cam loser to Hoyle</t>
  </si>
  <si>
    <t>19 - 5</t>
  </si>
  <si>
    <t>Darren Sproles</t>
  </si>
  <si>
    <t>Avg. wins</t>
  </si>
  <si>
    <t>Cam over Hoyle</t>
  </si>
  <si>
    <t>Cam loser to Jimmy</t>
  </si>
  <si>
    <t>12 - 4</t>
  </si>
  <si>
    <t>Kelvin Benjamin</t>
  </si>
  <si>
    <t>N</t>
  </si>
  <si>
    <t>Cam over Jimmy</t>
  </si>
  <si>
    <t>Cam loser to Mike S</t>
  </si>
  <si>
    <t>11 - 4</t>
  </si>
  <si>
    <t>Ronnie Hilman</t>
  </si>
  <si>
    <t>Malcom Floyd</t>
  </si>
  <si>
    <t>Y</t>
  </si>
  <si>
    <t>Cam over Mike S</t>
  </si>
  <si>
    <t>Cam loser to Neill</t>
  </si>
  <si>
    <t>Richard Rodgers</t>
  </si>
  <si>
    <t>Jimmy Graham</t>
  </si>
  <si>
    <t>Cam over Neill</t>
  </si>
  <si>
    <t>Cam loser to Nixon</t>
  </si>
  <si>
    <t>Chris Ivory</t>
  </si>
  <si>
    <t>Khiry Robinson</t>
  </si>
  <si>
    <t>Cam over Nixon</t>
  </si>
  <si>
    <t>Cam loser to Ryan</t>
  </si>
  <si>
    <t>Brandon Tate</t>
  </si>
  <si>
    <t>Cam over Ryan</t>
  </si>
  <si>
    <t>Cam loser to Todd</t>
  </si>
  <si>
    <t>Delanie Walker</t>
  </si>
  <si>
    <t>Jonathan Stewart</t>
  </si>
  <si>
    <t>Cam over Todd</t>
  </si>
  <si>
    <t>Chapla loser to Adler</t>
  </si>
  <si>
    <t>Keenan Allen</t>
  </si>
  <si>
    <t>Anquan Boldin</t>
  </si>
  <si>
    <t>Chapla over Adler</t>
  </si>
  <si>
    <t>Chapla loser to AJ</t>
  </si>
  <si>
    <t>Martellus Bennett</t>
  </si>
  <si>
    <t>Chapla over AJ</t>
  </si>
  <si>
    <t>Chapla loser to Dave</t>
  </si>
  <si>
    <t>Chapla over Dave</t>
  </si>
  <si>
    <t>Chapla loser to Doug</t>
  </si>
  <si>
    <t>Darren Mcfadden</t>
  </si>
  <si>
    <t>Andre Johnson</t>
  </si>
  <si>
    <t>Chapla over Ean</t>
  </si>
  <si>
    <t>Chapla loser to Hoyle</t>
  </si>
  <si>
    <t>Patriots D/ST</t>
  </si>
  <si>
    <t>Chapla over Forrest</t>
  </si>
  <si>
    <t>Chapla loser to Mike S</t>
  </si>
  <si>
    <t>Larry Fitzgerald</t>
  </si>
  <si>
    <t>Chapla over Jimmy</t>
  </si>
  <si>
    <t>Chapla loser to Nixon</t>
  </si>
  <si>
    <t>Brandin Cooks</t>
  </si>
  <si>
    <t>Chapla over Mike S</t>
  </si>
  <si>
    <t>Chapla loser to Ryan</t>
  </si>
  <si>
    <t>Charcandrick West</t>
  </si>
  <si>
    <t>Eddie Lacy</t>
  </si>
  <si>
    <t>Chapla over Neill</t>
  </si>
  <si>
    <t>Chapla loser to Todd</t>
  </si>
  <si>
    <t>David Johnson</t>
  </si>
  <si>
    <t>Chapla over Nixon</t>
  </si>
  <si>
    <t>Colin B loser to Adler</t>
  </si>
  <si>
    <t>Wins to hit .500</t>
  </si>
  <si>
    <t>Allen Hurns</t>
  </si>
  <si>
    <t>Lamar Miller</t>
  </si>
  <si>
    <t>Chapla over Ryan</t>
  </si>
  <si>
    <t>Colin B loser to Dave</t>
  </si>
  <si>
    <t>Chris Thompson</t>
  </si>
  <si>
    <t>Colin B over AJ</t>
  </si>
  <si>
    <t>Colin B loser to Doug</t>
  </si>
  <si>
    <t>T.Y. Hilton</t>
  </si>
  <si>
    <t>Colin B over Forrest</t>
  </si>
  <si>
    <t>Colin B loser to Neill</t>
  </si>
  <si>
    <t>Jarvis Landry</t>
  </si>
  <si>
    <t>Colin B over Hoyle</t>
  </si>
  <si>
    <t>Colin B loser to Ryan</t>
  </si>
  <si>
    <t>Joseph Randle</t>
  </si>
  <si>
    <t>Colin B over Jimmy</t>
  </si>
  <si>
    <t>Colin B loser to Todd</t>
  </si>
  <si>
    <t>Philip Rivers</t>
  </si>
  <si>
    <t>Giovani Bernard</t>
  </si>
  <si>
    <t>Colin B over Mike S</t>
  </si>
  <si>
    <t>Dane loser to Adler</t>
  </si>
  <si>
    <t>Odell Beckham Jr.</t>
  </si>
  <si>
    <t>Jeremy Hill</t>
  </si>
  <si>
    <t>Colin B over Neill</t>
  </si>
  <si>
    <t>Dane loser to AJ</t>
  </si>
  <si>
    <t>Derek Carr</t>
  </si>
  <si>
    <t>Colin B over Nixon</t>
  </si>
  <si>
    <t>Dane loser to Forrest</t>
  </si>
  <si>
    <t>Stefon Diggs</t>
  </si>
  <si>
    <t>Big Ben</t>
  </si>
  <si>
    <t>23</t>
  </si>
  <si>
    <t>22</t>
  </si>
  <si>
    <t>21</t>
  </si>
  <si>
    <t>Colin B over Rick</t>
  </si>
  <si>
    <t>Dane loser to Jimmy</t>
  </si>
  <si>
    <t>Alson Jeffery</t>
  </si>
  <si>
    <t>Dane over AJ</t>
  </si>
  <si>
    <t>Dane loser to Kohl</t>
  </si>
  <si>
    <t>Devonta Freeman</t>
  </si>
  <si>
    <t>Dane over Dave</t>
  </si>
  <si>
    <t>Dane loser to Mike S</t>
  </si>
  <si>
    <t>Martavis Bryant</t>
  </si>
  <si>
    <t>Dane over David S</t>
  </si>
  <si>
    <t>Dane loser to Nixon</t>
  </si>
  <si>
    <t>Blake Bortles</t>
  </si>
  <si>
    <t>Rishard Matthews</t>
  </si>
  <si>
    <t>Dave over Adler</t>
  </si>
  <si>
    <t>Dane loser to Ryan</t>
  </si>
  <si>
    <t>Antonio Andrews</t>
  </si>
  <si>
    <t>Isaiah Crowell</t>
  </si>
  <si>
    <t>Dave over AJ</t>
  </si>
  <si>
    <t>Dane loser to Todd</t>
  </si>
  <si>
    <t>Dave over Cam</t>
  </si>
  <si>
    <t>Dave loser to Adler</t>
  </si>
  <si>
    <t>Adam Humphries</t>
  </si>
  <si>
    <t>Randall Cobb</t>
  </si>
  <si>
    <t>Dave over Chapla</t>
  </si>
  <si>
    <t>Dave loser to AJ</t>
  </si>
  <si>
    <t>Legarrette Blount</t>
  </si>
  <si>
    <t>Brandon Marshall</t>
  </si>
  <si>
    <t>Dave over Colin B</t>
  </si>
  <si>
    <t>Dave loser to Cam</t>
  </si>
  <si>
    <t>Dave over Doug</t>
  </si>
  <si>
    <t>Dave loser to Chapla</t>
  </si>
  <si>
    <t>Cameron Artis-Payne</t>
  </si>
  <si>
    <t>Jamaal Charles</t>
  </si>
  <si>
    <t>Dave over Ean</t>
  </si>
  <si>
    <t>Dave loser to Dane</t>
  </si>
  <si>
    <t>Kenny Britt</t>
  </si>
  <si>
    <t>Dave over Forrest</t>
  </si>
  <si>
    <t>Dave loser to David S</t>
  </si>
  <si>
    <t>Jordan Matthews</t>
  </si>
  <si>
    <t>James White</t>
  </si>
  <si>
    <t>Dave over Hoyle</t>
  </si>
  <si>
    <t>Dave loser to Doug</t>
  </si>
  <si>
    <t>Jamies Winston</t>
  </si>
  <si>
    <t>Russell Wilson</t>
  </si>
  <si>
    <t>Dave over Jimmy</t>
  </si>
  <si>
    <t>Dave loser to Ean</t>
  </si>
  <si>
    <t>Dave over Mike S</t>
  </si>
  <si>
    <t>Dave loser to Forrest</t>
  </si>
  <si>
    <t>Amari Cooper</t>
  </si>
  <si>
    <t>Will Fuller V</t>
  </si>
  <si>
    <t>Dave over Mims</t>
  </si>
  <si>
    <t>Dave loser to Hoyle</t>
  </si>
  <si>
    <t>Joe Mixon</t>
  </si>
  <si>
    <t>Dave over Neill</t>
  </si>
  <si>
    <t>Dave loser to Jimmy</t>
  </si>
  <si>
    <t>Jermaine Kearse</t>
  </si>
  <si>
    <t>               4</t>
  </si>
  <si>
    <t>Dave over Nixon</t>
  </si>
  <si>
    <t>Dave loser to Kohl</t>
  </si>
  <si>
    <t>Marqise Lee</t>
  </si>
  <si>
    <t>Austin Hooper</t>
  </si>
  <si>
    <t>               2</t>
  </si>
  <si>
    <t>Dave over Rick</t>
  </si>
  <si>
    <t>Dave loser to Mike S</t>
  </si>
  <si>
    <t>Kirk Cousins</t>
  </si>
  <si>
    <t>             12</t>
  </si>
  <si>
    <t>Dave over Ryan</t>
  </si>
  <si>
    <t>Dave loser to Mims</t>
  </si>
  <si>
    <t>Matt Breida</t>
  </si>
  <si>
    <t>Royce Freeman</t>
  </si>
  <si>
    <t>             11</t>
  </si>
  <si>
    <t>Dave over Todd</t>
  </si>
  <si>
    <t>Dave loser to Neill</t>
  </si>
  <si>
    <t>Christ Thompson</t>
  </si>
  <si>
    <t>Peyton Barber</t>
  </si>
  <si>
    <t>               8</t>
  </si>
  <si>
    <t>David S over Adler</t>
  </si>
  <si>
    <t>Dave loser to Nixon</t>
  </si>
  <si>
    <t>Marquise Goodwin</t>
  </si>
  <si>
    <t>Rex Burkhead</t>
  </si>
  <si>
    <t>             10</t>
  </si>
  <si>
    <t>David S over AJ</t>
  </si>
  <si>
    <t>Dave loser to Rick</t>
  </si>
  <si>
    <t>Jamison Crowder</t>
  </si>
  <si>
    <t>               5</t>
  </si>
  <si>
    <t>David S over Dave</t>
  </si>
  <si>
    <t>Dave loser to Ryan</t>
  </si>
  <si>
    <t>Austin Ekeler</t>
  </si>
  <si>
    <t>Quincy Enunwa</t>
  </si>
  <si>
    <t>               3</t>
  </si>
  <si>
    <t>David S over Forrest</t>
  </si>
  <si>
    <t>Dave loser to Todd</t>
  </si>
  <si>
    <t>Geronimo Allison</t>
  </si>
  <si>
    <t>               7</t>
  </si>
  <si>
    <t>David S over Jimmy</t>
  </si>
  <si>
    <t>David S loser to Adler</t>
  </si>
  <si>
    <t>AJ Green</t>
  </si>
  <si>
    <t>Leonard Fournette</t>
  </si>
  <si>
    <t>               1</t>
  </si>
  <si>
    <t>David S over Ryan</t>
  </si>
  <si>
    <t>David S loser to Dane</t>
  </si>
  <si>
    <t>Kerryon Johnson</t>
  </si>
  <si>
    <t>               9</t>
  </si>
  <si>
    <t>David S over Todd</t>
  </si>
  <si>
    <t>David S loser to Kohl</t>
  </si>
  <si>
    <t>             14</t>
  </si>
  <si>
    <t>Doug over Adler</t>
  </si>
  <si>
    <t>David S loser to Mike S</t>
  </si>
  <si>
    <t>Matt Ryan</t>
  </si>
  <si>
    <t>Deshaun Watson</t>
  </si>
  <si>
    <t>               6</t>
  </si>
  <si>
    <t>Doug over AJ</t>
  </si>
  <si>
    <t>David S loser to Nixon</t>
  </si>
  <si>
    <t>Todd Gurley</t>
  </si>
  <si>
    <t>Nick Chubb</t>
  </si>
  <si>
    <t>             13</t>
  </si>
  <si>
    <t>Doug over Cam</t>
  </si>
  <si>
    <t>David S loser to Todd</t>
  </si>
  <si>
    <t>Julio Jones</t>
  </si>
  <si>
    <t>Doug over Chapla</t>
  </si>
  <si>
    <t>Doug loser to Adler</t>
  </si>
  <si>
    <t>Saquon Barkley</t>
  </si>
  <si>
    <t>Doug over Colin B</t>
  </si>
  <si>
    <t>Doug loser to AJ</t>
  </si>
  <si>
    <t>Marlon Mack</t>
  </si>
  <si>
    <t>Doug over Dave</t>
  </si>
  <si>
    <t>Doug loser to Cam</t>
  </si>
  <si>
    <t>Davante Adams</t>
  </si>
  <si>
    <t>Doug over Ean</t>
  </si>
  <si>
    <t>Doug loser to Dave</t>
  </si>
  <si>
    <t>Ezekiel Elliot</t>
  </si>
  <si>
    <t>Doug over Forrest</t>
  </si>
  <si>
    <t>Doug loser to Ean</t>
  </si>
  <si>
    <t>James Conner</t>
  </si>
  <si>
    <t>Dalvin Cook</t>
  </si>
  <si>
    <t>Doug over Hoyle</t>
  </si>
  <si>
    <t>Doug loser to Forrest</t>
  </si>
  <si>
    <t>Anthony Miller</t>
  </si>
  <si>
    <t>Michael Thomas</t>
  </si>
  <si>
    <t>Doug over Jimmy</t>
  </si>
  <si>
    <t>Doug loser to Hoyle</t>
  </si>
  <si>
    <t>Aaron Rodgers</t>
  </si>
  <si>
    <t>Doug over Mike S</t>
  </si>
  <si>
    <t>Doug loser to Jimmy</t>
  </si>
  <si>
    <t>Eric Ebron</t>
  </si>
  <si>
    <t>Doug over Mims</t>
  </si>
  <si>
    <t>Doug loser to Mike S</t>
  </si>
  <si>
    <t>Tyler Lockett</t>
  </si>
  <si>
    <t>Doug over Neill</t>
  </si>
  <si>
    <t>Doug loser to Mims</t>
  </si>
  <si>
    <t>Odell Beckham Jr</t>
  </si>
  <si>
    <t>Doug over Nixon</t>
  </si>
  <si>
    <t>Doug loser to Neill</t>
  </si>
  <si>
    <t>Doug over Rick</t>
  </si>
  <si>
    <t>Doug loser to Nixon</t>
  </si>
  <si>
    <t>Greg Olsen</t>
  </si>
  <si>
    <t>Doug over Ryan</t>
  </si>
  <si>
    <t>Doug loser to Rick</t>
  </si>
  <si>
    <t>Rams D/ST</t>
  </si>
  <si>
    <t>Doug Martin</t>
  </si>
  <si>
    <t>Doug over Todd</t>
  </si>
  <si>
    <t>Doug loser to Ryan</t>
  </si>
  <si>
    <t>Emmanuel Sanders</t>
  </si>
  <si>
    <t>Calvin Ridley</t>
  </si>
  <si>
    <t>Ean over Adler</t>
  </si>
  <si>
    <t>Doug loser to Todd</t>
  </si>
  <si>
    <t>Cameron Brate</t>
  </si>
  <si>
    <t>Ean over AJ</t>
  </si>
  <si>
    <t>Ean loser to Adler</t>
  </si>
  <si>
    <t>Curtis Samuel</t>
  </si>
  <si>
    <t>Carlos Hyde</t>
  </si>
  <si>
    <t>Ean over Dave</t>
  </si>
  <si>
    <t>Ean loser to AJ</t>
  </si>
  <si>
    <t>David Montgomery</t>
  </si>
  <si>
    <t>John Brown</t>
  </si>
  <si>
    <t>Ean over Doug</t>
  </si>
  <si>
    <t>Ean loser to Cam</t>
  </si>
  <si>
    <t>Le'Veon Bell</t>
  </si>
  <si>
    <t>Trending (Last 5)</t>
  </si>
  <si>
    <t>Ean over Forrest</t>
  </si>
  <si>
    <t>Ean loser to Chapla</t>
  </si>
  <si>
    <t>Jared Cook</t>
  </si>
  <si>
    <t>Mark Andrews</t>
  </si>
  <si>
    <t>Ean over Hoyle</t>
  </si>
  <si>
    <t>Ean loser to Dave</t>
  </si>
  <si>
    <t>Duke Johnson</t>
  </si>
  <si>
    <t>Ean over Jimmy</t>
  </si>
  <si>
    <t>Ean loser to Doug</t>
  </si>
  <si>
    <t>Gerald Everett</t>
  </si>
  <si>
    <t>Ean over Mike S</t>
  </si>
  <si>
    <t>Ean loser to Forrest</t>
  </si>
  <si>
    <t>Golden Tate</t>
  </si>
  <si>
    <t>Ean over Neill</t>
  </si>
  <si>
    <t>Ean loser to Hoyle</t>
  </si>
  <si>
    <t>Terry McLaurin</t>
  </si>
  <si>
    <t>Ean over Nixon</t>
  </si>
  <si>
    <t>Ean loser to Jimmy</t>
  </si>
  <si>
    <t>Chris Herndon</t>
  </si>
  <si>
    <t>Jason Witten</t>
  </si>
  <si>
    <t>Ean over Ryan</t>
  </si>
  <si>
    <t>Ean loser to Mike S</t>
  </si>
  <si>
    <t>Kyler Murray</t>
  </si>
  <si>
    <t>OJ Howard</t>
  </si>
  <si>
    <t>Ean over Todd</t>
  </si>
  <si>
    <t>Ean loser to Neill</t>
  </si>
  <si>
    <t>Devin Singletary</t>
  </si>
  <si>
    <t>Courtland Sutton</t>
  </si>
  <si>
    <t>Forrest over Adler</t>
  </si>
  <si>
    <t>Ean loser to Nixon</t>
  </si>
  <si>
    <t>Mike Williams</t>
  </si>
  <si>
    <t>Mark Ingram</t>
  </si>
  <si>
    <t>Forrest over AJ</t>
  </si>
  <si>
    <t>Ean loser to Rick</t>
  </si>
  <si>
    <t>Forrest over Cam</t>
  </si>
  <si>
    <t>Ean loser to Ryan</t>
  </si>
  <si>
    <t>Josh Jacobs</t>
  </si>
  <si>
    <t>Sterling Shepard</t>
  </si>
  <si>
    <t>Forrest over Dane</t>
  </si>
  <si>
    <t>Ean loser to Todd</t>
  </si>
  <si>
    <t>Tyreek Hill</t>
  </si>
  <si>
    <t>Forrest over Dave</t>
  </si>
  <si>
    <t>Forrest loser to Adler</t>
  </si>
  <si>
    <t>Forrest over Doug</t>
  </si>
  <si>
    <t>Forrest loser to AJ</t>
  </si>
  <si>
    <t>Chase Edmonds</t>
  </si>
  <si>
    <t>Forrest over Ean</t>
  </si>
  <si>
    <t>Forrest loser to Cam</t>
  </si>
  <si>
    <t>Forrest over Hoyle</t>
  </si>
  <si>
    <t>Forrest loser to Chapla</t>
  </si>
  <si>
    <t>Melvin Gordon</t>
  </si>
  <si>
    <t>Forrest over Jimmy</t>
  </si>
  <si>
    <t>Forrest loser to Colin B</t>
  </si>
  <si>
    <t>Forrest over Mike S</t>
  </si>
  <si>
    <t>Forrest loser to Dave</t>
  </si>
  <si>
    <t>DeAndre Hopkins</t>
  </si>
  <si>
    <t>Forrest over Mims</t>
  </si>
  <si>
    <t>Forrest loser to David S</t>
  </si>
  <si>
    <t>Antonio Brown</t>
  </si>
  <si>
    <t>Forrest over Neill</t>
  </si>
  <si>
    <t>Forrest loser to Doug</t>
  </si>
  <si>
    <t>Logan Thomas</t>
  </si>
  <si>
    <t>Tyler Higbee</t>
  </si>
  <si>
    <t>Forrest over Nixon</t>
  </si>
  <si>
    <t>Forrest loser to Ean</t>
  </si>
  <si>
    <t>James Robinson</t>
  </si>
  <si>
    <t>Jerry Jeudy</t>
  </si>
  <si>
    <t>Forrest over Rick</t>
  </si>
  <si>
    <t>Forrest loser to Hoyle</t>
  </si>
  <si>
    <t>Forrest over Ryan</t>
  </si>
  <si>
    <t>Forrest loser to Jimmy</t>
  </si>
  <si>
    <t>DJ Chark</t>
  </si>
  <si>
    <t>Forrest over Todd</t>
  </si>
  <si>
    <t>Forrest loser to Kohl</t>
  </si>
  <si>
    <t>Hayden Hurst</t>
  </si>
  <si>
    <t>Greg Ward</t>
  </si>
  <si>
    <t>Hoyle over Adler</t>
  </si>
  <si>
    <t>Forrest loser to Mike S</t>
  </si>
  <si>
    <t>Chris Carson</t>
  </si>
  <si>
    <t>Alvin Kamara</t>
  </si>
  <si>
    <t>Hoyle over AJ</t>
  </si>
  <si>
    <t>Forrest loser to Mims</t>
  </si>
  <si>
    <t>Hoyle over Cam</t>
  </si>
  <si>
    <t>Forrest loser to Neill</t>
  </si>
  <si>
    <t>George Kittle</t>
  </si>
  <si>
    <t>Hoyle over Chapla</t>
  </si>
  <si>
    <t>Forrest loser to Nixon</t>
  </si>
  <si>
    <t>CEH</t>
  </si>
  <si>
    <t>Hoyle over Dave</t>
  </si>
  <si>
    <t>Forrest loser to Rick</t>
  </si>
  <si>
    <t>Justin Jackson</t>
  </si>
  <si>
    <t>Hoyle over Doug</t>
  </si>
  <si>
    <t>Forrest loser to Ryan</t>
  </si>
  <si>
    <t>Robert Woods</t>
  </si>
  <si>
    <t>Hoyle over Ean</t>
  </si>
  <si>
    <t>Forrest loser to Todd</t>
  </si>
  <si>
    <t>Breshad Perriman</t>
  </si>
  <si>
    <t>Miles Sanders</t>
  </si>
  <si>
    <t>Hoyle over Forrest</t>
  </si>
  <si>
    <t>Hoyle loser to Adler</t>
  </si>
  <si>
    <t>Hoyle over Jimmy</t>
  </si>
  <si>
    <t>Hoyle loser to AJ</t>
  </si>
  <si>
    <t>D'andre Swift</t>
  </si>
  <si>
    <t>Matt Stafford</t>
  </si>
  <si>
    <t>Hoyle over Mike S</t>
  </si>
  <si>
    <t>Hoyle loser to Cam</t>
  </si>
  <si>
    <t>Justin Herbert</t>
  </si>
  <si>
    <t>Myles Gaskin</t>
  </si>
  <si>
    <t>Hoyle over Mims</t>
  </si>
  <si>
    <t>Hoyle loser to Colin B</t>
  </si>
  <si>
    <t>Hoyle over Neill</t>
  </si>
  <si>
    <t>Hoyle loser to Dave</t>
  </si>
  <si>
    <t>Hunter Henry</t>
  </si>
  <si>
    <t>Hoyle over Nixon</t>
  </si>
  <si>
    <t>Hoyle loser to Doug</t>
  </si>
  <si>
    <t>Hoyle over Rick</t>
  </si>
  <si>
    <t>Hoyle loser to Ean</t>
  </si>
  <si>
    <t>Hoyle over Ryan</t>
  </si>
  <si>
    <t>Hoyle loser to Forrest</t>
  </si>
  <si>
    <t>Tony Pollard</t>
  </si>
  <si>
    <t>Hoyle over Todd</t>
  </si>
  <si>
    <t>Hoyle loser to Jimmy</t>
  </si>
  <si>
    <t>Latavius Murray</t>
  </si>
  <si>
    <t>Mike Gesicki</t>
  </si>
  <si>
    <t>Jimmy over Adler</t>
  </si>
  <si>
    <t>Hoyle loser to Mike S</t>
  </si>
  <si>
    <t>Dallas Goedert</t>
  </si>
  <si>
    <t>Sony Michel</t>
  </si>
  <si>
    <t>Jimmy over AJ</t>
  </si>
  <si>
    <t>Hoyle loser to Mims</t>
  </si>
  <si>
    <t>Jalen Hurts</t>
  </si>
  <si>
    <t>Jimmy over Cam</t>
  </si>
  <si>
    <t>Hoyle loser to Neill</t>
  </si>
  <si>
    <t>Chris Godwin</t>
  </si>
  <si>
    <t>Rondale Moore</t>
  </si>
  <si>
    <t>Jimmy over Dane</t>
  </si>
  <si>
    <t>Hoyle loser to Nixon</t>
  </si>
  <si>
    <t>Jimmy over Dave</t>
  </si>
  <si>
    <t>Hoyle loser to Rick</t>
  </si>
  <si>
    <t>Jamaal Williams</t>
  </si>
  <si>
    <t>Allen Robinson</t>
  </si>
  <si>
    <t>Jimmy over Doug</t>
  </si>
  <si>
    <t>Hoyle loser to Ryan</t>
  </si>
  <si>
    <t>AJ Dillon</t>
  </si>
  <si>
    <t>DeVonta Smith</t>
  </si>
  <si>
    <t>Jimmy over Ean</t>
  </si>
  <si>
    <t>Hoyle loser to Todd</t>
  </si>
  <si>
    <t>Justin Jefferson</t>
  </si>
  <si>
    <t>Taysom Hill</t>
  </si>
  <si>
    <t>Jimmy over Forrest</t>
  </si>
  <si>
    <t>Jimmy loser to Adler</t>
  </si>
  <si>
    <t>Jimmy over Hoyle</t>
  </si>
  <si>
    <t>Jimmy loser to AJ</t>
  </si>
  <si>
    <t>Jimmy over Kohl</t>
  </si>
  <si>
    <t>Jimmy loser to Cam</t>
  </si>
  <si>
    <t>Aaron Jones</t>
  </si>
  <si>
    <t>Jimmy over Mike S</t>
  </si>
  <si>
    <t>Jimmy loser to Chapla</t>
  </si>
  <si>
    <t>Jimmy over Mims</t>
  </si>
  <si>
    <t>Jimmy loser to Colin B</t>
  </si>
  <si>
    <t>Jimmy over Neill</t>
  </si>
  <si>
    <t>Jimmy loser to Dave</t>
  </si>
  <si>
    <t>Tee Higgins</t>
  </si>
  <si>
    <t>Jimmy over Nixon</t>
  </si>
  <si>
    <t>Jimmy loser to David S</t>
  </si>
  <si>
    <t>Jamarr Chase</t>
  </si>
  <si>
    <t>Tim Patrick</t>
  </si>
  <si>
    <t>Jimmy over Rick</t>
  </si>
  <si>
    <t>Jimmy loser to Doug</t>
  </si>
  <si>
    <t>Devonta Smith</t>
  </si>
  <si>
    <t>Jimmy over Ryan</t>
  </si>
  <si>
    <t>Jimmy loser to Ean</t>
  </si>
  <si>
    <t>Jimmy over Todd</t>
  </si>
  <si>
    <t>Jimmy loser to Forrest</t>
  </si>
  <si>
    <t>Kohl over Adler</t>
  </si>
  <si>
    <t>Jimmy loser to Hoyle</t>
  </si>
  <si>
    <t>Travis Kelce</t>
  </si>
  <si>
    <t>JK Dobbins</t>
  </si>
  <si>
    <t>Kohl over Dane</t>
  </si>
  <si>
    <t>Jimmy loser to Mike S</t>
  </si>
  <si>
    <t>Alexander Mattison</t>
  </si>
  <si>
    <t>Kohl over Dave</t>
  </si>
  <si>
    <t>Jimmy loser to Mims</t>
  </si>
  <si>
    <t>Dalton Schultz</t>
  </si>
  <si>
    <t>Jakobi Meyers</t>
  </si>
  <si>
    <t>Kohl over David S</t>
  </si>
  <si>
    <t>Jimmy loser to Neill</t>
  </si>
  <si>
    <t>Rhamondre Stevenson</t>
  </si>
  <si>
    <t>Antonio Gibson</t>
  </si>
  <si>
    <t>Kohl over Forrest</t>
  </si>
  <si>
    <t>Jimmy loser to Nixon</t>
  </si>
  <si>
    <t>JuJu</t>
  </si>
  <si>
    <t>Eno Benjamin</t>
  </si>
  <si>
    <t>Kohl over Nixon</t>
  </si>
  <si>
    <t>Jimmy loser to Rick</t>
  </si>
  <si>
    <t>Brian Robinson</t>
  </si>
  <si>
    <t>Kohl over Todd</t>
  </si>
  <si>
    <t>Jimmy loser to Ryan</t>
  </si>
  <si>
    <t>Dameon Pierce</t>
  </si>
  <si>
    <t>Mike S over Adler</t>
  </si>
  <si>
    <t>Jimmy loser to Todd</t>
  </si>
  <si>
    <t>Joe Burrow</t>
  </si>
  <si>
    <t>Mike S over AJ</t>
  </si>
  <si>
    <t>Kohl loser to AJ</t>
  </si>
  <si>
    <t>Kyren Williams</t>
  </si>
  <si>
    <t>49ers D/ST</t>
  </si>
  <si>
    <t>Mike S over Cam</t>
  </si>
  <si>
    <t>Kohl loser to Jimmy</t>
  </si>
  <si>
    <t>Packers D/ST</t>
  </si>
  <si>
    <t>Kyle Pitts</t>
  </si>
  <si>
    <t>Mike S over Chapla</t>
  </si>
  <si>
    <t>Kohl loser to Mike S</t>
  </si>
  <si>
    <t>Adam Thielen</t>
  </si>
  <si>
    <t>Mike S over Dane</t>
  </si>
  <si>
    <t>Kohl loser to Nixon</t>
  </si>
  <si>
    <t>Raheem Mostert</t>
  </si>
  <si>
    <t>Mike S over Dave</t>
  </si>
  <si>
    <t>Kohl loser to Ryan</t>
  </si>
  <si>
    <t>Chris Olave</t>
  </si>
  <si>
    <t>Kadarius Toney</t>
  </si>
  <si>
    <t>Regular Season Games</t>
  </si>
  <si>
    <t>Mike S over David S</t>
  </si>
  <si>
    <t>Mike S loser to Adler</t>
  </si>
  <si>
    <t>Mike S over Doug</t>
  </si>
  <si>
    <t>Mike S loser to AJ</t>
  </si>
  <si>
    <t>CeeDee Lamb</t>
  </si>
  <si>
    <t>Mike S over Ean</t>
  </si>
  <si>
    <t>Mike S loser to Cam</t>
  </si>
  <si>
    <t>Darrell Henderson</t>
  </si>
  <si>
    <t/>
  </si>
  <si>
    <t>Mike S over Forrest</t>
  </si>
  <si>
    <t>Mike S loser to Chapla</t>
  </si>
  <si>
    <t>Darren Waller</t>
  </si>
  <si>
    <t>Mike S over Hoyle</t>
  </si>
  <si>
    <t>Mike S loser to Colin B</t>
  </si>
  <si>
    <t>DK Metcalf</t>
  </si>
  <si>
    <t>Michael Pittman</t>
  </si>
  <si>
    <t>Mike S over Jimmy</t>
  </si>
  <si>
    <t>Mike S loser to Dave</t>
  </si>
  <si>
    <t>Mike S over Kohl</t>
  </si>
  <si>
    <t>Mike S loser to Doug</t>
  </si>
  <si>
    <t>Mike S over Mims</t>
  </si>
  <si>
    <t>Mike S loser to Ean</t>
  </si>
  <si>
    <t>Jaxon Smith-Njigba</t>
  </si>
  <si>
    <t>Mike S over Neill</t>
  </si>
  <si>
    <t>Mike S loser to Forrest</t>
  </si>
  <si>
    <t>Zach Ertz</t>
  </si>
  <si>
    <t>100 FAAB</t>
  </si>
  <si>
    <t>Mike S over Nixon</t>
  </si>
  <si>
    <t>Mike S loser to Hoyle</t>
  </si>
  <si>
    <t>Justin Fields</t>
  </si>
  <si>
    <t>Mike S over Rick</t>
  </si>
  <si>
    <t>Mike S loser to Jimmy</t>
  </si>
  <si>
    <t>Dalton Kincaid</t>
  </si>
  <si>
    <t>Jahmyr Gibbs</t>
  </si>
  <si>
    <t>Mike S over Ryan</t>
  </si>
  <si>
    <t>Mike S loser to Mims</t>
  </si>
  <si>
    <t>Mike S over Todd</t>
  </si>
  <si>
    <t>Mike S loser to Neill</t>
  </si>
  <si>
    <t>Jerome Ford</t>
  </si>
  <si>
    <t>Mims over Adler</t>
  </si>
  <si>
    <t>Mike S loser to Nixon</t>
  </si>
  <si>
    <t>Kenneth Walker III</t>
  </si>
  <si>
    <t>Puka Nacua</t>
  </si>
  <si>
    <t>Mims over AJ</t>
  </si>
  <si>
    <t>Mike S loser to Rick</t>
  </si>
  <si>
    <t>Mims over Dave</t>
  </si>
  <si>
    <t>Mike S loser to Ryan</t>
  </si>
  <si>
    <t>Mims over Doug</t>
  </si>
  <si>
    <t>Mike S loser to Todd</t>
  </si>
  <si>
    <t>D'Andre Swift</t>
  </si>
  <si>
    <t>Breece Hall</t>
  </si>
  <si>
    <t>Mims over Forrest</t>
  </si>
  <si>
    <t>Mims loser to Adler</t>
  </si>
  <si>
    <t>Garrett Wilson</t>
  </si>
  <si>
    <t>Tyjae Spears</t>
  </si>
  <si>
    <t>Mims over Hoyle</t>
  </si>
  <si>
    <t>Mims loser to AJ</t>
  </si>
  <si>
    <t>Jake Ferguson</t>
  </si>
  <si>
    <t>Mims over Jimmy</t>
  </si>
  <si>
    <t>Mims loser to Dave</t>
  </si>
  <si>
    <t>Javonte Williams</t>
  </si>
  <si>
    <t>Mims over Mike S</t>
  </si>
  <si>
    <t>Mims loser to Doug</t>
  </si>
  <si>
    <t>Jaxon Smith-njigba</t>
  </si>
  <si>
    <t>Mims over Neill</t>
  </si>
  <si>
    <t>Mims loser to Forrest</t>
  </si>
  <si>
    <t>Jonathan Taylor</t>
  </si>
  <si>
    <t>Rachaad White</t>
  </si>
  <si>
    <t>Mims over Nixon</t>
  </si>
  <si>
    <t>Mims loser to Hoyle</t>
  </si>
  <si>
    <t>Isiah Pacheco</t>
  </si>
  <si>
    <t>Mims over Rick</t>
  </si>
  <si>
    <t>Mims loser to Jimmy</t>
  </si>
  <si>
    <t>Mims over Ryan</t>
  </si>
  <si>
    <t>Mims loser to Mike S</t>
  </si>
  <si>
    <t>Mims over Todd</t>
  </si>
  <si>
    <t>Mims loser to Neill</t>
  </si>
  <si>
    <t>Neill over Adler</t>
  </si>
  <si>
    <t>Mims loser to Nixon</t>
  </si>
  <si>
    <t>Trevor Lawerence</t>
  </si>
  <si>
    <t>Travis Etienne</t>
  </si>
  <si>
    <t>Neill over AJ</t>
  </si>
  <si>
    <t>Mims loser to Rick</t>
  </si>
  <si>
    <t>Neill over Cam</t>
  </si>
  <si>
    <t>Mims loser to Ryan</t>
  </si>
  <si>
    <t>Neill over Colin B</t>
  </si>
  <si>
    <t>Mims loser to Todd</t>
  </si>
  <si>
    <t>Jahan Dotson</t>
  </si>
  <si>
    <t>Neill over Dave</t>
  </si>
  <si>
    <t>Neill loser to Adler</t>
  </si>
  <si>
    <t>Neill over Doug</t>
  </si>
  <si>
    <t>Neill loser to AJ</t>
  </si>
  <si>
    <t>Khalil Herbert</t>
  </si>
  <si>
    <t>Neill over Ean</t>
  </si>
  <si>
    <t>Neill loser to Cam</t>
  </si>
  <si>
    <t>Brock Purdy</t>
  </si>
  <si>
    <t>Tua Tagovailoa</t>
  </si>
  <si>
    <t>Neill over Forrest</t>
  </si>
  <si>
    <t>Neill loser to Chapla</t>
  </si>
  <si>
    <t>Neill over Hoyle</t>
  </si>
  <si>
    <t>Neill loser to Colin B</t>
  </si>
  <si>
    <t>Neill over Jimmy</t>
  </si>
  <si>
    <t>Neill loser to Dave</t>
  </si>
  <si>
    <t>Neill over Mike S</t>
  </si>
  <si>
    <t>Neill loser to Doug</t>
  </si>
  <si>
    <t>Neill over Mims</t>
  </si>
  <si>
    <t>Neill loser to Ean</t>
  </si>
  <si>
    <t>Neill over Nixon</t>
  </si>
  <si>
    <t>Neill loser to Forrest</t>
  </si>
  <si>
    <t>Neill over Rick</t>
  </si>
  <si>
    <t>Neill loser to Hoyle</t>
  </si>
  <si>
    <t>Neill over Ryan</t>
  </si>
  <si>
    <t>Neill loser to Jimmy</t>
  </si>
  <si>
    <t>Neill over Todd</t>
  </si>
  <si>
    <t>Neill loser to Mike S</t>
  </si>
  <si>
    <t>Nixon over Adler</t>
  </si>
  <si>
    <t>Neill loser to Mims</t>
  </si>
  <si>
    <t>Nixon over AJ</t>
  </si>
  <si>
    <t>Neill loser to Nixon</t>
  </si>
  <si>
    <t>Nixon over Cam</t>
  </si>
  <si>
    <t>Neill loser to Rick</t>
  </si>
  <si>
    <t>Nixon over Chapla</t>
  </si>
  <si>
    <t>Neill loser to Ryan</t>
  </si>
  <si>
    <t>Isaiah Likely</t>
  </si>
  <si>
    <t>Nixon over Dane</t>
  </si>
  <si>
    <t>Neill loser to Todd</t>
  </si>
  <si>
    <t>49ers D/st</t>
  </si>
  <si>
    <t>Nixon over Dave</t>
  </si>
  <si>
    <t>Nixon loser to Adler</t>
  </si>
  <si>
    <t>Tyler Conklin</t>
  </si>
  <si>
    <t>Samaje Perine</t>
  </si>
  <si>
    <t>Nixon over David S</t>
  </si>
  <si>
    <t>Nixon loser to AJ</t>
  </si>
  <si>
    <t>FAAB</t>
  </si>
  <si>
    <t>Nixon over Doug</t>
  </si>
  <si>
    <t>Nixon loser to Cam</t>
  </si>
  <si>
    <t>Zach Charbonnet</t>
  </si>
  <si>
    <t>Nixon over Ean</t>
  </si>
  <si>
    <t>Nixon loser to Chapla</t>
  </si>
  <si>
    <t>Adam Theilen</t>
  </si>
  <si>
    <t>Nixon over Forrest</t>
  </si>
  <si>
    <t>Nixon loser to Colin B</t>
  </si>
  <si>
    <t>Nixon over Hoyle</t>
  </si>
  <si>
    <t>Nixon loser to Dave</t>
  </si>
  <si>
    <t>Nixon over Jimmy</t>
  </si>
  <si>
    <t>Nixon loser to Doug</t>
  </si>
  <si>
    <t>Nixon over Kohl</t>
  </si>
  <si>
    <t>Nixon loser to Ean</t>
  </si>
  <si>
    <t>Nixon over Mike S</t>
  </si>
  <si>
    <t>Nixon loser to Forrest</t>
  </si>
  <si>
    <t>Nixon over Mims</t>
  </si>
  <si>
    <t>Nixon loser to Hoyle</t>
  </si>
  <si>
    <t>Nixon over Neill</t>
  </si>
  <si>
    <t>Nixon loser to Jimmy</t>
  </si>
  <si>
    <t>Nixon over Rick</t>
  </si>
  <si>
    <t>Nixon loser to Kohl</t>
  </si>
  <si>
    <t>Nixon over Ryan</t>
  </si>
  <si>
    <t>Nixon loser to Mike S</t>
  </si>
  <si>
    <t>Nixon over Todd</t>
  </si>
  <si>
    <t>Nixon loser to Mims</t>
  </si>
  <si>
    <t>Nixon loser to Neill</t>
  </si>
  <si>
    <t>Rick over Adler</t>
  </si>
  <si>
    <t>Nixon loser to Rick</t>
  </si>
  <si>
    <t>Rick over AJ</t>
  </si>
  <si>
    <t>Nixon loser to Ryan</t>
  </si>
  <si>
    <t>Rick over Dave</t>
  </si>
  <si>
    <t>Nixon loser to Todd</t>
  </si>
  <si>
    <t>Rick over Doug</t>
  </si>
  <si>
    <t>Rick over Ean</t>
  </si>
  <si>
    <t>Rick loser to Adler</t>
  </si>
  <si>
    <t>Rick over Forrest</t>
  </si>
  <si>
    <t>Rick loser to AJ</t>
  </si>
  <si>
    <t>Rick over Hoyle</t>
  </si>
  <si>
    <t>Rick loser to Colin B</t>
  </si>
  <si>
    <t>Rick over Jimmy</t>
  </si>
  <si>
    <t>Rick loser to Dave</t>
  </si>
  <si>
    <t>Rick over Mike S</t>
  </si>
  <si>
    <t>Rick loser to Doug</t>
  </si>
  <si>
    <t>Rick over Mims</t>
  </si>
  <si>
    <t>Rick loser to Forrest</t>
  </si>
  <si>
    <t>Rick over Neill</t>
  </si>
  <si>
    <t>Rick loser to Hoyle</t>
  </si>
  <si>
    <t>Rick over Nixon</t>
  </si>
  <si>
    <t>Rick loser to Jimmy</t>
  </si>
  <si>
    <t>Rick over Ryan</t>
  </si>
  <si>
    <t>Rick loser to Mike S</t>
  </si>
  <si>
    <t>Rick over Todd</t>
  </si>
  <si>
    <t>Rick loser to Mims</t>
  </si>
  <si>
    <t>Ryan over Adler</t>
  </si>
  <si>
    <t>Rick loser to Neill</t>
  </si>
  <si>
    <t>Ryan over AJ</t>
  </si>
  <si>
    <t>Rick loser to Nixon</t>
  </si>
  <si>
    <t>Ryan over Cam</t>
  </si>
  <si>
    <t>Rick loser to Ryan</t>
  </si>
  <si>
    <t>Ryan over Chapla</t>
  </si>
  <si>
    <t>Rick loser to Todd</t>
  </si>
  <si>
    <t>Ryan over Colin B</t>
  </si>
  <si>
    <t>Ryan loser to Adler</t>
  </si>
  <si>
    <t>Ryan over Dane</t>
  </si>
  <si>
    <t>Ryan loser to AJ</t>
  </si>
  <si>
    <t>Ryan over Dave</t>
  </si>
  <si>
    <t>Ryan loser to Cam</t>
  </si>
  <si>
    <t>Ryan over Doug</t>
  </si>
  <si>
    <t>Ryan loser to Chapla</t>
  </si>
  <si>
    <t>Ryan over Ean</t>
  </si>
  <si>
    <t>Ryan loser to Dave</t>
  </si>
  <si>
    <t>Ryan over Forrest</t>
  </si>
  <si>
    <t>Ryan loser to David S</t>
  </si>
  <si>
    <t>Ryan over Hoyle</t>
  </si>
  <si>
    <t>Ryan loser to Doug</t>
  </si>
  <si>
    <t>Ryan over Jimmy</t>
  </si>
  <si>
    <t>Ryan loser to Ean</t>
  </si>
  <si>
    <t>Ryan over Kohl</t>
  </si>
  <si>
    <t>Ryan loser to Forrest</t>
  </si>
  <si>
    <t>Ryan over Mike S</t>
  </si>
  <si>
    <t>Ryan loser to Hoyle</t>
  </si>
  <si>
    <t>Ryan over Mims</t>
  </si>
  <si>
    <t>Ryan loser to Jimmy</t>
  </si>
  <si>
    <t>Ryan over Neill</t>
  </si>
  <si>
    <t>Ryan loser to Mike S</t>
  </si>
  <si>
    <t>Ryan over Nixon</t>
  </si>
  <si>
    <t>Ryan loser to Mims</t>
  </si>
  <si>
    <t>Ryan over Rick</t>
  </si>
  <si>
    <t>Ryan loser to Neill</t>
  </si>
  <si>
    <t>Ryan over Todd</t>
  </si>
  <si>
    <t>Ryan loser to Nixon</t>
  </si>
  <si>
    <t>Todd over Adler</t>
  </si>
  <si>
    <t>Ryan loser to Rick</t>
  </si>
  <si>
    <t>Todd over AJ</t>
  </si>
  <si>
    <t>Ryan loser to Todd</t>
  </si>
  <si>
    <t>Todd over Cam</t>
  </si>
  <si>
    <t>Todd loser to Adler</t>
  </si>
  <si>
    <t>Todd over Chapla</t>
  </si>
  <si>
    <t>Todd loser to AJ</t>
  </si>
  <si>
    <t>Todd over Colin B</t>
  </si>
  <si>
    <t>Todd loser to Cam</t>
  </si>
  <si>
    <t>Todd over Dane</t>
  </si>
  <si>
    <t>Todd loser to Dave</t>
  </si>
  <si>
    <t>Todd over Dave</t>
  </si>
  <si>
    <t>Todd loser to David S</t>
  </si>
  <si>
    <t>Todd over David S</t>
  </si>
  <si>
    <t>Todd loser to Doug</t>
  </si>
  <si>
    <t>Todd over Doug</t>
  </si>
  <si>
    <t>Todd loser to Ean</t>
  </si>
  <si>
    <t>Todd over Ean</t>
  </si>
  <si>
    <t>Todd loser to Forrest</t>
  </si>
  <si>
    <t>Todd over Forrest</t>
  </si>
  <si>
    <t>Todd loser to Hoyle</t>
  </si>
  <si>
    <t>Todd over Hoyle</t>
  </si>
  <si>
    <t>Todd loser to Jimmy</t>
  </si>
  <si>
    <t>Todd over Jimmy</t>
  </si>
  <si>
    <t>Todd loser to Kohl</t>
  </si>
  <si>
    <t>Todd over Mike S</t>
  </si>
  <si>
    <t>Todd loser to Mike S</t>
  </si>
  <si>
    <t>Todd over Mims</t>
  </si>
  <si>
    <t>Todd loser to Mims</t>
  </si>
  <si>
    <t>Todd over Neill</t>
  </si>
  <si>
    <t>Todd loser to Neill</t>
  </si>
  <si>
    <t>Todd over Nixon</t>
  </si>
  <si>
    <t>Todd loser to Nixon</t>
  </si>
  <si>
    <t>Todd over Rick</t>
  </si>
  <si>
    <t>Todd loser to Rick</t>
  </si>
  <si>
    <t>Todd over Ryan</t>
  </si>
  <si>
    <t>Todd loser to Ryan</t>
  </si>
  <si>
    <t>16-17</t>
  </si>
  <si>
    <t>14-15</t>
  </si>
  <si>
    <t>Team</t>
  </si>
  <si>
    <t>Wins in Weeks 1-3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</si>
</sst>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12">
    <font>
      <sz val="10.0"/>
      <color rgb="FF000000"/>
      <name val="Arial"/>
      <scheme val="minor"/>
    </font>
    <font>
      <b/>
      <sz val="10.0"/>
      <color theme="1"/>
      <name val="Calibri"/>
    </font>
    <font/>
    <font>
      <sz val="10.0"/>
      <color theme="1"/>
      <name val="Calibri"/>
    </font>
    <font>
      <b/>
      <sz val="10.0"/>
      <color rgb="FF000000"/>
      <name val="Calibri"/>
    </font>
    <font>
      <b/>
      <sz val="10.0"/>
      <color theme="0"/>
      <name val="Calibri"/>
    </font>
    <font>
      <sz val="10.0"/>
      <color theme="0"/>
      <name val="Calibri"/>
    </font>
    <font>
      <b/>
      <sz val="10.0"/>
      <color rgb="FFFFFFFF"/>
      <name val="Calibri"/>
    </font>
    <font>
      <sz val="10.0"/>
      <color rgb="FF000000"/>
      <name val="Arial"/>
    </font>
    <font>
      <sz val="10.0"/>
      <color rgb="FF000000"/>
      <name val="Calibri"/>
    </font>
    <font>
      <sz val="10.0"/>
      <color rgb="FFFFFFFF"/>
      <name val="Calibri"/>
    </font>
    <font>
      <sz val="10.0"/>
      <color rgb="FFCCCCCC"/>
      <name val="Calibri"/>
    </font>
  </fonts>
  <fills count="22">
    <fill>
      <patternFill patternType="none"/>
    </fill>
    <fill>
      <patternFill patternType="lightGray"/>
    </fill>
    <fill>
      <patternFill patternType="solid">
        <fgColor rgb="FFDBE9F7"/>
        <bgColor rgb="FFDBE9F7"/>
      </patternFill>
    </fill>
    <fill>
      <patternFill patternType="solid">
        <fgColor theme="4"/>
        <bgColor theme="4"/>
      </patternFill>
    </fill>
    <fill>
      <patternFill patternType="solid">
        <fgColor rgb="FFFBA176"/>
        <bgColor rgb="FFFBA176"/>
      </patternFill>
    </fill>
    <fill>
      <patternFill patternType="solid">
        <fgColor rgb="FFFEC67D"/>
        <bgColor rgb="FFFEC67D"/>
      </patternFill>
    </fill>
    <fill>
      <patternFill patternType="solid">
        <fgColor rgb="FFFCB47A"/>
        <bgColor rgb="FFFCB47A"/>
      </patternFill>
    </fill>
    <fill>
      <patternFill patternType="solid">
        <fgColor rgb="FFB1D47F"/>
        <bgColor rgb="FFB1D47F"/>
      </patternFill>
    </fill>
    <fill>
      <patternFill patternType="solid">
        <fgColor rgb="FF97CD7E"/>
        <bgColor rgb="FF97CD7E"/>
      </patternFill>
    </fill>
    <fill>
      <patternFill patternType="solid">
        <fgColor rgb="FF7DC57C"/>
        <bgColor rgb="FF7DC57C"/>
      </patternFill>
    </fill>
    <fill>
      <patternFill patternType="solid">
        <fgColor rgb="FF63BE7B"/>
        <bgColor rgb="FF63BE7B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CBDC81"/>
        <bgColor rgb="FFCBDC81"/>
      </patternFill>
    </fill>
    <fill>
      <patternFill patternType="solid">
        <fgColor rgb="FFE5E382"/>
        <bgColor rgb="FFE5E382"/>
      </patternFill>
    </fill>
    <fill>
      <patternFill patternType="solid">
        <fgColor rgb="FF83CAEB"/>
        <bgColor rgb="FF83CAEB"/>
      </patternFill>
    </fill>
    <fill>
      <patternFill patternType="solid">
        <fgColor rgb="FFF2F2F2"/>
        <bgColor rgb="FFF2F2F2"/>
      </patternFill>
    </fill>
    <fill>
      <patternFill patternType="solid">
        <fgColor rgb="FFFFD981"/>
        <bgColor rgb="FFFFD981"/>
      </patternFill>
    </fill>
    <fill>
      <patternFill patternType="solid">
        <fgColor rgb="FFFFEB84"/>
        <bgColor rgb="FFFFEB84"/>
      </patternFill>
    </fill>
    <fill>
      <patternFill patternType="solid">
        <fgColor rgb="FFFA8F73"/>
        <bgColor rgb="FFFA8F73"/>
      </patternFill>
    </fill>
    <fill>
      <patternFill patternType="solid">
        <fgColor rgb="FFF97C6F"/>
        <bgColor rgb="FFF97C6F"/>
      </patternFill>
    </fill>
    <fill>
      <patternFill patternType="solid">
        <fgColor rgb="FFF8696B"/>
        <bgColor rgb="FFF8696B"/>
      </patternFill>
    </fill>
  </fills>
  <borders count="30">
    <border/>
    <border>
      <left/>
      <top/>
    </border>
    <border>
      <top/>
    </border>
    <border>
      <right/>
      <top/>
    </border>
    <border>
      <left/>
      <bottom style="medium">
        <color rgb="FF000000"/>
      </bottom>
    </border>
    <border>
      <bottom style="medium">
        <color rgb="FF000000"/>
      </bottom>
    </border>
    <border>
      <right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F2F2F2"/>
      </right>
      <bottom style="thin">
        <color rgb="FFF2F2F2"/>
      </bottom>
    </border>
    <border>
      <left style="thin">
        <color rgb="FFF2F2F2"/>
      </left>
      <right style="thin">
        <color rgb="FFF2F2F2"/>
      </right>
      <bottom style="thin">
        <color rgb="FFF2F2F2"/>
      </bottom>
    </border>
    <border>
      <left style="thin">
        <color rgb="FFF2F2F2"/>
      </left>
      <bottom style="thin">
        <color rgb="FFF2F2F2"/>
      </bottom>
    </border>
    <border>
      <bottom style="medium">
        <color rgb="FF9BC2E6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F2F2F2"/>
      </right>
      <top style="thin">
        <color rgb="FFF2F2F2"/>
      </top>
      <bottom style="thin">
        <color rgb="FFF2F2F2"/>
      </bottom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</border>
    <border>
      <left style="thin">
        <color rgb="FFF2F2F2"/>
      </left>
      <right style="thin">
        <color rgb="FFF2F2F2"/>
      </right>
      <top/>
      <bottom style="thin">
        <color rgb="FFF2F2F2"/>
      </bottom>
    </border>
    <border>
      <left style="thin">
        <color rgb="FFF2F2F2"/>
      </left>
      <top style="thin">
        <color rgb="FFF2F2F2"/>
      </top>
      <bottom style="thin">
        <color rgb="FFF2F2F2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 style="thin">
        <color rgb="FFF2F2F2"/>
      </right>
      <top style="thin">
        <color rgb="FFF2F2F2"/>
      </top>
    </border>
    <border>
      <left style="thin">
        <color rgb="FFF2F2F2"/>
      </left>
      <right style="thin">
        <color rgb="FFF2F2F2"/>
      </right>
      <top style="thin">
        <color rgb="FFF2F2F2"/>
      </top>
    </border>
    <border>
      <left style="thin">
        <color rgb="FFF2F2F2"/>
      </left>
      <right style="thin">
        <color rgb="FFF2F2F2"/>
      </right>
      <top style="thin">
        <color rgb="FFF2F2F2"/>
      </top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/>
      <right/>
      <top/>
      <bottom style="medium">
        <color rgb="FF9BC2E6"/>
      </bottom>
    </border>
    <border>
      <left style="thin">
        <color rgb="FFF2F2F2"/>
      </left>
      <top style="thin">
        <color rgb="FFF2F2F2"/>
      </top>
    </border>
    <border>
      <left style="thin">
        <color rgb="FFF3F3F3"/>
      </left>
      <right style="thin">
        <color rgb="FFF3F3F3"/>
      </right>
      <top style="thin">
        <color rgb="FFF3F3F3"/>
      </top>
      <bottom style="thin">
        <color rgb="FFF3F3F3"/>
      </bottom>
    </border>
  </borders>
  <cellStyleXfs count="1">
    <xf borderId="0" fillId="0" fontId="0" numFmtId="0" applyAlignment="1" applyFont="1"/>
  </cellStyleXfs>
  <cellXfs count="20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0" fillId="0" fontId="3" numFmtId="0" xfId="0" applyAlignment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0" fillId="0" fontId="3" numFmtId="0" xfId="0" applyFont="1"/>
    <xf borderId="9" fillId="0" fontId="5" numFmtId="0" xfId="0" applyAlignment="1" applyBorder="1" applyFont="1">
      <alignment horizontal="left" vertical="center"/>
    </xf>
    <xf borderId="10" fillId="0" fontId="5" numFmtId="0" xfId="0" applyAlignment="1" applyBorder="1" applyFont="1">
      <alignment vertical="center"/>
    </xf>
    <xf borderId="10" fillId="0" fontId="6" numFmtId="0" xfId="0" applyBorder="1" applyFont="1"/>
    <xf borderId="10" fillId="0" fontId="6" numFmtId="0" xfId="0" applyAlignment="1" applyBorder="1" applyFont="1">
      <alignment vertical="center"/>
    </xf>
    <xf borderId="10" fillId="0" fontId="6" numFmtId="0" xfId="0" applyAlignment="1" applyBorder="1" applyFont="1">
      <alignment horizontal="right" vertical="center"/>
    </xf>
    <xf borderId="11" fillId="0" fontId="5" numFmtId="0" xfId="0" applyBorder="1" applyFont="1"/>
    <xf borderId="5" fillId="0" fontId="7" numFmtId="0" xfId="0" applyAlignment="1" applyBorder="1" applyFont="1">
      <alignment vertical="center"/>
    </xf>
    <xf borderId="12" fillId="3" fontId="7" numFmtId="0" xfId="0" applyAlignment="1" applyBorder="1" applyFill="1" applyFont="1">
      <alignment vertical="center"/>
    </xf>
    <xf borderId="0" fillId="0" fontId="1" numFmtId="0" xfId="0" applyFont="1"/>
    <xf borderId="0" fillId="0" fontId="8" numFmtId="0" xfId="0" applyFont="1"/>
    <xf borderId="7" fillId="0" fontId="9" numFmtId="0" xfId="0" applyAlignment="1" applyBorder="1" applyFont="1">
      <alignment vertical="center"/>
    </xf>
    <xf borderId="8" fillId="0" fontId="4" numFmtId="0" xfId="0" applyAlignment="1" applyBorder="1" applyFont="1">
      <alignment horizontal="center" vertical="center"/>
    </xf>
    <xf borderId="13" fillId="0" fontId="4" numFmtId="0" xfId="0" applyAlignment="1" applyBorder="1" applyFont="1">
      <alignment horizontal="right" vertical="center"/>
    </xf>
    <xf borderId="14" fillId="0" fontId="9" numFmtId="0" xfId="0" applyAlignment="1" applyBorder="1" applyFont="1">
      <alignment vertical="center"/>
    </xf>
    <xf borderId="15" fillId="0" fontId="9" numFmtId="0" xfId="0" applyAlignment="1" applyBorder="1" applyFont="1">
      <alignment horizontal="center" vertical="center"/>
    </xf>
    <xf borderId="16" fillId="0" fontId="9" numFmtId="0" xfId="0" applyAlignment="1" applyBorder="1" applyFont="1">
      <alignment vertical="center"/>
    </xf>
    <xf borderId="16" fillId="0" fontId="9" numFmtId="164" xfId="0" applyAlignment="1" applyBorder="1" applyFont="1" applyNumberFormat="1">
      <alignment vertical="center"/>
    </xf>
    <xf borderId="10" fillId="0" fontId="3" numFmtId="0" xfId="0" applyAlignment="1" applyBorder="1" applyFont="1">
      <alignment readingOrder="0"/>
    </xf>
    <xf borderId="17" fillId="4" fontId="9" numFmtId="0" xfId="0" applyAlignment="1" applyBorder="1" applyFill="1" applyFont="1">
      <alignment vertical="center"/>
    </xf>
    <xf borderId="17" fillId="5" fontId="9" numFmtId="0" xfId="0" applyAlignment="1" applyBorder="1" applyFill="1" applyFont="1">
      <alignment vertical="center"/>
    </xf>
    <xf borderId="17" fillId="6" fontId="9" numFmtId="0" xfId="0" applyAlignment="1" applyBorder="1" applyFill="1" applyFont="1">
      <alignment horizontal="right" vertical="center"/>
    </xf>
    <xf borderId="17" fillId="7" fontId="9" numFmtId="0" xfId="0" applyAlignment="1" applyBorder="1" applyFill="1" applyFont="1">
      <alignment horizontal="right" vertical="center"/>
    </xf>
    <xf borderId="17" fillId="8" fontId="9" numFmtId="0" xfId="0" applyAlignment="1" applyBorder="1" applyFill="1" applyFont="1">
      <alignment vertical="center"/>
    </xf>
    <xf borderId="17" fillId="9" fontId="9" numFmtId="0" xfId="0" applyAlignment="1" applyBorder="1" applyFill="1" applyFont="1">
      <alignment vertical="center"/>
    </xf>
    <xf borderId="17" fillId="10" fontId="9" numFmtId="0" xfId="0" applyAlignment="1" applyBorder="1" applyFill="1" applyFont="1">
      <alignment vertical="center"/>
    </xf>
    <xf borderId="17" fillId="7" fontId="9" numFmtId="0" xfId="0" applyAlignment="1" applyBorder="1" applyFont="1">
      <alignment vertical="center"/>
    </xf>
    <xf borderId="10" fillId="0" fontId="9" numFmtId="0" xfId="0" applyBorder="1" applyFont="1"/>
    <xf borderId="10" fillId="0" fontId="9" numFmtId="164" xfId="0" applyBorder="1" applyFont="1" applyNumberFormat="1"/>
    <xf borderId="18" fillId="0" fontId="3" numFmtId="164" xfId="0" applyBorder="1" applyFont="1" applyNumberFormat="1"/>
    <xf borderId="0" fillId="0" fontId="9" numFmtId="0" xfId="0" applyFont="1"/>
    <xf borderId="0" fillId="0" fontId="9" numFmtId="0" xfId="0" applyAlignment="1" applyFont="1">
      <alignment vertical="center"/>
    </xf>
    <xf borderId="0" fillId="0" fontId="9" numFmtId="0" xfId="0" applyAlignment="1" applyFont="1">
      <alignment horizontal="right" vertical="center"/>
    </xf>
    <xf borderId="0" fillId="0" fontId="9" numFmtId="0" xfId="0" applyFont="1"/>
    <xf borderId="12" fillId="11" fontId="9" numFmtId="0" xfId="0" applyAlignment="1" applyBorder="1" applyFill="1" applyFont="1">
      <alignment horizontal="right" vertical="center"/>
    </xf>
    <xf borderId="12" fillId="11" fontId="9" numFmtId="0" xfId="0" applyAlignment="1" applyBorder="1" applyFont="1">
      <alignment vertical="center"/>
    </xf>
    <xf borderId="13" fillId="0" fontId="4" numFmtId="0" xfId="0" applyAlignment="1" applyBorder="1" applyFont="1">
      <alignment vertical="center"/>
    </xf>
    <xf borderId="19" fillId="12" fontId="9" numFmtId="16" xfId="0" applyAlignment="1" applyBorder="1" applyFill="1" applyFont="1" applyNumberFormat="1">
      <alignment vertical="center"/>
    </xf>
    <xf borderId="14" fillId="0" fontId="9" numFmtId="16" xfId="0" applyAlignment="1" applyBorder="1" applyFont="1" applyNumberFormat="1">
      <alignment vertical="center"/>
    </xf>
    <xf borderId="13" fillId="0" fontId="9" numFmtId="0" xfId="0" applyAlignment="1" applyBorder="1" applyFont="1">
      <alignment vertical="center"/>
    </xf>
    <xf borderId="20" fillId="12" fontId="4" numFmtId="0" xfId="0" applyAlignment="1" applyBorder="1" applyFont="1">
      <alignment horizontal="right" vertical="center"/>
    </xf>
    <xf borderId="19" fillId="12" fontId="9" numFmtId="0" xfId="0" applyAlignment="1" applyBorder="1" applyFont="1">
      <alignment vertical="center"/>
    </xf>
    <xf borderId="16" fillId="0" fontId="3" numFmtId="0" xfId="0" applyAlignment="1" applyBorder="1" applyFont="1">
      <alignment readingOrder="0"/>
    </xf>
    <xf borderId="16" fillId="9" fontId="9" numFmtId="0" xfId="0" applyAlignment="1" applyBorder="1" applyFont="1">
      <alignment vertical="center"/>
    </xf>
    <xf borderId="16" fillId="13" fontId="9" numFmtId="0" xfId="0" applyAlignment="1" applyBorder="1" applyFill="1" applyFont="1">
      <alignment vertical="center"/>
    </xf>
    <xf borderId="16" fillId="5" fontId="9" numFmtId="0" xfId="0" applyAlignment="1" applyBorder="1" applyFont="1">
      <alignment horizontal="right" vertical="center"/>
    </xf>
    <xf borderId="16" fillId="9" fontId="9" numFmtId="0" xfId="0" applyAlignment="1" applyBorder="1" applyFont="1">
      <alignment horizontal="right" vertical="center"/>
    </xf>
    <xf borderId="16" fillId="8" fontId="9" numFmtId="0" xfId="0" applyAlignment="1" applyBorder="1" applyFont="1">
      <alignment vertical="center"/>
    </xf>
    <xf borderId="16" fillId="4" fontId="9" numFmtId="0" xfId="0" applyAlignment="1" applyBorder="1" applyFont="1">
      <alignment vertical="center"/>
    </xf>
    <xf borderId="16" fillId="14" fontId="9" numFmtId="0" xfId="0" applyAlignment="1" applyBorder="1" applyFill="1" applyFont="1">
      <alignment vertical="center"/>
    </xf>
    <xf borderId="16" fillId="6" fontId="9" numFmtId="0" xfId="0" applyAlignment="1" applyBorder="1" applyFont="1">
      <alignment vertical="center"/>
    </xf>
    <xf borderId="16" fillId="10" fontId="9" numFmtId="0" xfId="0" applyAlignment="1" applyBorder="1" applyFont="1">
      <alignment vertical="center"/>
    </xf>
    <xf borderId="16" fillId="5" fontId="9" numFmtId="0" xfId="0" applyAlignment="1" applyBorder="1" applyFont="1">
      <alignment vertical="center"/>
    </xf>
    <xf borderId="12" fillId="15" fontId="9" numFmtId="0" xfId="0" applyAlignment="1" applyBorder="1" applyFill="1" applyFont="1">
      <alignment horizontal="right" vertical="center"/>
    </xf>
    <xf borderId="12" fillId="15" fontId="9" numFmtId="0" xfId="0" applyAlignment="1" applyBorder="1" applyFont="1">
      <alignment vertical="center"/>
    </xf>
    <xf borderId="20" fillId="16" fontId="4" numFmtId="0" xfId="0" applyAlignment="1" applyBorder="1" applyFill="1" applyFont="1">
      <alignment vertical="center"/>
    </xf>
    <xf borderId="19" fillId="16" fontId="9" numFmtId="16" xfId="0" applyAlignment="1" applyBorder="1" applyFont="1" applyNumberFormat="1">
      <alignment vertical="center"/>
    </xf>
    <xf borderId="20" fillId="12" fontId="9" numFmtId="0" xfId="0" applyAlignment="1" applyBorder="1" applyFont="1">
      <alignment horizontal="right" vertical="center"/>
    </xf>
    <xf borderId="16" fillId="17" fontId="9" numFmtId="0" xfId="0" applyAlignment="1" applyBorder="1" applyFill="1" applyFont="1">
      <alignment vertical="center"/>
    </xf>
    <xf borderId="16" fillId="18" fontId="9" numFmtId="0" xfId="0" applyAlignment="1" applyBorder="1" applyFill="1" applyFont="1">
      <alignment horizontal="right" vertical="center"/>
    </xf>
    <xf borderId="16" fillId="19" fontId="9" numFmtId="0" xfId="0" applyAlignment="1" applyBorder="1" applyFill="1" applyFont="1">
      <alignment horizontal="right" vertical="center"/>
    </xf>
    <xf borderId="16" fillId="7" fontId="9" numFmtId="0" xfId="0" applyAlignment="1" applyBorder="1" applyFont="1">
      <alignment vertical="center"/>
    </xf>
    <xf borderId="16" fillId="18" fontId="9" numFmtId="0" xfId="0" applyAlignment="1" applyBorder="1" applyFont="1">
      <alignment vertical="center"/>
    </xf>
    <xf borderId="0" fillId="0" fontId="9" numFmtId="4" xfId="0" applyAlignment="1" applyFont="1" applyNumberFormat="1">
      <alignment vertical="center"/>
    </xf>
    <xf borderId="13" fillId="0" fontId="9" numFmtId="0" xfId="0" applyAlignment="1" applyBorder="1" applyFont="1">
      <alignment horizontal="right" vertical="center"/>
    </xf>
    <xf borderId="16" fillId="19" fontId="9" numFmtId="0" xfId="0" applyAlignment="1" applyBorder="1" applyFont="1">
      <alignment vertical="center"/>
    </xf>
    <xf borderId="16" fillId="4" fontId="9" numFmtId="0" xfId="0" applyAlignment="1" applyBorder="1" applyFont="1">
      <alignment horizontal="right" vertical="center"/>
    </xf>
    <xf borderId="16" fillId="17" fontId="9" numFmtId="0" xfId="0" applyAlignment="1" applyBorder="1" applyFont="1">
      <alignment horizontal="right" vertical="center"/>
    </xf>
    <xf borderId="16" fillId="20" fontId="9" numFmtId="0" xfId="0" applyAlignment="1" applyBorder="1" applyFill="1" applyFont="1">
      <alignment vertical="center"/>
    </xf>
    <xf borderId="16" fillId="21" fontId="9" numFmtId="0" xfId="0" applyAlignment="1" applyBorder="1" applyFill="1" applyFont="1">
      <alignment horizontal="right" vertical="center"/>
    </xf>
    <xf borderId="16" fillId="20" fontId="9" numFmtId="0" xfId="0" applyAlignment="1" applyBorder="1" applyFont="1">
      <alignment horizontal="right" vertical="center"/>
    </xf>
    <xf borderId="16" fillId="13" fontId="9" numFmtId="0" xfId="0" applyAlignment="1" applyBorder="1" applyFont="1">
      <alignment horizontal="right" vertical="center"/>
    </xf>
    <xf borderId="16" fillId="14" fontId="9" numFmtId="0" xfId="0" applyAlignment="1" applyBorder="1" applyFont="1">
      <alignment horizontal="right" vertical="center"/>
    </xf>
    <xf borderId="16" fillId="8" fontId="9" numFmtId="0" xfId="0" applyAlignment="1" applyBorder="1" applyFont="1">
      <alignment horizontal="right" vertical="center"/>
    </xf>
    <xf borderId="16" fillId="21" fontId="9" numFmtId="0" xfId="0" applyAlignment="1" applyBorder="1" applyFont="1">
      <alignment vertical="center"/>
    </xf>
    <xf borderId="16" fillId="0" fontId="3" numFmtId="0" xfId="0" applyBorder="1" applyFont="1"/>
    <xf borderId="16" fillId="7" fontId="9" numFmtId="0" xfId="0" applyAlignment="1" applyBorder="1" applyFont="1">
      <alignment horizontal="right" vertical="center"/>
    </xf>
    <xf borderId="16" fillId="10" fontId="9" numFmtId="0" xfId="0" applyAlignment="1" applyBorder="1" applyFont="1">
      <alignment horizontal="right" vertical="center"/>
    </xf>
    <xf borderId="16" fillId="6" fontId="9" numFmtId="0" xfId="0" applyAlignment="1" applyBorder="1" applyFont="1">
      <alignment horizontal="right" vertical="center"/>
    </xf>
    <xf borderId="0" fillId="0" fontId="9" numFmtId="0" xfId="0" applyAlignment="1" applyFont="1">
      <alignment readingOrder="0" vertical="center"/>
    </xf>
    <xf borderId="0" fillId="0" fontId="9" numFmtId="0" xfId="0" applyAlignment="1" applyFont="1">
      <alignment horizontal="right" readingOrder="0" vertical="center"/>
    </xf>
    <xf borderId="0" fillId="0" fontId="9" numFmtId="2" xfId="0" applyAlignment="1" applyFont="1" applyNumberFormat="1">
      <alignment vertical="center"/>
    </xf>
    <xf borderId="0" fillId="0" fontId="7" numFmtId="0" xfId="0" applyAlignment="1" applyFont="1">
      <alignment vertical="center"/>
    </xf>
    <xf borderId="21" fillId="0" fontId="9" numFmtId="0" xfId="0" applyAlignment="1" applyBorder="1" applyFont="1">
      <alignment horizontal="center" vertical="center"/>
    </xf>
    <xf borderId="22" fillId="0" fontId="9" numFmtId="0" xfId="0" applyAlignment="1" applyBorder="1" applyFont="1">
      <alignment vertical="center"/>
    </xf>
    <xf borderId="22" fillId="0" fontId="3" numFmtId="0" xfId="0" applyAlignment="1" applyBorder="1" applyFont="1">
      <alignment readingOrder="0"/>
    </xf>
    <xf borderId="23" fillId="7" fontId="9" numFmtId="0" xfId="0" applyAlignment="1" applyBorder="1" applyFont="1">
      <alignment vertical="center"/>
    </xf>
    <xf borderId="23" fillId="8" fontId="9" numFmtId="0" xfId="0" applyAlignment="1" applyBorder="1" applyFont="1">
      <alignment vertical="center"/>
    </xf>
    <xf borderId="23" fillId="8" fontId="9" numFmtId="0" xfId="0" applyAlignment="1" applyBorder="1" applyFont="1">
      <alignment horizontal="right" vertical="center"/>
    </xf>
    <xf borderId="23" fillId="13" fontId="9" numFmtId="0" xfId="0" applyAlignment="1" applyBorder="1" applyFont="1">
      <alignment horizontal="right" vertical="center"/>
    </xf>
    <xf borderId="0" fillId="0" fontId="9" numFmtId="0" xfId="0" applyAlignment="1" applyFont="1">
      <alignment horizontal="center" vertical="center"/>
    </xf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vertical="center"/>
    </xf>
    <xf borderId="0" fillId="0" fontId="10" numFmtId="0" xfId="0" applyFont="1"/>
    <xf borderId="0" fillId="0" fontId="10" numFmtId="0" xfId="0" applyAlignment="1" applyFont="1">
      <alignment vertical="center"/>
    </xf>
    <xf borderId="0" fillId="0" fontId="10" numFmtId="0" xfId="0" applyAlignment="1" applyFont="1">
      <alignment horizontal="right" vertical="center"/>
    </xf>
    <xf borderId="0" fillId="0" fontId="5" numFmtId="0" xfId="0" applyFont="1"/>
    <xf borderId="10" fillId="0" fontId="9" numFmtId="0" xfId="0" applyAlignment="1" applyBorder="1" applyFont="1">
      <alignment readingOrder="0" vertical="center"/>
    </xf>
    <xf borderId="17" fillId="17" fontId="9" numFmtId="0" xfId="0" applyAlignment="1" applyBorder="1" applyFont="1">
      <alignment vertical="center"/>
    </xf>
    <xf borderId="17" fillId="21" fontId="9" numFmtId="0" xfId="0" applyAlignment="1" applyBorder="1" applyFont="1">
      <alignment vertical="center"/>
    </xf>
    <xf borderId="17" fillId="18" fontId="9" numFmtId="0" xfId="0" applyAlignment="1" applyBorder="1" applyFont="1">
      <alignment vertical="center"/>
    </xf>
    <xf borderId="17" fillId="14" fontId="9" numFmtId="0" xfId="0" applyAlignment="1" applyBorder="1" applyFont="1">
      <alignment vertical="center"/>
    </xf>
    <xf borderId="10" fillId="0" fontId="3" numFmtId="0" xfId="0" applyBorder="1" applyFont="1"/>
    <xf borderId="10" fillId="0" fontId="3" numFmtId="164" xfId="0" applyBorder="1" applyFont="1" applyNumberFormat="1"/>
    <xf borderId="0" fillId="0" fontId="4" numFmtId="0" xfId="0" applyAlignment="1" applyFont="1">
      <alignment vertical="center"/>
    </xf>
    <xf borderId="0" fillId="0" fontId="9" numFmtId="16" xfId="0" applyAlignment="1" applyFont="1" applyNumberFormat="1">
      <alignment vertical="center"/>
    </xf>
    <xf borderId="0" fillId="0" fontId="9" numFmtId="17" xfId="0" applyAlignment="1" applyFont="1" applyNumberFormat="1">
      <alignment vertical="center"/>
    </xf>
    <xf borderId="0" fillId="0" fontId="9" numFmtId="0" xfId="0" applyAlignment="1" applyFont="1">
      <alignment vertical="center"/>
    </xf>
    <xf borderId="16" fillId="0" fontId="3" numFmtId="164" xfId="0" applyBorder="1" applyFont="1" applyNumberFormat="1"/>
    <xf borderId="24" fillId="2" fontId="1" numFmtId="0" xfId="0" applyBorder="1" applyFont="1"/>
    <xf borderId="24" fillId="2" fontId="3" numFmtId="0" xfId="0" applyBorder="1" applyFont="1"/>
    <xf borderId="16" fillId="0" fontId="9" numFmtId="0" xfId="0" applyAlignment="1" applyBorder="1" applyFont="1">
      <alignment readingOrder="0" vertical="center"/>
    </xf>
    <xf borderId="25" fillId="0" fontId="1" numFmtId="0" xfId="0" applyBorder="1" applyFont="1"/>
    <xf borderId="25" fillId="0" fontId="3" numFmtId="0" xfId="0" applyBorder="1" applyFont="1"/>
    <xf quotePrefix="1" borderId="25" fillId="0" fontId="3" numFmtId="0" xfId="0" applyBorder="1" applyFont="1"/>
    <xf borderId="25" fillId="0" fontId="3" numFmtId="10" xfId="0" applyBorder="1" applyFont="1" applyNumberFormat="1"/>
    <xf borderId="0" fillId="0" fontId="3" numFmtId="0" xfId="0" applyAlignment="1" applyFont="1">
      <alignment readingOrder="0"/>
    </xf>
    <xf borderId="7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readingOrder="0" vertical="center"/>
    </xf>
    <xf borderId="26" fillId="0" fontId="4" numFmtId="0" xfId="0" applyAlignment="1" applyBorder="1" applyFont="1">
      <alignment vertical="center"/>
    </xf>
    <xf borderId="0" fillId="0" fontId="4" numFmtId="0" xfId="0" applyAlignment="1" applyFont="1">
      <alignment horizontal="center" vertical="center"/>
    </xf>
    <xf borderId="13" fillId="0" fontId="9" numFmtId="0" xfId="0" applyAlignment="1" applyBorder="1" applyFont="1">
      <alignment readingOrder="0" vertical="center"/>
    </xf>
    <xf borderId="13" fillId="0" fontId="9" numFmtId="10" xfId="0" applyAlignment="1" applyBorder="1" applyFont="1" applyNumberFormat="1">
      <alignment vertical="center"/>
    </xf>
    <xf borderId="13" fillId="0" fontId="4" numFmtId="10" xfId="0" applyAlignment="1" applyBorder="1" applyFont="1" applyNumberFormat="1">
      <alignment readingOrder="0" vertical="center"/>
    </xf>
    <xf borderId="0" fillId="0" fontId="9" numFmtId="10" xfId="0" applyAlignment="1" applyFont="1" applyNumberFormat="1">
      <alignment vertical="center"/>
    </xf>
    <xf borderId="22" fillId="0" fontId="9" numFmtId="0" xfId="0" applyAlignment="1" applyBorder="1" applyFont="1">
      <alignment readingOrder="0" vertical="center"/>
    </xf>
    <xf borderId="23" fillId="9" fontId="9" numFmtId="0" xfId="0" applyAlignment="1" applyBorder="1" applyFont="1">
      <alignment vertical="center"/>
    </xf>
    <xf borderId="20" fillId="16" fontId="9" numFmtId="0" xfId="0" applyAlignment="1" applyBorder="1" applyFont="1">
      <alignment vertical="center"/>
    </xf>
    <xf borderId="20" fillId="16" fontId="9" numFmtId="0" xfId="0" applyAlignment="1" applyBorder="1" applyFont="1">
      <alignment readingOrder="0" vertical="center"/>
    </xf>
    <xf borderId="20" fillId="16" fontId="9" numFmtId="10" xfId="0" applyAlignment="1" applyBorder="1" applyFont="1" applyNumberFormat="1">
      <alignment vertical="center"/>
    </xf>
    <xf borderId="20" fillId="16" fontId="4" numFmtId="10" xfId="0" applyAlignment="1" applyBorder="1" applyFont="1" applyNumberFormat="1">
      <alignment readingOrder="0" vertical="center"/>
    </xf>
    <xf borderId="0" fillId="0" fontId="5" numFmtId="0" xfId="0" applyAlignment="1" applyFont="1">
      <alignment horizontal="right" vertical="center"/>
    </xf>
    <xf borderId="10" fillId="0" fontId="9" numFmtId="0" xfId="0" applyAlignment="1" applyBorder="1" applyFont="1">
      <alignment vertical="center"/>
    </xf>
    <xf borderId="13" fillId="0" fontId="4" numFmtId="10" xfId="0" applyAlignment="1" applyBorder="1" applyFont="1" applyNumberFormat="1">
      <alignment vertical="center"/>
    </xf>
    <xf borderId="0" fillId="0" fontId="3" numFmtId="10" xfId="0" applyFont="1" applyNumberFormat="1"/>
    <xf borderId="0" fillId="0" fontId="11" numFmtId="0" xfId="0" applyFont="1"/>
    <xf borderId="27" fillId="11" fontId="9" numFmtId="0" xfId="0" applyAlignment="1" applyBorder="1" applyFont="1">
      <alignment vertical="center"/>
    </xf>
    <xf borderId="27" fillId="15" fontId="9" numFmtId="0" xfId="0" applyAlignment="1" applyBorder="1" applyFont="1">
      <alignment vertical="center"/>
    </xf>
    <xf borderId="20" fillId="16" fontId="4" numFmtId="0" xfId="0" applyAlignment="1" applyBorder="1" applyFont="1">
      <alignment readingOrder="0" vertical="center"/>
    </xf>
    <xf borderId="22" fillId="0" fontId="9" numFmtId="164" xfId="0" applyAlignment="1" applyBorder="1" applyFont="1" applyNumberFormat="1">
      <alignment vertical="center"/>
    </xf>
    <xf borderId="22" fillId="0" fontId="3" numFmtId="0" xfId="0" applyBorder="1" applyFont="1"/>
    <xf borderId="22" fillId="0" fontId="3" numFmtId="164" xfId="0" applyBorder="1" applyFont="1" applyNumberFormat="1"/>
    <xf borderId="28" fillId="0" fontId="3" numFmtId="0" xfId="0" applyBorder="1" applyFont="1"/>
    <xf borderId="13" fillId="0" fontId="4" numFmtId="0" xfId="0" applyAlignment="1" applyBorder="1" applyFont="1">
      <alignment readingOrder="0" vertical="center"/>
    </xf>
    <xf borderId="10" fillId="0" fontId="5" numFmtId="0" xfId="0" applyAlignment="1" applyBorder="1" applyFont="1">
      <alignment horizontal="center" vertical="center"/>
    </xf>
    <xf borderId="10" fillId="0" fontId="5" numFmtId="0" xfId="0" applyAlignment="1" applyBorder="1" applyFont="1">
      <alignment horizontal="right" vertical="center"/>
    </xf>
    <xf borderId="10" fillId="0" fontId="5" numFmtId="0" xfId="0" applyBorder="1" applyFont="1"/>
    <xf borderId="0" fillId="0" fontId="5" numFmtId="0" xfId="0" applyFont="1"/>
    <xf borderId="16" fillId="0" fontId="9" numFmtId="0" xfId="0" applyBorder="1" applyFont="1"/>
    <xf borderId="16" fillId="0" fontId="9" numFmtId="164" xfId="0" applyBorder="1" applyFont="1" applyNumberFormat="1"/>
    <xf borderId="18" fillId="0" fontId="9" numFmtId="164" xfId="0" applyBorder="1" applyFont="1" applyNumberFormat="1"/>
    <xf borderId="0" fillId="0" fontId="9" numFmtId="164" xfId="0" applyFont="1" applyNumberFormat="1"/>
    <xf borderId="0" fillId="0" fontId="3" numFmtId="164" xfId="0" applyFont="1" applyNumberFormat="1"/>
    <xf borderId="23" fillId="20" fontId="9" numFmtId="0" xfId="0" applyAlignment="1" applyBorder="1" applyFont="1">
      <alignment vertical="center"/>
    </xf>
    <xf borderId="23" fillId="19" fontId="9" numFmtId="0" xfId="0" applyAlignment="1" applyBorder="1" applyFont="1">
      <alignment vertical="center"/>
    </xf>
    <xf borderId="23" fillId="17" fontId="9" numFmtId="0" xfId="0" applyAlignment="1" applyBorder="1" applyFont="1">
      <alignment horizontal="right" vertical="center"/>
    </xf>
    <xf borderId="23" fillId="18" fontId="9" numFmtId="0" xfId="0" applyAlignment="1" applyBorder="1" applyFont="1">
      <alignment horizontal="right" vertical="center"/>
    </xf>
    <xf borderId="23" fillId="21" fontId="9" numFmtId="0" xfId="0" applyAlignment="1" applyBorder="1" applyFont="1">
      <alignment horizontal="right" vertical="center"/>
    </xf>
    <xf borderId="23" fillId="10" fontId="9" numFmtId="0" xfId="0" applyAlignment="1" applyBorder="1" applyFont="1">
      <alignment horizontal="right" vertical="center"/>
    </xf>
    <xf borderId="23" fillId="5" fontId="9" numFmtId="0" xfId="0" applyAlignment="1" applyBorder="1" applyFont="1">
      <alignment horizontal="right" vertical="center"/>
    </xf>
    <xf borderId="23" fillId="19" fontId="9" numFmtId="0" xfId="0" applyAlignment="1" applyBorder="1" applyFont="1">
      <alignment horizontal="right" vertical="center"/>
    </xf>
    <xf borderId="23" fillId="14" fontId="9" numFmtId="0" xfId="0" applyAlignment="1" applyBorder="1" applyFont="1">
      <alignment horizontal="right" vertical="center"/>
    </xf>
    <xf borderId="23" fillId="4" fontId="9" numFmtId="0" xfId="0" applyAlignment="1" applyBorder="1" applyFont="1">
      <alignment horizontal="right" vertical="center"/>
    </xf>
    <xf borderId="22" fillId="0" fontId="9" numFmtId="0" xfId="0" applyBorder="1" applyFont="1"/>
    <xf borderId="22" fillId="0" fontId="9" numFmtId="164" xfId="0" applyBorder="1" applyFont="1" applyNumberFormat="1"/>
    <xf borderId="28" fillId="0" fontId="9" numFmtId="164" xfId="0" applyBorder="1" applyFont="1" applyNumberFormat="1"/>
    <xf borderId="23" fillId="14" fontId="9" numFmtId="0" xfId="0" applyAlignment="1" applyBorder="1" applyFont="1">
      <alignment vertical="center"/>
    </xf>
    <xf borderId="23" fillId="6" fontId="9" numFmtId="0" xfId="0" applyAlignment="1" applyBorder="1" applyFont="1">
      <alignment horizontal="right" vertical="center"/>
    </xf>
    <xf borderId="28" fillId="0" fontId="3" numFmtId="164" xfId="0" applyBorder="1" applyFont="1" applyNumberFormat="1"/>
    <xf borderId="0" fillId="0" fontId="10" numFmtId="0" xfId="0" applyAlignment="1" applyFont="1">
      <alignment readingOrder="0"/>
    </xf>
    <xf borderId="17" fillId="0" fontId="9" numFmtId="0" xfId="0" applyAlignment="1" applyBorder="1" applyFont="1">
      <alignment vertical="center"/>
    </xf>
    <xf borderId="23" fillId="21" fontId="9" numFmtId="0" xfId="0" applyAlignment="1" applyBorder="1" applyFont="1">
      <alignment vertical="center"/>
    </xf>
    <xf borderId="22" fillId="4" fontId="9" numFmtId="0" xfId="0" applyAlignment="1" applyBorder="1" applyFont="1">
      <alignment vertical="center"/>
    </xf>
    <xf borderId="22" fillId="6" fontId="9" numFmtId="0" xfId="0" applyAlignment="1" applyBorder="1" applyFont="1">
      <alignment vertical="center"/>
    </xf>
    <xf borderId="0" fillId="0" fontId="7" numFmtId="0" xfId="0" applyAlignment="1" applyFont="1">
      <alignment readingOrder="0" vertical="center"/>
    </xf>
    <xf borderId="18" fillId="0" fontId="9" numFmtId="0" xfId="0" applyAlignment="1" applyBorder="1" applyFont="1">
      <alignment vertical="center"/>
    </xf>
    <xf borderId="29" fillId="0" fontId="3" numFmtId="10" xfId="0" applyBorder="1" applyFont="1" applyNumberFormat="1"/>
    <xf borderId="29" fillId="0" fontId="3" numFmtId="0" xfId="0" applyBorder="1" applyFont="1"/>
    <xf borderId="9" fillId="0" fontId="3" numFmtId="10" xfId="0" applyBorder="1" applyFont="1" applyNumberFormat="1"/>
    <xf borderId="15" fillId="0" fontId="3" numFmtId="10" xfId="0" applyBorder="1" applyFont="1" applyNumberFormat="1"/>
    <xf borderId="28" fillId="0" fontId="9" numFmtId="0" xfId="0" applyAlignment="1" applyBorder="1" applyFont="1">
      <alignment vertical="center"/>
    </xf>
    <xf borderId="21" fillId="0" fontId="3" numFmtId="10" xfId="0" applyBorder="1" applyFont="1" applyNumberFormat="1"/>
    <xf borderId="17" fillId="8" fontId="9" numFmtId="0" xfId="0" applyAlignment="1" applyBorder="1" applyFont="1">
      <alignment horizontal="right" vertical="center"/>
    </xf>
    <xf borderId="17" fillId="13" fontId="9" numFmtId="0" xfId="0" applyAlignment="1" applyBorder="1" applyFont="1">
      <alignment horizontal="right" vertical="center"/>
    </xf>
    <xf borderId="22" fillId="20" fontId="9" numFmtId="0" xfId="0" applyAlignment="1" applyBorder="1" applyFont="1">
      <alignment vertical="center"/>
    </xf>
    <xf borderId="22" fillId="18" fontId="9" numFmtId="0" xfId="0" applyAlignment="1" applyBorder="1" applyFont="1">
      <alignment vertical="center"/>
    </xf>
    <xf borderId="22" fillId="9" fontId="9" numFmtId="0" xfId="0" applyAlignment="1" applyBorder="1" applyFont="1">
      <alignment vertical="center"/>
    </xf>
    <xf borderId="22" fillId="13" fontId="9" numFmtId="0" xfId="0" applyAlignment="1" applyBorder="1" applyFont="1">
      <alignment vertical="center"/>
    </xf>
    <xf borderId="22" fillId="7" fontId="9" numFmtId="0" xfId="0" applyAlignment="1" applyBorder="1" applyFont="1">
      <alignment vertical="center"/>
    </xf>
    <xf borderId="0" fillId="11" fontId="9" numFmtId="0" xfId="0" applyAlignment="1" applyFont="1">
      <alignment horizontal="right" vertical="center"/>
    </xf>
    <xf borderId="0" fillId="11" fontId="9" numFmtId="0" xfId="0" applyAlignment="1" applyFont="1">
      <alignment vertical="center"/>
    </xf>
    <xf borderId="0" fillId="15" fontId="9" numFmtId="0" xfId="0" applyAlignment="1" applyFont="1">
      <alignment horizontal="right" vertical="center"/>
    </xf>
    <xf borderId="0" fillId="15" fontId="9" numFmtId="0" xfId="0" applyAlignment="1" applyFont="1">
      <alignment vertical="center"/>
    </xf>
    <xf borderId="0" fillId="0" fontId="3" numFmtId="9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5">
    <tableStyle count="3" pivot="0" name="Stats-style">
      <tableStyleElement dxfId="1" type="headerRow"/>
      <tableStyleElement dxfId="2" type="firstRowStripe"/>
      <tableStyleElement dxfId="3" type="secondRowStripe"/>
    </tableStyle>
    <tableStyle count="3" pivot="0" name="Stats-style 2">
      <tableStyleElement dxfId="1" type="headerRow"/>
      <tableStyleElement dxfId="2" type="firstRowStripe"/>
      <tableStyleElement dxfId="3" type="secondRowStripe"/>
    </tableStyle>
    <tableStyle count="3" pivot="0" name="Stats-style 3">
      <tableStyleElement dxfId="1" type="headerRow"/>
      <tableStyleElement dxfId="2" type="firstRowStripe"/>
      <tableStyleElement dxfId="3" type="secondRowStripe"/>
    </tableStyle>
    <tableStyle count="3" pivot="0" name="Stats-style 4">
      <tableStyleElement dxfId="1" type="headerRow"/>
      <tableStyleElement dxfId="2" type="firstRowStripe"/>
      <tableStyleElement dxfId="3" type="secondRowStripe"/>
    </tableStyle>
    <tableStyle count="3" pivot="0" name="Stats-style 5">
      <tableStyleElement dxfId="1" type="headerRow"/>
      <tableStyleElement dxfId="2" type="firstRowStripe"/>
      <tableStyleElement dxfId="3" type="secondRowStripe"/>
    </tableStyle>
    <tableStyle count="3" pivot="0" name="Stats-style 6">
      <tableStyleElement dxfId="1" type="headerRow"/>
      <tableStyleElement dxfId="2" type="firstRowStripe"/>
      <tableStyleElement dxfId="3" type="secondRowStripe"/>
    </tableStyle>
    <tableStyle count="3" pivot="0" name="Stats-style 7">
      <tableStyleElement dxfId="1" type="headerRow"/>
      <tableStyleElement dxfId="2" type="firstRowStripe"/>
      <tableStyleElement dxfId="3" type="secondRowStripe"/>
    </tableStyle>
    <tableStyle count="3" pivot="0" name="Stats-style 8">
      <tableStyleElement dxfId="1" type="headerRow"/>
      <tableStyleElement dxfId="2" type="firstRowStripe"/>
      <tableStyleElement dxfId="3" type="secondRowStripe"/>
    </tableStyle>
    <tableStyle count="3" pivot="0" name="Stats-style 9">
      <tableStyleElement dxfId="1" type="headerRow"/>
      <tableStyleElement dxfId="2" type="firstRowStripe"/>
      <tableStyleElement dxfId="3" type="secondRowStripe"/>
    </tableStyle>
    <tableStyle count="3" pivot="0" name="Stats-style 10">
      <tableStyleElement dxfId="1" type="headerRow"/>
      <tableStyleElement dxfId="2" type="firstRowStripe"/>
      <tableStyleElement dxfId="3" type="secondRowStripe"/>
    </tableStyle>
    <tableStyle count="3" pivot="0" name="Stats-style 11">
      <tableStyleElement dxfId="1" type="headerRow"/>
      <tableStyleElement dxfId="2" type="firstRowStripe"/>
      <tableStyleElement dxfId="3" type="secondRowStripe"/>
    </tableStyle>
    <tableStyle count="3" pivot="0" name="Stats-style 12">
      <tableStyleElement dxfId="1" type="headerRow"/>
      <tableStyleElement dxfId="2" type="firstRowStripe"/>
      <tableStyleElement dxfId="3" type="secondRowStripe"/>
    </tableStyle>
    <tableStyle count="3" pivot="0" name="Stats-style 13">
      <tableStyleElement dxfId="1" type="headerRow"/>
      <tableStyleElement dxfId="2" type="firstRowStripe"/>
      <tableStyleElement dxfId="3" type="secondRowStripe"/>
    </tableStyle>
    <tableStyle count="3" pivot="0" name="Stats-style 14">
      <tableStyleElement dxfId="1" type="headerRow"/>
      <tableStyleElement dxfId="2" type="firstRowStripe"/>
      <tableStyleElement dxfId="3" type="secondRowStripe"/>
    </tableStyle>
    <tableStyle count="3" pivot="0" name="Stats-style 15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G3:H21" displayName="Table_1" name="Table_1" id="1">
  <tableColumns count="2">
    <tableColumn name="Owner" id="1"/>
    <tableColumn name="Most Trades" id="2"/>
  </tableColumns>
  <tableStyleInfo name="Stats-style" showColumnStripes="0" showFirstColumn="1" showLastColumn="1" showRowStripes="1"/>
</table>
</file>

<file path=xl/tables/table2.xml><?xml version="1.0" encoding="utf-8"?>
<table xmlns="http://schemas.openxmlformats.org/spreadsheetml/2006/main" ref="J3:AE22" displayName="Table_2" name="Table_2" id="2">
  <tableColumns count="22">
    <tableColumn name="Current League Member?" id="1"/>
    <tableColumn name="Final" id="2"/>
    <tableColumn name="Average" id="3"/>
    <tableColumn name="2024" id="4"/>
    <tableColumn name="2023" id="5"/>
    <tableColumn name="2022" id="6"/>
    <tableColumn name="2021" id="7"/>
    <tableColumn name="2020" id="8"/>
    <tableColumn name="2019" id="9"/>
    <tableColumn name="2018" id="10"/>
    <tableColumn name="2017" id="11"/>
    <tableColumn name="2016" id="12"/>
    <tableColumn name="2015" id="13"/>
    <tableColumn name="2014" id="14"/>
    <tableColumn name="2013" id="15"/>
    <tableColumn name="2012" id="16"/>
    <tableColumn name="2011" id="17"/>
    <tableColumn name="2010" id="18"/>
    <tableColumn name="Max" id="19"/>
    <tableColumn name="Min" id="20"/>
    <tableColumn name="Trending (Last 3)" id="21"/>
    <tableColumn name="Auction Era" id="22"/>
  </tableColumns>
  <tableStyleInfo name="Stats-style 2" showColumnStripes="0" showFirstColumn="1" showLastColumn="1" showRowStripes="1"/>
</table>
</file>

<file path=xl/tables/table3.xml><?xml version="1.0" encoding="utf-8"?>
<table xmlns="http://schemas.openxmlformats.org/spreadsheetml/2006/main" ref="AG3:AJ18" displayName="Table_3" name="Table_3" id="3">
  <tableColumns count="4">
    <tableColumn name="Sacko" id="1"/>
    <tableColumn name="Year" id="2"/>
    <tableColumn name="PF" id="3"/>
    <tableColumn name="PPG" id="4"/>
  </tableColumns>
  <tableStyleInfo name="Stats-style 3" showColumnStripes="0" showFirstColumn="1" showLastColumn="1" showRowStripes="1"/>
</table>
</file>

<file path=xl/tables/table4.xml><?xml version="1.0" encoding="utf-8"?>
<table xmlns="http://schemas.openxmlformats.org/spreadsheetml/2006/main" ref="J24:AE45" displayName="Table_4" name="Table_4" id="4">
  <tableColumns count="22">
    <tableColumn name="Current League Member?" id="1"/>
    <tableColumn name="Regular" id="2"/>
    <tableColumn name="Average finish" id="3"/>
    <tableColumn name="2024" id="4"/>
    <tableColumn name="2023" id="5"/>
    <tableColumn name="2022" id="6"/>
    <tableColumn name="2021" id="7"/>
    <tableColumn name="2020" id="8"/>
    <tableColumn name="2019" id="9"/>
    <tableColumn name="2018" id="10"/>
    <tableColumn name="2017" id="11"/>
    <tableColumn name="2016" id="12"/>
    <tableColumn name="2015" id="13"/>
    <tableColumn name="2014" id="14"/>
    <tableColumn name="2013" id="15"/>
    <tableColumn name="2012" id="16"/>
    <tableColumn name="2011" id="17"/>
    <tableColumn name="2010" id="18"/>
    <tableColumn name="Max" id="19"/>
    <tableColumn name="Min" id="20"/>
    <tableColumn name="Trending (Last 3)" id="21"/>
    <tableColumn name="Auction Era" id="22"/>
  </tableColumns>
  <tableStyleInfo name="Stats-style 4" showColumnStripes="0" showFirstColumn="1" showLastColumn="1" showRowStripes="1"/>
</table>
</file>

<file path=xl/tables/table5.xml><?xml version="1.0" encoding="utf-8"?>
<table xmlns="http://schemas.openxmlformats.org/spreadsheetml/2006/main" ref="AG24:AJ39" displayName="Table_5" name="Table_5" id="5">
  <tableColumns count="4">
    <tableColumn name="Year" id="1"/>
    <tableColumn name="PF Leader" id="2"/>
    <tableColumn name="Runner up PF" id="3"/>
    <tableColumn name="Winner" id="4"/>
  </tableColumns>
  <tableStyleInfo name="Stats-style 5" showColumnStripes="0" showFirstColumn="1" showLastColumn="1" showRowStripes="1"/>
</table>
</file>

<file path=xl/tables/table6.xml><?xml version="1.0" encoding="utf-8"?>
<table xmlns="http://schemas.openxmlformats.org/spreadsheetml/2006/main" ref="J47:AE68" displayName="Table_6" name="Table_6" id="6">
  <tableColumns count="22">
    <tableColumn name="Current League Member?" id="1"/>
    <tableColumn name="Regular" id="2"/>
    <tableColumn name="Avg. wins" id="3"/>
    <tableColumn name="2024" id="4"/>
    <tableColumn name="2023" id="5"/>
    <tableColumn name="2022" id="6"/>
    <tableColumn name="2021" id="7"/>
    <tableColumn name="2020" id="8"/>
    <tableColumn name="2019" id="9"/>
    <tableColumn name="2018" id="10"/>
    <tableColumn name="2017" id="11"/>
    <tableColumn name="2016" id="12"/>
    <tableColumn name="2015" id="13"/>
    <tableColumn name="2014" id="14"/>
    <tableColumn name="2013" id="15"/>
    <tableColumn name="2012" id="16"/>
    <tableColumn name="2011" id="17"/>
    <tableColumn name="2010" id="18"/>
    <tableColumn name="Max" id="19"/>
    <tableColumn name="Min" id="20"/>
    <tableColumn name="Trending (Last 3)" id="21"/>
    <tableColumn name="Auction Era" id="22"/>
  </tableColumns>
  <tableStyleInfo name="Stats-style 6" showColumnStripes="0" showFirstColumn="1" showLastColumn="1" showRowStripes="1"/>
</table>
</file>

<file path=xl/tables/table7.xml><?xml version="1.0" encoding="utf-8"?>
<table xmlns="http://schemas.openxmlformats.org/spreadsheetml/2006/main" ref="J71:AD85" displayName="Table_7" name="Table_7" id="7">
  <tableColumns count="21">
    <tableColumn name="Current League Member?" id="1"/>
    <tableColumn name="Final" id="2"/>
    <tableColumn name="Average finish" id="3"/>
    <tableColumn name="23" id="4"/>
    <tableColumn name="22" id="5"/>
    <tableColumn name="21" id="6"/>
    <tableColumn name="2020" id="7"/>
    <tableColumn name="2019" id="8"/>
    <tableColumn name="2018" id="9"/>
    <tableColumn name="2017" id="10"/>
    <tableColumn name="2016" id="11"/>
    <tableColumn name="2015" id="12"/>
    <tableColumn name="2014" id="13"/>
    <tableColumn name="2013" id="14"/>
    <tableColumn name="2012" id="15"/>
    <tableColumn name="2011" id="16"/>
    <tableColumn name="2010" id="17"/>
    <tableColumn name="Max" id="18"/>
    <tableColumn name="Min" id="19"/>
    <tableColumn name="Trending (Last 3)" id="20"/>
    <tableColumn name="Auction Era" id="21"/>
  </tableColumns>
  <tableStyleInfo name="Stats-style 7" showColumnStripes="0" showFirstColumn="1" showLastColumn="1" showRowStripes="1"/>
</table>
</file>

<file path=xl/tables/table8.xml><?xml version="1.0" encoding="utf-8"?>
<table xmlns="http://schemas.openxmlformats.org/spreadsheetml/2006/main" ref="J87:AD101" displayName="Table_8" name="Table_8" id="8">
  <tableColumns count="21">
    <tableColumn name="Current League Member?" id="1"/>
    <tableColumn name="Regular" id="2"/>
    <tableColumn name="Average finish" id="3"/>
    <tableColumn name="23" id="4"/>
    <tableColumn name="22" id="5"/>
    <tableColumn name="21" id="6"/>
    <tableColumn name="2020" id="7"/>
    <tableColumn name="2019" id="8"/>
    <tableColumn name="2018" id="9"/>
    <tableColumn name="2017" id="10"/>
    <tableColumn name="2016" id="11"/>
    <tableColumn name="2015" id="12"/>
    <tableColumn name="2014" id="13"/>
    <tableColumn name="2013" id="14"/>
    <tableColumn name="2012" id="15"/>
    <tableColumn name="2011" id="16"/>
    <tableColumn name="2010" id="17"/>
    <tableColumn name="Max" id="18"/>
    <tableColumn name="Min" id="19"/>
    <tableColumn name="Trending (Last 3)" id="20"/>
    <tableColumn name="Auction Era" id="21"/>
  </tableColumns>
  <tableStyleInfo name="Stats-style 8" showColumnStripes="0" showFirstColumn="1" showLastColumn="1" showRowStripes="1"/>
</table>
</file>

<file path=xl/tables/table9.xml><?xml version="1.0" encoding="utf-8"?>
<table xmlns="http://schemas.openxmlformats.org/spreadsheetml/2006/main" ref="J103:AD117" displayName="Table_9" name="Table_9" id="9">
  <tableColumns count="21">
    <tableColumn name="Current League Member?" id="1"/>
    <tableColumn name="Regular" id="2"/>
    <tableColumn name="Avg. wins" id="3"/>
    <tableColumn name="23" id="4"/>
    <tableColumn name="22" id="5"/>
    <tableColumn name="21" id="6"/>
    <tableColumn name="2020" id="7"/>
    <tableColumn name="2019" id="8"/>
    <tableColumn name="2018" id="9"/>
    <tableColumn name="2017" id="10"/>
    <tableColumn name="2016" id="11"/>
    <tableColumn name="2015" id="12"/>
    <tableColumn name="2014" id="13"/>
    <tableColumn name="2013" id="14"/>
    <tableColumn name="2012" id="15"/>
    <tableColumn name="2011" id="16"/>
    <tableColumn name="2010" id="17"/>
    <tableColumn name="Max" id="18"/>
    <tableColumn name="Min" id="19"/>
    <tableColumn name="Trending (Last 3)" id="20"/>
    <tableColumn name="Auction Era" id="21"/>
  </tableColumns>
  <tableStyleInfo name="Stats-style 9" showColumnStripes="0" showFirstColumn="1" showLastColumn="1" showRowStripes="1"/>
</table>
</file>

<file path=xl/tables/table10.xml><?xml version="1.0" encoding="utf-8"?>
<table xmlns="http://schemas.openxmlformats.org/spreadsheetml/2006/main" ref="K120:AE141" displayName="Table_10" name="Table_10" id="10">
  <tableColumns count="21">
    <tableColumn name="Regular" id="1"/>
    <tableColumn name="Average finish" id="2"/>
    <tableColumn name="2024" id="3"/>
    <tableColumn name="2023" id="4"/>
    <tableColumn name="2022" id="5"/>
    <tableColumn name="2021" id="6"/>
    <tableColumn name="2020" id="7"/>
    <tableColumn name="2019" id="8"/>
    <tableColumn name="2018" id="9"/>
    <tableColumn name="2017" id="10"/>
    <tableColumn name="2016" id="11"/>
    <tableColumn name="2015" id="12"/>
    <tableColumn name="2014" id="13"/>
    <tableColumn name="2013" id="14"/>
    <tableColumn name="2012" id="15"/>
    <tableColumn name="2011" id="16"/>
    <tableColumn name="2010" id="17"/>
    <tableColumn name="Max" id="18"/>
    <tableColumn name="Min" id="19"/>
    <tableColumn name="Trending (Last 5)" id="20"/>
    <tableColumn name="Auction Era" id="21"/>
  </tableColumns>
  <tableStyleInfo name="Stats-style 10" showColumnStripes="0" showFirstColumn="1" showLastColumn="1" showRowStripes="1"/>
</table>
</file>

<file path=xl/tables/table11.xml><?xml version="1.0" encoding="utf-8"?>
<table xmlns="http://schemas.openxmlformats.org/spreadsheetml/2006/main" ref="K143:AE164" displayName="Table_11" name="Table_11" id="11">
  <tableColumns count="21">
    <tableColumn name="Regular" id="1"/>
    <tableColumn name="Avg. wins" id="2"/>
    <tableColumn name="2024" id="3"/>
    <tableColumn name="2023" id="4"/>
    <tableColumn name="2022" id="5"/>
    <tableColumn name="2021" id="6"/>
    <tableColumn name="2020" id="7"/>
    <tableColumn name="2019" id="8"/>
    <tableColumn name="2018" id="9"/>
    <tableColumn name="2017" id="10"/>
    <tableColumn name="2016" id="11"/>
    <tableColumn name="2015" id="12"/>
    <tableColumn name="2014" id="13"/>
    <tableColumn name="2013" id="14"/>
    <tableColumn name="2012" id="15"/>
    <tableColumn name="2011" id="16"/>
    <tableColumn name="2010" id="17"/>
    <tableColumn name="Max" id="18"/>
    <tableColumn name="Min" id="19"/>
    <tableColumn name="Trending (Last 3)" id="20"/>
    <tableColumn name="Auction Era" id="21"/>
  </tableColumns>
  <tableStyleInfo name="Stats-style 11" showColumnStripes="0" showFirstColumn="1" showLastColumn="1" showRowStripes="1"/>
</table>
</file>

<file path=xl/tables/table12.xml><?xml version="1.0" encoding="utf-8"?>
<table xmlns="http://schemas.openxmlformats.org/spreadsheetml/2006/main" ref="K167:AE188" displayName="Table_12" name="Table_12" id="12">
  <tableColumns count="21">
    <tableColumn name="Regular" id="1"/>
    <tableColumn name="Win %" id="2"/>
    <tableColumn name="2024" id="3"/>
    <tableColumn name="2023" id="4"/>
    <tableColumn name="2022" id="5"/>
    <tableColumn name="2021" id="6"/>
    <tableColumn name="2020" id="7"/>
    <tableColumn name="2019" id="8"/>
    <tableColumn name="2018" id="9"/>
    <tableColumn name="2017" id="10"/>
    <tableColumn name="2016" id="11"/>
    <tableColumn name="2015" id="12"/>
    <tableColumn name="2014" id="13"/>
    <tableColumn name="2013" id="14"/>
    <tableColumn name="2012" id="15"/>
    <tableColumn name="2011" id="16"/>
    <tableColumn name="2010" id="17"/>
    <tableColumn name="Max" id="18"/>
    <tableColumn name="Min" id="19"/>
    <tableColumn name="Trending (Last 3)" id="20"/>
    <tableColumn name="Auction Era" id="21"/>
  </tableColumns>
  <tableStyleInfo name="Stats-style 12" showColumnStripes="0" showFirstColumn="1" showLastColumn="1" showRowStripes="1"/>
</table>
</file>

<file path=xl/tables/table13.xml><?xml version="1.0" encoding="utf-8"?>
<table xmlns="http://schemas.openxmlformats.org/spreadsheetml/2006/main" ref="K192:AE213" displayName="Table_13" name="Table_13" id="13">
  <tableColumns count="21">
    <tableColumn name="Regular" id="1"/>
    <tableColumn name="Win %" id="2"/>
    <tableColumn name="2024" id="3"/>
    <tableColumn name="2023" id="4"/>
    <tableColumn name="2022" id="5"/>
    <tableColumn name="2021" id="6"/>
    <tableColumn name="2020" id="7"/>
    <tableColumn name="2019" id="8"/>
    <tableColumn name="2018" id="9"/>
    <tableColumn name="2017" id="10"/>
    <tableColumn name="2016" id="11"/>
    <tableColumn name="2015" id="12"/>
    <tableColumn name="2014" id="13"/>
    <tableColumn name="2013" id="14"/>
    <tableColumn name="2012" id="15"/>
    <tableColumn name="2011" id="16"/>
    <tableColumn name="2010" id="17"/>
    <tableColumn name="Max" id="18"/>
    <tableColumn name="Min" id="19"/>
    <tableColumn name="Trending (Last 3)" id="20"/>
    <tableColumn name="Auction Era" id="21"/>
  </tableColumns>
  <tableStyleInfo name="Stats-style 13" showColumnStripes="0" showFirstColumn="1" showLastColumn="1" showRowStripes="1"/>
</table>
</file>

<file path=xl/tables/table14.xml><?xml version="1.0" encoding="utf-8"?>
<table xmlns="http://schemas.openxmlformats.org/spreadsheetml/2006/main" ref="K215:AE234" displayName="Table_14" name="Table_14" id="14">
  <tableColumns count="21">
    <tableColumn name="Final" id="1"/>
    <tableColumn name="Average" id="2"/>
    <tableColumn name="2024" id="3"/>
    <tableColumn name="2023" id="4"/>
    <tableColumn name="2022" id="5"/>
    <tableColumn name="2021" id="6"/>
    <tableColumn name="2020" id="7"/>
    <tableColumn name="2019" id="8"/>
    <tableColumn name="2018" id="9"/>
    <tableColumn name="2017" id="10"/>
    <tableColumn name="2016" id="11"/>
    <tableColumn name="2015" id="12"/>
    <tableColumn name="2014" id="13"/>
    <tableColumn name="2013" id="14"/>
    <tableColumn name="2012" id="15"/>
    <tableColumn name="2011" id="16"/>
    <tableColumn name="2010" id="17"/>
    <tableColumn name="Max" id="18"/>
    <tableColumn name="Min" id="19"/>
    <tableColumn name="Trending (Last 3)" id="20"/>
    <tableColumn name="Auction Era" id="21"/>
  </tableColumns>
  <tableStyleInfo name="Stats-style 14" showColumnStripes="0" showFirstColumn="1" showLastColumn="1" showRowStripes="1"/>
</table>
</file>

<file path=xl/tables/table15.xml><?xml version="1.0" encoding="utf-8"?>
<table xmlns="http://schemas.openxmlformats.org/spreadsheetml/2006/main" ref="AR1637:AV1656" displayName="Table_15" name="Table_15" id="15">
  <tableColumns count="5">
    <tableColumn name="Team" id="1"/>
    <tableColumn name="Wins in Weeks 1-3" id="2"/>
    <tableColumn name="Win %" id="3"/>
    <tableColumn name="Games" id="4"/>
    <tableColumn name="Losses" id="5"/>
  </tableColumns>
  <tableStyleInfo name="Stats-style 15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table" Target="../tables/table4.xml"/><Relationship Id="rId31" Type="http://schemas.openxmlformats.org/officeDocument/2006/relationships/table" Target="../tables/table15.xml"/><Relationship Id="rId30" Type="http://schemas.openxmlformats.org/officeDocument/2006/relationships/table" Target="../tables/table14.xml"/><Relationship Id="rId22" Type="http://schemas.openxmlformats.org/officeDocument/2006/relationships/table" Target="../tables/table6.xml"/><Relationship Id="rId21" Type="http://schemas.openxmlformats.org/officeDocument/2006/relationships/table" Target="../tables/table5.xml"/><Relationship Id="rId24" Type="http://schemas.openxmlformats.org/officeDocument/2006/relationships/table" Target="../tables/table8.xml"/><Relationship Id="rId23" Type="http://schemas.openxmlformats.org/officeDocument/2006/relationships/table" Target="../tables/table7.xml"/><Relationship Id="rId1" Type="http://schemas.openxmlformats.org/officeDocument/2006/relationships/drawing" Target="../drawings/drawing1.xml"/><Relationship Id="rId26" Type="http://schemas.openxmlformats.org/officeDocument/2006/relationships/table" Target="../tables/table10.xml"/><Relationship Id="rId25" Type="http://schemas.openxmlformats.org/officeDocument/2006/relationships/table" Target="../tables/table9.xml"/><Relationship Id="rId17" Type="http://schemas.openxmlformats.org/officeDocument/2006/relationships/table" Target="../tables/table1.xml"/><Relationship Id="rId28" Type="http://schemas.openxmlformats.org/officeDocument/2006/relationships/table" Target="../tables/table12.xml"/><Relationship Id="rId27" Type="http://schemas.openxmlformats.org/officeDocument/2006/relationships/table" Target="../tables/table11.xml"/><Relationship Id="rId19" Type="http://schemas.openxmlformats.org/officeDocument/2006/relationships/table" Target="../tables/table3.xml"/><Relationship Id="rId18" Type="http://schemas.openxmlformats.org/officeDocument/2006/relationships/table" Target="../tables/table2.xml"/><Relationship Id="rId29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 outlineLevelCol="1"/>
  <cols>
    <col customWidth="1" hidden="1" min="1" max="1" width="5.0" outlineLevel="1"/>
    <col customWidth="1" hidden="1" min="2" max="2" width="7.13" outlineLevel="1"/>
    <col customWidth="1" hidden="1" min="3" max="3" width="19.38" outlineLevel="1"/>
    <col customWidth="1" hidden="1" min="4" max="4" width="7.13" outlineLevel="1"/>
    <col customWidth="1" hidden="1" min="5" max="5" width="18.38" outlineLevel="1"/>
    <col customWidth="1" hidden="1" min="6" max="6" width="1.25" outlineLevel="1"/>
    <col customWidth="1" hidden="1" min="7" max="7" width="9.13" outlineLevel="1"/>
    <col customWidth="1" hidden="1" min="8" max="8" width="12.88" outlineLevel="1"/>
    <col collapsed="1" customWidth="1" min="9" max="9" width="1.25"/>
    <col customWidth="1" hidden="1" min="10" max="10" width="7.13"/>
    <col customWidth="1" min="11" max="11" width="9.13"/>
    <col customWidth="1" min="12" max="12" width="12.0"/>
    <col customWidth="1" min="13" max="13" width="7.75"/>
    <col customWidth="1" min="14" max="14" width="7.25"/>
    <col customWidth="1" min="15" max="15" width="6.88"/>
    <col customWidth="1" min="16" max="26" width="7.13" outlineLevel="1"/>
    <col customWidth="1" min="27" max="27" width="6.75" outlineLevel="1"/>
    <col customWidth="1" min="28" max="28" width="6.75"/>
    <col customWidth="1" min="29" max="29" width="6.88"/>
    <col customWidth="1" min="30" max="30" width="14.25"/>
    <col customWidth="1" min="31" max="31" width="12.0"/>
    <col customWidth="1" min="32" max="32" width="1.25"/>
    <col customWidth="1" min="33" max="33" width="8.25" outlineLevel="1"/>
    <col customWidth="1" min="34" max="34" width="11.25" outlineLevel="1"/>
    <col customWidth="1" min="35" max="35" width="13.88" outlineLevel="1"/>
    <col customWidth="1" min="36" max="36" width="12.88" outlineLevel="1"/>
    <col customWidth="1" min="37" max="37" width="1.75"/>
    <col customWidth="1" min="38" max="38" width="8.38"/>
    <col customWidth="1" min="39" max="39" width="8.63"/>
    <col customWidth="1" min="40" max="41" width="10.13"/>
    <col customWidth="1" min="42" max="42" width="9.63"/>
    <col customWidth="1" min="43" max="43" width="10.63"/>
    <col customWidth="1" min="44" max="44" width="15.88"/>
    <col customWidth="1" min="45" max="45" width="17.88"/>
    <col customWidth="1" min="46" max="46" width="20.75"/>
    <col customWidth="1" min="47" max="47" width="9.38"/>
    <col customWidth="1" min="48" max="49" width="18.63"/>
    <col customWidth="1" min="50" max="50" width="1.25"/>
    <col customWidth="1" hidden="1" min="51" max="51" width="16.88" outlineLevel="1"/>
    <col customWidth="1" hidden="1" min="52" max="52" width="4.88" outlineLevel="1"/>
    <col customWidth="1" hidden="1" min="53" max="53" width="19.63" outlineLevel="1"/>
    <col customWidth="1" hidden="1" min="54" max="54" width="4.88" outlineLevel="1"/>
    <col collapsed="1" customWidth="1" min="55" max="55" width="1.88"/>
    <col customWidth="1" min="56" max="56" width="9.13"/>
    <col customWidth="1" min="57" max="57" width="11.88"/>
    <col customWidth="1" min="58" max="69" width="9.13"/>
    <col customWidth="1" min="70" max="70" width="9.38"/>
    <col customWidth="1" min="71" max="72" width="9.13"/>
    <col customWidth="1" min="73" max="73" width="10.38"/>
    <col customWidth="1" min="74" max="74" width="9.13"/>
    <col customWidth="1" hidden="1" min="75" max="77" width="9.13"/>
    <col customWidth="1" hidden="1" min="78" max="78" width="2.0"/>
    <col customWidth="1" min="79" max="79" width="13.5"/>
    <col customWidth="1" min="80" max="81" width="7.0"/>
    <col customWidth="1" min="82" max="82" width="11.38"/>
    <col customWidth="1" min="83" max="83" width="17.25"/>
    <col customWidth="1" min="84" max="84" width="13.63"/>
    <col customWidth="1" min="85" max="85" width="9.13"/>
    <col customWidth="1" min="86" max="86" width="15.88"/>
    <col customWidth="1" min="87" max="101" width="9.13"/>
  </cols>
  <sheetData>
    <row r="1" ht="12.7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5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 t="s">
        <v>1</v>
      </c>
      <c r="AS1" s="4">
        <f>COUNTA(Stats!$AN$4:$AN$1633)</f>
        <v>1630</v>
      </c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ht="12.75" customHeight="1">
      <c r="A2" s="6"/>
      <c r="B2" s="7"/>
      <c r="C2" s="7"/>
      <c r="D2" s="7"/>
      <c r="E2" s="8"/>
      <c r="F2" s="4"/>
      <c r="G2" s="4"/>
      <c r="H2" s="4"/>
      <c r="I2" s="4"/>
      <c r="J2" s="5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 t="s">
        <v>2</v>
      </c>
      <c r="AS2" s="4">
        <f>COUNTIF(Stats!$AS$4:$AS$1633,AR2)</f>
        <v>28</v>
      </c>
      <c r="AT2" s="4"/>
      <c r="AU2" s="4"/>
      <c r="AV2" s="4"/>
      <c r="AW2" s="4"/>
      <c r="AX2" s="4"/>
      <c r="AY2" s="4"/>
      <c r="AZ2" s="4">
        <f>SUM(AZ4:AZ303)</f>
        <v>1630</v>
      </c>
      <c r="BA2" s="4"/>
      <c r="BB2" s="4">
        <f>SUM(BB4:BB303)</f>
        <v>1630</v>
      </c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</row>
    <row r="3" ht="12.75" customHeight="1">
      <c r="A3" s="9" t="s">
        <v>3</v>
      </c>
      <c r="B3" s="10" t="s">
        <v>4</v>
      </c>
      <c r="C3" s="10" t="s">
        <v>5</v>
      </c>
      <c r="D3" s="10" t="s">
        <v>6</v>
      </c>
      <c r="E3" s="10" t="s">
        <v>7</v>
      </c>
      <c r="F3" s="4"/>
      <c r="G3" s="11" t="s">
        <v>8</v>
      </c>
      <c r="H3" s="11" t="s">
        <v>9</v>
      </c>
      <c r="I3" s="4"/>
      <c r="J3" s="12" t="s">
        <v>10</v>
      </c>
      <c r="K3" s="13" t="s">
        <v>11</v>
      </c>
      <c r="L3" s="13" t="s">
        <v>12</v>
      </c>
      <c r="M3" s="14" t="s">
        <v>13</v>
      </c>
      <c r="N3" s="15" t="s">
        <v>14</v>
      </c>
      <c r="O3" s="15" t="s">
        <v>15</v>
      </c>
      <c r="P3" s="16" t="s">
        <v>16</v>
      </c>
      <c r="Q3" s="16" t="s">
        <v>17</v>
      </c>
      <c r="R3" s="16" t="s">
        <v>18</v>
      </c>
      <c r="S3" s="16" t="s">
        <v>19</v>
      </c>
      <c r="T3" s="16" t="s">
        <v>20</v>
      </c>
      <c r="U3" s="16" t="s">
        <v>21</v>
      </c>
      <c r="V3" s="16" t="s">
        <v>22</v>
      </c>
      <c r="W3" s="16" t="s">
        <v>23</v>
      </c>
      <c r="X3" s="16" t="s">
        <v>24</v>
      </c>
      <c r="Y3" s="16" t="s">
        <v>25</v>
      </c>
      <c r="Z3" s="16" t="s">
        <v>26</v>
      </c>
      <c r="AA3" s="16" t="s">
        <v>27</v>
      </c>
      <c r="AB3" s="14" t="s">
        <v>28</v>
      </c>
      <c r="AC3" s="14" t="s">
        <v>29</v>
      </c>
      <c r="AD3" s="14" t="s">
        <v>30</v>
      </c>
      <c r="AE3" s="17" t="s">
        <v>31</v>
      </c>
      <c r="AF3" s="4"/>
      <c r="AG3" s="18" t="s">
        <v>32</v>
      </c>
      <c r="AH3" s="18" t="s">
        <v>3</v>
      </c>
      <c r="AI3" s="18" t="s">
        <v>33</v>
      </c>
      <c r="AJ3" s="18" t="s">
        <v>34</v>
      </c>
      <c r="AK3" s="4"/>
      <c r="AL3" s="19" t="s">
        <v>35</v>
      </c>
      <c r="AM3" s="19" t="s">
        <v>36</v>
      </c>
      <c r="AN3" s="19" t="s">
        <v>4</v>
      </c>
      <c r="AO3" s="19" t="s">
        <v>6</v>
      </c>
      <c r="AP3" s="19" t="s">
        <v>37</v>
      </c>
      <c r="AQ3" s="19" t="s">
        <v>38</v>
      </c>
      <c r="AR3" s="19" t="s">
        <v>39</v>
      </c>
      <c r="AS3" s="19" t="s">
        <v>40</v>
      </c>
      <c r="AT3" s="19" t="s">
        <v>41</v>
      </c>
      <c r="AU3" s="19" t="s">
        <v>42</v>
      </c>
      <c r="AV3" s="19" t="s">
        <v>43</v>
      </c>
      <c r="AW3" s="19" t="s">
        <v>44</v>
      </c>
      <c r="AX3" s="4"/>
      <c r="AY3" s="20" t="s">
        <v>45</v>
      </c>
      <c r="AZ3" s="20" t="s">
        <v>46</v>
      </c>
      <c r="BA3" s="20" t="s">
        <v>47</v>
      </c>
      <c r="BB3" s="20" t="s">
        <v>46</v>
      </c>
      <c r="BC3" s="4"/>
      <c r="BD3" s="9" t="s">
        <v>48</v>
      </c>
      <c r="BE3" s="10" t="s">
        <v>49</v>
      </c>
      <c r="BF3" s="10" t="s">
        <v>50</v>
      </c>
      <c r="BG3" s="10" t="s">
        <v>51</v>
      </c>
      <c r="BH3" s="10" t="s">
        <v>52</v>
      </c>
      <c r="BI3" s="10" t="s">
        <v>53</v>
      </c>
      <c r="BJ3" s="10" t="s">
        <v>54</v>
      </c>
      <c r="BK3" s="10" t="s">
        <v>55</v>
      </c>
      <c r="BL3" s="10" t="s">
        <v>56</v>
      </c>
      <c r="BM3" s="10" t="s">
        <v>57</v>
      </c>
      <c r="BN3" s="10" t="s">
        <v>58</v>
      </c>
      <c r="BO3" s="10" t="s">
        <v>59</v>
      </c>
      <c r="BP3" s="10" t="s">
        <v>60</v>
      </c>
      <c r="BQ3" s="10" t="s">
        <v>61</v>
      </c>
      <c r="BR3" s="10" t="s">
        <v>62</v>
      </c>
      <c r="BS3" s="10" t="s">
        <v>63</v>
      </c>
      <c r="BT3" s="10" t="s">
        <v>64</v>
      </c>
      <c r="BU3" s="10" t="s">
        <v>65</v>
      </c>
      <c r="BV3" s="10" t="s">
        <v>66</v>
      </c>
      <c r="BW3" s="10" t="s">
        <v>67</v>
      </c>
      <c r="BX3" s="10" t="s">
        <v>68</v>
      </c>
      <c r="BY3" s="10" t="s">
        <v>69</v>
      </c>
      <c r="BZ3" s="21"/>
      <c r="CA3" s="22"/>
      <c r="CB3" s="23"/>
      <c r="CC3" s="23">
        <v>2019.0</v>
      </c>
      <c r="CD3" s="23">
        <v>2018.0</v>
      </c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</row>
    <row r="4" ht="12.75" customHeight="1">
      <c r="A4" s="24">
        <v>2010.0</v>
      </c>
      <c r="B4" s="25" t="s">
        <v>69</v>
      </c>
      <c r="C4" s="25" t="s">
        <v>70</v>
      </c>
      <c r="D4" s="25" t="s">
        <v>62</v>
      </c>
      <c r="E4" s="25" t="s">
        <v>71</v>
      </c>
      <c r="F4" s="4"/>
      <c r="G4" s="11" t="s">
        <v>63</v>
      </c>
      <c r="H4" s="11">
        <f t="shared" ref="H4:H21" si="2">COUNTIF($B$4:$B$501,G4)+COUNTIF($D$4:$D$501,G4)</f>
        <v>57</v>
      </c>
      <c r="I4" s="4"/>
      <c r="J4" s="26" t="str">
        <f t="shared" ref="J4:J22" si="3">XLOOKUP(K4,$K$48:$K$68,$J$48:$J$68)</f>
        <v>Y</v>
      </c>
      <c r="K4" s="27" t="s">
        <v>63</v>
      </c>
      <c r="L4" s="28">
        <f t="shared" ref="L4:L22" si="4">AVERAGE(M4:AA4)</f>
        <v>4.2</v>
      </c>
      <c r="M4" s="29">
        <v>6.0</v>
      </c>
      <c r="N4" s="30">
        <v>11.0</v>
      </c>
      <c r="O4" s="31">
        <v>9.0</v>
      </c>
      <c r="P4" s="32">
        <v>10.0</v>
      </c>
      <c r="Q4" s="33">
        <v>4.0</v>
      </c>
      <c r="R4" s="34">
        <v>3.0</v>
      </c>
      <c r="S4" s="35">
        <v>2.0</v>
      </c>
      <c r="T4" s="36">
        <v>1.0</v>
      </c>
      <c r="U4" s="37">
        <v>4.0</v>
      </c>
      <c r="V4" s="37">
        <v>4.0</v>
      </c>
      <c r="W4" s="35">
        <v>2.0</v>
      </c>
      <c r="X4" s="36">
        <v>1.0</v>
      </c>
      <c r="Y4" s="36">
        <v>1.0</v>
      </c>
      <c r="Z4" s="37">
        <v>4.0</v>
      </c>
      <c r="AA4" s="36">
        <v>1.0</v>
      </c>
      <c r="AB4" s="38">
        <f t="shared" ref="AB4:AB22" si="5">MAX(M4:AA4)</f>
        <v>11</v>
      </c>
      <c r="AC4" s="39">
        <f t="shared" ref="AC4:AC22" si="6">MIN(M4:AA4)</f>
        <v>1</v>
      </c>
      <c r="AD4" s="39">
        <f t="shared" ref="AD4:AD22" si="7">IFERROR(AVERAGE(M4:O4),"")</f>
        <v>8.666666667</v>
      </c>
      <c r="AE4" s="40">
        <f t="shared" ref="AE4:AE22" si="8">IFERROR(AVERAGE(M4:T4),"")</f>
        <v>5.75</v>
      </c>
      <c r="AF4" s="41"/>
      <c r="AG4" s="42" t="s">
        <v>54</v>
      </c>
      <c r="AH4" s="43">
        <v>2010.0</v>
      </c>
      <c r="AI4" s="44"/>
      <c r="AJ4" s="42"/>
      <c r="AK4" s="41"/>
      <c r="AL4" s="45">
        <v>2024.0</v>
      </c>
      <c r="AM4" s="45">
        <v>17.0</v>
      </c>
      <c r="AN4" s="46" t="s">
        <v>69</v>
      </c>
      <c r="AO4" s="46" t="s">
        <v>59</v>
      </c>
      <c r="AP4" s="45">
        <v>95.26</v>
      </c>
      <c r="AQ4" s="45">
        <v>124.52</v>
      </c>
      <c r="AR4" s="46" t="s">
        <v>72</v>
      </c>
      <c r="AS4" s="46" t="str">
        <f>IF(Stats!$AR4=Stats!$AN4,CONCATENATE(Stats!$AN4," over ",Stats!$AO4),CONCATENATE(Stats!$AO4," over ",Stats!$AN4))</f>
        <v>Forrest over Todd</v>
      </c>
      <c r="AT4" s="46" t="str">
        <f>IF(Stats!$AR4=Stats!$AO4,CONCATENATE(Stats!$AN4," loser to ",Stats!$AO4),CONCATENATE(Stats!$AO4," loser to ",Stats!$AN4))</f>
        <v>Forrest loser to Todd</v>
      </c>
      <c r="AU4" s="45">
        <f>ABS(Stats!$AQ4-Stats!$AP4)</f>
        <v>29.26</v>
      </c>
      <c r="AV4" s="45">
        <f>Stats!$AQ4+Stats!$AP4</f>
        <v>219.78</v>
      </c>
      <c r="AW4" s="45" t="s">
        <v>73</v>
      </c>
      <c r="AX4" s="4"/>
      <c r="AY4" s="4" t="s">
        <v>74</v>
      </c>
      <c r="AZ4" s="4">
        <f>COUNTIF(Stats!$AS$4:$AS$1633,AY4)</f>
        <v>11</v>
      </c>
      <c r="BA4" s="4" t="s">
        <v>75</v>
      </c>
      <c r="BB4" s="4">
        <f>COUNTIF(Stats!$AT$4:$AT$1633,BA4)</f>
        <v>6</v>
      </c>
      <c r="BC4" s="4"/>
      <c r="BD4" s="47" t="s">
        <v>49</v>
      </c>
      <c r="BE4" s="48"/>
      <c r="BF4" s="49" t="str">
        <f t="shared" ref="BF4:BY4" si="1">CONCATENATE(IFERROR(XLOOKUP(CONCATENATE($BD4," over ",BF$3),$AY:$AY,$AZ:$AZ),0)," - ",IFERROR(XLOOKUP(CONCATENATE($BD4," loser to ",BF$3),$BA:$BA,$BB:$BB),0))</f>
        <v>11 - 6</v>
      </c>
      <c r="BG4" s="49" t="str">
        <f t="shared" si="1"/>
        <v>4 - 3</v>
      </c>
      <c r="BH4" s="49" t="str">
        <f t="shared" si="1"/>
        <v>1 - 1</v>
      </c>
      <c r="BI4" s="49" t="str">
        <f t="shared" si="1"/>
        <v>1 - 0</v>
      </c>
      <c r="BJ4" s="49" t="str">
        <f t="shared" si="1"/>
        <v>2 - 0</v>
      </c>
      <c r="BK4" s="49" t="str">
        <f t="shared" si="1"/>
        <v>15 - 8</v>
      </c>
      <c r="BL4" s="49" t="str">
        <f t="shared" si="1"/>
        <v>1 - 1</v>
      </c>
      <c r="BM4" s="49" t="str">
        <f t="shared" si="1"/>
        <v>6 - 10</v>
      </c>
      <c r="BN4" s="49" t="str">
        <f t="shared" si="1"/>
        <v>5 - 3</v>
      </c>
      <c r="BO4" s="49" t="str">
        <f t="shared" si="1"/>
        <v>5 - 11</v>
      </c>
      <c r="BP4" s="49" t="str">
        <f t="shared" si="1"/>
        <v>6 - 5</v>
      </c>
      <c r="BQ4" s="49" t="str">
        <f t="shared" si="1"/>
        <v>10 - 7</v>
      </c>
      <c r="BR4" s="49" t="str">
        <f t="shared" si="1"/>
        <v>0 - 1</v>
      </c>
      <c r="BS4" s="49" t="str">
        <f t="shared" si="1"/>
        <v>9 - 12</v>
      </c>
      <c r="BT4" s="49" t="str">
        <f t="shared" si="1"/>
        <v>3 - 4</v>
      </c>
      <c r="BU4" s="49" t="str">
        <f t="shared" si="1"/>
        <v>10 - 11</v>
      </c>
      <c r="BV4" s="49" t="str">
        <f t="shared" si="1"/>
        <v>12 - 9</v>
      </c>
      <c r="BW4" s="49" t="str">
        <f t="shared" si="1"/>
        <v>7 - 5</v>
      </c>
      <c r="BX4" s="49" t="str">
        <f t="shared" si="1"/>
        <v>13 - 4</v>
      </c>
      <c r="BY4" s="49" t="str">
        <f t="shared" si="1"/>
        <v>10 - 9</v>
      </c>
      <c r="BZ4" s="21"/>
      <c r="CA4" s="50" t="s">
        <v>76</v>
      </c>
      <c r="CB4" s="25"/>
      <c r="CC4" s="25" t="s">
        <v>77</v>
      </c>
      <c r="CD4" s="25" t="s">
        <v>78</v>
      </c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</row>
    <row r="5" ht="12.75" customHeight="1">
      <c r="A5" s="51">
        <v>2011.0</v>
      </c>
      <c r="B5" s="52" t="s">
        <v>69</v>
      </c>
      <c r="C5" s="52" t="s">
        <v>79</v>
      </c>
      <c r="D5" s="52" t="s">
        <v>65</v>
      </c>
      <c r="E5" s="52" t="s">
        <v>80</v>
      </c>
      <c r="F5" s="4"/>
      <c r="G5" s="11" t="s">
        <v>49</v>
      </c>
      <c r="H5" s="11">
        <f t="shared" si="2"/>
        <v>47</v>
      </c>
      <c r="I5" s="4"/>
      <c r="J5" s="26" t="str">
        <f t="shared" si="3"/>
        <v>Y</v>
      </c>
      <c r="K5" s="27" t="s">
        <v>49</v>
      </c>
      <c r="L5" s="28">
        <f t="shared" si="4"/>
        <v>5.066666667</v>
      </c>
      <c r="M5" s="53">
        <v>7.0</v>
      </c>
      <c r="N5" s="54">
        <v>2.0</v>
      </c>
      <c r="O5" s="55">
        <v>5.0</v>
      </c>
      <c r="P5" s="56">
        <v>9.0</v>
      </c>
      <c r="Q5" s="57">
        <v>2.0</v>
      </c>
      <c r="R5" s="54">
        <v>2.0</v>
      </c>
      <c r="S5" s="58">
        <v>3.0</v>
      </c>
      <c r="T5" s="59">
        <v>11.0</v>
      </c>
      <c r="U5" s="60">
        <v>6.0</v>
      </c>
      <c r="V5" s="61">
        <v>10.0</v>
      </c>
      <c r="W5" s="62">
        <v>1.0</v>
      </c>
      <c r="X5" s="55">
        <v>5.0</v>
      </c>
      <c r="Y5" s="58">
        <v>3.0</v>
      </c>
      <c r="Z5" s="62">
        <v>1.0</v>
      </c>
      <c r="AA5" s="63">
        <v>9.0</v>
      </c>
      <c r="AB5" s="38">
        <f t="shared" si="5"/>
        <v>11</v>
      </c>
      <c r="AC5" s="39">
        <f t="shared" si="6"/>
        <v>1</v>
      </c>
      <c r="AD5" s="39">
        <f t="shared" si="7"/>
        <v>4.666666667</v>
      </c>
      <c r="AE5" s="40">
        <f t="shared" si="8"/>
        <v>5.125</v>
      </c>
      <c r="AF5" s="41"/>
      <c r="AG5" s="42" t="s">
        <v>69</v>
      </c>
      <c r="AH5" s="43">
        <v>2011.0</v>
      </c>
      <c r="AI5" s="42">
        <v>992.0</v>
      </c>
      <c r="AJ5" s="42">
        <v>70.86</v>
      </c>
      <c r="AK5" s="41"/>
      <c r="AL5" s="64">
        <v>2024.0</v>
      </c>
      <c r="AM5" s="64">
        <v>17.0</v>
      </c>
      <c r="AN5" s="65" t="s">
        <v>50</v>
      </c>
      <c r="AO5" s="65" t="s">
        <v>66</v>
      </c>
      <c r="AP5" s="64">
        <v>135.36</v>
      </c>
      <c r="AQ5" s="64">
        <v>103.72</v>
      </c>
      <c r="AR5" s="65" t="s">
        <v>81</v>
      </c>
      <c r="AS5" s="65" t="str">
        <f>IF(Stats!$AR5=Stats!$AN5,CONCATENATE(Stats!$AN5," over ",Stats!$AO5),CONCATENATE(Stats!$AO5," over ",Stats!$AN5))</f>
        <v>Nixon over AJ</v>
      </c>
      <c r="AT5" s="65" t="str">
        <f>IF(Stats!$AR5=Stats!$AO5,CONCATENATE(Stats!$AN5," loser to ",Stats!$AO5),CONCATENATE(Stats!$AO5," loser to ",Stats!$AN5))</f>
        <v>Nixon loser to AJ</v>
      </c>
      <c r="AU5" s="64">
        <f>ABS(Stats!$AQ5-Stats!$AP5)</f>
        <v>31.64</v>
      </c>
      <c r="AV5" s="64">
        <f>Stats!$AQ5+Stats!$AP5</f>
        <v>239.08</v>
      </c>
      <c r="AW5" s="64" t="s">
        <v>73</v>
      </c>
      <c r="AX5" s="4"/>
      <c r="AY5" s="4" t="s">
        <v>82</v>
      </c>
      <c r="AZ5" s="4">
        <f>COUNTIF(Stats!$AS$4:$AS$1633,AY5)</f>
        <v>4</v>
      </c>
      <c r="BA5" s="4" t="s">
        <v>83</v>
      </c>
      <c r="BB5" s="4">
        <f>COUNTIF(Stats!$AT$4:$AT$1633,BA5)</f>
        <v>3</v>
      </c>
      <c r="BC5" s="4"/>
      <c r="BD5" s="66" t="s">
        <v>50</v>
      </c>
      <c r="BE5" s="67" t="str">
        <f t="shared" ref="BE5:BE24" si="10">CONCATENATE(IFERROR(XLOOKUP(CONCATENATE($BD5," over ",BE$3),$AY:$AY,$AZ:$AZ),0)," - ",IFERROR(XLOOKUP(CONCATENATE($BD5," loser to ",BE$3),$BA:$BA,$BB:$BB),0))</f>
        <v>6 - 11</v>
      </c>
      <c r="BF5" s="48"/>
      <c r="BG5" s="67" t="str">
        <f t="shared" ref="BG5:BY5" si="9">CONCATENATE(IFERROR(XLOOKUP(CONCATENATE($BD5," over ",BG$3),$AY:$AY,$AZ:$AZ),0)," - ",IFERROR(XLOOKUP(CONCATENATE($BD5," loser to ",BG$3),$BA:$BA,$BB:$BB),0))</f>
        <v>4 - 1</v>
      </c>
      <c r="BH5" s="67" t="str">
        <f t="shared" si="9"/>
        <v>1 - 2</v>
      </c>
      <c r="BI5" s="67" t="str">
        <f t="shared" si="9"/>
        <v>0 - 1</v>
      </c>
      <c r="BJ5" s="67" t="str">
        <f t="shared" si="9"/>
        <v>1 - 1</v>
      </c>
      <c r="BK5" s="67" t="str">
        <f t="shared" si="9"/>
        <v>13 - 7</v>
      </c>
      <c r="BL5" s="67" t="str">
        <f t="shared" si="9"/>
        <v>0 - 2</v>
      </c>
      <c r="BM5" s="67" t="str">
        <f t="shared" si="9"/>
        <v>9 - 9</v>
      </c>
      <c r="BN5" s="67" t="str">
        <f t="shared" si="9"/>
        <v>1 - 5</v>
      </c>
      <c r="BO5" s="67" t="str">
        <f t="shared" si="9"/>
        <v>7 - 12</v>
      </c>
      <c r="BP5" s="67" t="str">
        <f t="shared" si="9"/>
        <v>6 - 7</v>
      </c>
      <c r="BQ5" s="67" t="str">
        <f t="shared" si="9"/>
        <v>7 - 13</v>
      </c>
      <c r="BR5" s="67" t="str">
        <f t="shared" si="9"/>
        <v>1 - 0</v>
      </c>
      <c r="BS5" s="67" t="str">
        <f t="shared" si="9"/>
        <v>7 - 14</v>
      </c>
      <c r="BT5" s="67" t="str">
        <f t="shared" si="9"/>
        <v>1 - 4</v>
      </c>
      <c r="BU5" s="67" t="str">
        <f t="shared" si="9"/>
        <v>11 - 9</v>
      </c>
      <c r="BV5" s="67" t="str">
        <f t="shared" si="9"/>
        <v>10 - 12</v>
      </c>
      <c r="BW5" s="67" t="str">
        <f t="shared" si="9"/>
        <v>4 - 5</v>
      </c>
      <c r="BX5" s="67" t="str">
        <f t="shared" si="9"/>
        <v>12 - 8</v>
      </c>
      <c r="BY5" s="67" t="str">
        <f t="shared" si="9"/>
        <v>10 - 8</v>
      </c>
      <c r="BZ5" s="21"/>
      <c r="CA5" s="50" t="s">
        <v>84</v>
      </c>
      <c r="CB5" s="25"/>
      <c r="CC5" s="25" t="s">
        <v>85</v>
      </c>
      <c r="CD5" s="25" t="s">
        <v>86</v>
      </c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</row>
    <row r="6" ht="12.75" customHeight="1">
      <c r="A6" s="68">
        <v>2011.0</v>
      </c>
      <c r="B6" s="52"/>
      <c r="C6" s="52" t="s">
        <v>87</v>
      </c>
      <c r="D6" s="52"/>
      <c r="E6" s="52" t="s">
        <v>88</v>
      </c>
      <c r="F6" s="4"/>
      <c r="G6" s="11" t="s">
        <v>69</v>
      </c>
      <c r="H6" s="11">
        <f t="shared" si="2"/>
        <v>46</v>
      </c>
      <c r="I6" s="4"/>
      <c r="J6" s="26" t="str">
        <f t="shared" si="3"/>
        <v>Y</v>
      </c>
      <c r="K6" s="27" t="s">
        <v>66</v>
      </c>
      <c r="L6" s="28">
        <f t="shared" si="4"/>
        <v>7.2</v>
      </c>
      <c r="M6" s="53">
        <v>4.0</v>
      </c>
      <c r="N6" s="69">
        <v>8.0</v>
      </c>
      <c r="O6" s="61">
        <v>10.0</v>
      </c>
      <c r="P6" s="70">
        <v>7.0</v>
      </c>
      <c r="Q6" s="71">
        <v>12.0</v>
      </c>
      <c r="R6" s="63">
        <v>9.0</v>
      </c>
      <c r="S6" s="59">
        <v>11.0</v>
      </c>
      <c r="T6" s="72">
        <v>4.0</v>
      </c>
      <c r="U6" s="63">
        <v>9.0</v>
      </c>
      <c r="V6" s="73">
        <v>7.0</v>
      </c>
      <c r="W6" s="58">
        <v>3.0</v>
      </c>
      <c r="X6" s="59">
        <v>11.0</v>
      </c>
      <c r="Y6" s="63">
        <v>9.0</v>
      </c>
      <c r="Z6" s="54">
        <v>2.0</v>
      </c>
      <c r="AA6" s="54">
        <v>2.0</v>
      </c>
      <c r="AB6" s="38">
        <f t="shared" si="5"/>
        <v>12</v>
      </c>
      <c r="AC6" s="39">
        <f t="shared" si="6"/>
        <v>2</v>
      </c>
      <c r="AD6" s="39">
        <f t="shared" si="7"/>
        <v>7.333333333</v>
      </c>
      <c r="AE6" s="40">
        <f t="shared" si="8"/>
        <v>8.125</v>
      </c>
      <c r="AF6" s="41"/>
      <c r="AG6" s="42" t="s">
        <v>55</v>
      </c>
      <c r="AH6" s="43">
        <v>2012.0</v>
      </c>
      <c r="AI6" s="74">
        <v>1486.0</v>
      </c>
      <c r="AJ6" s="42">
        <v>106.14</v>
      </c>
      <c r="AK6" s="41"/>
      <c r="AL6" s="45">
        <v>2024.0</v>
      </c>
      <c r="AM6" s="45">
        <v>17.0</v>
      </c>
      <c r="AN6" s="46" t="s">
        <v>63</v>
      </c>
      <c r="AO6" s="46" t="s">
        <v>60</v>
      </c>
      <c r="AP6" s="45">
        <v>91.88</v>
      </c>
      <c r="AQ6" s="45">
        <v>110.78</v>
      </c>
      <c r="AR6" s="46" t="s">
        <v>89</v>
      </c>
      <c r="AS6" s="46" t="str">
        <f>IF(Stats!$AR6=Stats!$AN6,CONCATENATE(Stats!$AN6," over ",Stats!$AO6),CONCATENATE(Stats!$AO6," over ",Stats!$AN6))</f>
        <v>Hoyle over Mike S</v>
      </c>
      <c r="AT6" s="46" t="str">
        <f>IF(Stats!$AR6=Stats!$AO6,CONCATENATE(Stats!$AN6," loser to ",Stats!$AO6),CONCATENATE(Stats!$AO6," loser to ",Stats!$AN6))</f>
        <v>Hoyle loser to Mike S</v>
      </c>
      <c r="AU6" s="45">
        <f>ABS(Stats!$AQ6-Stats!$AP6)</f>
        <v>18.9</v>
      </c>
      <c r="AV6" s="45">
        <f>Stats!$AQ6+Stats!$AP6</f>
        <v>202.66</v>
      </c>
      <c r="AW6" s="45" t="s">
        <v>73</v>
      </c>
      <c r="AX6" s="4"/>
      <c r="AY6" s="4" t="s">
        <v>90</v>
      </c>
      <c r="AZ6" s="4">
        <f>COUNTIF(Stats!$AS$4:$AS$1633,AY6)</f>
        <v>1</v>
      </c>
      <c r="BA6" s="4" t="s">
        <v>91</v>
      </c>
      <c r="BB6" s="4">
        <f>COUNTIF(Stats!$AT$4:$AT$1633,BA6)</f>
        <v>1</v>
      </c>
      <c r="BC6" s="4"/>
      <c r="BD6" s="47" t="s">
        <v>51</v>
      </c>
      <c r="BE6" s="49" t="str">
        <f t="shared" si="10"/>
        <v>3 - 4</v>
      </c>
      <c r="BF6" s="49" t="str">
        <f t="shared" ref="BF6:BF24" si="12">CONCATENATE(IFERROR(XLOOKUP(CONCATENATE($BD6," over ",BF$3),$AY:$AY,$AZ:$AZ),0)," - ",IFERROR(XLOOKUP(CONCATENATE($BD6," loser to ",BF$3),$BA:$BA,$BB:$BB),0))</f>
        <v>1 - 4</v>
      </c>
      <c r="BG6" s="48"/>
      <c r="BH6" s="49" t="str">
        <f t="shared" ref="BH6:BY6" si="11">CONCATENATE(IFERROR(XLOOKUP(CONCATENATE($BD6," over ",BH$3),$AY:$AY,$AZ:$AZ),0)," - ",IFERROR(XLOOKUP(CONCATENATE($BD6," loser to ",BH$3),$BA:$BA,$BB:$BB),0))</f>
        <v>0 - 0</v>
      </c>
      <c r="BI6" s="49" t="str">
        <f t="shared" si="11"/>
        <v>0 - 0</v>
      </c>
      <c r="BJ6" s="49" t="str">
        <f t="shared" si="11"/>
        <v>0 - 0</v>
      </c>
      <c r="BK6" s="49" t="str">
        <f t="shared" si="11"/>
        <v>3 - 3</v>
      </c>
      <c r="BL6" s="49" t="str">
        <f t="shared" si="11"/>
        <v>0 - 0</v>
      </c>
      <c r="BM6" s="49" t="str">
        <f t="shared" si="11"/>
        <v>3 - 4</v>
      </c>
      <c r="BN6" s="49" t="str">
        <f t="shared" si="11"/>
        <v>2 - 0</v>
      </c>
      <c r="BO6" s="49" t="str">
        <f t="shared" si="11"/>
        <v>3 - 1</v>
      </c>
      <c r="BP6" s="49" t="str">
        <f t="shared" si="11"/>
        <v>1 - 3</v>
      </c>
      <c r="BQ6" s="49" t="str">
        <f t="shared" si="11"/>
        <v>1 - 3</v>
      </c>
      <c r="BR6" s="49" t="str">
        <f t="shared" si="11"/>
        <v>0 - 0</v>
      </c>
      <c r="BS6" s="49" t="str">
        <f t="shared" si="11"/>
        <v>1 - 4</v>
      </c>
      <c r="BT6" s="49" t="str">
        <f t="shared" si="11"/>
        <v>0 - 0</v>
      </c>
      <c r="BU6" s="49" t="str">
        <f t="shared" si="11"/>
        <v>2 - 2</v>
      </c>
      <c r="BV6" s="49" t="str">
        <f t="shared" si="11"/>
        <v>2 - 2</v>
      </c>
      <c r="BW6" s="49" t="str">
        <f t="shared" si="11"/>
        <v>0 - 0</v>
      </c>
      <c r="BX6" s="49" t="str">
        <f t="shared" si="11"/>
        <v>3 - 2</v>
      </c>
      <c r="BY6" s="49" t="str">
        <f t="shared" si="11"/>
        <v>1 - 6</v>
      </c>
      <c r="BZ6" s="21"/>
      <c r="CA6" s="21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</row>
    <row r="7" ht="12.75" customHeight="1">
      <c r="A7" s="75">
        <v>2011.0</v>
      </c>
      <c r="B7" s="25" t="s">
        <v>61</v>
      </c>
      <c r="C7" s="25" t="s">
        <v>92</v>
      </c>
      <c r="D7" s="25" t="s">
        <v>59</v>
      </c>
      <c r="E7" s="25" t="s">
        <v>71</v>
      </c>
      <c r="F7" s="4"/>
      <c r="G7" s="11" t="s">
        <v>61</v>
      </c>
      <c r="H7" s="11">
        <f t="shared" si="2"/>
        <v>45</v>
      </c>
      <c r="I7" s="4"/>
      <c r="J7" s="26" t="str">
        <f t="shared" si="3"/>
        <v>Y</v>
      </c>
      <c r="K7" s="27" t="s">
        <v>61</v>
      </c>
      <c r="L7" s="28">
        <f t="shared" si="4"/>
        <v>8.133333333</v>
      </c>
      <c r="M7" s="53">
        <v>14.0</v>
      </c>
      <c r="N7" s="76">
        <v>12.0</v>
      </c>
      <c r="O7" s="72">
        <v>4.0</v>
      </c>
      <c r="P7" s="77">
        <v>11.0</v>
      </c>
      <c r="Q7" s="78">
        <v>8.0</v>
      </c>
      <c r="R7" s="79">
        <v>13.0</v>
      </c>
      <c r="S7" s="61">
        <v>10.0</v>
      </c>
      <c r="T7" s="79">
        <v>13.0</v>
      </c>
      <c r="U7" s="73">
        <v>7.0</v>
      </c>
      <c r="V7" s="54">
        <v>2.0</v>
      </c>
      <c r="W7" s="55">
        <v>5.0</v>
      </c>
      <c r="X7" s="73">
        <v>7.0</v>
      </c>
      <c r="Y7" s="72">
        <v>4.0</v>
      </c>
      <c r="Z7" s="73">
        <v>7.0</v>
      </c>
      <c r="AA7" s="55">
        <v>5.0</v>
      </c>
      <c r="AB7" s="38">
        <f t="shared" si="5"/>
        <v>14</v>
      </c>
      <c r="AC7" s="39">
        <f t="shared" si="6"/>
        <v>2</v>
      </c>
      <c r="AD7" s="39">
        <f t="shared" si="7"/>
        <v>10</v>
      </c>
      <c r="AE7" s="40">
        <f t="shared" si="8"/>
        <v>10.625</v>
      </c>
      <c r="AF7" s="41"/>
      <c r="AG7" s="42" t="s">
        <v>50</v>
      </c>
      <c r="AH7" s="43">
        <v>2013.0</v>
      </c>
      <c r="AI7" s="74">
        <v>1403.3</v>
      </c>
      <c r="AJ7" s="42">
        <v>107.95</v>
      </c>
      <c r="AK7" s="41"/>
      <c r="AL7" s="64">
        <v>2024.0</v>
      </c>
      <c r="AM7" s="64">
        <v>17.0</v>
      </c>
      <c r="AN7" s="65" t="s">
        <v>67</v>
      </c>
      <c r="AO7" s="65" t="s">
        <v>49</v>
      </c>
      <c r="AP7" s="64">
        <v>126.9</v>
      </c>
      <c r="AQ7" s="64">
        <v>159.48</v>
      </c>
      <c r="AR7" s="65" t="s">
        <v>93</v>
      </c>
      <c r="AS7" s="65" t="str">
        <f>IF(Stats!$AR7=Stats!$AN7,CONCATENATE(Stats!$AN7," over ",Stats!$AO7),CONCATENATE(Stats!$AO7," over ",Stats!$AN7))</f>
        <v>Adler over Rick</v>
      </c>
      <c r="AT7" s="65" t="str">
        <f>IF(Stats!$AR7=Stats!$AO7,CONCATENATE(Stats!$AN7," loser to ",Stats!$AO7),CONCATENATE(Stats!$AO7," loser to ",Stats!$AN7))</f>
        <v>Adler loser to Rick</v>
      </c>
      <c r="AU7" s="64">
        <f>ABS(Stats!$AQ7-Stats!$AP7)</f>
        <v>32.58</v>
      </c>
      <c r="AV7" s="64">
        <f>Stats!$AQ7+Stats!$AP7</f>
        <v>286.38</v>
      </c>
      <c r="AW7" s="64" t="s">
        <v>73</v>
      </c>
      <c r="AX7" s="4"/>
      <c r="AY7" s="4" t="s">
        <v>94</v>
      </c>
      <c r="AZ7" s="4">
        <f>COUNTIF(Stats!$AS$4:$AS$1633,AY7)</f>
        <v>1</v>
      </c>
      <c r="BA7" s="4" t="s">
        <v>95</v>
      </c>
      <c r="BB7" s="4">
        <f>COUNTIF(Stats!$AT$4:$AT$1633,BA7)</f>
        <v>8</v>
      </c>
      <c r="BC7" s="4"/>
      <c r="BD7" s="66" t="s">
        <v>52</v>
      </c>
      <c r="BE7" s="67" t="str">
        <f t="shared" si="10"/>
        <v>1 - 1</v>
      </c>
      <c r="BF7" s="67" t="str">
        <f t="shared" si="12"/>
        <v>2 - 1</v>
      </c>
      <c r="BG7" s="67" t="str">
        <f t="shared" ref="BG7:BG24" si="14">CONCATENATE(IFERROR(XLOOKUP(CONCATENATE($BD7," over ",BG$3),$AY:$AY,$AZ:$AZ),0)," - ",IFERROR(XLOOKUP(CONCATENATE($BD7," loser to ",BG$3),$BA:$BA,$BB:$BB),0))</f>
        <v>0 - 0</v>
      </c>
      <c r="BH7" s="48"/>
      <c r="BI7" s="67" t="str">
        <f t="shared" ref="BI7:BY7" si="13">CONCATENATE(IFERROR(XLOOKUP(CONCATENATE($BD7," over ",BI$3),$AY:$AY,$AZ:$AZ),0)," - ",IFERROR(XLOOKUP(CONCATENATE($BD7," loser to ",BI$3),$BA:$BA,$BB:$BB),0))</f>
        <v>0 - 0</v>
      </c>
      <c r="BJ7" s="67" t="str">
        <f t="shared" si="13"/>
        <v>0 - 0</v>
      </c>
      <c r="BK7" s="67" t="str">
        <f t="shared" si="13"/>
        <v>1 - 2</v>
      </c>
      <c r="BL7" s="67" t="str">
        <f t="shared" si="13"/>
        <v>0 - 0</v>
      </c>
      <c r="BM7" s="67" t="str">
        <f t="shared" si="13"/>
        <v>0 - 2</v>
      </c>
      <c r="BN7" s="67" t="str">
        <f t="shared" si="13"/>
        <v>2 - 0</v>
      </c>
      <c r="BO7" s="67" t="str">
        <f t="shared" si="13"/>
        <v>3 - 0</v>
      </c>
      <c r="BP7" s="67" t="str">
        <f t="shared" si="13"/>
        <v>0 - 2</v>
      </c>
      <c r="BQ7" s="67" t="str">
        <f t="shared" si="13"/>
        <v>2 - 0</v>
      </c>
      <c r="BR7" s="67" t="str">
        <f t="shared" si="13"/>
        <v>0 - 0</v>
      </c>
      <c r="BS7" s="67" t="str">
        <f t="shared" si="13"/>
        <v>1 - 1</v>
      </c>
      <c r="BT7" s="67" t="str">
        <f t="shared" si="13"/>
        <v>0 - 0</v>
      </c>
      <c r="BU7" s="67" t="str">
        <f t="shared" si="13"/>
        <v>2 - 0</v>
      </c>
      <c r="BV7" s="67" t="str">
        <f t="shared" si="13"/>
        <v>1 - 2</v>
      </c>
      <c r="BW7" s="67" t="str">
        <f t="shared" si="13"/>
        <v>0 - 0</v>
      </c>
      <c r="BX7" s="67" t="str">
        <f t="shared" si="13"/>
        <v>1 - 1</v>
      </c>
      <c r="BY7" s="67" t="str">
        <f t="shared" si="13"/>
        <v>0 - 4</v>
      </c>
      <c r="BZ7" s="21"/>
      <c r="CA7" s="21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</row>
    <row r="8" ht="12.75" customHeight="1">
      <c r="A8" s="75">
        <v>2011.0</v>
      </c>
      <c r="B8" s="25"/>
      <c r="C8" s="25" t="s">
        <v>96</v>
      </c>
      <c r="D8" s="25"/>
      <c r="E8" s="25" t="s">
        <v>97</v>
      </c>
      <c r="F8" s="4"/>
      <c r="G8" s="11" t="s">
        <v>65</v>
      </c>
      <c r="H8" s="11">
        <f t="shared" si="2"/>
        <v>44</v>
      </c>
      <c r="I8" s="4"/>
      <c r="J8" s="26" t="str">
        <f t="shared" si="3"/>
        <v>Y</v>
      </c>
      <c r="K8" s="27" t="s">
        <v>57</v>
      </c>
      <c r="L8" s="28">
        <f t="shared" si="4"/>
        <v>7.615384615</v>
      </c>
      <c r="M8" s="53">
        <v>9.0</v>
      </c>
      <c r="N8" s="60">
        <v>6.0</v>
      </c>
      <c r="O8" s="54">
        <v>2.0</v>
      </c>
      <c r="P8" s="80">
        <v>14.0</v>
      </c>
      <c r="Q8" s="81">
        <v>13.0</v>
      </c>
      <c r="R8" s="76">
        <v>12.0</v>
      </c>
      <c r="S8" s="55">
        <v>5.0</v>
      </c>
      <c r="T8" s="73">
        <v>7.0</v>
      </c>
      <c r="U8" s="62">
        <v>1.0</v>
      </c>
      <c r="V8" s="60">
        <v>6.0</v>
      </c>
      <c r="W8" s="63">
        <v>9.0</v>
      </c>
      <c r="X8" s="72">
        <v>4.0</v>
      </c>
      <c r="Y8" s="59">
        <v>11.0</v>
      </c>
      <c r="Z8" s="27"/>
      <c r="AA8" s="27"/>
      <c r="AB8" s="38">
        <f t="shared" si="5"/>
        <v>14</v>
      </c>
      <c r="AC8" s="39">
        <f t="shared" si="6"/>
        <v>1</v>
      </c>
      <c r="AD8" s="39">
        <f t="shared" si="7"/>
        <v>5.666666667</v>
      </c>
      <c r="AE8" s="40">
        <f t="shared" si="8"/>
        <v>8.5</v>
      </c>
      <c r="AF8" s="41"/>
      <c r="AG8" s="42" t="s">
        <v>51</v>
      </c>
      <c r="AH8" s="43">
        <v>2014.0</v>
      </c>
      <c r="AI8" s="74">
        <v>1067.6</v>
      </c>
      <c r="AJ8" s="42">
        <v>82.12</v>
      </c>
      <c r="AK8" s="41"/>
      <c r="AL8" s="45">
        <v>2024.0</v>
      </c>
      <c r="AM8" s="45">
        <v>17.0</v>
      </c>
      <c r="AN8" s="46" t="s">
        <v>57</v>
      </c>
      <c r="AO8" s="46" t="s">
        <v>64</v>
      </c>
      <c r="AP8" s="45">
        <v>119.42</v>
      </c>
      <c r="AQ8" s="45">
        <v>63.16</v>
      </c>
      <c r="AR8" s="46" t="s">
        <v>98</v>
      </c>
      <c r="AS8" s="46" t="str">
        <f>IF(Stats!$AR8=Stats!$AN8,CONCATENATE(Stats!$AN8," over ",Stats!$AO8),CONCATENATE(Stats!$AO8," over ",Stats!$AN8))</f>
        <v>Mims over Doug</v>
      </c>
      <c r="AT8" s="46" t="str">
        <f>IF(Stats!$AR8=Stats!$AO8,CONCATENATE(Stats!$AN8," loser to ",Stats!$AO8),CONCATENATE(Stats!$AO8," loser to ",Stats!$AN8))</f>
        <v>Mims loser to Doug</v>
      </c>
      <c r="AU8" s="45">
        <f>ABS(Stats!$AQ8-Stats!$AP8)</f>
        <v>56.26</v>
      </c>
      <c r="AV8" s="45">
        <f>Stats!$AQ8+Stats!$AP8</f>
        <v>182.58</v>
      </c>
      <c r="AW8" s="45" t="s">
        <v>73</v>
      </c>
      <c r="AX8" s="4"/>
      <c r="AY8" s="4" t="s">
        <v>99</v>
      </c>
      <c r="AZ8" s="4">
        <f>COUNTIF(Stats!$AS$4:$AS$1633,AY8)</f>
        <v>2</v>
      </c>
      <c r="BA8" s="4" t="s">
        <v>100</v>
      </c>
      <c r="BB8" s="4">
        <f>COUNTIF(Stats!$AT$4:$AT$1633,BA8)</f>
        <v>1</v>
      </c>
      <c r="BC8" s="4"/>
      <c r="BD8" s="47" t="s">
        <v>53</v>
      </c>
      <c r="BE8" s="49" t="str">
        <f t="shared" si="10"/>
        <v>0 - 1</v>
      </c>
      <c r="BF8" s="49" t="str">
        <f t="shared" si="12"/>
        <v>1 - 0</v>
      </c>
      <c r="BG8" s="49" t="str">
        <f t="shared" si="14"/>
        <v>0 - 0</v>
      </c>
      <c r="BH8" s="49" t="str">
        <f t="shared" ref="BH8:BH24" si="16">CONCATENATE(IFERROR(XLOOKUP(CONCATENATE($BD8," over ",BH$3),$AY:$AY,$AZ:$AZ),0)," - ",IFERROR(XLOOKUP(CONCATENATE($BD8," loser to ",BH$3),$BA:$BA,$BB:$BB),0))</f>
        <v>0 - 0</v>
      </c>
      <c r="BI8" s="48"/>
      <c r="BJ8" s="49" t="str">
        <f t="shared" ref="BJ8:BY8" si="15">CONCATENATE(IFERROR(XLOOKUP(CONCATENATE($BD8," over ",BJ$3),$AY:$AY,$AZ:$AZ),0)," - ",IFERROR(XLOOKUP(CONCATENATE($BD8," loser to ",BJ$3),$BA:$BA,$BB:$BB),0))</f>
        <v>0 - 0</v>
      </c>
      <c r="BK8" s="49" t="str">
        <f t="shared" si="15"/>
        <v>0 - 1</v>
      </c>
      <c r="BL8" s="49" t="str">
        <f t="shared" si="15"/>
        <v>0 - 0</v>
      </c>
      <c r="BM8" s="49" t="str">
        <f t="shared" si="15"/>
        <v>0 - 1</v>
      </c>
      <c r="BN8" s="49" t="str">
        <f t="shared" si="15"/>
        <v>0 - 0</v>
      </c>
      <c r="BO8" s="49" t="str">
        <f t="shared" si="15"/>
        <v>1 - 0</v>
      </c>
      <c r="BP8" s="49" t="str">
        <f t="shared" si="15"/>
        <v>1 - 0</v>
      </c>
      <c r="BQ8" s="49" t="str">
        <f t="shared" si="15"/>
        <v>1 - 0</v>
      </c>
      <c r="BR8" s="49" t="str">
        <f t="shared" si="15"/>
        <v>0 - 0</v>
      </c>
      <c r="BS8" s="49" t="str">
        <f t="shared" si="15"/>
        <v>1 - 0</v>
      </c>
      <c r="BT8" s="49" t="str">
        <f t="shared" si="15"/>
        <v>0 - 0</v>
      </c>
      <c r="BU8" s="49" t="str">
        <f t="shared" si="15"/>
        <v>1 - 2</v>
      </c>
      <c r="BV8" s="49" t="str">
        <f t="shared" si="15"/>
        <v>1 - 0</v>
      </c>
      <c r="BW8" s="49" t="str">
        <f t="shared" si="15"/>
        <v>2 - 0</v>
      </c>
      <c r="BX8" s="49" t="str">
        <f t="shared" si="15"/>
        <v>0 - 1</v>
      </c>
      <c r="BY8" s="49" t="str">
        <f t="shared" si="15"/>
        <v>0 - 1</v>
      </c>
      <c r="BZ8" s="21"/>
      <c r="CA8" s="21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</row>
    <row r="9" ht="12.75" customHeight="1">
      <c r="A9" s="68">
        <v>2011.0</v>
      </c>
      <c r="B9" s="52" t="s">
        <v>63</v>
      </c>
      <c r="C9" s="52" t="s">
        <v>101</v>
      </c>
      <c r="D9" s="52" t="s">
        <v>59</v>
      </c>
      <c r="E9" s="52" t="s">
        <v>102</v>
      </c>
      <c r="F9" s="4"/>
      <c r="G9" s="11" t="s">
        <v>59</v>
      </c>
      <c r="H9" s="11">
        <f t="shared" si="2"/>
        <v>36</v>
      </c>
      <c r="I9" s="4"/>
      <c r="J9" s="26" t="str">
        <f t="shared" si="3"/>
        <v>Y</v>
      </c>
      <c r="K9" s="27" t="s">
        <v>65</v>
      </c>
      <c r="L9" s="28">
        <f t="shared" si="4"/>
        <v>7.5</v>
      </c>
      <c r="M9" s="53">
        <v>13.0</v>
      </c>
      <c r="N9" s="62">
        <v>1.0</v>
      </c>
      <c r="O9" s="59">
        <v>11.0</v>
      </c>
      <c r="P9" s="82">
        <v>5.0</v>
      </c>
      <c r="Q9" s="77">
        <v>11.0</v>
      </c>
      <c r="R9" s="69">
        <v>8.0</v>
      </c>
      <c r="S9" s="60">
        <v>6.0</v>
      </c>
      <c r="T9" s="76">
        <v>12.0</v>
      </c>
      <c r="U9" s="58">
        <v>3.0</v>
      </c>
      <c r="V9" s="58">
        <v>3.0</v>
      </c>
      <c r="W9" s="73">
        <v>7.0</v>
      </c>
      <c r="X9" s="61">
        <v>10.0</v>
      </c>
      <c r="Y9" s="61">
        <v>10.0</v>
      </c>
      <c r="Z9" s="55">
        <v>5.0</v>
      </c>
      <c r="AA9" s="27"/>
      <c r="AB9" s="38">
        <f t="shared" si="5"/>
        <v>13</v>
      </c>
      <c r="AC9" s="39">
        <f t="shared" si="6"/>
        <v>1</v>
      </c>
      <c r="AD9" s="39">
        <f t="shared" si="7"/>
        <v>8.333333333</v>
      </c>
      <c r="AE9" s="40">
        <f t="shared" si="8"/>
        <v>8.375</v>
      </c>
      <c r="AF9" s="41"/>
      <c r="AG9" s="42" t="s">
        <v>55</v>
      </c>
      <c r="AH9" s="43">
        <v>2015.0</v>
      </c>
      <c r="AI9" s="74">
        <v>1127.9</v>
      </c>
      <c r="AJ9" s="42">
        <v>86.76</v>
      </c>
      <c r="AK9" s="41"/>
      <c r="AL9" s="64">
        <v>2024.0</v>
      </c>
      <c r="AM9" s="64">
        <v>17.0</v>
      </c>
      <c r="AN9" s="65" t="s">
        <v>68</v>
      </c>
      <c r="AO9" s="65" t="s">
        <v>55</v>
      </c>
      <c r="AP9" s="64">
        <v>128.18</v>
      </c>
      <c r="AQ9" s="64">
        <v>89.3</v>
      </c>
      <c r="AR9" s="65" t="s">
        <v>103</v>
      </c>
      <c r="AS9" s="65" t="str">
        <f>IF(Stats!$AR9=Stats!$AN9,CONCATENATE(Stats!$AN9," over ",Stats!$AO9),CONCATENATE(Stats!$AO9," over ",Stats!$AN9))</f>
        <v>Dave over Ryan</v>
      </c>
      <c r="AT9" s="65" t="str">
        <f>IF(Stats!$AR9=Stats!$AO9,CONCATENATE(Stats!$AN9," loser to ",Stats!$AO9),CONCATENATE(Stats!$AO9," loser to ",Stats!$AN9))</f>
        <v>Dave loser to Ryan</v>
      </c>
      <c r="AU9" s="64">
        <f>ABS(Stats!$AQ9-Stats!$AP9)</f>
        <v>38.88</v>
      </c>
      <c r="AV9" s="64">
        <f>Stats!$AQ9+Stats!$AP9</f>
        <v>217.48</v>
      </c>
      <c r="AW9" s="64" t="s">
        <v>73</v>
      </c>
      <c r="AX9" s="4"/>
      <c r="AY9" s="4" t="s">
        <v>104</v>
      </c>
      <c r="AZ9" s="4">
        <f>COUNTIF(Stats!$AS$4:$AS$1633,AY9)</f>
        <v>15</v>
      </c>
      <c r="BA9" s="4" t="s">
        <v>105</v>
      </c>
      <c r="BB9" s="4">
        <f>COUNTIF(Stats!$AT$4:$AT$1633,BA9)</f>
        <v>10</v>
      </c>
      <c r="BC9" s="4"/>
      <c r="BD9" s="66" t="s">
        <v>54</v>
      </c>
      <c r="BE9" s="67" t="str">
        <f t="shared" si="10"/>
        <v>0 - 2</v>
      </c>
      <c r="BF9" s="67" t="str">
        <f t="shared" si="12"/>
        <v>1 - 1</v>
      </c>
      <c r="BG9" s="67" t="str">
        <f t="shared" si="14"/>
        <v>0 - 0</v>
      </c>
      <c r="BH9" s="67" t="str">
        <f t="shared" si="16"/>
        <v>0 - 0</v>
      </c>
      <c r="BI9" s="67" t="str">
        <f t="shared" ref="BI9:BI24" si="18">CONCATENATE(IFERROR(XLOOKUP(CONCATENATE($BD9," over ",BI$3),$AY:$AY,$AZ:$AZ),0)," - ",IFERROR(XLOOKUP(CONCATENATE($BD9," loser to ",BI$3),$BA:$BA,$BB:$BB),0))</f>
        <v>0 - 0</v>
      </c>
      <c r="BJ9" s="48"/>
      <c r="BK9" s="67" t="str">
        <f t="shared" ref="BK9:BY9" si="17">CONCATENATE(IFERROR(XLOOKUP(CONCATENATE($BD9," over ",BK$3),$AY:$AY,$AZ:$AZ),0)," - ",IFERROR(XLOOKUP(CONCATENATE($BD9," loser to ",BK$3),$BA:$BA,$BB:$BB),0))</f>
        <v>1 - 0</v>
      </c>
      <c r="BL9" s="67" t="str">
        <f t="shared" si="17"/>
        <v>2 - 0</v>
      </c>
      <c r="BM9" s="67" t="str">
        <f t="shared" si="17"/>
        <v>0 - 0</v>
      </c>
      <c r="BN9" s="67" t="str">
        <f t="shared" si="17"/>
        <v>0 - 0</v>
      </c>
      <c r="BO9" s="67" t="str">
        <f t="shared" si="17"/>
        <v>0 - 1</v>
      </c>
      <c r="BP9" s="67" t="str">
        <f t="shared" si="17"/>
        <v>0 - 0</v>
      </c>
      <c r="BQ9" s="67" t="str">
        <f t="shared" si="17"/>
        <v>0 - 1</v>
      </c>
      <c r="BR9" s="67" t="str">
        <f t="shared" si="17"/>
        <v>0 - 2</v>
      </c>
      <c r="BS9" s="67" t="str">
        <f t="shared" si="17"/>
        <v>0 - 1</v>
      </c>
      <c r="BT9" s="67" t="str">
        <f t="shared" si="17"/>
        <v>0 - 0</v>
      </c>
      <c r="BU9" s="67" t="str">
        <f t="shared" si="17"/>
        <v>0 - 0</v>
      </c>
      <c r="BV9" s="67" t="str">
        <f t="shared" si="17"/>
        <v>0 - 2</v>
      </c>
      <c r="BW9" s="67" t="str">
        <f t="shared" si="17"/>
        <v>0 - 0</v>
      </c>
      <c r="BX9" s="67" t="str">
        <f t="shared" si="17"/>
        <v>0 - 1</v>
      </c>
      <c r="BY9" s="67" t="str">
        <f t="shared" si="17"/>
        <v>0 - 2</v>
      </c>
      <c r="BZ9" s="21"/>
      <c r="CA9" s="21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</row>
    <row r="10" ht="12.75" customHeight="1">
      <c r="A10" s="68">
        <v>2011.0</v>
      </c>
      <c r="B10" s="52"/>
      <c r="C10" s="52" t="s">
        <v>106</v>
      </c>
      <c r="D10" s="52"/>
      <c r="E10" s="52" t="s">
        <v>107</v>
      </c>
      <c r="F10" s="4"/>
      <c r="G10" s="11" t="s">
        <v>66</v>
      </c>
      <c r="H10" s="11">
        <f t="shared" si="2"/>
        <v>33</v>
      </c>
      <c r="I10" s="4"/>
      <c r="J10" s="26" t="str">
        <f t="shared" si="3"/>
        <v>Y</v>
      </c>
      <c r="K10" s="27" t="s">
        <v>59</v>
      </c>
      <c r="L10" s="28">
        <f t="shared" si="4"/>
        <v>6.6</v>
      </c>
      <c r="M10" s="53">
        <v>1.0</v>
      </c>
      <c r="N10" s="55">
        <v>5.0</v>
      </c>
      <c r="O10" s="79">
        <v>13.0</v>
      </c>
      <c r="P10" s="83">
        <v>6.0</v>
      </c>
      <c r="Q10" s="84">
        <v>3.0</v>
      </c>
      <c r="R10" s="72">
        <v>4.0</v>
      </c>
      <c r="S10" s="69">
        <v>8.0</v>
      </c>
      <c r="T10" s="63">
        <v>9.0</v>
      </c>
      <c r="U10" s="85">
        <v>14.0</v>
      </c>
      <c r="V10" s="69">
        <v>8.0</v>
      </c>
      <c r="W10" s="72">
        <v>4.0</v>
      </c>
      <c r="X10" s="69">
        <v>8.0</v>
      </c>
      <c r="Y10" s="73">
        <v>7.0</v>
      </c>
      <c r="Z10" s="58">
        <v>3.0</v>
      </c>
      <c r="AA10" s="60">
        <v>6.0</v>
      </c>
      <c r="AB10" s="38">
        <f t="shared" si="5"/>
        <v>14</v>
      </c>
      <c r="AC10" s="39">
        <f t="shared" si="6"/>
        <v>1</v>
      </c>
      <c r="AD10" s="39">
        <f t="shared" si="7"/>
        <v>6.333333333</v>
      </c>
      <c r="AE10" s="40">
        <f t="shared" si="8"/>
        <v>6.125</v>
      </c>
      <c r="AF10" s="41"/>
      <c r="AG10" s="42" t="s">
        <v>59</v>
      </c>
      <c r="AH10" s="43">
        <v>2016.0</v>
      </c>
      <c r="AI10" s="74">
        <v>1228.0</v>
      </c>
      <c r="AJ10" s="42">
        <v>94.46</v>
      </c>
      <c r="AK10" s="41"/>
      <c r="AL10" s="45">
        <v>2024.0</v>
      </c>
      <c r="AM10" s="45">
        <v>17.0</v>
      </c>
      <c r="AN10" s="46" t="s">
        <v>65</v>
      </c>
      <c r="AO10" s="46" t="s">
        <v>61</v>
      </c>
      <c r="AP10" s="45">
        <v>126.18</v>
      </c>
      <c r="AQ10" s="45">
        <v>89.14</v>
      </c>
      <c r="AR10" s="46" t="s">
        <v>108</v>
      </c>
      <c r="AS10" s="46" t="str">
        <f>IF(Stats!$AR10=Stats!$AN10,CONCATENATE(Stats!$AN10," over ",Stats!$AO10),CONCATENATE(Stats!$AO10," over ",Stats!$AN10))</f>
        <v>Jimmy over Neill</v>
      </c>
      <c r="AT10" s="46" t="str">
        <f>IF(Stats!$AR10=Stats!$AO10,CONCATENATE(Stats!$AN10," loser to ",Stats!$AO10),CONCATENATE(Stats!$AO10," loser to ",Stats!$AN10))</f>
        <v>Jimmy loser to Neill</v>
      </c>
      <c r="AU10" s="45">
        <f>ABS(Stats!$AQ10-Stats!$AP10)</f>
        <v>37.04</v>
      </c>
      <c r="AV10" s="45">
        <f>Stats!$AQ10+Stats!$AP10</f>
        <v>215.32</v>
      </c>
      <c r="AW10" s="45" t="s">
        <v>73</v>
      </c>
      <c r="AX10" s="4"/>
      <c r="AY10" s="4" t="s">
        <v>109</v>
      </c>
      <c r="AZ10" s="4">
        <f>COUNTIF(Stats!$AS$4:$AS$1633,AY10)</f>
        <v>1</v>
      </c>
      <c r="BA10" s="4" t="s">
        <v>110</v>
      </c>
      <c r="BB10" s="4">
        <f>COUNTIF(Stats!$AT$4:$AT$1633,BA10)</f>
        <v>3</v>
      </c>
      <c r="BC10" s="4"/>
      <c r="BD10" s="47" t="s">
        <v>55</v>
      </c>
      <c r="BE10" s="49" t="str">
        <f t="shared" si="10"/>
        <v>7 - 14</v>
      </c>
      <c r="BF10" s="49" t="str">
        <f t="shared" si="12"/>
        <v>7 - 13</v>
      </c>
      <c r="BG10" s="49" t="str">
        <f t="shared" si="14"/>
        <v>3 - 3</v>
      </c>
      <c r="BH10" s="49" t="str">
        <f t="shared" si="16"/>
        <v>2 - 1</v>
      </c>
      <c r="BI10" s="49" t="str">
        <f t="shared" si="18"/>
        <v>1 - 0</v>
      </c>
      <c r="BJ10" s="49" t="str">
        <f t="shared" ref="BJ10:BJ24" si="20">CONCATENATE(IFERROR(XLOOKUP(CONCATENATE($BD10," over ",BJ$3),$AY:$AY,$AZ:$AZ),0)," - ",IFERROR(XLOOKUP(CONCATENATE($BD10," loser to ",BJ$3),$BA:$BA,$BB:$BB),0))</f>
        <v>0 - 1</v>
      </c>
      <c r="BK10" s="48"/>
      <c r="BL10" s="49" t="str">
        <f t="shared" ref="BL10:BY10" si="19">CONCATENATE(IFERROR(XLOOKUP(CONCATENATE($BD10," over ",BL$3),$AY:$AY,$AZ:$AZ),0)," - ",IFERROR(XLOOKUP(CONCATENATE($BD10," loser to ",BL$3),$BA:$BA,$BB:$BB),0))</f>
        <v>0 - 2</v>
      </c>
      <c r="BM10" s="49" t="str">
        <f t="shared" si="19"/>
        <v>8 - 7</v>
      </c>
      <c r="BN10" s="49" t="str">
        <f t="shared" si="19"/>
        <v>3 - 2</v>
      </c>
      <c r="BO10" s="49" t="str">
        <f t="shared" si="19"/>
        <v>13 - 9</v>
      </c>
      <c r="BP10" s="49" t="str">
        <f t="shared" si="19"/>
        <v>4 - 11</v>
      </c>
      <c r="BQ10" s="49" t="str">
        <f t="shared" si="19"/>
        <v>10 - 10</v>
      </c>
      <c r="BR10" s="49" t="str">
        <f t="shared" si="19"/>
        <v>0 - 2</v>
      </c>
      <c r="BS10" s="49" t="str">
        <f t="shared" si="19"/>
        <v>7 - 11</v>
      </c>
      <c r="BT10" s="49" t="str">
        <f t="shared" si="19"/>
        <v>1 - 5</v>
      </c>
      <c r="BU10" s="49" t="str">
        <f t="shared" si="19"/>
        <v>11 - 6</v>
      </c>
      <c r="BV10" s="49" t="str">
        <f t="shared" si="19"/>
        <v>12 - 7</v>
      </c>
      <c r="BW10" s="49" t="str">
        <f t="shared" si="19"/>
        <v>5 - 2</v>
      </c>
      <c r="BX10" s="49" t="str">
        <f t="shared" si="19"/>
        <v>13 - 8</v>
      </c>
      <c r="BY10" s="49" t="str">
        <f t="shared" si="19"/>
        <v>12 - 7</v>
      </c>
      <c r="BZ10" s="21"/>
      <c r="CA10" s="21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</row>
    <row r="11" ht="12.75" customHeight="1">
      <c r="A11" s="75">
        <v>2011.0</v>
      </c>
      <c r="B11" s="25" t="s">
        <v>66</v>
      </c>
      <c r="C11" s="25" t="s">
        <v>111</v>
      </c>
      <c r="D11" s="25" t="s">
        <v>59</v>
      </c>
      <c r="E11" s="25" t="s">
        <v>112</v>
      </c>
      <c r="F11" s="4"/>
      <c r="G11" s="11" t="s">
        <v>60</v>
      </c>
      <c r="H11" s="11">
        <f t="shared" si="2"/>
        <v>28</v>
      </c>
      <c r="I11" s="4"/>
      <c r="J11" s="26" t="str">
        <f t="shared" si="3"/>
        <v>N</v>
      </c>
      <c r="K11" s="27" t="s">
        <v>58</v>
      </c>
      <c r="L11" s="28">
        <f t="shared" si="4"/>
        <v>8.8</v>
      </c>
      <c r="M11" s="86"/>
      <c r="N11" s="27"/>
      <c r="O11" s="27"/>
      <c r="P11" s="27"/>
      <c r="Q11" s="27"/>
      <c r="R11" s="27"/>
      <c r="S11" s="85">
        <v>14.0</v>
      </c>
      <c r="T11" s="85">
        <v>14.0</v>
      </c>
      <c r="U11" s="55">
        <v>5.0</v>
      </c>
      <c r="V11" s="55">
        <v>5.0</v>
      </c>
      <c r="W11" s="60">
        <v>6.0</v>
      </c>
      <c r="X11" s="27"/>
      <c r="Y11" s="27"/>
      <c r="Z11" s="27"/>
      <c r="AA11" s="27"/>
      <c r="AB11" s="38">
        <f t="shared" si="5"/>
        <v>14</v>
      </c>
      <c r="AC11" s="39">
        <f t="shared" si="6"/>
        <v>5</v>
      </c>
      <c r="AD11" s="39" t="str">
        <f t="shared" si="7"/>
        <v/>
      </c>
      <c r="AE11" s="40">
        <f t="shared" si="8"/>
        <v>14</v>
      </c>
      <c r="AF11" s="41"/>
      <c r="AG11" s="42" t="s">
        <v>58</v>
      </c>
      <c r="AH11" s="43">
        <v>2017.0</v>
      </c>
      <c r="AI11" s="74">
        <v>1091.4</v>
      </c>
      <c r="AJ11" s="42">
        <v>83.95</v>
      </c>
      <c r="AK11" s="41"/>
      <c r="AL11" s="64">
        <v>2024.0</v>
      </c>
      <c r="AM11" s="64">
        <v>16.0</v>
      </c>
      <c r="AN11" s="65" t="s">
        <v>69</v>
      </c>
      <c r="AO11" s="65" t="s">
        <v>66</v>
      </c>
      <c r="AP11" s="64">
        <v>154.92</v>
      </c>
      <c r="AQ11" s="64">
        <v>131.7</v>
      </c>
      <c r="AR11" s="65" t="s">
        <v>113</v>
      </c>
      <c r="AS11" s="65" t="str">
        <f>IF(Stats!$AR11=Stats!$AN11,CONCATENATE(Stats!$AN11," over ",Stats!$AO11),CONCATENATE(Stats!$AO11," over ",Stats!$AN11))</f>
        <v>Nixon over Todd</v>
      </c>
      <c r="AT11" s="65" t="str">
        <f>IF(Stats!$AR11=Stats!$AO11,CONCATENATE(Stats!$AN11," loser to ",Stats!$AO11),CONCATENATE(Stats!$AO11," loser to ",Stats!$AN11))</f>
        <v>Nixon loser to Todd</v>
      </c>
      <c r="AU11" s="64">
        <f>ABS(Stats!$AQ11-Stats!$AP11)</f>
        <v>23.22</v>
      </c>
      <c r="AV11" s="64">
        <f>Stats!$AQ11+Stats!$AP11</f>
        <v>286.62</v>
      </c>
      <c r="AW11" s="64" t="s">
        <v>73</v>
      </c>
      <c r="AX11" s="4"/>
      <c r="AY11" s="4" t="s">
        <v>114</v>
      </c>
      <c r="AZ11" s="4">
        <f>COUNTIF(Stats!$AS$4:$AS$1633,AY11)</f>
        <v>6</v>
      </c>
      <c r="BA11" s="4" t="s">
        <v>115</v>
      </c>
      <c r="BB11" s="4">
        <f>COUNTIF(Stats!$AT$4:$AT$1633,BA11)</f>
        <v>11</v>
      </c>
      <c r="BC11" s="4"/>
      <c r="BD11" s="66" t="s">
        <v>56</v>
      </c>
      <c r="BE11" s="67" t="str">
        <f t="shared" si="10"/>
        <v>1 - 1</v>
      </c>
      <c r="BF11" s="67" t="str">
        <f t="shared" si="12"/>
        <v>2 - 0</v>
      </c>
      <c r="BG11" s="67" t="str">
        <f t="shared" si="14"/>
        <v>0 - 0</v>
      </c>
      <c r="BH11" s="67" t="str">
        <f t="shared" si="16"/>
        <v>0 - 0</v>
      </c>
      <c r="BI11" s="67" t="str">
        <f t="shared" si="18"/>
        <v>0 - 0</v>
      </c>
      <c r="BJ11" s="67" t="str">
        <f t="shared" si="20"/>
        <v>0 - 2</v>
      </c>
      <c r="BK11" s="67" t="str">
        <f t="shared" ref="BK11:BK24" si="22">CONCATENATE(IFERROR(XLOOKUP(CONCATENATE($BD11," over ",BK$3),$AY:$AY,$AZ:$AZ),0)," - ",IFERROR(XLOOKUP(CONCATENATE($BD11," loser to ",BK$3),$BA:$BA,$BB:$BB),0))</f>
        <v>2 - 0</v>
      </c>
      <c r="BL11" s="48"/>
      <c r="BM11" s="67" t="str">
        <f t="shared" ref="BM11:BY11" si="21">CONCATENATE(IFERROR(XLOOKUP(CONCATENATE($BD11," over ",BM$3),$AY:$AY,$AZ:$AZ),0)," - ",IFERROR(XLOOKUP(CONCATENATE($BD11," loser to ",BM$3),$BA:$BA,$BB:$BB),0))</f>
        <v>0 - 0</v>
      </c>
      <c r="BN11" s="67" t="str">
        <f t="shared" si="21"/>
        <v>0 - 0</v>
      </c>
      <c r="BO11" s="67" t="str">
        <f t="shared" si="21"/>
        <v>1 - 0</v>
      </c>
      <c r="BP11" s="67" t="str">
        <f t="shared" si="21"/>
        <v>0 - 0</v>
      </c>
      <c r="BQ11" s="67" t="str">
        <f t="shared" si="21"/>
        <v>1 - 0</v>
      </c>
      <c r="BR11" s="67" t="str">
        <f t="shared" si="21"/>
        <v>0 - 1</v>
      </c>
      <c r="BS11" s="67" t="str">
        <f t="shared" si="21"/>
        <v>0 - 1</v>
      </c>
      <c r="BT11" s="67" t="str">
        <f t="shared" si="21"/>
        <v>0 - 0</v>
      </c>
      <c r="BU11" s="67" t="str">
        <f t="shared" si="21"/>
        <v>0 - 0</v>
      </c>
      <c r="BV11" s="67" t="str">
        <f t="shared" si="21"/>
        <v>0 - 1</v>
      </c>
      <c r="BW11" s="67" t="str">
        <f t="shared" si="21"/>
        <v>0 - 0</v>
      </c>
      <c r="BX11" s="67" t="str">
        <f t="shared" si="21"/>
        <v>1 - 0</v>
      </c>
      <c r="BY11" s="67" t="str">
        <f t="shared" si="21"/>
        <v>1 - 2</v>
      </c>
      <c r="BZ11" s="21"/>
      <c r="CA11" s="21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</row>
    <row r="12" ht="12.75" customHeight="1">
      <c r="A12" s="75">
        <v>2011.0</v>
      </c>
      <c r="B12" s="25"/>
      <c r="C12" s="25" t="s">
        <v>116</v>
      </c>
      <c r="D12" s="25"/>
      <c r="E12" s="25" t="s">
        <v>106</v>
      </c>
      <c r="F12" s="4"/>
      <c r="G12" s="11" t="s">
        <v>50</v>
      </c>
      <c r="H12" s="11">
        <f t="shared" si="2"/>
        <v>17</v>
      </c>
      <c r="I12" s="4"/>
      <c r="J12" s="26" t="str">
        <f t="shared" si="3"/>
        <v>Y</v>
      </c>
      <c r="K12" s="27" t="s">
        <v>117</v>
      </c>
      <c r="L12" s="28">
        <f t="shared" si="4"/>
        <v>7.454545455</v>
      </c>
      <c r="M12" s="53">
        <v>5.0</v>
      </c>
      <c r="N12" s="61">
        <v>10.0</v>
      </c>
      <c r="O12" s="73">
        <v>7.0</v>
      </c>
      <c r="P12" s="71">
        <v>12.0</v>
      </c>
      <c r="Q12" s="83">
        <v>6.0</v>
      </c>
      <c r="R12" s="55">
        <v>5.0</v>
      </c>
      <c r="S12" s="73">
        <v>7.0</v>
      </c>
      <c r="T12" s="60">
        <v>6.0</v>
      </c>
      <c r="U12" s="61">
        <v>10.0</v>
      </c>
      <c r="V12" s="62">
        <v>1.0</v>
      </c>
      <c r="W12" s="79">
        <v>13.0</v>
      </c>
      <c r="X12" s="27"/>
      <c r="Y12" s="27"/>
      <c r="Z12" s="27"/>
      <c r="AA12" s="27"/>
      <c r="AB12" s="38">
        <f t="shared" si="5"/>
        <v>13</v>
      </c>
      <c r="AC12" s="39">
        <f t="shared" si="6"/>
        <v>1</v>
      </c>
      <c r="AD12" s="39">
        <f t="shared" si="7"/>
        <v>7.333333333</v>
      </c>
      <c r="AE12" s="40">
        <f t="shared" si="8"/>
        <v>7.25</v>
      </c>
      <c r="AF12" s="41"/>
      <c r="AG12" s="42" t="s">
        <v>58</v>
      </c>
      <c r="AH12" s="43">
        <v>2018.0</v>
      </c>
      <c r="AI12" s="74">
        <v>1266.8</v>
      </c>
      <c r="AJ12" s="42">
        <v>97.45</v>
      </c>
      <c r="AK12" s="41"/>
      <c r="AL12" s="45">
        <v>2024.0</v>
      </c>
      <c r="AM12" s="45">
        <v>16.0</v>
      </c>
      <c r="AN12" s="46" t="s">
        <v>59</v>
      </c>
      <c r="AO12" s="46" t="s">
        <v>50</v>
      </c>
      <c r="AP12" s="45">
        <v>137.88</v>
      </c>
      <c r="AQ12" s="45">
        <v>97.22</v>
      </c>
      <c r="AR12" s="46" t="s">
        <v>118</v>
      </c>
      <c r="AS12" s="46" t="str">
        <f>IF(Stats!$AR12=Stats!$AN12,CONCATENATE(Stats!$AN12," over ",Stats!$AO12),CONCATENATE(Stats!$AO12," over ",Stats!$AN12))</f>
        <v>AJ over Forrest</v>
      </c>
      <c r="AT12" s="46" t="str">
        <f>IF(Stats!$AR12=Stats!$AO12,CONCATENATE(Stats!$AN12," loser to ",Stats!$AO12),CONCATENATE(Stats!$AO12," loser to ",Stats!$AN12))</f>
        <v>AJ loser to Forrest</v>
      </c>
      <c r="AU12" s="45">
        <f>ABS(Stats!$AQ12-Stats!$AP12)</f>
        <v>40.66</v>
      </c>
      <c r="AV12" s="45">
        <f>Stats!$AQ12+Stats!$AP12</f>
        <v>235.1</v>
      </c>
      <c r="AW12" s="45" t="s">
        <v>73</v>
      </c>
      <c r="AX12" s="4"/>
      <c r="AY12" s="4" t="s">
        <v>119</v>
      </c>
      <c r="AZ12" s="4">
        <f>COUNTIF(Stats!$AS$4:$AS$1633,AY12)</f>
        <v>5</v>
      </c>
      <c r="BA12" s="4" t="s">
        <v>120</v>
      </c>
      <c r="BB12" s="4">
        <f>COUNTIF(Stats!$AT$4:$AT$1633,BA12)</f>
        <v>5</v>
      </c>
      <c r="BC12" s="4"/>
      <c r="BD12" s="47" t="s">
        <v>57</v>
      </c>
      <c r="BE12" s="49" t="str">
        <f t="shared" si="10"/>
        <v>10 - 6</v>
      </c>
      <c r="BF12" s="49" t="str">
        <f t="shared" si="12"/>
        <v>9 - 9</v>
      </c>
      <c r="BG12" s="49" t="str">
        <f t="shared" si="14"/>
        <v>4 - 3</v>
      </c>
      <c r="BH12" s="49" t="str">
        <f t="shared" si="16"/>
        <v>2 - 0</v>
      </c>
      <c r="BI12" s="49" t="str">
        <f t="shared" si="18"/>
        <v>1 - 0</v>
      </c>
      <c r="BJ12" s="49" t="str">
        <f t="shared" si="20"/>
        <v>0 - 0</v>
      </c>
      <c r="BK12" s="49" t="str">
        <f t="shared" si="22"/>
        <v>7 - 8</v>
      </c>
      <c r="BL12" s="49" t="str">
        <f t="shared" ref="BL12:BL24" si="24">CONCATENATE(IFERROR(XLOOKUP(CONCATENATE($BD12," over ",BL$3),$AY:$AY,$AZ:$AZ),0)," - ",IFERROR(XLOOKUP(CONCATENATE($BD12," loser to ",BL$3),$BA:$BA,$BB:$BB),0))</f>
        <v>0 - 0</v>
      </c>
      <c r="BM12" s="48"/>
      <c r="BN12" s="49" t="str">
        <f t="shared" ref="BN12:BY12" si="23">CONCATENATE(IFERROR(XLOOKUP(CONCATENATE($BD12," over ",BN$3),$AY:$AY,$AZ:$AZ),0)," - ",IFERROR(XLOOKUP(CONCATENATE($BD12," loser to ",BN$3),$BA:$BA,$BB:$BB),0))</f>
        <v>5 - 3</v>
      </c>
      <c r="BO12" s="49" t="str">
        <f t="shared" si="23"/>
        <v>6 - 11</v>
      </c>
      <c r="BP12" s="49" t="str">
        <f t="shared" si="23"/>
        <v>9 - 3</v>
      </c>
      <c r="BQ12" s="49" t="str">
        <f t="shared" si="23"/>
        <v>7 - 7</v>
      </c>
      <c r="BR12" s="49" t="str">
        <f t="shared" si="23"/>
        <v>0 - 0</v>
      </c>
      <c r="BS12" s="49" t="str">
        <f t="shared" si="23"/>
        <v>7 - 8</v>
      </c>
      <c r="BT12" s="49" t="str">
        <f t="shared" si="23"/>
        <v>2 - 3</v>
      </c>
      <c r="BU12" s="49" t="str">
        <f t="shared" si="23"/>
        <v>9 - 10</v>
      </c>
      <c r="BV12" s="49" t="str">
        <f t="shared" si="23"/>
        <v>7 - 9</v>
      </c>
      <c r="BW12" s="49" t="str">
        <f t="shared" si="23"/>
        <v>4 - 7</v>
      </c>
      <c r="BX12" s="49" t="str">
        <f t="shared" si="23"/>
        <v>7 - 10</v>
      </c>
      <c r="BY12" s="49" t="str">
        <f t="shared" si="23"/>
        <v>8 - 8</v>
      </c>
      <c r="BZ12" s="21"/>
      <c r="CA12" s="21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</row>
    <row r="13" ht="12.75" customHeight="1">
      <c r="A13" s="75">
        <v>2011.0</v>
      </c>
      <c r="B13" s="25"/>
      <c r="C13" s="25"/>
      <c r="D13" s="25"/>
      <c r="E13" s="25" t="s">
        <v>121</v>
      </c>
      <c r="F13" s="4"/>
      <c r="G13" s="11" t="s">
        <v>55</v>
      </c>
      <c r="H13" s="11">
        <f t="shared" si="2"/>
        <v>15</v>
      </c>
      <c r="I13" s="4"/>
      <c r="J13" s="26" t="str">
        <f t="shared" si="3"/>
        <v>Y</v>
      </c>
      <c r="K13" s="27" t="s">
        <v>69</v>
      </c>
      <c r="L13" s="28">
        <f t="shared" si="4"/>
        <v>7.2</v>
      </c>
      <c r="M13" s="53">
        <v>2.0</v>
      </c>
      <c r="N13" s="73">
        <v>7.0</v>
      </c>
      <c r="O13" s="85">
        <v>14.0</v>
      </c>
      <c r="P13" s="57">
        <v>2.0</v>
      </c>
      <c r="Q13" s="56">
        <v>9.0</v>
      </c>
      <c r="R13" s="60">
        <v>6.0</v>
      </c>
      <c r="S13" s="72">
        <v>4.0</v>
      </c>
      <c r="T13" s="54">
        <v>2.0</v>
      </c>
      <c r="U13" s="76">
        <v>12.0</v>
      </c>
      <c r="V13" s="59">
        <v>11.0</v>
      </c>
      <c r="W13" s="61">
        <v>10.0</v>
      </c>
      <c r="X13" s="60">
        <v>6.0</v>
      </c>
      <c r="Y13" s="60">
        <v>6.0</v>
      </c>
      <c r="Z13" s="61">
        <v>10.0</v>
      </c>
      <c r="AA13" s="73">
        <v>7.0</v>
      </c>
      <c r="AB13" s="38">
        <f t="shared" si="5"/>
        <v>14</v>
      </c>
      <c r="AC13" s="39">
        <f t="shared" si="6"/>
        <v>2</v>
      </c>
      <c r="AD13" s="39">
        <f t="shared" si="7"/>
        <v>7.666666667</v>
      </c>
      <c r="AE13" s="40">
        <f t="shared" si="8"/>
        <v>5.75</v>
      </c>
      <c r="AF13" s="41"/>
      <c r="AG13" s="42" t="s">
        <v>50</v>
      </c>
      <c r="AH13" s="43">
        <v>2019.0</v>
      </c>
      <c r="AI13" s="74">
        <v>1159.5</v>
      </c>
      <c r="AJ13" s="42">
        <v>89.19</v>
      </c>
      <c r="AK13" s="41"/>
      <c r="AL13" s="64">
        <v>2024.0</v>
      </c>
      <c r="AM13" s="64">
        <v>16.0</v>
      </c>
      <c r="AN13" s="65" t="s">
        <v>63</v>
      </c>
      <c r="AO13" s="65" t="s">
        <v>60</v>
      </c>
      <c r="AP13" s="64">
        <v>112.04</v>
      </c>
      <c r="AQ13" s="64">
        <v>110.96</v>
      </c>
      <c r="AR13" s="65" t="s">
        <v>89</v>
      </c>
      <c r="AS13" s="65" t="str">
        <f>IF(Stats!$AR13=Stats!$AN13,CONCATENATE(Stats!$AN13," over ",Stats!$AO13),CONCATENATE(Stats!$AO13," over ",Stats!$AN13))</f>
        <v>Hoyle over Mike S</v>
      </c>
      <c r="AT13" s="65" t="str">
        <f>IF(Stats!$AR13=Stats!$AO13,CONCATENATE(Stats!$AN13," loser to ",Stats!$AO13),CONCATENATE(Stats!$AO13," loser to ",Stats!$AN13))</f>
        <v>Hoyle loser to Mike S</v>
      </c>
      <c r="AU13" s="64">
        <f>ABS(Stats!$AQ13-Stats!$AP13)</f>
        <v>1.08</v>
      </c>
      <c r="AV13" s="64">
        <f>Stats!$AQ13+Stats!$AP13</f>
        <v>223</v>
      </c>
      <c r="AW13" s="64" t="s">
        <v>73</v>
      </c>
      <c r="AX13" s="4"/>
      <c r="AY13" s="4" t="s">
        <v>122</v>
      </c>
      <c r="AZ13" s="4">
        <f>COUNTIF(Stats!$AS$4:$AS$1633,AY13)</f>
        <v>5</v>
      </c>
      <c r="BA13" s="4" t="s">
        <v>123</v>
      </c>
      <c r="BB13" s="4">
        <f>COUNTIF(Stats!$AT$4:$AT$1633,BA13)</f>
        <v>7</v>
      </c>
      <c r="BC13" s="4"/>
      <c r="BD13" s="66" t="s">
        <v>58</v>
      </c>
      <c r="BE13" s="67" t="str">
        <f t="shared" si="10"/>
        <v>3 - 5</v>
      </c>
      <c r="BF13" s="67" t="str">
        <f t="shared" si="12"/>
        <v>5 - 1</v>
      </c>
      <c r="BG13" s="67" t="str">
        <f t="shared" si="14"/>
        <v>0 - 2</v>
      </c>
      <c r="BH13" s="67" t="str">
        <f t="shared" si="16"/>
        <v>0 - 2</v>
      </c>
      <c r="BI13" s="67" t="str">
        <f t="shared" si="18"/>
        <v>0 - 0</v>
      </c>
      <c r="BJ13" s="67" t="str">
        <f t="shared" si="20"/>
        <v>0 - 0</v>
      </c>
      <c r="BK13" s="67" t="str">
        <f t="shared" si="22"/>
        <v>2 - 3</v>
      </c>
      <c r="BL13" s="67" t="str">
        <f t="shared" si="24"/>
        <v>0 - 0</v>
      </c>
      <c r="BM13" s="67" t="str">
        <f t="shared" ref="BM13:BM24" si="26">CONCATENATE(IFERROR(XLOOKUP(CONCATENATE($BD13," over ",BM$3),$AY:$AY,$AZ:$AZ),0)," - ",IFERROR(XLOOKUP(CONCATENATE($BD13," loser to ",BM$3),$BA:$BA,$BB:$BB),0))</f>
        <v>3 - 5</v>
      </c>
      <c r="BN13" s="48"/>
      <c r="BO13" s="67" t="str">
        <f t="shared" ref="BO13:BY13" si="25">CONCATENATE(IFERROR(XLOOKUP(CONCATENATE($BD13," over ",BO$3),$AY:$AY,$AZ:$AZ),0)," - ",IFERROR(XLOOKUP(CONCATENATE($BD13," loser to ",BO$3),$BA:$BA,$BB:$BB),0))</f>
        <v>1 - 4</v>
      </c>
      <c r="BP13" s="67" t="str">
        <f t="shared" si="25"/>
        <v>3 - 2</v>
      </c>
      <c r="BQ13" s="67" t="str">
        <f t="shared" si="25"/>
        <v>4 - 5</v>
      </c>
      <c r="BR13" s="67" t="str">
        <f t="shared" si="25"/>
        <v>0 - 0</v>
      </c>
      <c r="BS13" s="67" t="str">
        <f t="shared" si="25"/>
        <v>1 - 4</v>
      </c>
      <c r="BT13" s="67" t="str">
        <f t="shared" si="25"/>
        <v>0 - 0</v>
      </c>
      <c r="BU13" s="67" t="str">
        <f t="shared" si="25"/>
        <v>2 - 3</v>
      </c>
      <c r="BV13" s="67" t="str">
        <f t="shared" si="25"/>
        <v>4 - 2</v>
      </c>
      <c r="BW13" s="67" t="str">
        <f t="shared" si="25"/>
        <v>0 - 2</v>
      </c>
      <c r="BX13" s="67" t="str">
        <f t="shared" si="25"/>
        <v>2 - 4</v>
      </c>
      <c r="BY13" s="67" t="str">
        <f t="shared" si="25"/>
        <v>3 - 2</v>
      </c>
      <c r="BZ13" s="21"/>
      <c r="CA13" s="21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</row>
    <row r="14" ht="12.75" customHeight="1">
      <c r="A14" s="68">
        <v>2011.0</v>
      </c>
      <c r="B14" s="52" t="s">
        <v>66</v>
      </c>
      <c r="C14" s="52" t="s">
        <v>124</v>
      </c>
      <c r="D14" s="52" t="s">
        <v>63</v>
      </c>
      <c r="E14" s="52" t="s">
        <v>125</v>
      </c>
      <c r="F14" s="4"/>
      <c r="G14" s="11" t="s">
        <v>57</v>
      </c>
      <c r="H14" s="11">
        <f t="shared" si="2"/>
        <v>12</v>
      </c>
      <c r="I14" s="4"/>
      <c r="J14" s="26" t="str">
        <f t="shared" si="3"/>
        <v>N</v>
      </c>
      <c r="K14" s="27" t="s">
        <v>126</v>
      </c>
      <c r="L14" s="28">
        <f t="shared" si="4"/>
        <v>8</v>
      </c>
      <c r="M14" s="86"/>
      <c r="N14" s="27"/>
      <c r="O14" s="27"/>
      <c r="P14" s="27"/>
      <c r="Q14" s="27"/>
      <c r="R14" s="27"/>
      <c r="S14" s="27"/>
      <c r="T14" s="58">
        <v>3.0</v>
      </c>
      <c r="U14" s="79">
        <v>13.0</v>
      </c>
      <c r="V14" s="27"/>
      <c r="W14" s="27"/>
      <c r="X14" s="27"/>
      <c r="Y14" s="27"/>
      <c r="Z14" s="27"/>
      <c r="AA14" s="27"/>
      <c r="AB14" s="38">
        <f t="shared" si="5"/>
        <v>13</v>
      </c>
      <c r="AC14" s="39">
        <f t="shared" si="6"/>
        <v>3</v>
      </c>
      <c r="AD14" s="39" t="str">
        <f t="shared" si="7"/>
        <v/>
      </c>
      <c r="AE14" s="40">
        <f t="shared" si="8"/>
        <v>3</v>
      </c>
      <c r="AF14" s="41"/>
      <c r="AG14" s="42" t="s">
        <v>67</v>
      </c>
      <c r="AH14" s="43">
        <v>2020.0</v>
      </c>
      <c r="AI14" s="74">
        <v>1152.76</v>
      </c>
      <c r="AJ14" s="42">
        <v>88.67</v>
      </c>
      <c r="AK14" s="41"/>
      <c r="AL14" s="45">
        <v>2024.0</v>
      </c>
      <c r="AM14" s="45">
        <v>16.0</v>
      </c>
      <c r="AN14" s="46" t="s">
        <v>67</v>
      </c>
      <c r="AO14" s="46" t="s">
        <v>64</v>
      </c>
      <c r="AP14" s="45">
        <v>119.54</v>
      </c>
      <c r="AQ14" s="45">
        <v>87.9</v>
      </c>
      <c r="AR14" s="46" t="s">
        <v>127</v>
      </c>
      <c r="AS14" s="46" t="str">
        <f>IF(Stats!$AR14=Stats!$AN14,CONCATENATE(Stats!$AN14," over ",Stats!$AO14),CONCATENATE(Stats!$AO14," over ",Stats!$AN14))</f>
        <v>Mims over Rick</v>
      </c>
      <c r="AT14" s="46" t="str">
        <f>IF(Stats!$AR14=Stats!$AO14,CONCATENATE(Stats!$AN14," loser to ",Stats!$AO14),CONCATENATE(Stats!$AO14," loser to ",Stats!$AN14))</f>
        <v>Mims loser to Rick</v>
      </c>
      <c r="AU14" s="45">
        <f>ABS(Stats!$AQ14-Stats!$AP14)</f>
        <v>31.64</v>
      </c>
      <c r="AV14" s="45">
        <f>Stats!$AQ14+Stats!$AP14</f>
        <v>207.44</v>
      </c>
      <c r="AW14" s="45" t="s">
        <v>73</v>
      </c>
      <c r="AX14" s="4"/>
      <c r="AY14" s="4" t="s">
        <v>128</v>
      </c>
      <c r="AZ14" s="4">
        <f>COUNTIF(Stats!$AS$4:$AS$1633,AY14)</f>
        <v>6</v>
      </c>
      <c r="BA14" s="4" t="s">
        <v>129</v>
      </c>
      <c r="BB14" s="4">
        <f>COUNTIF(Stats!$AT$4:$AT$1633,BA14)</f>
        <v>1</v>
      </c>
      <c r="BC14" s="4"/>
      <c r="BD14" s="47" t="s">
        <v>59</v>
      </c>
      <c r="BE14" s="49" t="str">
        <f t="shared" si="10"/>
        <v>11 - 5</v>
      </c>
      <c r="BF14" s="49" t="str">
        <f t="shared" si="12"/>
        <v>11 - 6</v>
      </c>
      <c r="BG14" s="49" t="str">
        <f t="shared" si="14"/>
        <v>1 - 3</v>
      </c>
      <c r="BH14" s="49" t="str">
        <f t="shared" si="16"/>
        <v>0 - 3</v>
      </c>
      <c r="BI14" s="49" t="str">
        <f t="shared" si="18"/>
        <v>0 - 1</v>
      </c>
      <c r="BJ14" s="49" t="str">
        <f t="shared" si="20"/>
        <v>1 - 0</v>
      </c>
      <c r="BK14" s="49" t="str">
        <f t="shared" si="22"/>
        <v>9 - 13</v>
      </c>
      <c r="BL14" s="49" t="str">
        <f t="shared" si="24"/>
        <v>0 - 1</v>
      </c>
      <c r="BM14" s="49" t="str">
        <f t="shared" si="26"/>
        <v>11 - 6</v>
      </c>
      <c r="BN14" s="49" t="str">
        <f t="shared" ref="BN14:BN24" si="28">CONCATENATE(IFERROR(XLOOKUP(CONCATENATE($BD14," over ",BN$3),$AY:$AY,$AZ:$AZ),0)," - ",IFERROR(XLOOKUP(CONCATENATE($BD14," loser to ",BN$3),$BA:$BA,$BB:$BB),0))</f>
        <v>4 - 1</v>
      </c>
      <c r="BO14" s="48"/>
      <c r="BP14" s="49" t="str">
        <f t="shared" ref="BP14:BY14" si="27">CONCATENATE(IFERROR(XLOOKUP(CONCATENATE($BD14," over ",BP$3),$AY:$AY,$AZ:$AZ),0)," - ",IFERROR(XLOOKUP(CONCATENATE($BD14," loser to ",BP$3),$BA:$BA,$BB:$BB),0))</f>
        <v>5 - 7</v>
      </c>
      <c r="BQ14" s="49" t="str">
        <f t="shared" si="27"/>
        <v>13 - 8</v>
      </c>
      <c r="BR14" s="49" t="str">
        <f t="shared" si="27"/>
        <v>0 - 1</v>
      </c>
      <c r="BS14" s="49" t="str">
        <f t="shared" si="27"/>
        <v>12 - 9</v>
      </c>
      <c r="BT14" s="49" t="str">
        <f t="shared" si="27"/>
        <v>2 - 4</v>
      </c>
      <c r="BU14" s="49" t="str">
        <f t="shared" si="27"/>
        <v>10 - 8</v>
      </c>
      <c r="BV14" s="49" t="str">
        <f t="shared" si="27"/>
        <v>10 - 14</v>
      </c>
      <c r="BW14" s="49" t="str">
        <f t="shared" si="27"/>
        <v>4 - 3</v>
      </c>
      <c r="BX14" s="49" t="str">
        <f t="shared" si="27"/>
        <v>14 - 9</v>
      </c>
      <c r="BY14" s="49" t="str">
        <f t="shared" si="27"/>
        <v>10 - 11</v>
      </c>
      <c r="BZ14" s="21"/>
      <c r="CA14" s="21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</row>
    <row r="15" ht="12.75" customHeight="1">
      <c r="A15" s="68">
        <v>2011.0</v>
      </c>
      <c r="B15" s="52"/>
      <c r="C15" s="52" t="s">
        <v>130</v>
      </c>
      <c r="D15" s="52"/>
      <c r="E15" s="52" t="s">
        <v>131</v>
      </c>
      <c r="F15" s="4"/>
      <c r="G15" s="11" t="s">
        <v>68</v>
      </c>
      <c r="H15" s="11">
        <f t="shared" si="2"/>
        <v>12</v>
      </c>
      <c r="I15" s="4"/>
      <c r="J15" s="26" t="str">
        <f t="shared" si="3"/>
        <v>N</v>
      </c>
      <c r="K15" s="27" t="s">
        <v>51</v>
      </c>
      <c r="L15" s="28">
        <f t="shared" si="4"/>
        <v>8</v>
      </c>
      <c r="M15" s="86"/>
      <c r="N15" s="27"/>
      <c r="O15" s="27"/>
      <c r="P15" s="27"/>
      <c r="Q15" s="27"/>
      <c r="R15" s="27"/>
      <c r="S15" s="27"/>
      <c r="T15" s="27"/>
      <c r="U15" s="27"/>
      <c r="V15" s="79">
        <v>13.0</v>
      </c>
      <c r="W15" s="85">
        <v>14.0</v>
      </c>
      <c r="X15" s="58">
        <v>3.0</v>
      </c>
      <c r="Y15" s="54">
        <v>2.0</v>
      </c>
      <c r="Z15" s="27"/>
      <c r="AA15" s="27"/>
      <c r="AB15" s="38">
        <f t="shared" si="5"/>
        <v>14</v>
      </c>
      <c r="AC15" s="39">
        <f t="shared" si="6"/>
        <v>2</v>
      </c>
      <c r="AD15" s="39" t="str">
        <f t="shared" si="7"/>
        <v/>
      </c>
      <c r="AE15" s="40" t="str">
        <f t="shared" si="8"/>
        <v/>
      </c>
      <c r="AF15" s="41"/>
      <c r="AG15" s="42" t="s">
        <v>57</v>
      </c>
      <c r="AH15" s="43">
        <v>2021.0</v>
      </c>
      <c r="AI15" s="74">
        <v>1360.68</v>
      </c>
      <c r="AJ15" s="42">
        <v>97.19</v>
      </c>
      <c r="AK15" s="41"/>
      <c r="AL15" s="64">
        <v>2024.0</v>
      </c>
      <c r="AM15" s="64">
        <v>16.0</v>
      </c>
      <c r="AN15" s="65" t="s">
        <v>55</v>
      </c>
      <c r="AO15" s="65" t="s">
        <v>49</v>
      </c>
      <c r="AP15" s="64">
        <v>95.4</v>
      </c>
      <c r="AQ15" s="64">
        <v>133.88</v>
      </c>
      <c r="AR15" s="65" t="s">
        <v>132</v>
      </c>
      <c r="AS15" s="65" t="str">
        <f>IF(Stats!$AR15=Stats!$AN15,CONCATENATE(Stats!$AN15," over ",Stats!$AO15),CONCATENATE(Stats!$AO15," over ",Stats!$AN15))</f>
        <v>Adler over Dave</v>
      </c>
      <c r="AT15" s="65" t="str">
        <f>IF(Stats!$AR15=Stats!$AO15,CONCATENATE(Stats!$AN15," loser to ",Stats!$AO15),CONCATENATE(Stats!$AO15," loser to ",Stats!$AN15))</f>
        <v>Adler loser to Dave</v>
      </c>
      <c r="AU15" s="64">
        <f>ABS(Stats!$AQ15-Stats!$AP15)</f>
        <v>38.48</v>
      </c>
      <c r="AV15" s="64">
        <f>Stats!$AQ15+Stats!$AP15</f>
        <v>229.28</v>
      </c>
      <c r="AW15" s="64" t="s">
        <v>73</v>
      </c>
      <c r="AX15" s="4"/>
      <c r="AY15" s="4" t="s">
        <v>133</v>
      </c>
      <c r="AZ15" s="4">
        <f>COUNTIF(Stats!$AS$4:$AS$1633,AY15)</f>
        <v>10</v>
      </c>
      <c r="BA15" s="4" t="s">
        <v>134</v>
      </c>
      <c r="BB15" s="4">
        <f>COUNTIF(Stats!$AT$4:$AT$1633,BA15)</f>
        <v>12</v>
      </c>
      <c r="BC15" s="4"/>
      <c r="BD15" s="66" t="s">
        <v>60</v>
      </c>
      <c r="BE15" s="67" t="str">
        <f t="shared" si="10"/>
        <v>5 - 6</v>
      </c>
      <c r="BF15" s="67" t="str">
        <f t="shared" si="12"/>
        <v>7 - 6</v>
      </c>
      <c r="BG15" s="67" t="str">
        <f t="shared" si="14"/>
        <v>3 - 1</v>
      </c>
      <c r="BH15" s="67" t="str">
        <f t="shared" si="16"/>
        <v>2 - 0</v>
      </c>
      <c r="BI15" s="67" t="str">
        <f t="shared" si="18"/>
        <v>0 - 1</v>
      </c>
      <c r="BJ15" s="67" t="str">
        <f t="shared" si="20"/>
        <v>0 - 0</v>
      </c>
      <c r="BK15" s="67" t="str">
        <f t="shared" si="22"/>
        <v>11 - 4</v>
      </c>
      <c r="BL15" s="67" t="str">
        <f t="shared" si="24"/>
        <v>0 - 0</v>
      </c>
      <c r="BM15" s="67" t="str">
        <f t="shared" si="26"/>
        <v>3 - 9</v>
      </c>
      <c r="BN15" s="67" t="str">
        <f t="shared" si="28"/>
        <v>2 - 3</v>
      </c>
      <c r="BO15" s="67" t="str">
        <f t="shared" ref="BO15:BO24" si="30">CONCATENATE(IFERROR(XLOOKUP(CONCATENATE($BD15," over ",BO$3),$AY:$AY,$AZ:$AZ),0)," - ",IFERROR(XLOOKUP(CONCATENATE($BD15," loser to ",BO$3),$BA:$BA,$BB:$BB),0))</f>
        <v>7 - 5</v>
      </c>
      <c r="BP15" s="48"/>
      <c r="BQ15" s="67" t="str">
        <f t="shared" ref="BQ15:BY15" si="29">CONCATENATE(IFERROR(XLOOKUP(CONCATENATE($BD15," over ",BQ$3),$AY:$AY,$AZ:$AZ),0)," - ",IFERROR(XLOOKUP(CONCATENATE($BD15," loser to ",BQ$3),$BA:$BA,$BB:$BB),0))</f>
        <v>7 - 8</v>
      </c>
      <c r="BR15" s="67" t="str">
        <f t="shared" si="29"/>
        <v>0 - 0</v>
      </c>
      <c r="BS15" s="67" t="str">
        <f t="shared" si="29"/>
        <v>6 - 12</v>
      </c>
      <c r="BT15" s="67" t="str">
        <f t="shared" si="29"/>
        <v>3 - 4</v>
      </c>
      <c r="BU15" s="67" t="str">
        <f t="shared" si="29"/>
        <v>6 - 6</v>
      </c>
      <c r="BV15" s="67" t="str">
        <f t="shared" si="29"/>
        <v>6 - 9</v>
      </c>
      <c r="BW15" s="67" t="str">
        <f t="shared" si="29"/>
        <v>6 - 3</v>
      </c>
      <c r="BX15" s="67" t="str">
        <f t="shared" si="29"/>
        <v>7 - 4</v>
      </c>
      <c r="BY15" s="67" t="str">
        <f t="shared" si="29"/>
        <v>6 - 9</v>
      </c>
      <c r="BZ15" s="21"/>
      <c r="CA15" s="21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</row>
    <row r="16" ht="12.75" customHeight="1">
      <c r="A16" s="75">
        <v>2011.0</v>
      </c>
      <c r="B16" s="25" t="s">
        <v>65</v>
      </c>
      <c r="C16" s="25" t="s">
        <v>135</v>
      </c>
      <c r="D16" s="25" t="s">
        <v>63</v>
      </c>
      <c r="E16" s="25" t="s">
        <v>136</v>
      </c>
      <c r="F16" s="4"/>
      <c r="G16" s="11" t="s">
        <v>64</v>
      </c>
      <c r="H16" s="11">
        <f t="shared" si="2"/>
        <v>11</v>
      </c>
      <c r="I16" s="4"/>
      <c r="J16" s="26" t="str">
        <f t="shared" si="3"/>
        <v>Y</v>
      </c>
      <c r="K16" s="27" t="s">
        <v>55</v>
      </c>
      <c r="L16" s="28">
        <f t="shared" si="4"/>
        <v>7.6</v>
      </c>
      <c r="M16" s="53">
        <v>12.0</v>
      </c>
      <c r="N16" s="85">
        <v>14.0</v>
      </c>
      <c r="O16" s="69">
        <v>8.0</v>
      </c>
      <c r="P16" s="87">
        <v>4.0</v>
      </c>
      <c r="Q16" s="88">
        <v>1.0</v>
      </c>
      <c r="R16" s="62">
        <v>1.0</v>
      </c>
      <c r="S16" s="63">
        <v>9.0</v>
      </c>
      <c r="T16" s="55">
        <v>5.0</v>
      </c>
      <c r="U16" s="54">
        <v>2.0</v>
      </c>
      <c r="V16" s="85">
        <v>14.0</v>
      </c>
      <c r="W16" s="76">
        <v>12.0</v>
      </c>
      <c r="X16" s="54">
        <v>2.0</v>
      </c>
      <c r="Y16" s="76">
        <v>12.0</v>
      </c>
      <c r="Z16" s="69">
        <v>8.0</v>
      </c>
      <c r="AA16" s="61">
        <v>10.0</v>
      </c>
      <c r="AB16" s="38">
        <f t="shared" si="5"/>
        <v>14</v>
      </c>
      <c r="AC16" s="39">
        <f t="shared" si="6"/>
        <v>1</v>
      </c>
      <c r="AD16" s="39">
        <f t="shared" si="7"/>
        <v>11.33333333</v>
      </c>
      <c r="AE16" s="40">
        <f t="shared" si="8"/>
        <v>6.75</v>
      </c>
      <c r="AF16" s="41"/>
      <c r="AG16" s="42" t="s">
        <v>69</v>
      </c>
      <c r="AH16" s="43">
        <v>2022.0</v>
      </c>
      <c r="AI16" s="74">
        <v>1383.96</v>
      </c>
      <c r="AJ16" s="42">
        <v>98.85</v>
      </c>
      <c r="AK16" s="41"/>
      <c r="AL16" s="45">
        <v>2024.0</v>
      </c>
      <c r="AM16" s="45">
        <v>16.0</v>
      </c>
      <c r="AN16" s="46" t="s">
        <v>65</v>
      </c>
      <c r="AO16" s="46" t="s">
        <v>57</v>
      </c>
      <c r="AP16" s="45">
        <v>108.82</v>
      </c>
      <c r="AQ16" s="45">
        <v>109.74</v>
      </c>
      <c r="AR16" s="46" t="s">
        <v>137</v>
      </c>
      <c r="AS16" s="46" t="str">
        <f>IF(Stats!$AR16=Stats!$AN16,CONCATENATE(Stats!$AN16," over ",Stats!$AO16),CONCATENATE(Stats!$AO16," over ",Stats!$AN16))</f>
        <v>Doug over Neill</v>
      </c>
      <c r="AT16" s="46" t="str">
        <f>IF(Stats!$AR16=Stats!$AO16,CONCATENATE(Stats!$AN16," loser to ",Stats!$AO16),CONCATENATE(Stats!$AO16," loser to ",Stats!$AN16))</f>
        <v>Doug loser to Neill</v>
      </c>
      <c r="AU16" s="45">
        <f>ABS(Stats!$AQ16-Stats!$AP16)</f>
        <v>0.92</v>
      </c>
      <c r="AV16" s="45">
        <f>Stats!$AQ16+Stats!$AP16</f>
        <v>218.56</v>
      </c>
      <c r="AW16" s="45" t="s">
        <v>73</v>
      </c>
      <c r="AX16" s="4"/>
      <c r="AY16" s="4" t="s">
        <v>138</v>
      </c>
      <c r="AZ16" s="4">
        <f>COUNTIF(Stats!$AS$4:$AS$1633,AY16)</f>
        <v>9</v>
      </c>
      <c r="BA16" s="4" t="s">
        <v>139</v>
      </c>
      <c r="BB16" s="4">
        <f>COUNTIF(Stats!$AT$4:$AT$1633,BA16)</f>
        <v>4</v>
      </c>
      <c r="BC16" s="4"/>
      <c r="BD16" s="47" t="s">
        <v>61</v>
      </c>
      <c r="BE16" s="49" t="str">
        <f t="shared" si="10"/>
        <v>7 - 10</v>
      </c>
      <c r="BF16" s="49" t="str">
        <f t="shared" si="12"/>
        <v>13 - 7</v>
      </c>
      <c r="BG16" s="49" t="str">
        <f t="shared" si="14"/>
        <v>3 - 1</v>
      </c>
      <c r="BH16" s="49" t="str">
        <f t="shared" si="16"/>
        <v>0 - 2</v>
      </c>
      <c r="BI16" s="49" t="str">
        <f t="shared" si="18"/>
        <v>0 - 1</v>
      </c>
      <c r="BJ16" s="49" t="str">
        <f t="shared" si="20"/>
        <v>1 - 0</v>
      </c>
      <c r="BK16" s="49" t="str">
        <f t="shared" si="22"/>
        <v>10 - 10</v>
      </c>
      <c r="BL16" s="49" t="str">
        <f t="shared" si="24"/>
        <v>0 - 1</v>
      </c>
      <c r="BM16" s="49" t="str">
        <f t="shared" si="26"/>
        <v>7 - 7</v>
      </c>
      <c r="BN16" s="49" t="str">
        <f t="shared" si="28"/>
        <v>5 - 4</v>
      </c>
      <c r="BO16" s="49" t="str">
        <f t="shared" si="30"/>
        <v>8 - 13</v>
      </c>
      <c r="BP16" s="49" t="str">
        <f t="shared" ref="BP16:BP24" si="32">CONCATENATE(IFERROR(XLOOKUP(CONCATENATE($BD16," over ",BP$3),$AY:$AY,$AZ:$AZ),0)," - ",IFERROR(XLOOKUP(CONCATENATE($BD16," loser to ",BP$3),$BA:$BA,$BB:$BB),0))</f>
        <v>8 - 7</v>
      </c>
      <c r="BQ16" s="48"/>
      <c r="BR16" s="49" t="str">
        <f t="shared" ref="BR16:BY16" si="31">CONCATENATE(IFERROR(XLOOKUP(CONCATENATE($BD16," over ",BR$3),$AY:$AY,$AZ:$AZ),0)," - ",IFERROR(XLOOKUP(CONCATENATE($BD16," loser to ",BR$3),$BA:$BA,$BB:$BB),0))</f>
        <v>1 - 0</v>
      </c>
      <c r="BS16" s="49" t="str">
        <f t="shared" si="31"/>
        <v>4 - 18</v>
      </c>
      <c r="BT16" s="49" t="str">
        <f t="shared" si="31"/>
        <v>1 - 5</v>
      </c>
      <c r="BU16" s="49" t="str">
        <f t="shared" si="31"/>
        <v>8 - 11</v>
      </c>
      <c r="BV16" s="49" t="str">
        <f t="shared" si="31"/>
        <v>9 - 8</v>
      </c>
      <c r="BW16" s="49" t="str">
        <f t="shared" si="31"/>
        <v>7 - 3</v>
      </c>
      <c r="BX16" s="49" t="str">
        <f t="shared" si="31"/>
        <v>15 - 8</v>
      </c>
      <c r="BY16" s="49" t="str">
        <f t="shared" si="31"/>
        <v>10 - 10</v>
      </c>
      <c r="BZ16" s="21"/>
      <c r="CA16" s="21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</row>
    <row r="17" ht="12.75" customHeight="1">
      <c r="A17" s="68">
        <v>2011.0</v>
      </c>
      <c r="B17" s="52" t="s">
        <v>65</v>
      </c>
      <c r="C17" s="52" t="s">
        <v>140</v>
      </c>
      <c r="D17" s="52" t="s">
        <v>63</v>
      </c>
      <c r="E17" s="52" t="s">
        <v>141</v>
      </c>
      <c r="F17" s="4"/>
      <c r="G17" s="11" t="s">
        <v>142</v>
      </c>
      <c r="H17" s="11">
        <f t="shared" si="2"/>
        <v>4</v>
      </c>
      <c r="I17" s="4"/>
      <c r="J17" s="26" t="str">
        <f t="shared" si="3"/>
        <v>Y</v>
      </c>
      <c r="K17" s="27" t="s">
        <v>68</v>
      </c>
      <c r="L17" s="28">
        <f t="shared" si="4"/>
        <v>7.866666667</v>
      </c>
      <c r="M17" s="53">
        <v>11.0</v>
      </c>
      <c r="N17" s="58">
        <v>3.0</v>
      </c>
      <c r="O17" s="62">
        <v>1.0</v>
      </c>
      <c r="P17" s="88">
        <v>1.0</v>
      </c>
      <c r="Q17" s="89">
        <v>10.0</v>
      </c>
      <c r="R17" s="61">
        <v>10.0</v>
      </c>
      <c r="S17" s="76">
        <v>12.0</v>
      </c>
      <c r="T17" s="61">
        <v>10.0</v>
      </c>
      <c r="U17" s="59">
        <v>11.0</v>
      </c>
      <c r="V17" s="76">
        <v>12.0</v>
      </c>
      <c r="W17" s="59">
        <v>11.0</v>
      </c>
      <c r="X17" s="63">
        <v>9.0</v>
      </c>
      <c r="Y17" s="55">
        <v>5.0</v>
      </c>
      <c r="Z17" s="63">
        <v>9.0</v>
      </c>
      <c r="AA17" s="58">
        <v>3.0</v>
      </c>
      <c r="AB17" s="38">
        <f t="shared" si="5"/>
        <v>12</v>
      </c>
      <c r="AC17" s="39">
        <f t="shared" si="6"/>
        <v>1</v>
      </c>
      <c r="AD17" s="39">
        <f t="shared" si="7"/>
        <v>5</v>
      </c>
      <c r="AE17" s="40">
        <f t="shared" si="8"/>
        <v>7.25</v>
      </c>
      <c r="AF17" s="41"/>
      <c r="AG17" s="42" t="s">
        <v>55</v>
      </c>
      <c r="AH17" s="43">
        <v>2023.0</v>
      </c>
      <c r="AI17" s="74">
        <v>1459.66</v>
      </c>
      <c r="AJ17" s="42">
        <v>104.26</v>
      </c>
      <c r="AK17" s="41"/>
      <c r="AL17" s="64">
        <v>2024.0</v>
      </c>
      <c r="AM17" s="64">
        <v>16.0</v>
      </c>
      <c r="AN17" s="65" t="s">
        <v>68</v>
      </c>
      <c r="AO17" s="65" t="s">
        <v>61</v>
      </c>
      <c r="AP17" s="64">
        <v>92.54</v>
      </c>
      <c r="AQ17" s="64">
        <v>85.08</v>
      </c>
      <c r="AR17" s="65" t="s">
        <v>132</v>
      </c>
      <c r="AS17" s="65" t="str">
        <f>IF(Stats!$AR17=Stats!$AN17,CONCATENATE(Stats!$AN17," over ",Stats!$AO17),CONCATENATE(Stats!$AO17," over ",Stats!$AN17))</f>
        <v>Jimmy over Ryan</v>
      </c>
      <c r="AT17" s="65" t="str">
        <f>IF(Stats!$AR17=Stats!$AO17,CONCATENATE(Stats!$AN17," loser to ",Stats!$AO17),CONCATENATE(Stats!$AO17," loser to ",Stats!$AN17))</f>
        <v>Jimmy loser to Ryan</v>
      </c>
      <c r="AU17" s="64">
        <f>ABS(Stats!$AQ17-Stats!$AP17)</f>
        <v>7.46</v>
      </c>
      <c r="AV17" s="64">
        <f>Stats!$AQ17+Stats!$AP17</f>
        <v>177.62</v>
      </c>
      <c r="AW17" s="64" t="s">
        <v>73</v>
      </c>
      <c r="AX17" s="4"/>
      <c r="AY17" s="4" t="s">
        <v>143</v>
      </c>
      <c r="AZ17" s="4">
        <f>COUNTIF(Stats!$AS$4:$AS$1633,AY17)</f>
        <v>3</v>
      </c>
      <c r="BA17" s="4" t="s">
        <v>144</v>
      </c>
      <c r="BB17" s="4">
        <f>COUNTIF(Stats!$AT$4:$AT$1633,BA17)</f>
        <v>11</v>
      </c>
      <c r="BC17" s="4"/>
      <c r="BD17" s="66" t="s">
        <v>62</v>
      </c>
      <c r="BE17" s="67" t="str">
        <f t="shared" si="10"/>
        <v>1 - 0</v>
      </c>
      <c r="BF17" s="67" t="str">
        <f t="shared" si="12"/>
        <v>0 - 1</v>
      </c>
      <c r="BG17" s="67" t="str">
        <f t="shared" si="14"/>
        <v>0 - 0</v>
      </c>
      <c r="BH17" s="67" t="str">
        <f t="shared" si="16"/>
        <v>0 - 0</v>
      </c>
      <c r="BI17" s="67" t="str">
        <f t="shared" si="18"/>
        <v>0 - 0</v>
      </c>
      <c r="BJ17" s="67" t="str">
        <f t="shared" si="20"/>
        <v>2 - 0</v>
      </c>
      <c r="BK17" s="67" t="str">
        <f t="shared" si="22"/>
        <v>2 - 0</v>
      </c>
      <c r="BL17" s="67" t="str">
        <f t="shared" si="24"/>
        <v>1 - 0</v>
      </c>
      <c r="BM17" s="67" t="str">
        <f t="shared" si="26"/>
        <v>0 - 0</v>
      </c>
      <c r="BN17" s="67" t="str">
        <f t="shared" si="28"/>
        <v>0 - 0</v>
      </c>
      <c r="BO17" s="67" t="str">
        <f t="shared" si="30"/>
        <v>1 - 0</v>
      </c>
      <c r="BP17" s="67" t="str">
        <f t="shared" si="32"/>
        <v>0 - 0</v>
      </c>
      <c r="BQ17" s="67" t="str">
        <f t="shared" ref="BQ17:BQ24" si="34">CONCATENATE(IFERROR(XLOOKUP(CONCATENATE($BD17," over ",BQ$3),$AY:$AY,$AZ:$AZ),0)," - ",IFERROR(XLOOKUP(CONCATENATE($BD17," loser to ",BQ$3),$BA:$BA,$BB:$BB),0))</f>
        <v>0 - 1</v>
      </c>
      <c r="BR17" s="48"/>
      <c r="BS17" s="67" t="str">
        <f t="shared" ref="BS17:BY17" si="33">CONCATENATE(IFERROR(XLOOKUP(CONCATENATE($BD17," over ",BS$3),$AY:$AY,$AZ:$AZ),0)," - ",IFERROR(XLOOKUP(CONCATENATE($BD17," loser to ",BS$3),$BA:$BA,$BB:$BB),0))</f>
        <v>0 - 1</v>
      </c>
      <c r="BT17" s="67" t="str">
        <f t="shared" si="33"/>
        <v>0 - 0</v>
      </c>
      <c r="BU17" s="67" t="str">
        <f t="shared" si="33"/>
        <v>0 - 0</v>
      </c>
      <c r="BV17" s="67" t="str">
        <f t="shared" si="33"/>
        <v>1 - 1</v>
      </c>
      <c r="BW17" s="67" t="str">
        <f t="shared" si="33"/>
        <v>0 - 0</v>
      </c>
      <c r="BX17" s="67" t="str">
        <f t="shared" si="33"/>
        <v>0 - 3</v>
      </c>
      <c r="BY17" s="67" t="str">
        <f t="shared" si="33"/>
        <v>1 - 0</v>
      </c>
      <c r="BZ17" s="21"/>
      <c r="CA17" s="21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</row>
    <row r="18" ht="12.75" customHeight="1">
      <c r="A18" s="24">
        <v>2012.0</v>
      </c>
      <c r="B18" s="25" t="s">
        <v>69</v>
      </c>
      <c r="C18" s="25" t="s">
        <v>112</v>
      </c>
      <c r="D18" s="25" t="s">
        <v>68</v>
      </c>
      <c r="E18" s="25" t="s">
        <v>145</v>
      </c>
      <c r="F18" s="4"/>
      <c r="G18" s="11" t="s">
        <v>51</v>
      </c>
      <c r="H18" s="11">
        <f t="shared" si="2"/>
        <v>2</v>
      </c>
      <c r="I18" s="4"/>
      <c r="J18" s="26" t="str">
        <f t="shared" si="3"/>
        <v>Y</v>
      </c>
      <c r="K18" s="27" t="s">
        <v>50</v>
      </c>
      <c r="L18" s="28">
        <f t="shared" si="4"/>
        <v>8.533333333</v>
      </c>
      <c r="M18" s="53">
        <v>3.0</v>
      </c>
      <c r="N18" s="79">
        <v>13.0</v>
      </c>
      <c r="O18" s="76">
        <v>12.0</v>
      </c>
      <c r="P18" s="78">
        <v>8.0</v>
      </c>
      <c r="Q18" s="70">
        <v>7.0</v>
      </c>
      <c r="R18" s="85">
        <v>14.0</v>
      </c>
      <c r="S18" s="62">
        <v>1.0</v>
      </c>
      <c r="T18" s="69">
        <v>8.0</v>
      </c>
      <c r="U18" s="69">
        <v>8.0</v>
      </c>
      <c r="V18" s="63">
        <v>9.0</v>
      </c>
      <c r="W18" s="69">
        <v>8.0</v>
      </c>
      <c r="X18" s="76">
        <v>12.0</v>
      </c>
      <c r="Y18" s="69">
        <v>8.0</v>
      </c>
      <c r="Z18" s="60">
        <v>6.0</v>
      </c>
      <c r="AA18" s="59">
        <v>11.0</v>
      </c>
      <c r="AB18" s="38">
        <f t="shared" si="5"/>
        <v>14</v>
      </c>
      <c r="AC18" s="39">
        <f t="shared" si="6"/>
        <v>1</v>
      </c>
      <c r="AD18" s="39">
        <f t="shared" si="7"/>
        <v>9.333333333</v>
      </c>
      <c r="AE18" s="40">
        <f t="shared" si="8"/>
        <v>8.25</v>
      </c>
      <c r="AF18" s="41"/>
      <c r="AG18" s="90" t="s">
        <v>61</v>
      </c>
      <c r="AH18" s="91">
        <v>2024.0</v>
      </c>
      <c r="AI18" s="74">
        <v>1301.64</v>
      </c>
      <c r="AJ18" s="92">
        <f>AI18/14</f>
        <v>92.97428571</v>
      </c>
      <c r="AK18" s="41"/>
      <c r="AL18" s="45">
        <v>2024.0</v>
      </c>
      <c r="AM18" s="45">
        <v>15.0</v>
      </c>
      <c r="AN18" s="46" t="s">
        <v>60</v>
      </c>
      <c r="AO18" s="46" t="s">
        <v>69</v>
      </c>
      <c r="AP18" s="45">
        <v>131.28</v>
      </c>
      <c r="AQ18" s="45">
        <v>133.8</v>
      </c>
      <c r="AR18" s="46" t="str">
        <f>IF(Stats!$AP18&gt;Stats!$AQ18,Stats!$AN18,Stats!$AO18)</f>
        <v>Todd</v>
      </c>
      <c r="AS18" s="46" t="str">
        <f>IF(Stats!$AR18=Stats!$AN18,CONCATENATE(Stats!$AN18," over ",Stats!$AO18),CONCATENATE(Stats!$AO18," over ",Stats!$AN18))</f>
        <v>Todd over Hoyle</v>
      </c>
      <c r="AT18" s="46" t="str">
        <f>IF(Stats!$AR18=Stats!$AO18,CONCATENATE(Stats!$AN18," loser to ",Stats!$AO18),CONCATENATE(Stats!$AO18," loser to ",Stats!$AN18))</f>
        <v>Hoyle loser to Todd</v>
      </c>
      <c r="AU18" s="45">
        <f>ABS(Stats!$AQ18-Stats!$AP18)</f>
        <v>2.52</v>
      </c>
      <c r="AV18" s="45">
        <f>Stats!$AQ18+Stats!$AP18</f>
        <v>265.08</v>
      </c>
      <c r="AW18" s="45" t="s">
        <v>73</v>
      </c>
      <c r="AX18" s="4"/>
      <c r="AY18" s="4" t="s">
        <v>146</v>
      </c>
      <c r="AZ18" s="4">
        <f>COUNTIF(Stats!$AS$4:$AS$1633,AY18)</f>
        <v>10</v>
      </c>
      <c r="BA18" s="4" t="s">
        <v>147</v>
      </c>
      <c r="BB18" s="4">
        <f>COUNTIF(Stats!$AT$4:$AT$1633,BA18)</f>
        <v>9</v>
      </c>
      <c r="BC18" s="4"/>
      <c r="BD18" s="47" t="s">
        <v>63</v>
      </c>
      <c r="BE18" s="49" t="str">
        <f t="shared" si="10"/>
        <v>12 - 9</v>
      </c>
      <c r="BF18" s="49" t="str">
        <f t="shared" si="12"/>
        <v>14 - 7</v>
      </c>
      <c r="BG18" s="49" t="str">
        <f t="shared" si="14"/>
        <v>4 - 1</v>
      </c>
      <c r="BH18" s="49" t="str">
        <f t="shared" si="16"/>
        <v>1 - 1</v>
      </c>
      <c r="BI18" s="49" t="str">
        <f t="shared" si="18"/>
        <v>0 - 1</v>
      </c>
      <c r="BJ18" s="49" t="str">
        <f t="shared" si="20"/>
        <v>1 - 0</v>
      </c>
      <c r="BK18" s="49" t="str">
        <f t="shared" si="22"/>
        <v>11 - 7</v>
      </c>
      <c r="BL18" s="49" t="str">
        <f t="shared" si="24"/>
        <v>1 - 0</v>
      </c>
      <c r="BM18" s="49" t="str">
        <f t="shared" si="26"/>
        <v>8 - 7</v>
      </c>
      <c r="BN18" s="49" t="str">
        <f t="shared" si="28"/>
        <v>4 - 1</v>
      </c>
      <c r="BO18" s="49" t="str">
        <f t="shared" si="30"/>
        <v>9 - 12</v>
      </c>
      <c r="BP18" s="49" t="str">
        <f t="shared" si="32"/>
        <v>10 - 4</v>
      </c>
      <c r="BQ18" s="49" t="str">
        <f t="shared" si="34"/>
        <v>18 - 4</v>
      </c>
      <c r="BR18" s="49" t="str">
        <f t="shared" ref="BR18:BR24" si="36">CONCATENATE(IFERROR(XLOOKUP(CONCATENATE($BD18," over ",BR$3),$AY:$AY,$AZ:$AZ),0)," - ",IFERROR(XLOOKUP(CONCATENATE($BD18," loser to ",BR$3),$BA:$BA,$BB:$BB),0))</f>
        <v>1 - 0</v>
      </c>
      <c r="BS18" s="48"/>
      <c r="BT18" s="49" t="str">
        <f t="shared" ref="BT18:BY18" si="35">CONCATENATE(IFERROR(XLOOKUP(CONCATENATE($BD18," over ",BT$3),$AY:$AY,$AZ:$AZ),0)," - ",IFERROR(XLOOKUP(CONCATENATE($BD18," loser to ",BT$3),$BA:$BA,$BB:$BB),0))</f>
        <v>2 - 3</v>
      </c>
      <c r="BU18" s="49" t="str">
        <f t="shared" si="35"/>
        <v>13 - 7</v>
      </c>
      <c r="BV18" s="49" t="str">
        <f t="shared" si="35"/>
        <v>10 - 10</v>
      </c>
      <c r="BW18" s="49" t="str">
        <f t="shared" si="35"/>
        <v>4 - 3</v>
      </c>
      <c r="BX18" s="49" t="str">
        <f t="shared" si="35"/>
        <v>9 - 8</v>
      </c>
      <c r="BY18" s="49" t="str">
        <f t="shared" si="35"/>
        <v>11 - 9</v>
      </c>
      <c r="BZ18" s="21"/>
      <c r="CA18" s="21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</row>
    <row r="19" ht="12.75" customHeight="1">
      <c r="A19" s="75">
        <v>2012.0</v>
      </c>
      <c r="B19" s="25"/>
      <c r="C19" s="25" t="s">
        <v>148</v>
      </c>
      <c r="D19" s="25"/>
      <c r="E19" s="25" t="s">
        <v>149</v>
      </c>
      <c r="F19" s="4"/>
      <c r="G19" s="11" t="s">
        <v>67</v>
      </c>
      <c r="H19" s="11">
        <f t="shared" si="2"/>
        <v>2</v>
      </c>
      <c r="I19" s="4"/>
      <c r="J19" s="26" t="str">
        <f t="shared" si="3"/>
        <v>Y</v>
      </c>
      <c r="K19" s="27" t="s">
        <v>67</v>
      </c>
      <c r="L19" s="28">
        <f t="shared" si="4"/>
        <v>10.57142857</v>
      </c>
      <c r="M19" s="53">
        <v>8.0</v>
      </c>
      <c r="N19" s="63">
        <v>9.0</v>
      </c>
      <c r="O19" s="60">
        <v>6.0</v>
      </c>
      <c r="P19" s="81">
        <v>13.0</v>
      </c>
      <c r="Q19" s="80">
        <v>14.0</v>
      </c>
      <c r="R19" s="59">
        <v>11.0</v>
      </c>
      <c r="S19" s="79">
        <v>13.0</v>
      </c>
      <c r="T19" s="27"/>
      <c r="U19" s="27"/>
      <c r="V19" s="27"/>
      <c r="W19" s="27"/>
      <c r="X19" s="27"/>
      <c r="Y19" s="27"/>
      <c r="Z19" s="27"/>
      <c r="AA19" s="27"/>
      <c r="AB19" s="38">
        <f t="shared" si="5"/>
        <v>14</v>
      </c>
      <c r="AC19" s="39">
        <f t="shared" si="6"/>
        <v>6</v>
      </c>
      <c r="AD19" s="39">
        <f t="shared" si="7"/>
        <v>7.666666667</v>
      </c>
      <c r="AE19" s="40">
        <f t="shared" si="8"/>
        <v>10.57142857</v>
      </c>
      <c r="AF19" s="41"/>
      <c r="AG19" s="93"/>
      <c r="AH19" s="93"/>
      <c r="AI19" s="93"/>
      <c r="AJ19" s="93"/>
      <c r="AK19" s="41"/>
      <c r="AL19" s="64">
        <v>2024.0</v>
      </c>
      <c r="AM19" s="64">
        <v>15.0</v>
      </c>
      <c r="AN19" s="65" t="s">
        <v>63</v>
      </c>
      <c r="AO19" s="65" t="s">
        <v>59</v>
      </c>
      <c r="AP19" s="64">
        <v>99.0</v>
      </c>
      <c r="AQ19" s="64">
        <v>141.6</v>
      </c>
      <c r="AR19" s="65" t="str">
        <f>IF(Stats!$AP19&gt;Stats!$AQ19,Stats!$AN19,Stats!$AO19)</f>
        <v>Forrest</v>
      </c>
      <c r="AS19" s="65" t="str">
        <f>IF(Stats!$AR19=Stats!$AN19,CONCATENATE(Stats!$AN19," over ",Stats!$AO19),CONCATENATE(Stats!$AO19," over ",Stats!$AN19))</f>
        <v>Forrest over Mike S</v>
      </c>
      <c r="AT19" s="65" t="str">
        <f>IF(Stats!$AR19=Stats!$AO19,CONCATENATE(Stats!$AN19," loser to ",Stats!$AO19),CONCATENATE(Stats!$AO19," loser to ",Stats!$AN19))</f>
        <v>Mike S loser to Forrest</v>
      </c>
      <c r="AU19" s="64">
        <f>ABS(Stats!$AQ19-Stats!$AP19)</f>
        <v>42.6</v>
      </c>
      <c r="AV19" s="64">
        <f>Stats!$AQ19+Stats!$AP19</f>
        <v>240.6</v>
      </c>
      <c r="AW19" s="64" t="s">
        <v>73</v>
      </c>
      <c r="AX19" s="4"/>
      <c r="AY19" s="4" t="s">
        <v>150</v>
      </c>
      <c r="AZ19" s="4">
        <f>COUNTIF(Stats!$AS$4:$AS$1633,AY19)</f>
        <v>12</v>
      </c>
      <c r="BA19" s="4" t="s">
        <v>151</v>
      </c>
      <c r="BB19" s="4">
        <f>COUNTIF(Stats!$AT$4:$AT$1633,BA19)</f>
        <v>5</v>
      </c>
      <c r="BC19" s="4"/>
      <c r="BD19" s="66" t="s">
        <v>64</v>
      </c>
      <c r="BE19" s="67" t="str">
        <f t="shared" si="10"/>
        <v>4 - 3</v>
      </c>
      <c r="BF19" s="67" t="str">
        <f t="shared" si="12"/>
        <v>4 - 1</v>
      </c>
      <c r="BG19" s="67" t="str">
        <f t="shared" si="14"/>
        <v>0 - 0</v>
      </c>
      <c r="BH19" s="67" t="str">
        <f t="shared" si="16"/>
        <v>0 - 0</v>
      </c>
      <c r="BI19" s="67" t="str">
        <f t="shared" si="18"/>
        <v>0 - 0</v>
      </c>
      <c r="BJ19" s="67" t="str">
        <f t="shared" si="20"/>
        <v>0 - 0</v>
      </c>
      <c r="BK19" s="67" t="str">
        <f t="shared" si="22"/>
        <v>5 - 1</v>
      </c>
      <c r="BL19" s="67" t="str">
        <f t="shared" si="24"/>
        <v>0 - 0</v>
      </c>
      <c r="BM19" s="67" t="str">
        <f t="shared" si="26"/>
        <v>4 - 3</v>
      </c>
      <c r="BN19" s="67" t="str">
        <f t="shared" si="28"/>
        <v>0 - 0</v>
      </c>
      <c r="BO19" s="67" t="str">
        <f t="shared" si="30"/>
        <v>4 - 2</v>
      </c>
      <c r="BP19" s="67" t="str">
        <f t="shared" si="32"/>
        <v>4 - 3</v>
      </c>
      <c r="BQ19" s="67" t="str">
        <f t="shared" si="34"/>
        <v>5 - 1</v>
      </c>
      <c r="BR19" s="67" t="str">
        <f t="shared" si="36"/>
        <v>0 - 0</v>
      </c>
      <c r="BS19" s="67" t="str">
        <f t="shared" ref="BS19:BS24" si="38">CONCATENATE(IFERROR(XLOOKUP(CONCATENATE($BD19," over ",BS$3),$AY:$AY,$AZ:$AZ),0)," - ",IFERROR(XLOOKUP(CONCATENATE($BD19," loser to ",BS$3),$BA:$BA,$BB:$BB),0))</f>
        <v>3 - 2</v>
      </c>
      <c r="BT19" s="48"/>
      <c r="BU19" s="67" t="str">
        <f t="shared" ref="BU19:BY19" si="37">CONCATENATE(IFERROR(XLOOKUP(CONCATENATE($BD19," over ",BU$3),$AY:$AY,$AZ:$AZ),0)," - ",IFERROR(XLOOKUP(CONCATENATE($BD19," loser to ",BU$3),$BA:$BA,$BB:$BB),0))</f>
        <v>4 - 2</v>
      </c>
      <c r="BV19" s="67" t="str">
        <f t="shared" si="37"/>
        <v>1 - 4</v>
      </c>
      <c r="BW19" s="67" t="str">
        <f t="shared" si="37"/>
        <v>5 - 3</v>
      </c>
      <c r="BX19" s="67" t="str">
        <f t="shared" si="37"/>
        <v>3 - 4</v>
      </c>
      <c r="BY19" s="67" t="str">
        <f t="shared" si="37"/>
        <v>4 - 2</v>
      </c>
      <c r="BZ19" s="21"/>
      <c r="CA19" s="21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</row>
    <row r="20" ht="12.75" customHeight="1">
      <c r="A20" s="68">
        <v>2012.0</v>
      </c>
      <c r="B20" s="52" t="s">
        <v>69</v>
      </c>
      <c r="C20" s="52" t="s">
        <v>141</v>
      </c>
      <c r="D20" s="52" t="s">
        <v>49</v>
      </c>
      <c r="E20" s="52" t="s">
        <v>152</v>
      </c>
      <c r="F20" s="4"/>
      <c r="G20" s="11" t="s">
        <v>58</v>
      </c>
      <c r="H20" s="11">
        <f t="shared" si="2"/>
        <v>0</v>
      </c>
      <c r="I20" s="4"/>
      <c r="J20" s="26" t="str">
        <f t="shared" si="3"/>
        <v>N</v>
      </c>
      <c r="K20" s="27" t="s">
        <v>54</v>
      </c>
      <c r="L20" s="28">
        <f t="shared" si="4"/>
        <v>12</v>
      </c>
      <c r="M20" s="86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>
        <v>12.0</v>
      </c>
      <c r="AB20" s="38">
        <f t="shared" si="5"/>
        <v>12</v>
      </c>
      <c r="AC20" s="39">
        <f t="shared" si="6"/>
        <v>12</v>
      </c>
      <c r="AD20" s="39" t="str">
        <f t="shared" si="7"/>
        <v/>
      </c>
      <c r="AE20" s="40" t="str">
        <f t="shared" si="8"/>
        <v/>
      </c>
      <c r="AF20" s="41"/>
      <c r="AG20" s="93"/>
      <c r="AH20" s="93"/>
      <c r="AI20" s="93"/>
      <c r="AJ20" s="93"/>
      <c r="AK20" s="41"/>
      <c r="AL20" s="45">
        <v>2024.0</v>
      </c>
      <c r="AM20" s="45">
        <v>15.0</v>
      </c>
      <c r="AN20" s="46" t="s">
        <v>49</v>
      </c>
      <c r="AO20" s="46" t="s">
        <v>64</v>
      </c>
      <c r="AP20" s="45">
        <v>113.94</v>
      </c>
      <c r="AQ20" s="45">
        <v>134.4</v>
      </c>
      <c r="AR20" s="46" t="str">
        <f>IF(Stats!$AP20&gt;Stats!$AQ20,Stats!$AN20,Stats!$AO20)</f>
        <v>Mims</v>
      </c>
      <c r="AS20" s="46" t="str">
        <f>IF(Stats!$AR20=Stats!$AN20,CONCATENATE(Stats!$AN20," over ",Stats!$AO20),CONCATENATE(Stats!$AO20," over ",Stats!$AN20))</f>
        <v>Mims over Adler</v>
      </c>
      <c r="AT20" s="46" t="str">
        <f>IF(Stats!$AR20=Stats!$AO20,CONCATENATE(Stats!$AN20," loser to ",Stats!$AO20),CONCATENATE(Stats!$AO20," loser to ",Stats!$AN20))</f>
        <v>Adler loser to Mims</v>
      </c>
      <c r="AU20" s="45">
        <f>ABS(Stats!$AQ20-Stats!$AP20)</f>
        <v>20.46</v>
      </c>
      <c r="AV20" s="45">
        <f>Stats!$AQ20+Stats!$AP20</f>
        <v>248.34</v>
      </c>
      <c r="AW20" s="45" t="s">
        <v>73</v>
      </c>
      <c r="AX20" s="4"/>
      <c r="AY20" s="4" t="s">
        <v>153</v>
      </c>
      <c r="AZ20" s="4">
        <f>COUNTIF(Stats!$AS$4:$AS$1633,AY20)</f>
        <v>7</v>
      </c>
      <c r="BA20" s="4" t="s">
        <v>154</v>
      </c>
      <c r="BB20" s="4">
        <f>COUNTIF(Stats!$AT$4:$AT$1633,BA20)</f>
        <v>4</v>
      </c>
      <c r="BC20" s="4"/>
      <c r="BD20" s="47" t="s">
        <v>65</v>
      </c>
      <c r="BE20" s="49" t="str">
        <f t="shared" si="10"/>
        <v>11 - 10</v>
      </c>
      <c r="BF20" s="49" t="str">
        <f t="shared" si="12"/>
        <v>9 - 11</v>
      </c>
      <c r="BG20" s="49" t="str">
        <f t="shared" si="14"/>
        <v>2 - 2</v>
      </c>
      <c r="BH20" s="49" t="str">
        <f t="shared" si="16"/>
        <v>0 - 2</v>
      </c>
      <c r="BI20" s="49" t="str">
        <f t="shared" si="18"/>
        <v>2 - 1</v>
      </c>
      <c r="BJ20" s="49" t="str">
        <f t="shared" si="20"/>
        <v>0 - 0</v>
      </c>
      <c r="BK20" s="49" t="str">
        <f t="shared" si="22"/>
        <v>6 - 11</v>
      </c>
      <c r="BL20" s="49" t="str">
        <f t="shared" si="24"/>
        <v>0 - 0</v>
      </c>
      <c r="BM20" s="49" t="str">
        <f t="shared" si="26"/>
        <v>9 - 8</v>
      </c>
      <c r="BN20" s="49" t="str">
        <f t="shared" si="28"/>
        <v>3 - 2</v>
      </c>
      <c r="BO20" s="49" t="str">
        <f t="shared" si="30"/>
        <v>8 - 10</v>
      </c>
      <c r="BP20" s="49" t="str">
        <f t="shared" si="32"/>
        <v>6 - 6</v>
      </c>
      <c r="BQ20" s="49" t="str">
        <f t="shared" si="34"/>
        <v>10 - 7</v>
      </c>
      <c r="BR20" s="49" t="str">
        <f t="shared" si="36"/>
        <v>0 - 0</v>
      </c>
      <c r="BS20" s="49" t="str">
        <f t="shared" si="38"/>
        <v>7 - 13</v>
      </c>
      <c r="BT20" s="49" t="str">
        <f t="shared" ref="BT20:BT24" si="40">CONCATENATE(IFERROR(XLOOKUP(CONCATENATE($BD20," over ",BT$3),$AY:$AY,$AZ:$AZ),0)," - ",IFERROR(XLOOKUP(CONCATENATE($BD20," loser to ",BT$3),$BA:$BA,$BB:$BB),0))</f>
        <v>2 - 4</v>
      </c>
      <c r="BU20" s="48"/>
      <c r="BV20" s="49" t="str">
        <f t="shared" ref="BV20:BY20" si="39">CONCATENATE(IFERROR(XLOOKUP(CONCATENATE($BD20," over ",BV$3),$AY:$AY,$AZ:$AZ),0)," - ",IFERROR(XLOOKUP(CONCATENATE($BD20," loser to ",BV$3),$BA:$BA,$BB:$BB),0))</f>
        <v>10 - 10</v>
      </c>
      <c r="BW20" s="49" t="str">
        <f t="shared" si="39"/>
        <v>5 - 2</v>
      </c>
      <c r="BX20" s="49" t="str">
        <f t="shared" si="39"/>
        <v>12 - 5</v>
      </c>
      <c r="BY20" s="49" t="str">
        <f t="shared" si="39"/>
        <v>9 - 7</v>
      </c>
      <c r="BZ20" s="21"/>
      <c r="CA20" s="21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</row>
    <row r="21" ht="12.75" customHeight="1">
      <c r="A21" s="75">
        <v>2012.0</v>
      </c>
      <c r="B21" s="25" t="s">
        <v>66</v>
      </c>
      <c r="C21" s="25" t="s">
        <v>155</v>
      </c>
      <c r="D21" s="25" t="s">
        <v>61</v>
      </c>
      <c r="E21" s="25" t="s">
        <v>156</v>
      </c>
      <c r="F21" s="4"/>
      <c r="G21" s="11" t="s">
        <v>126</v>
      </c>
      <c r="H21" s="11">
        <f t="shared" si="2"/>
        <v>0</v>
      </c>
      <c r="I21" s="4"/>
      <c r="J21" s="26" t="str">
        <f t="shared" si="3"/>
        <v>N</v>
      </c>
      <c r="K21" s="27" t="s">
        <v>142</v>
      </c>
      <c r="L21" s="28">
        <f t="shared" si="4"/>
        <v>7</v>
      </c>
      <c r="M21" s="86"/>
      <c r="N21" s="27"/>
      <c r="O21" s="27"/>
      <c r="P21" s="27"/>
      <c r="Q21" s="27"/>
      <c r="R21" s="73">
        <v>7.0</v>
      </c>
      <c r="S21" s="27"/>
      <c r="T21" s="27"/>
      <c r="U21" s="27"/>
      <c r="V21" s="27"/>
      <c r="W21" s="27"/>
      <c r="X21" s="27"/>
      <c r="Y21" s="27"/>
      <c r="Z21" s="27"/>
      <c r="AA21" s="27"/>
      <c r="AB21" s="38">
        <f t="shared" si="5"/>
        <v>7</v>
      </c>
      <c r="AC21" s="39">
        <f t="shared" si="6"/>
        <v>7</v>
      </c>
      <c r="AD21" s="39" t="str">
        <f t="shared" si="7"/>
        <v/>
      </c>
      <c r="AE21" s="40">
        <f t="shared" si="8"/>
        <v>7</v>
      </c>
      <c r="AF21" s="41"/>
      <c r="AG21" s="93"/>
      <c r="AH21" s="93"/>
      <c r="AI21" s="93"/>
      <c r="AJ21" s="93"/>
      <c r="AK21" s="41"/>
      <c r="AL21" s="64">
        <v>2024.0</v>
      </c>
      <c r="AM21" s="64">
        <v>15.0</v>
      </c>
      <c r="AN21" s="65" t="s">
        <v>67</v>
      </c>
      <c r="AO21" s="65" t="s">
        <v>57</v>
      </c>
      <c r="AP21" s="64">
        <v>139.16</v>
      </c>
      <c r="AQ21" s="64">
        <v>98.88</v>
      </c>
      <c r="AR21" s="65" t="str">
        <f>IF(Stats!$AP21&gt;Stats!$AQ21,Stats!$AN21,Stats!$AO21)</f>
        <v>Rick</v>
      </c>
      <c r="AS21" s="65" t="str">
        <f>IF(Stats!$AR21=Stats!$AN21,CONCATENATE(Stats!$AN21," over ",Stats!$AO21),CONCATENATE(Stats!$AO21," over ",Stats!$AN21))</f>
        <v>Rick over Doug</v>
      </c>
      <c r="AT21" s="65" t="str">
        <f>IF(Stats!$AR21=Stats!$AO21,CONCATENATE(Stats!$AN21," loser to ",Stats!$AO21),CONCATENATE(Stats!$AO21," loser to ",Stats!$AN21))</f>
        <v>Doug loser to Rick</v>
      </c>
      <c r="AU21" s="64">
        <f>ABS(Stats!$AQ21-Stats!$AP21)</f>
        <v>40.28</v>
      </c>
      <c r="AV21" s="64">
        <f>Stats!$AQ21+Stats!$AP21</f>
        <v>238.04</v>
      </c>
      <c r="AW21" s="64" t="s">
        <v>73</v>
      </c>
      <c r="AX21" s="4"/>
      <c r="AY21" s="4" t="s">
        <v>157</v>
      </c>
      <c r="AZ21" s="4">
        <f>COUNTIF(Stats!$AS$4:$AS$1633,AY21)</f>
        <v>13</v>
      </c>
      <c r="BA21" s="4" t="s">
        <v>158</v>
      </c>
      <c r="BB21" s="4">
        <f>COUNTIF(Stats!$AT$4:$AT$1633,BA21)</f>
        <v>9</v>
      </c>
      <c r="BC21" s="4"/>
      <c r="BD21" s="66" t="s">
        <v>66</v>
      </c>
      <c r="BE21" s="67" t="str">
        <f t="shared" si="10"/>
        <v>9 - 12</v>
      </c>
      <c r="BF21" s="67" t="str">
        <f t="shared" si="12"/>
        <v>13 - 11</v>
      </c>
      <c r="BG21" s="67" t="str">
        <f t="shared" si="14"/>
        <v>2 - 2</v>
      </c>
      <c r="BH21" s="67" t="str">
        <f t="shared" si="16"/>
        <v>2 - 1</v>
      </c>
      <c r="BI21" s="67" t="str">
        <f t="shared" si="18"/>
        <v>0 - 1</v>
      </c>
      <c r="BJ21" s="67" t="str">
        <f t="shared" si="20"/>
        <v>2 - 0</v>
      </c>
      <c r="BK21" s="67" t="str">
        <f t="shared" si="22"/>
        <v>7 - 12</v>
      </c>
      <c r="BL21" s="67" t="str">
        <f t="shared" si="24"/>
        <v>1 - 0</v>
      </c>
      <c r="BM21" s="67" t="str">
        <f t="shared" si="26"/>
        <v>9 - 7</v>
      </c>
      <c r="BN21" s="67" t="str">
        <f t="shared" si="28"/>
        <v>2 - 4</v>
      </c>
      <c r="BO21" s="67" t="str">
        <f t="shared" si="30"/>
        <v>14 - 10</v>
      </c>
      <c r="BP21" s="67" t="str">
        <f t="shared" si="32"/>
        <v>9 - 6</v>
      </c>
      <c r="BQ21" s="67" t="str">
        <f t="shared" si="34"/>
        <v>8 - 9</v>
      </c>
      <c r="BR21" s="67" t="str">
        <f t="shared" si="36"/>
        <v>1 - 1</v>
      </c>
      <c r="BS21" s="67" t="str">
        <f t="shared" si="38"/>
        <v>10 - 10</v>
      </c>
      <c r="BT21" s="67" t="str">
        <f t="shared" si="40"/>
        <v>4 - 1</v>
      </c>
      <c r="BU21" s="67" t="str">
        <f t="shared" ref="BU21:BU24" si="42">CONCATENATE(IFERROR(XLOOKUP(CONCATENATE($BD21," over ",BU$3),$AY:$AY,$AZ:$AZ),0)," - ",IFERROR(XLOOKUP(CONCATENATE($BD21," loser to ",BU$3),$BA:$BA,$BB:$BB),0))</f>
        <v>10 - 10</v>
      </c>
      <c r="BV21" s="48"/>
      <c r="BW21" s="67" t="str">
        <f t="shared" ref="BW21:BY21" si="41">CONCATENATE(IFERROR(XLOOKUP(CONCATENATE($BD21," over ",BW$3),$AY:$AY,$AZ:$AZ),0)," - ",IFERROR(XLOOKUP(CONCATENATE($BD21," loser to ",BW$3),$BA:$BA,$BB:$BB),0))</f>
        <v>5 - 3</v>
      </c>
      <c r="BX21" s="67" t="str">
        <f t="shared" si="41"/>
        <v>10 - 7</v>
      </c>
      <c r="BY21" s="67" t="str">
        <f t="shared" si="41"/>
        <v>6 - 12</v>
      </c>
      <c r="BZ21" s="21"/>
      <c r="CA21" s="21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</row>
    <row r="22" ht="12.75" customHeight="1">
      <c r="A22" s="75">
        <v>2012.0</v>
      </c>
      <c r="B22" s="25"/>
      <c r="C22" s="25" t="s">
        <v>159</v>
      </c>
      <c r="D22" s="25"/>
      <c r="E22" s="25" t="s">
        <v>160</v>
      </c>
      <c r="F22" s="4"/>
      <c r="G22" s="4"/>
      <c r="H22" s="4"/>
      <c r="I22" s="4"/>
      <c r="J22" s="94" t="str">
        <f t="shared" si="3"/>
        <v>Y</v>
      </c>
      <c r="K22" s="95" t="s">
        <v>64</v>
      </c>
      <c r="L22" s="28">
        <f t="shared" si="4"/>
        <v>5</v>
      </c>
      <c r="M22" s="96">
        <v>10.0</v>
      </c>
      <c r="N22" s="97">
        <v>4.0</v>
      </c>
      <c r="O22" s="98">
        <v>3.0</v>
      </c>
      <c r="P22" s="99">
        <v>3.0</v>
      </c>
      <c r="Q22" s="100">
        <v>5.0</v>
      </c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38">
        <f t="shared" si="5"/>
        <v>10</v>
      </c>
      <c r="AC22" s="39">
        <f t="shared" si="6"/>
        <v>3</v>
      </c>
      <c r="AD22" s="39">
        <f t="shared" si="7"/>
        <v>5.666666667</v>
      </c>
      <c r="AE22" s="40">
        <f t="shared" si="8"/>
        <v>5</v>
      </c>
      <c r="AF22" s="41"/>
      <c r="AG22" s="93"/>
      <c r="AH22" s="93"/>
      <c r="AI22" s="93"/>
      <c r="AJ22" s="93"/>
      <c r="AK22" s="41"/>
      <c r="AL22" s="45">
        <v>2024.0</v>
      </c>
      <c r="AM22" s="45">
        <v>15.0</v>
      </c>
      <c r="AN22" s="46" t="s">
        <v>55</v>
      </c>
      <c r="AO22" s="46" t="s">
        <v>61</v>
      </c>
      <c r="AP22" s="45">
        <v>95.76</v>
      </c>
      <c r="AQ22" s="45">
        <v>72.56</v>
      </c>
      <c r="AR22" s="46" t="str">
        <f>IF(Stats!$AP22&gt;Stats!$AQ22,Stats!$AN22,Stats!$AO22)</f>
        <v>Dave</v>
      </c>
      <c r="AS22" s="46" t="str">
        <f>IF(Stats!$AR22=Stats!$AN22,CONCATENATE(Stats!$AN22," over ",Stats!$AO22),CONCATENATE(Stats!$AO22," over ",Stats!$AN22))</f>
        <v>Dave over Jimmy</v>
      </c>
      <c r="AT22" s="46" t="str">
        <f>IF(Stats!$AR22=Stats!$AO22,CONCATENATE(Stats!$AN22," loser to ",Stats!$AO22),CONCATENATE(Stats!$AO22," loser to ",Stats!$AN22))</f>
        <v>Jimmy loser to Dave</v>
      </c>
      <c r="AU22" s="45">
        <f>ABS(Stats!$AQ22-Stats!$AP22)</f>
        <v>23.2</v>
      </c>
      <c r="AV22" s="45">
        <f>Stats!$AQ22+Stats!$AP22</f>
        <v>168.32</v>
      </c>
      <c r="AW22" s="45" t="s">
        <v>73</v>
      </c>
      <c r="AX22" s="4"/>
      <c r="AY22" s="4" t="s">
        <v>161</v>
      </c>
      <c r="AZ22" s="4">
        <f>COUNTIF(Stats!$AS$4:$AS$1633,AY22)</f>
        <v>10</v>
      </c>
      <c r="BA22" s="4" t="s">
        <v>162</v>
      </c>
      <c r="BB22" s="4">
        <f>COUNTIF(Stats!$AT$4:$AT$1633,BA22)</f>
        <v>11</v>
      </c>
      <c r="BC22" s="4"/>
      <c r="BD22" s="47" t="s">
        <v>67</v>
      </c>
      <c r="BE22" s="49" t="str">
        <f t="shared" si="10"/>
        <v>4 - 6</v>
      </c>
      <c r="BF22" s="49" t="str">
        <f t="shared" si="12"/>
        <v>5 - 4</v>
      </c>
      <c r="BG22" s="49" t="str">
        <f t="shared" si="14"/>
        <v>0 - 0</v>
      </c>
      <c r="BH22" s="49" t="str">
        <f t="shared" si="16"/>
        <v>0 - 0</v>
      </c>
      <c r="BI22" s="49" t="str">
        <f t="shared" si="18"/>
        <v>0 - 2</v>
      </c>
      <c r="BJ22" s="49" t="str">
        <f t="shared" si="20"/>
        <v>0 - 0</v>
      </c>
      <c r="BK22" s="49" t="str">
        <f t="shared" si="22"/>
        <v>2 - 5</v>
      </c>
      <c r="BL22" s="49" t="str">
        <f t="shared" si="24"/>
        <v>0 - 0</v>
      </c>
      <c r="BM22" s="49" t="str">
        <f t="shared" si="26"/>
        <v>7 - 4</v>
      </c>
      <c r="BN22" s="49" t="str">
        <f t="shared" si="28"/>
        <v>2 - 0</v>
      </c>
      <c r="BO22" s="49" t="str">
        <f t="shared" si="30"/>
        <v>3 - 4</v>
      </c>
      <c r="BP22" s="49" t="str">
        <f t="shared" si="32"/>
        <v>3 - 6</v>
      </c>
      <c r="BQ22" s="49" t="str">
        <f t="shared" si="34"/>
        <v>3 - 7</v>
      </c>
      <c r="BR22" s="49" t="str">
        <f t="shared" si="36"/>
        <v>0 - 0</v>
      </c>
      <c r="BS22" s="49" t="str">
        <f t="shared" si="38"/>
        <v>3 - 4</v>
      </c>
      <c r="BT22" s="49" t="str">
        <f t="shared" si="40"/>
        <v>2 - 4</v>
      </c>
      <c r="BU22" s="49" t="str">
        <f t="shared" si="42"/>
        <v>2 - 5</v>
      </c>
      <c r="BV22" s="49" t="str">
        <f t="shared" ref="BV22:BV24" si="44">CONCATENATE(IFERROR(XLOOKUP(CONCATENATE($BD22," over ",BV$3),$AY:$AY,$AZ:$AZ),0)," - ",IFERROR(XLOOKUP(CONCATENATE($BD22," loser to ",BV$3),$BA:$BA,$BB:$BB),0))</f>
        <v>3 - 5</v>
      </c>
      <c r="BW22" s="48"/>
      <c r="BX22" s="49" t="str">
        <f t="shared" ref="BX22:BY22" si="43">CONCATENATE(IFERROR(XLOOKUP(CONCATENATE($BD22," over ",BX$3),$AY:$AY,$AZ:$AZ),0)," - ",IFERROR(XLOOKUP(CONCATENATE($BD22," loser to ",BX$3),$BA:$BA,$BB:$BB),0))</f>
        <v>4 - 4</v>
      </c>
      <c r="BY22" s="49" t="str">
        <f t="shared" si="43"/>
        <v>2 - 5</v>
      </c>
      <c r="BZ22" s="21"/>
      <c r="CA22" s="21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</row>
    <row r="23" ht="12.75" customHeight="1">
      <c r="A23" s="68">
        <v>2012.0</v>
      </c>
      <c r="B23" s="52" t="s">
        <v>59</v>
      </c>
      <c r="C23" s="52" t="s">
        <v>163</v>
      </c>
      <c r="D23" s="52" t="s">
        <v>51</v>
      </c>
      <c r="E23" s="52" t="s">
        <v>164</v>
      </c>
      <c r="F23" s="4"/>
      <c r="G23" s="4"/>
      <c r="H23" s="4"/>
      <c r="I23" s="4"/>
      <c r="J23" s="101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93"/>
      <c r="AH23" s="93"/>
      <c r="AI23" s="93"/>
      <c r="AJ23" s="93"/>
      <c r="AK23" s="4"/>
      <c r="AL23" s="64">
        <v>2024.0</v>
      </c>
      <c r="AM23" s="64">
        <v>15.0</v>
      </c>
      <c r="AN23" s="65" t="s">
        <v>68</v>
      </c>
      <c r="AO23" s="65" t="s">
        <v>65</v>
      </c>
      <c r="AP23" s="64">
        <v>65.64</v>
      </c>
      <c r="AQ23" s="64">
        <v>137.04</v>
      </c>
      <c r="AR23" s="65" t="str">
        <f>IF(Stats!$AP23&gt;Stats!$AQ23,Stats!$AN23,Stats!$AO23)</f>
        <v>Neill</v>
      </c>
      <c r="AS23" s="65" t="str">
        <f>IF(Stats!$AR23=Stats!$AN23,CONCATENATE(Stats!$AN23," over ",Stats!$AO23),CONCATENATE(Stats!$AO23," over ",Stats!$AN23))</f>
        <v>Neill over Ryan</v>
      </c>
      <c r="AT23" s="65" t="str">
        <f>IF(Stats!$AR23=Stats!$AO23,CONCATENATE(Stats!$AN23," loser to ",Stats!$AO23),CONCATENATE(Stats!$AO23," loser to ",Stats!$AN23))</f>
        <v>Ryan loser to Neill</v>
      </c>
      <c r="AU23" s="64">
        <f>ABS(Stats!$AQ23-Stats!$AP23)</f>
        <v>71.4</v>
      </c>
      <c r="AV23" s="64">
        <f>Stats!$AQ23+Stats!$AP23</f>
        <v>202.68</v>
      </c>
      <c r="AW23" s="64" t="s">
        <v>73</v>
      </c>
      <c r="AX23" s="4"/>
      <c r="AY23" s="4" t="s">
        <v>165</v>
      </c>
      <c r="AZ23" s="4">
        <f>COUNTIF(Stats!$AS$4:$AS$1633,AY23)</f>
        <v>6</v>
      </c>
      <c r="BA23" s="4" t="s">
        <v>166</v>
      </c>
      <c r="BB23" s="4">
        <f>COUNTIF(Stats!$AT$4:$AT$1633,BA23)</f>
        <v>1</v>
      </c>
      <c r="BC23" s="4"/>
      <c r="BD23" s="66" t="s">
        <v>68</v>
      </c>
      <c r="BE23" s="67" t="str">
        <f t="shared" si="10"/>
        <v>4 - 13</v>
      </c>
      <c r="BF23" s="67" t="str">
        <f t="shared" si="12"/>
        <v>8 - 12</v>
      </c>
      <c r="BG23" s="67" t="str">
        <f t="shared" si="14"/>
        <v>2 - 3</v>
      </c>
      <c r="BH23" s="67" t="str">
        <f t="shared" si="16"/>
        <v>1 - 1</v>
      </c>
      <c r="BI23" s="67" t="str">
        <f t="shared" si="18"/>
        <v>1 - 0</v>
      </c>
      <c r="BJ23" s="67" t="str">
        <f t="shared" si="20"/>
        <v>1 - 0</v>
      </c>
      <c r="BK23" s="67" t="str">
        <f t="shared" si="22"/>
        <v>7 - 12</v>
      </c>
      <c r="BL23" s="67" t="str">
        <f t="shared" si="24"/>
        <v>0 - 1</v>
      </c>
      <c r="BM23" s="67" t="str">
        <f t="shared" si="26"/>
        <v>10 - 7</v>
      </c>
      <c r="BN23" s="67" t="str">
        <f t="shared" si="28"/>
        <v>4 - 2</v>
      </c>
      <c r="BO23" s="67" t="str">
        <f t="shared" si="30"/>
        <v>9 - 14</v>
      </c>
      <c r="BP23" s="67" t="str">
        <f t="shared" si="32"/>
        <v>4 - 7</v>
      </c>
      <c r="BQ23" s="67" t="str">
        <f t="shared" si="34"/>
        <v>7 - 14</v>
      </c>
      <c r="BR23" s="67" t="str">
        <f t="shared" si="36"/>
        <v>3 - 0</v>
      </c>
      <c r="BS23" s="67" t="str">
        <f t="shared" si="38"/>
        <v>8 - 9</v>
      </c>
      <c r="BT23" s="67" t="str">
        <f t="shared" si="40"/>
        <v>4 - 3</v>
      </c>
      <c r="BU23" s="67" t="str">
        <f t="shared" si="42"/>
        <v>5 - 12</v>
      </c>
      <c r="BV23" s="67" t="str">
        <f t="shared" si="44"/>
        <v>7 - 10</v>
      </c>
      <c r="BW23" s="67" t="str">
        <f t="shared" ref="BW23:BW24" si="45">CONCATENATE(IFERROR(XLOOKUP(CONCATENATE($BD23," over ",BW$3),$AY:$AY,$AZ:$AZ),0)," - ",IFERROR(XLOOKUP(CONCATENATE($BD23," loser to ",BW$3),$BA:$BA,$BB:$BB),0))</f>
        <v>4 - 4</v>
      </c>
      <c r="BX23" s="48"/>
      <c r="BY23" s="67" t="str">
        <f t="array" ref="BY23">CONCATENATE(IFERROR(XLOOKUP(CONCATENATE($BD23," over ",BY$3),$AY:$AY,$AZ:$AZ),0)," - ",IFERROR(XLOOKUP(CONCATENATE($BD23," loser to ",BY$3),$BA:$BA,$BB:$BB),0))</f>
        <v>19 - 6</v>
      </c>
      <c r="BZ23" s="21"/>
      <c r="CA23" s="21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</row>
    <row r="24" ht="12.75" customHeight="1">
      <c r="A24" s="68">
        <v>2012.0</v>
      </c>
      <c r="B24" s="52"/>
      <c r="C24" s="52" t="s">
        <v>167</v>
      </c>
      <c r="D24" s="52"/>
      <c r="E24" s="52"/>
      <c r="F24" s="4"/>
      <c r="G24" s="4"/>
      <c r="H24" s="4"/>
      <c r="I24" s="4"/>
      <c r="J24" s="102" t="s">
        <v>10</v>
      </c>
      <c r="K24" s="103" t="s">
        <v>168</v>
      </c>
      <c r="L24" s="103" t="s">
        <v>169</v>
      </c>
      <c r="M24" s="104" t="s">
        <v>13</v>
      </c>
      <c r="N24" s="105" t="s">
        <v>14</v>
      </c>
      <c r="O24" s="105" t="s">
        <v>15</v>
      </c>
      <c r="P24" s="106" t="s">
        <v>16</v>
      </c>
      <c r="Q24" s="106" t="s">
        <v>17</v>
      </c>
      <c r="R24" s="106" t="s">
        <v>18</v>
      </c>
      <c r="S24" s="106" t="s">
        <v>19</v>
      </c>
      <c r="T24" s="106" t="s">
        <v>20</v>
      </c>
      <c r="U24" s="106" t="s">
        <v>21</v>
      </c>
      <c r="V24" s="106" t="s">
        <v>22</v>
      </c>
      <c r="W24" s="106" t="s">
        <v>23</v>
      </c>
      <c r="X24" s="106" t="s">
        <v>24</v>
      </c>
      <c r="Y24" s="106" t="s">
        <v>25</v>
      </c>
      <c r="Z24" s="106" t="s">
        <v>26</v>
      </c>
      <c r="AA24" s="106" t="s">
        <v>27</v>
      </c>
      <c r="AB24" s="104" t="s">
        <v>28</v>
      </c>
      <c r="AC24" s="104" t="s">
        <v>29</v>
      </c>
      <c r="AD24" s="104" t="s">
        <v>30</v>
      </c>
      <c r="AE24" s="107" t="s">
        <v>31</v>
      </c>
      <c r="AF24" s="4"/>
      <c r="AG24" s="18" t="s">
        <v>3</v>
      </c>
      <c r="AH24" s="18" t="s">
        <v>170</v>
      </c>
      <c r="AI24" s="18" t="s">
        <v>171</v>
      </c>
      <c r="AJ24" s="18" t="s">
        <v>39</v>
      </c>
      <c r="AK24" s="4"/>
      <c r="AL24" s="45">
        <v>2024.0</v>
      </c>
      <c r="AM24" s="45">
        <v>14.0</v>
      </c>
      <c r="AN24" s="46" t="s">
        <v>69</v>
      </c>
      <c r="AO24" s="46" t="s">
        <v>68</v>
      </c>
      <c r="AP24" s="45">
        <v>120.52</v>
      </c>
      <c r="AQ24" s="45">
        <v>112.48</v>
      </c>
      <c r="AR24" s="46" t="str">
        <f>IF(Stats!$AP24&gt;Stats!$AQ24,Stats!$AN24,Stats!$AO24)</f>
        <v>Todd</v>
      </c>
      <c r="AS24" s="46" t="str">
        <f>IF(Stats!$AR24=Stats!$AN24,CONCATENATE(Stats!$AN24," over ",Stats!$AO24),CONCATENATE(Stats!$AO24," over ",Stats!$AN24))</f>
        <v>Todd over Ryan</v>
      </c>
      <c r="AT24" s="46" t="str">
        <f>IF(Stats!$AR24=Stats!$AO24,CONCATENATE(Stats!$AN24," loser to ",Stats!$AO24),CONCATENATE(Stats!$AO24," loser to ",Stats!$AN24))</f>
        <v>Ryan loser to Todd</v>
      </c>
      <c r="AU24" s="45">
        <f>ABS(Stats!$AQ24-Stats!$AP24)</f>
        <v>8.04</v>
      </c>
      <c r="AV24" s="45">
        <f>Stats!$AQ24+Stats!$AP24</f>
        <v>233</v>
      </c>
      <c r="AW24" s="45"/>
      <c r="AX24" s="4"/>
      <c r="AY24" s="4" t="s">
        <v>172</v>
      </c>
      <c r="AZ24" s="4">
        <f>COUNTIF(Stats!$AS$4:$AS$1633,AY24)</f>
        <v>4</v>
      </c>
      <c r="BA24" s="4" t="s">
        <v>173</v>
      </c>
      <c r="BB24" s="4">
        <f>COUNTIF(Stats!$AT$4:$AT$1633,BA24)</f>
        <v>2</v>
      </c>
      <c r="BC24" s="4"/>
      <c r="BD24" s="47" t="s">
        <v>69</v>
      </c>
      <c r="BE24" s="49" t="str">
        <f t="shared" si="10"/>
        <v>9 - 10</v>
      </c>
      <c r="BF24" s="49" t="str">
        <f t="shared" si="12"/>
        <v>8 - 10</v>
      </c>
      <c r="BG24" s="49" t="str">
        <f t="shared" si="14"/>
        <v>6 - 1</v>
      </c>
      <c r="BH24" s="49" t="str">
        <f t="shared" si="16"/>
        <v>4 - 0</v>
      </c>
      <c r="BI24" s="49" t="str">
        <f t="shared" si="18"/>
        <v>1 - 0</v>
      </c>
      <c r="BJ24" s="49" t="str">
        <f t="shared" si="20"/>
        <v>2 - 0</v>
      </c>
      <c r="BK24" s="49" t="str">
        <f t="shared" si="22"/>
        <v>7 - 12</v>
      </c>
      <c r="BL24" s="49" t="str">
        <f t="shared" si="24"/>
        <v>2 - 1</v>
      </c>
      <c r="BM24" s="49" t="str">
        <f t="shared" si="26"/>
        <v>8 - 8</v>
      </c>
      <c r="BN24" s="49" t="str">
        <f t="shared" si="28"/>
        <v>2 - 3</v>
      </c>
      <c r="BO24" s="49" t="str">
        <f t="shared" si="30"/>
        <v>10 - 9</v>
      </c>
      <c r="BP24" s="49" t="str">
        <f t="shared" si="32"/>
        <v>9 - 6</v>
      </c>
      <c r="BQ24" s="49" t="str">
        <f t="shared" si="34"/>
        <v>10 - 10</v>
      </c>
      <c r="BR24" s="49" t="str">
        <f t="shared" si="36"/>
        <v>0 - 1</v>
      </c>
      <c r="BS24" s="49" t="str">
        <f t="shared" si="38"/>
        <v>9 - 11</v>
      </c>
      <c r="BT24" s="49" t="str">
        <f t="shared" si="40"/>
        <v>2 - 4</v>
      </c>
      <c r="BU24" s="49" t="str">
        <f t="shared" si="42"/>
        <v>7 - 9</v>
      </c>
      <c r="BV24" s="49" t="str">
        <f t="shared" si="44"/>
        <v>11 - 5</v>
      </c>
      <c r="BW24" s="49" t="str">
        <f t="shared" si="45"/>
        <v>5 - 2</v>
      </c>
      <c r="BX24" s="49" t="str">
        <f t="array" ref="BX24">CONCATENATE(IFERROR(XLOOKUP(CONCATENATE($BD24," over ",BX$3),$AY:$AY,$AZ:$AZ),0)," - ",IFERROR(XLOOKUP(CONCATENATE($BD24," loser to ",BX$3),$BA:$BA,$BB:$BB),0))</f>
        <v>6 - 19</v>
      </c>
      <c r="BY24" s="48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</row>
    <row r="25" ht="12.75" customHeight="1">
      <c r="A25" s="75">
        <v>2012.0</v>
      </c>
      <c r="B25" s="25" t="s">
        <v>59</v>
      </c>
      <c r="C25" s="25" t="s">
        <v>174</v>
      </c>
      <c r="D25" s="25" t="s">
        <v>49</v>
      </c>
      <c r="E25" s="25" t="s">
        <v>175</v>
      </c>
      <c r="F25" s="4"/>
      <c r="G25" s="4"/>
      <c r="H25" s="4"/>
      <c r="I25" s="4"/>
      <c r="J25" s="26" t="str">
        <f t="shared" ref="J25:J45" si="46">XLOOKUP(K25,$K$48:$K$68,$J$48:$J$68)</f>
        <v>Y</v>
      </c>
      <c r="K25" s="27" t="s">
        <v>63</v>
      </c>
      <c r="L25" s="28">
        <f t="shared" ref="L25:L45" si="47">AVERAGE(M25:AA25)</f>
        <v>4.357142857</v>
      </c>
      <c r="M25" s="108">
        <v>6.0</v>
      </c>
      <c r="N25" s="109">
        <v>8.0</v>
      </c>
      <c r="O25" s="110">
        <v>14.0</v>
      </c>
      <c r="P25" s="111" t="s">
        <v>176</v>
      </c>
      <c r="Q25" s="112">
        <v>6.0</v>
      </c>
      <c r="R25" s="34">
        <v>3.0</v>
      </c>
      <c r="S25" s="112">
        <v>6.0</v>
      </c>
      <c r="T25" s="37">
        <v>4.0</v>
      </c>
      <c r="U25" s="35">
        <v>2.0</v>
      </c>
      <c r="V25" s="36">
        <v>1.0</v>
      </c>
      <c r="W25" s="35">
        <v>2.0</v>
      </c>
      <c r="X25" s="36">
        <v>1.0</v>
      </c>
      <c r="Y25" s="35">
        <v>2.0</v>
      </c>
      <c r="Z25" s="35">
        <v>2.0</v>
      </c>
      <c r="AA25" s="37">
        <v>4.0</v>
      </c>
      <c r="AB25" s="113">
        <f t="shared" ref="AB25:AB45" si="48">MAX(M25:AA25)</f>
        <v>14</v>
      </c>
      <c r="AC25" s="114">
        <f t="shared" ref="AC25:AC45" si="49">MIN(M25:AA25)</f>
        <v>1</v>
      </c>
      <c r="AD25" s="114">
        <f>IFERROR(AVERAGE(M25:O25),"")</f>
        <v>9.333333333</v>
      </c>
      <c r="AE25" s="40">
        <f>IFERROR(AVERAGE(M25:T25),"")</f>
        <v>6.714285714</v>
      </c>
      <c r="AF25" s="4"/>
      <c r="AG25" s="91">
        <v>2024.0</v>
      </c>
      <c r="AH25" s="90" t="s">
        <v>66</v>
      </c>
      <c r="AI25" s="90" t="s">
        <v>50</v>
      </c>
      <c r="AJ25" s="90" t="s">
        <v>59</v>
      </c>
      <c r="AK25" s="4"/>
      <c r="AL25" s="64">
        <v>2024.0</v>
      </c>
      <c r="AM25" s="64">
        <v>14.0</v>
      </c>
      <c r="AN25" s="65" t="s">
        <v>63</v>
      </c>
      <c r="AO25" s="65" t="s">
        <v>65</v>
      </c>
      <c r="AP25" s="64">
        <v>114.82</v>
      </c>
      <c r="AQ25" s="64">
        <v>103.7</v>
      </c>
      <c r="AR25" s="65" t="str">
        <f>IF(Stats!$AP25&gt;Stats!$AQ25,Stats!$AN25,Stats!$AO25)</f>
        <v>Mike S</v>
      </c>
      <c r="AS25" s="65" t="str">
        <f>IF(Stats!$AR25=Stats!$AN25,CONCATENATE(Stats!$AN25," over ",Stats!$AO25),CONCATENATE(Stats!$AO25," over ",Stats!$AN25))</f>
        <v>Mike S over Neill</v>
      </c>
      <c r="AT25" s="65" t="str">
        <f>IF(Stats!$AR25=Stats!$AO25,CONCATENATE(Stats!$AN25," loser to ",Stats!$AO25),CONCATENATE(Stats!$AO25," loser to ",Stats!$AN25))</f>
        <v>Neill loser to Mike S</v>
      </c>
      <c r="AU25" s="64">
        <f>ABS(Stats!$AQ25-Stats!$AP25)</f>
        <v>11.12</v>
      </c>
      <c r="AV25" s="64">
        <f>Stats!$AQ25+Stats!$AP25</f>
        <v>218.52</v>
      </c>
      <c r="AW25" s="64"/>
      <c r="AX25" s="4"/>
      <c r="AY25" s="4" t="s">
        <v>177</v>
      </c>
      <c r="AZ25" s="4">
        <f>COUNTIF(Stats!$AS$4:$AS$1633,AY25)</f>
        <v>1</v>
      </c>
      <c r="BA25" s="4" t="s">
        <v>178</v>
      </c>
      <c r="BB25" s="4">
        <f>COUNTIF(Stats!$AT$4:$AT$1633,BA25)</f>
        <v>1</v>
      </c>
      <c r="BC25" s="4"/>
      <c r="BD25" s="115"/>
      <c r="BE25" s="116"/>
      <c r="BF25" s="116"/>
      <c r="BG25" s="116"/>
      <c r="BH25" s="117"/>
      <c r="BI25" s="117"/>
      <c r="BJ25" s="117"/>
      <c r="BK25" s="116"/>
      <c r="BL25" s="116"/>
      <c r="BM25" s="116"/>
      <c r="BN25" s="116"/>
      <c r="BO25" s="116"/>
      <c r="BP25" s="116"/>
      <c r="BQ25" s="116"/>
      <c r="BR25" s="118"/>
      <c r="BS25" s="116"/>
      <c r="BT25" s="116"/>
      <c r="BU25" s="116"/>
      <c r="BV25" s="116"/>
      <c r="BW25" s="116"/>
      <c r="BX25" s="116"/>
      <c r="BY25" s="116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</row>
    <row r="26" ht="12.75" customHeight="1">
      <c r="A26" s="75">
        <v>2012.0</v>
      </c>
      <c r="B26" s="25"/>
      <c r="C26" s="25" t="s">
        <v>179</v>
      </c>
      <c r="D26" s="25"/>
      <c r="E26" s="25" t="s">
        <v>180</v>
      </c>
      <c r="F26" s="4"/>
      <c r="G26" s="4"/>
      <c r="H26" s="4"/>
      <c r="I26" s="4"/>
      <c r="J26" s="26" t="str">
        <f t="shared" si="46"/>
        <v>N</v>
      </c>
      <c r="K26" s="27" t="s">
        <v>62</v>
      </c>
      <c r="L26" s="28">
        <f t="shared" si="47"/>
        <v>2</v>
      </c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54">
        <v>2.0</v>
      </c>
      <c r="AB26" s="113">
        <f t="shared" si="48"/>
        <v>2</v>
      </c>
      <c r="AC26" s="114">
        <f t="shared" si="49"/>
        <v>2</v>
      </c>
      <c r="AD26" s="119" t="str">
        <f>IFERROR(AVERAGE(N26:P26),"")</f>
        <v/>
      </c>
      <c r="AE26" s="40" t="str">
        <f>IFERROR(AVERAGE(N26:T26),"")</f>
        <v/>
      </c>
      <c r="AF26" s="4"/>
      <c r="AG26" s="43">
        <v>2023.0</v>
      </c>
      <c r="AH26" s="42" t="s">
        <v>49</v>
      </c>
      <c r="AI26" s="42" t="s">
        <v>65</v>
      </c>
      <c r="AJ26" s="42" t="s">
        <v>65</v>
      </c>
      <c r="AK26" s="4"/>
      <c r="AL26" s="45">
        <v>2024.0</v>
      </c>
      <c r="AM26" s="45">
        <v>14.0</v>
      </c>
      <c r="AN26" s="46" t="s">
        <v>55</v>
      </c>
      <c r="AO26" s="46" t="s">
        <v>49</v>
      </c>
      <c r="AP26" s="45">
        <v>73.5</v>
      </c>
      <c r="AQ26" s="45">
        <v>115.86</v>
      </c>
      <c r="AR26" s="46" t="str">
        <f>IF(Stats!$AP26&gt;Stats!$AQ26,Stats!$AN26,Stats!$AO26)</f>
        <v>Adler</v>
      </c>
      <c r="AS26" s="46" t="str">
        <f>IF(Stats!$AR26=Stats!$AN26,CONCATENATE(Stats!$AN26," over ",Stats!$AO26),CONCATENATE(Stats!$AO26," over ",Stats!$AN26))</f>
        <v>Adler over Dave</v>
      </c>
      <c r="AT26" s="46" t="str">
        <f>IF(Stats!$AR26=Stats!$AO26,CONCATENATE(Stats!$AN26," loser to ",Stats!$AO26),CONCATENATE(Stats!$AO26," loser to ",Stats!$AN26))</f>
        <v>Dave loser to Adler</v>
      </c>
      <c r="AU26" s="45">
        <f>ABS(Stats!$AQ26-Stats!$AP26)</f>
        <v>42.36</v>
      </c>
      <c r="AV26" s="45">
        <f>Stats!$AQ26+Stats!$AP26</f>
        <v>189.36</v>
      </c>
      <c r="AW26" s="45"/>
      <c r="AX26" s="4"/>
      <c r="AY26" s="4" t="s">
        <v>181</v>
      </c>
      <c r="AZ26" s="4">
        <f>COUNTIF(Stats!$AS$4:$AS$1633,AY26)</f>
        <v>1</v>
      </c>
      <c r="BA26" s="4" t="s">
        <v>182</v>
      </c>
      <c r="BB26" s="4">
        <f>COUNTIF(Stats!$AT$4:$AT$1633,BA26)</f>
        <v>1</v>
      </c>
      <c r="BC26" s="4"/>
      <c r="BD26" s="120" t="s">
        <v>183</v>
      </c>
      <c r="BE26" s="120"/>
      <c r="BF26" s="121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</row>
    <row r="27" ht="12.75" customHeight="1">
      <c r="A27" s="75">
        <v>2012.0</v>
      </c>
      <c r="B27" s="25"/>
      <c r="C27" s="25" t="s">
        <v>184</v>
      </c>
      <c r="D27" s="25"/>
      <c r="E27" s="25" t="s">
        <v>185</v>
      </c>
      <c r="F27" s="4"/>
      <c r="G27" s="4"/>
      <c r="H27" s="4"/>
      <c r="I27" s="4"/>
      <c r="J27" s="26" t="str">
        <f t="shared" si="46"/>
        <v>Y</v>
      </c>
      <c r="K27" s="27" t="s">
        <v>57</v>
      </c>
      <c r="L27" s="28">
        <f t="shared" si="47"/>
        <v>7</v>
      </c>
      <c r="M27" s="122">
        <v>9.0</v>
      </c>
      <c r="N27" s="58">
        <v>3.0</v>
      </c>
      <c r="O27" s="55">
        <v>5.0</v>
      </c>
      <c r="P27" s="63" t="s">
        <v>186</v>
      </c>
      <c r="Q27" s="63">
        <v>9.0</v>
      </c>
      <c r="R27" s="79">
        <v>13.0</v>
      </c>
      <c r="S27" s="55">
        <v>5.0</v>
      </c>
      <c r="T27" s="73">
        <v>7.0</v>
      </c>
      <c r="U27" s="58">
        <v>3.0</v>
      </c>
      <c r="V27" s="60">
        <v>6.0</v>
      </c>
      <c r="W27" s="63">
        <v>9.0</v>
      </c>
      <c r="X27" s="58">
        <v>3.0</v>
      </c>
      <c r="Y27" s="76">
        <v>12.0</v>
      </c>
      <c r="Z27" s="27"/>
      <c r="AA27" s="27"/>
      <c r="AB27" s="113">
        <f t="shared" si="48"/>
        <v>13</v>
      </c>
      <c r="AC27" s="114">
        <f t="shared" si="49"/>
        <v>3</v>
      </c>
      <c r="AD27" s="114">
        <f t="shared" ref="AD27:AD37" si="50">IFERROR(AVERAGE(M27:O27),"")</f>
        <v>5.666666667</v>
      </c>
      <c r="AE27" s="40">
        <f t="shared" ref="AE27:AE38" si="51">IFERROR(AVERAGE(M27:T27),"")</f>
        <v>7.285714286</v>
      </c>
      <c r="AF27" s="4"/>
      <c r="AG27" s="43">
        <v>2022.0</v>
      </c>
      <c r="AH27" s="42" t="s">
        <v>61</v>
      </c>
      <c r="AI27" s="42" t="s">
        <v>66</v>
      </c>
      <c r="AJ27" s="42" t="s">
        <v>68</v>
      </c>
      <c r="AK27" s="4"/>
      <c r="AL27" s="64">
        <v>2024.0</v>
      </c>
      <c r="AM27" s="64">
        <v>14.0</v>
      </c>
      <c r="AN27" s="65" t="s">
        <v>57</v>
      </c>
      <c r="AO27" s="65" t="s">
        <v>67</v>
      </c>
      <c r="AP27" s="64">
        <v>110.1</v>
      </c>
      <c r="AQ27" s="64">
        <v>138.82</v>
      </c>
      <c r="AR27" s="65" t="str">
        <f>IF(Stats!$AP27&gt;Stats!$AQ27,Stats!$AN27,Stats!$AO27)</f>
        <v>Rick</v>
      </c>
      <c r="AS27" s="65" t="str">
        <f>IF(Stats!$AR27=Stats!$AN27,CONCATENATE(Stats!$AN27," over ",Stats!$AO27),CONCATENATE(Stats!$AO27," over ",Stats!$AN27))</f>
        <v>Rick over Doug</v>
      </c>
      <c r="AT27" s="65" t="str">
        <f>IF(Stats!$AR27=Stats!$AO27,CONCATENATE(Stats!$AN27," loser to ",Stats!$AO27),CONCATENATE(Stats!$AO27," loser to ",Stats!$AN27))</f>
        <v>Doug loser to Rick</v>
      </c>
      <c r="AU27" s="64">
        <f>ABS(Stats!$AQ27-Stats!$AP27)</f>
        <v>28.72</v>
      </c>
      <c r="AV27" s="64">
        <f>Stats!$AQ27+Stats!$AP27</f>
        <v>248.92</v>
      </c>
      <c r="AW27" s="64"/>
      <c r="AX27" s="4"/>
      <c r="AY27" s="4" t="s">
        <v>187</v>
      </c>
      <c r="AZ27" s="4">
        <f>COUNTIF(Stats!$AS$4:$AS$1633,AY27)</f>
        <v>13</v>
      </c>
      <c r="BA27" s="4" t="s">
        <v>188</v>
      </c>
      <c r="BB27" s="4">
        <f>COUNTIF(Stats!$AT$4:$AT$1633,BA27)</f>
        <v>7</v>
      </c>
      <c r="BC27" s="4"/>
      <c r="BD27" s="9" t="s">
        <v>48</v>
      </c>
      <c r="BE27" s="10" t="s">
        <v>49</v>
      </c>
      <c r="BF27" s="10" t="s">
        <v>50</v>
      </c>
      <c r="BG27" s="10" t="s">
        <v>55</v>
      </c>
      <c r="BH27" s="10" t="s">
        <v>57</v>
      </c>
      <c r="BI27" s="10" t="s">
        <v>59</v>
      </c>
      <c r="BJ27" s="10" t="s">
        <v>60</v>
      </c>
      <c r="BK27" s="10" t="s">
        <v>61</v>
      </c>
      <c r="BL27" s="10" t="s">
        <v>63</v>
      </c>
      <c r="BM27" s="10" t="s">
        <v>64</v>
      </c>
      <c r="BN27" s="10" t="s">
        <v>65</v>
      </c>
      <c r="BO27" s="10" t="s">
        <v>66</v>
      </c>
      <c r="BP27" s="10" t="s">
        <v>67</v>
      </c>
      <c r="BQ27" s="10" t="s">
        <v>68</v>
      </c>
      <c r="BR27" s="10" t="s">
        <v>69</v>
      </c>
      <c r="BS27" s="4"/>
      <c r="BT27" s="4"/>
      <c r="BU27" s="4"/>
      <c r="BV27" s="4"/>
      <c r="BW27" s="4"/>
      <c r="BX27" s="4"/>
      <c r="BY27" s="4"/>
      <c r="BZ27" s="4"/>
      <c r="CA27" s="123" t="s">
        <v>189</v>
      </c>
      <c r="CB27" s="123"/>
      <c r="CC27" s="123"/>
      <c r="CD27" s="123" t="s">
        <v>190</v>
      </c>
      <c r="CE27" s="123" t="s">
        <v>191</v>
      </c>
      <c r="CF27" s="123" t="s">
        <v>192</v>
      </c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</row>
    <row r="28" ht="12.75" customHeight="1">
      <c r="A28" s="68">
        <v>2012.0</v>
      </c>
      <c r="B28" s="52" t="s">
        <v>63</v>
      </c>
      <c r="C28" s="52" t="s">
        <v>193</v>
      </c>
      <c r="D28" s="52" t="s">
        <v>50</v>
      </c>
      <c r="E28" s="52" t="s">
        <v>88</v>
      </c>
      <c r="F28" s="4"/>
      <c r="G28" s="4"/>
      <c r="H28" s="4"/>
      <c r="I28" s="4"/>
      <c r="J28" s="26" t="str">
        <f t="shared" si="46"/>
        <v>Y</v>
      </c>
      <c r="K28" s="27" t="s">
        <v>49</v>
      </c>
      <c r="L28" s="28">
        <f t="shared" si="47"/>
        <v>5.142857143</v>
      </c>
      <c r="M28" s="122">
        <v>8.0</v>
      </c>
      <c r="N28" s="54">
        <v>2.0</v>
      </c>
      <c r="O28" s="72">
        <v>4.0</v>
      </c>
      <c r="P28" s="85" t="s">
        <v>194</v>
      </c>
      <c r="Q28" s="72">
        <v>4.0</v>
      </c>
      <c r="R28" s="54">
        <v>2.0</v>
      </c>
      <c r="S28" s="54">
        <v>2.0</v>
      </c>
      <c r="T28" s="59">
        <v>11.0</v>
      </c>
      <c r="U28" s="55">
        <v>5.0</v>
      </c>
      <c r="V28" s="63">
        <v>9.0</v>
      </c>
      <c r="W28" s="72">
        <v>4.0</v>
      </c>
      <c r="X28" s="72">
        <v>4.0</v>
      </c>
      <c r="Y28" s="62">
        <v>1.0</v>
      </c>
      <c r="Z28" s="60">
        <v>6.0</v>
      </c>
      <c r="AA28" s="61">
        <v>10.0</v>
      </c>
      <c r="AB28" s="113">
        <f t="shared" si="48"/>
        <v>11</v>
      </c>
      <c r="AC28" s="114">
        <f t="shared" si="49"/>
        <v>1</v>
      </c>
      <c r="AD28" s="114">
        <f t="shared" si="50"/>
        <v>4.666666667</v>
      </c>
      <c r="AE28" s="40">
        <f t="shared" si="51"/>
        <v>4.714285714</v>
      </c>
      <c r="AF28" s="4"/>
      <c r="AG28" s="43">
        <v>2021.0</v>
      </c>
      <c r="AH28" s="42" t="s">
        <v>64</v>
      </c>
      <c r="AI28" s="42" t="s">
        <v>68</v>
      </c>
      <c r="AJ28" s="42" t="s">
        <v>68</v>
      </c>
      <c r="AK28" s="4"/>
      <c r="AL28" s="45">
        <v>2024.0</v>
      </c>
      <c r="AM28" s="45">
        <v>14.0</v>
      </c>
      <c r="AN28" s="46" t="s">
        <v>61</v>
      </c>
      <c r="AO28" s="46" t="s">
        <v>66</v>
      </c>
      <c r="AP28" s="45">
        <v>52.86</v>
      </c>
      <c r="AQ28" s="45">
        <v>143.34</v>
      </c>
      <c r="AR28" s="46" t="str">
        <f>IF(Stats!$AP28&gt;Stats!$AQ28,Stats!$AN28,Stats!$AO28)</f>
        <v>Nixon</v>
      </c>
      <c r="AS28" s="46" t="str">
        <f>IF(Stats!$AR28=Stats!$AN28,CONCATENATE(Stats!$AN28," over ",Stats!$AO28),CONCATENATE(Stats!$AO28," over ",Stats!$AN28))</f>
        <v>Nixon over Jimmy</v>
      </c>
      <c r="AT28" s="46" t="str">
        <f>IF(Stats!$AR28=Stats!$AO28,CONCATENATE(Stats!$AN28," loser to ",Stats!$AO28),CONCATENATE(Stats!$AO28," loser to ",Stats!$AN28))</f>
        <v>Jimmy loser to Nixon</v>
      </c>
      <c r="AU28" s="45">
        <f>ABS(Stats!$AQ28-Stats!$AP28)</f>
        <v>90.48</v>
      </c>
      <c r="AV28" s="45">
        <f>Stats!$AQ28+Stats!$AP28</f>
        <v>196.2</v>
      </c>
      <c r="AW28" s="45"/>
      <c r="AX28" s="4"/>
      <c r="AY28" s="4" t="s">
        <v>195</v>
      </c>
      <c r="AZ28" s="4">
        <f>COUNTIF(Stats!$AS$4:$AS$1633,AY28)</f>
        <v>9</v>
      </c>
      <c r="BA28" s="4" t="s">
        <v>196</v>
      </c>
      <c r="BB28" s="4">
        <f>COUNTIF(Stats!$AT$4:$AT$1633,BA28)</f>
        <v>2</v>
      </c>
      <c r="BC28" s="4"/>
      <c r="BD28" s="47" t="s">
        <v>49</v>
      </c>
      <c r="BE28" s="48"/>
      <c r="BF28" s="49" t="str">
        <f t="shared" ref="BF28:BR28" si="52">CONCATENATE(IFERROR(XLOOKUP(CONCATENATE($BD28," over ",BF$27),$AY:$AY,$AZ:$AZ),0)," - ",IFERROR(XLOOKUP(CONCATENATE($BD28," loser to ",BF$27),$BA:$BA,$BB:$BB),0))</f>
        <v>11 - 6</v>
      </c>
      <c r="BG28" s="49" t="str">
        <f t="shared" si="52"/>
        <v>15 - 8</v>
      </c>
      <c r="BH28" s="49" t="str">
        <f t="shared" si="52"/>
        <v>6 - 10</v>
      </c>
      <c r="BI28" s="49" t="str">
        <f t="shared" si="52"/>
        <v>5 - 11</v>
      </c>
      <c r="BJ28" s="49" t="str">
        <f t="shared" si="52"/>
        <v>6 - 5</v>
      </c>
      <c r="BK28" s="49" t="str">
        <f t="shared" si="52"/>
        <v>10 - 7</v>
      </c>
      <c r="BL28" s="49" t="str">
        <f t="shared" si="52"/>
        <v>9 - 12</v>
      </c>
      <c r="BM28" s="49" t="str">
        <f t="shared" si="52"/>
        <v>3 - 4</v>
      </c>
      <c r="BN28" s="49" t="str">
        <f t="shared" si="52"/>
        <v>10 - 11</v>
      </c>
      <c r="BO28" s="49" t="str">
        <f t="shared" si="52"/>
        <v>12 - 9</v>
      </c>
      <c r="BP28" s="49" t="str">
        <f t="shared" si="52"/>
        <v>7 - 5</v>
      </c>
      <c r="BQ28" s="49" t="str">
        <f t="shared" si="52"/>
        <v>13 - 4</v>
      </c>
      <c r="BR28" s="49" t="str">
        <f t="shared" si="52"/>
        <v>10 - 9</v>
      </c>
      <c r="BS28" s="4"/>
      <c r="BT28" s="4"/>
      <c r="BU28" s="4"/>
      <c r="BV28" s="4"/>
      <c r="BW28" s="4"/>
      <c r="BX28" s="4"/>
      <c r="BY28" s="4"/>
      <c r="BZ28" s="4"/>
      <c r="CA28" s="124" t="s">
        <v>69</v>
      </c>
      <c r="CB28" s="124"/>
      <c r="CC28" s="124" t="s">
        <v>61</v>
      </c>
      <c r="CD28" s="125" t="s">
        <v>197</v>
      </c>
      <c r="CE28" s="126">
        <f>BO57-BO50</f>
        <v>0.01632653061</v>
      </c>
      <c r="CF28" s="124">
        <v>0.0</v>
      </c>
      <c r="CG28" s="4"/>
      <c r="CH28" s="4"/>
      <c r="CI28" s="4"/>
      <c r="CJ28" s="4"/>
      <c r="CK28" s="127"/>
      <c r="CL28" s="127"/>
      <c r="CM28" s="127"/>
      <c r="CN28" s="127"/>
      <c r="CO28" s="127"/>
      <c r="CP28" s="127"/>
      <c r="CQ28" s="127"/>
      <c r="CR28" s="127"/>
      <c r="CS28" s="127"/>
      <c r="CT28" s="127"/>
      <c r="CU28" s="127"/>
      <c r="CV28" s="127"/>
      <c r="CW28" s="127"/>
    </row>
    <row r="29" ht="12.75" customHeight="1">
      <c r="A29" s="68">
        <v>2012.0</v>
      </c>
      <c r="B29" s="52"/>
      <c r="C29" s="52" t="s">
        <v>92</v>
      </c>
      <c r="D29" s="52"/>
      <c r="E29" s="52" t="s">
        <v>198</v>
      </c>
      <c r="F29" s="4"/>
      <c r="G29" s="4"/>
      <c r="H29" s="4"/>
      <c r="I29" s="4"/>
      <c r="J29" s="26" t="str">
        <f t="shared" si="46"/>
        <v>Y</v>
      </c>
      <c r="K29" s="27" t="s">
        <v>61</v>
      </c>
      <c r="L29" s="28">
        <f t="shared" si="47"/>
        <v>7.857142857</v>
      </c>
      <c r="M29" s="122">
        <v>11.0</v>
      </c>
      <c r="N29" s="85">
        <v>14.0</v>
      </c>
      <c r="O29" s="62">
        <v>1.0</v>
      </c>
      <c r="P29" s="76" t="s">
        <v>199</v>
      </c>
      <c r="Q29" s="69">
        <v>8.0</v>
      </c>
      <c r="R29" s="63">
        <v>9.0</v>
      </c>
      <c r="S29" s="85">
        <v>14.0</v>
      </c>
      <c r="T29" s="79">
        <v>13.0</v>
      </c>
      <c r="U29" s="73">
        <v>7.0</v>
      </c>
      <c r="V29" s="72">
        <v>4.0</v>
      </c>
      <c r="W29" s="60">
        <v>6.0</v>
      </c>
      <c r="X29" s="73">
        <v>7.0</v>
      </c>
      <c r="Y29" s="72">
        <v>4.0</v>
      </c>
      <c r="Z29" s="73">
        <v>7.0</v>
      </c>
      <c r="AA29" s="55">
        <v>5.0</v>
      </c>
      <c r="AB29" s="113">
        <f t="shared" si="48"/>
        <v>14</v>
      </c>
      <c r="AC29" s="114">
        <f t="shared" si="49"/>
        <v>1</v>
      </c>
      <c r="AD29" s="114">
        <f t="shared" si="50"/>
        <v>8.666666667</v>
      </c>
      <c r="AE29" s="40">
        <f t="shared" si="51"/>
        <v>10</v>
      </c>
      <c r="AF29" s="4"/>
      <c r="AG29" s="43">
        <v>2020.0</v>
      </c>
      <c r="AH29" s="42" t="s">
        <v>55</v>
      </c>
      <c r="AI29" s="42" t="s">
        <v>117</v>
      </c>
      <c r="AJ29" s="42" t="s">
        <v>55</v>
      </c>
      <c r="AK29" s="4"/>
      <c r="AL29" s="64">
        <v>2024.0</v>
      </c>
      <c r="AM29" s="64">
        <v>14.0</v>
      </c>
      <c r="AN29" s="65" t="s">
        <v>64</v>
      </c>
      <c r="AO29" s="65" t="s">
        <v>60</v>
      </c>
      <c r="AP29" s="64">
        <v>87.92</v>
      </c>
      <c r="AQ29" s="64">
        <v>146.18</v>
      </c>
      <c r="AR29" s="65" t="str">
        <f>IF(Stats!$AP29&gt;Stats!$AQ29,Stats!$AN29,Stats!$AO29)</f>
        <v>Hoyle</v>
      </c>
      <c r="AS29" s="65" t="str">
        <f>IF(Stats!$AR29=Stats!$AN29,CONCATENATE(Stats!$AN29," over ",Stats!$AO29),CONCATENATE(Stats!$AO29," over ",Stats!$AN29))</f>
        <v>Hoyle over Mims</v>
      </c>
      <c r="AT29" s="65" t="str">
        <f>IF(Stats!$AR29=Stats!$AO29,CONCATENATE(Stats!$AN29," loser to ",Stats!$AO29),CONCATENATE(Stats!$AO29," loser to ",Stats!$AN29))</f>
        <v>Mims loser to Hoyle</v>
      </c>
      <c r="AU29" s="64">
        <f>ABS(Stats!$AQ29-Stats!$AP29)</f>
        <v>58.26</v>
      </c>
      <c r="AV29" s="64">
        <f>Stats!$AQ29+Stats!$AP29</f>
        <v>234.1</v>
      </c>
      <c r="AW29" s="64"/>
      <c r="AX29" s="4"/>
      <c r="AY29" s="4" t="s">
        <v>200</v>
      </c>
      <c r="AZ29" s="4">
        <f>COUNTIF(Stats!$AS$4:$AS$1633,AY29)</f>
        <v>1</v>
      </c>
      <c r="BA29" s="4" t="s">
        <v>201</v>
      </c>
      <c r="BB29" s="4">
        <f>COUNTIF(Stats!$AT$4:$AT$1633,BA29)</f>
        <v>9</v>
      </c>
      <c r="BC29" s="4"/>
      <c r="BD29" s="66" t="s">
        <v>50</v>
      </c>
      <c r="BE29" s="67" t="str">
        <f t="shared" ref="BE29:BE41" si="54">CONCATENATE(IFERROR(XLOOKUP(CONCATENATE($BD29," over ",BE$27),$AY:$AY,$AZ:$AZ),0)," - ",IFERROR(XLOOKUP(CONCATENATE($BD29," loser to ",BE$27),$BA:$BA,$BB:$BB),0))</f>
        <v>6 - 11</v>
      </c>
      <c r="BF29" s="48"/>
      <c r="BG29" s="67" t="str">
        <f t="shared" ref="BG29:BR29" si="53">CONCATENATE(IFERROR(XLOOKUP(CONCATENATE($BD29," over ",BG$27),$AY:$AY,$AZ:$AZ),0)," - ",IFERROR(XLOOKUP(CONCATENATE($BD29," loser to ",BG$27),$BA:$BA,$BB:$BB),0))</f>
        <v>13 - 7</v>
      </c>
      <c r="BH29" s="67" t="str">
        <f t="shared" si="53"/>
        <v>9 - 9</v>
      </c>
      <c r="BI29" s="67" t="str">
        <f t="shared" si="53"/>
        <v>7 - 12</v>
      </c>
      <c r="BJ29" s="67" t="str">
        <f t="shared" si="53"/>
        <v>6 - 7</v>
      </c>
      <c r="BK29" s="67" t="str">
        <f t="shared" si="53"/>
        <v>7 - 13</v>
      </c>
      <c r="BL29" s="67" t="str">
        <f t="shared" si="53"/>
        <v>7 - 14</v>
      </c>
      <c r="BM29" s="67" t="str">
        <f t="shared" si="53"/>
        <v>1 - 4</v>
      </c>
      <c r="BN29" s="67" t="str">
        <f t="shared" si="53"/>
        <v>11 - 9</v>
      </c>
      <c r="BO29" s="67" t="str">
        <f t="shared" si="53"/>
        <v>10 - 12</v>
      </c>
      <c r="BP29" s="67" t="str">
        <f t="shared" si="53"/>
        <v>4 - 5</v>
      </c>
      <c r="BQ29" s="67" t="str">
        <f t="shared" si="53"/>
        <v>12 - 8</v>
      </c>
      <c r="BR29" s="67" t="str">
        <f t="shared" si="53"/>
        <v>10 - 8</v>
      </c>
      <c r="BS29" s="4"/>
      <c r="BT29" s="4"/>
      <c r="BU29" s="4"/>
      <c r="BV29" s="4"/>
      <c r="BW29" s="4"/>
      <c r="BX29" s="4"/>
      <c r="BY29" s="4"/>
      <c r="BZ29" s="4"/>
      <c r="CA29" s="124" t="s">
        <v>63</v>
      </c>
      <c r="CB29" s="124"/>
      <c r="CC29" s="124" t="s">
        <v>64</v>
      </c>
      <c r="CD29" s="125" t="s">
        <v>202</v>
      </c>
      <c r="CE29" s="126">
        <f>BO51-BO52</f>
        <v>-0.0177500124</v>
      </c>
      <c r="CF29" s="124">
        <v>4.0</v>
      </c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</row>
    <row r="30" ht="12.75" customHeight="1">
      <c r="A30" s="68">
        <v>2012.0</v>
      </c>
      <c r="B30" s="52"/>
      <c r="C30" s="52" t="s">
        <v>203</v>
      </c>
      <c r="D30" s="52"/>
      <c r="E30" s="52" t="s">
        <v>204</v>
      </c>
      <c r="F30" s="4"/>
      <c r="G30" s="4"/>
      <c r="H30" s="4"/>
      <c r="I30" s="4"/>
      <c r="J30" s="26" t="str">
        <f t="shared" si="46"/>
        <v>Y</v>
      </c>
      <c r="K30" s="27" t="s">
        <v>59</v>
      </c>
      <c r="L30" s="28">
        <f t="shared" si="47"/>
        <v>6.5</v>
      </c>
      <c r="M30" s="122">
        <v>3.0</v>
      </c>
      <c r="N30" s="55">
        <v>5.0</v>
      </c>
      <c r="O30" s="76">
        <v>12.0</v>
      </c>
      <c r="P30" s="72" t="s">
        <v>205</v>
      </c>
      <c r="Q30" s="54">
        <v>2.0</v>
      </c>
      <c r="R30" s="55">
        <v>5.0</v>
      </c>
      <c r="S30" s="69">
        <v>8.0</v>
      </c>
      <c r="T30" s="61">
        <v>10.0</v>
      </c>
      <c r="U30" s="85">
        <v>14.0</v>
      </c>
      <c r="V30" s="73">
        <v>7.0</v>
      </c>
      <c r="W30" s="58">
        <v>3.0</v>
      </c>
      <c r="X30" s="69">
        <v>8.0</v>
      </c>
      <c r="Y30" s="61">
        <v>10.0</v>
      </c>
      <c r="Z30" s="62">
        <v>1.0</v>
      </c>
      <c r="AA30" s="58">
        <v>3.0</v>
      </c>
      <c r="AB30" s="113">
        <f t="shared" si="48"/>
        <v>14</v>
      </c>
      <c r="AC30" s="114">
        <f t="shared" si="49"/>
        <v>1</v>
      </c>
      <c r="AD30" s="114">
        <f t="shared" si="50"/>
        <v>6.666666667</v>
      </c>
      <c r="AE30" s="40">
        <f t="shared" si="51"/>
        <v>6.428571429</v>
      </c>
      <c r="AF30" s="4"/>
      <c r="AG30" s="43">
        <v>2019.0</v>
      </c>
      <c r="AH30" s="42" t="s">
        <v>55</v>
      </c>
      <c r="AI30" s="42" t="s">
        <v>49</v>
      </c>
      <c r="AJ30" s="42" t="s">
        <v>55</v>
      </c>
      <c r="AK30" s="4"/>
      <c r="AL30" s="45">
        <v>2024.0</v>
      </c>
      <c r="AM30" s="45">
        <v>14.0</v>
      </c>
      <c r="AN30" s="46" t="s">
        <v>59</v>
      </c>
      <c r="AO30" s="46" t="s">
        <v>50</v>
      </c>
      <c r="AP30" s="45">
        <v>102.96</v>
      </c>
      <c r="AQ30" s="45">
        <v>108.4</v>
      </c>
      <c r="AR30" s="46" t="str">
        <f>IF(Stats!$AP30&gt;Stats!$AQ30,Stats!$AN30,Stats!$AO30)</f>
        <v>AJ</v>
      </c>
      <c r="AS30" s="46" t="str">
        <f>IF(Stats!$AR30=Stats!$AN30,CONCATENATE(Stats!$AN30," over ",Stats!$AO30),CONCATENATE(Stats!$AO30," over ",Stats!$AN30))</f>
        <v>AJ over Forrest</v>
      </c>
      <c r="AT30" s="46" t="str">
        <f>IF(Stats!$AR30=Stats!$AO30,CONCATENATE(Stats!$AN30," loser to ",Stats!$AO30),CONCATENATE(Stats!$AO30," loser to ",Stats!$AN30))</f>
        <v>Forrest loser to AJ</v>
      </c>
      <c r="AU30" s="45">
        <f>ABS(Stats!$AQ30-Stats!$AP30)</f>
        <v>5.44</v>
      </c>
      <c r="AV30" s="45">
        <f>Stats!$AQ30+Stats!$AP30</f>
        <v>211.36</v>
      </c>
      <c r="AW30" s="45"/>
      <c r="AX30" s="4"/>
      <c r="AY30" s="4" t="s">
        <v>206</v>
      </c>
      <c r="AZ30" s="4">
        <f>COUNTIF(Stats!$AS$4:$AS$1633,AY30)</f>
        <v>7</v>
      </c>
      <c r="BA30" s="4" t="s">
        <v>207</v>
      </c>
      <c r="BB30" s="4">
        <f>COUNTIF(Stats!$AT$4:$AT$1633,BA30)</f>
        <v>5</v>
      </c>
      <c r="BC30" s="4"/>
      <c r="BD30" s="47" t="s">
        <v>55</v>
      </c>
      <c r="BE30" s="49" t="str">
        <f t="shared" si="54"/>
        <v>7 - 14</v>
      </c>
      <c r="BF30" s="49" t="str">
        <f t="shared" ref="BF30:BF41" si="56">CONCATENATE(IFERROR(XLOOKUP(CONCATENATE($BD30," over ",BF$27),$AY:$AY,$AZ:$AZ),0)," - ",IFERROR(XLOOKUP(CONCATENATE($BD30," loser to ",BF$27),$BA:$BA,$BB:$BB),0))</f>
        <v>7 - 13</v>
      </c>
      <c r="BG30" s="48"/>
      <c r="BH30" s="49" t="str">
        <f t="shared" ref="BH30:BR30" si="55">CONCATENATE(IFERROR(XLOOKUP(CONCATENATE($BD30," over ",BH$27),$AY:$AY,$AZ:$AZ),0)," - ",IFERROR(XLOOKUP(CONCATENATE($BD30," loser to ",BH$27),$BA:$BA,$BB:$BB),0))</f>
        <v>8 - 7</v>
      </c>
      <c r="BI30" s="49" t="str">
        <f t="shared" si="55"/>
        <v>13 - 9</v>
      </c>
      <c r="BJ30" s="49" t="str">
        <f t="shared" si="55"/>
        <v>4 - 11</v>
      </c>
      <c r="BK30" s="49" t="str">
        <f t="shared" si="55"/>
        <v>10 - 10</v>
      </c>
      <c r="BL30" s="49" t="str">
        <f t="shared" si="55"/>
        <v>7 - 11</v>
      </c>
      <c r="BM30" s="49" t="str">
        <f t="shared" si="55"/>
        <v>1 - 5</v>
      </c>
      <c r="BN30" s="49" t="str">
        <f t="shared" si="55"/>
        <v>11 - 6</v>
      </c>
      <c r="BO30" s="49" t="str">
        <f t="shared" si="55"/>
        <v>12 - 7</v>
      </c>
      <c r="BP30" s="49" t="str">
        <f t="shared" si="55"/>
        <v>5 - 2</v>
      </c>
      <c r="BQ30" s="49" t="str">
        <f t="shared" si="55"/>
        <v>13 - 8</v>
      </c>
      <c r="BR30" s="49" t="str">
        <f t="shared" si="55"/>
        <v>12 - 7</v>
      </c>
      <c r="BS30" s="4"/>
      <c r="BT30" s="4"/>
      <c r="BU30" s="4"/>
      <c r="BV30" s="4"/>
      <c r="BW30" s="4"/>
      <c r="BX30" s="4"/>
      <c r="BY30" s="4"/>
      <c r="BZ30" s="4"/>
      <c r="CA30" s="124" t="s">
        <v>49</v>
      </c>
      <c r="CB30" s="124"/>
      <c r="CC30" s="124" t="s">
        <v>65</v>
      </c>
      <c r="CD30" s="125" t="s">
        <v>208</v>
      </c>
      <c r="CE30" s="126">
        <f>BO44-BO53</f>
        <v>0.04320987654</v>
      </c>
      <c r="CF30" s="124">
        <v>3.0</v>
      </c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</row>
    <row r="31" ht="12.75" customHeight="1">
      <c r="A31" s="75">
        <v>2012.0</v>
      </c>
      <c r="B31" s="25" t="s">
        <v>61</v>
      </c>
      <c r="C31" s="25" t="s">
        <v>209</v>
      </c>
      <c r="D31" s="25" t="s">
        <v>50</v>
      </c>
      <c r="E31" s="25" t="s">
        <v>92</v>
      </c>
      <c r="F31" s="4"/>
      <c r="G31" s="4"/>
      <c r="H31" s="4"/>
      <c r="I31" s="4"/>
      <c r="J31" s="26" t="str">
        <f t="shared" si="46"/>
        <v>Y</v>
      </c>
      <c r="K31" s="27" t="s">
        <v>66</v>
      </c>
      <c r="L31" s="28">
        <f t="shared" si="47"/>
        <v>6.714285714</v>
      </c>
      <c r="M31" s="122">
        <v>1.0</v>
      </c>
      <c r="N31" s="73">
        <v>7.0</v>
      </c>
      <c r="O31" s="73">
        <v>7.0</v>
      </c>
      <c r="P31" s="61" t="s">
        <v>210</v>
      </c>
      <c r="Q31" s="59">
        <v>11.0</v>
      </c>
      <c r="R31" s="61">
        <v>10.0</v>
      </c>
      <c r="S31" s="59">
        <v>11.0</v>
      </c>
      <c r="T31" s="62">
        <v>1.0</v>
      </c>
      <c r="U31" s="63">
        <v>9.0</v>
      </c>
      <c r="V31" s="69">
        <v>8.0</v>
      </c>
      <c r="W31" s="62">
        <v>1.0</v>
      </c>
      <c r="X31" s="61">
        <v>10.0</v>
      </c>
      <c r="Y31" s="73">
        <v>7.0</v>
      </c>
      <c r="Z31" s="55">
        <v>5.0</v>
      </c>
      <c r="AA31" s="60">
        <v>6.0</v>
      </c>
      <c r="AB31" s="113">
        <f t="shared" si="48"/>
        <v>11</v>
      </c>
      <c r="AC31" s="114">
        <f t="shared" si="49"/>
        <v>1</v>
      </c>
      <c r="AD31" s="114">
        <f t="shared" si="50"/>
        <v>5</v>
      </c>
      <c r="AE31" s="40">
        <f t="shared" si="51"/>
        <v>6.857142857</v>
      </c>
      <c r="AF31" s="4"/>
      <c r="AG31" s="43">
        <v>2018.0</v>
      </c>
      <c r="AH31" s="42" t="s">
        <v>69</v>
      </c>
      <c r="AI31" s="42" t="s">
        <v>49</v>
      </c>
      <c r="AJ31" s="42" t="s">
        <v>50</v>
      </c>
      <c r="AK31" s="4"/>
      <c r="AL31" s="64">
        <v>2024.0</v>
      </c>
      <c r="AM31" s="64">
        <v>13.0</v>
      </c>
      <c r="AN31" s="65" t="s">
        <v>68</v>
      </c>
      <c r="AO31" s="65" t="s">
        <v>60</v>
      </c>
      <c r="AP31" s="64">
        <v>82.0</v>
      </c>
      <c r="AQ31" s="64">
        <v>103.42</v>
      </c>
      <c r="AR31" s="65" t="str">
        <f>IF(Stats!$AP31&gt;Stats!$AQ31,Stats!$AN31,Stats!$AO31)</f>
        <v>Hoyle</v>
      </c>
      <c r="AS31" s="65" t="str">
        <f>IF(Stats!$AR31=Stats!$AN31,CONCATENATE(Stats!$AN31," over ",Stats!$AO31),CONCATENATE(Stats!$AO31," over ",Stats!$AN31))</f>
        <v>Hoyle over Ryan</v>
      </c>
      <c r="AT31" s="65" t="str">
        <f>IF(Stats!$AR31=Stats!$AO31,CONCATENATE(Stats!$AN31," loser to ",Stats!$AO31),CONCATENATE(Stats!$AO31," loser to ",Stats!$AN31))</f>
        <v>Ryan loser to Hoyle</v>
      </c>
      <c r="AU31" s="64">
        <f>ABS(Stats!$AQ31-Stats!$AP31)</f>
        <v>21.42</v>
      </c>
      <c r="AV31" s="64">
        <f>Stats!$AQ31+Stats!$AP31</f>
        <v>185.42</v>
      </c>
      <c r="AW31" s="64"/>
      <c r="AX31" s="4"/>
      <c r="AY31" s="4" t="s">
        <v>211</v>
      </c>
      <c r="AZ31" s="4">
        <f>COUNTIF(Stats!$AS$4:$AS$1633,AY31)</f>
        <v>6</v>
      </c>
      <c r="BA31" s="4" t="s">
        <v>212</v>
      </c>
      <c r="BB31" s="4">
        <f>COUNTIF(Stats!$AT$4:$AT$1633,BA31)</f>
        <v>12</v>
      </c>
      <c r="BC31" s="4"/>
      <c r="BD31" s="66" t="s">
        <v>57</v>
      </c>
      <c r="BE31" s="67" t="str">
        <f t="shared" si="54"/>
        <v>10 - 6</v>
      </c>
      <c r="BF31" s="67" t="str">
        <f t="shared" si="56"/>
        <v>9 - 9</v>
      </c>
      <c r="BG31" s="67" t="str">
        <f t="shared" ref="BG31:BG41" si="58">CONCATENATE(IFERROR(XLOOKUP(CONCATENATE($BD31," over ",BG$27),$AY:$AY,$AZ:$AZ),0)," - ",IFERROR(XLOOKUP(CONCATENATE($BD31," loser to ",BG$27),$BA:$BA,$BB:$BB),0))</f>
        <v>7 - 8</v>
      </c>
      <c r="BH31" s="48"/>
      <c r="BI31" s="67" t="str">
        <f t="shared" ref="BI31:BR31" si="57">CONCATENATE(IFERROR(XLOOKUP(CONCATENATE($BD31," over ",BI$27),$AY:$AY,$AZ:$AZ),0)," - ",IFERROR(XLOOKUP(CONCATENATE($BD31," loser to ",BI$27),$BA:$BA,$BB:$BB),0))</f>
        <v>6 - 11</v>
      </c>
      <c r="BJ31" s="67" t="str">
        <f t="shared" si="57"/>
        <v>9 - 3</v>
      </c>
      <c r="BK31" s="67" t="str">
        <f t="shared" si="57"/>
        <v>7 - 7</v>
      </c>
      <c r="BL31" s="67" t="str">
        <f t="shared" si="57"/>
        <v>7 - 8</v>
      </c>
      <c r="BM31" s="67" t="str">
        <f t="shared" si="57"/>
        <v>2 - 3</v>
      </c>
      <c r="BN31" s="67" t="str">
        <f t="shared" si="57"/>
        <v>9 - 10</v>
      </c>
      <c r="BO31" s="67" t="str">
        <f t="shared" si="57"/>
        <v>7 - 9</v>
      </c>
      <c r="BP31" s="67" t="str">
        <f t="shared" si="57"/>
        <v>4 - 7</v>
      </c>
      <c r="BQ31" s="67" t="str">
        <f t="shared" si="57"/>
        <v>7 - 10</v>
      </c>
      <c r="BR31" s="67" t="str">
        <f t="shared" si="57"/>
        <v>8 - 8</v>
      </c>
      <c r="BS31" s="4"/>
      <c r="BT31" s="4"/>
      <c r="BU31" s="4"/>
      <c r="BV31" s="4"/>
      <c r="BW31" s="4"/>
      <c r="BX31" s="4"/>
      <c r="BY31" s="4"/>
      <c r="BZ31" s="4"/>
      <c r="CA31" s="124" t="s">
        <v>50</v>
      </c>
      <c r="CB31" s="124"/>
      <c r="CC31" s="124" t="s">
        <v>67</v>
      </c>
      <c r="CD31" s="125" t="s">
        <v>213</v>
      </c>
      <c r="CE31" s="126">
        <f>BO45-BO55</f>
        <v>0.05011213905</v>
      </c>
      <c r="CF31" s="124">
        <v>1.0</v>
      </c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</row>
    <row r="32" ht="12.75" customHeight="1">
      <c r="A32" s="68">
        <v>2012.0</v>
      </c>
      <c r="B32" s="52" t="s">
        <v>49</v>
      </c>
      <c r="C32" s="52" t="s">
        <v>214</v>
      </c>
      <c r="D32" s="52" t="s">
        <v>65</v>
      </c>
      <c r="E32" s="52" t="s">
        <v>215</v>
      </c>
      <c r="F32" s="4"/>
      <c r="G32" s="4"/>
      <c r="H32" s="4"/>
      <c r="I32" s="4"/>
      <c r="J32" s="26" t="str">
        <f t="shared" si="46"/>
        <v>Y</v>
      </c>
      <c r="K32" s="27" t="s">
        <v>65</v>
      </c>
      <c r="L32" s="28">
        <f t="shared" si="47"/>
        <v>7</v>
      </c>
      <c r="M32" s="122">
        <v>13.0</v>
      </c>
      <c r="N32" s="62">
        <v>1.0</v>
      </c>
      <c r="O32" s="79">
        <v>13.0</v>
      </c>
      <c r="P32" s="58" t="s">
        <v>216</v>
      </c>
      <c r="Q32" s="73">
        <v>7.0</v>
      </c>
      <c r="R32" s="69">
        <v>8.0</v>
      </c>
      <c r="S32" s="58">
        <v>3.0</v>
      </c>
      <c r="T32" s="76">
        <v>12.0</v>
      </c>
      <c r="U32" s="72">
        <v>4.0</v>
      </c>
      <c r="V32" s="54">
        <v>2.0</v>
      </c>
      <c r="W32" s="55">
        <v>5.0</v>
      </c>
      <c r="X32" s="63">
        <v>9.0</v>
      </c>
      <c r="Y32" s="59">
        <v>11.0</v>
      </c>
      <c r="Z32" s="58">
        <v>3.0</v>
      </c>
      <c r="AA32" s="27"/>
      <c r="AB32" s="113">
        <f t="shared" si="48"/>
        <v>13</v>
      </c>
      <c r="AC32" s="114">
        <f t="shared" si="49"/>
        <v>1</v>
      </c>
      <c r="AD32" s="114">
        <f t="shared" si="50"/>
        <v>9</v>
      </c>
      <c r="AE32" s="40">
        <f t="shared" si="51"/>
        <v>8.142857143</v>
      </c>
      <c r="AF32" s="4"/>
      <c r="AG32" s="43">
        <v>2017.0</v>
      </c>
      <c r="AH32" s="42" t="s">
        <v>66</v>
      </c>
      <c r="AI32" s="42" t="s">
        <v>69</v>
      </c>
      <c r="AJ32" s="42" t="s">
        <v>63</v>
      </c>
      <c r="AK32" s="4"/>
      <c r="AL32" s="45">
        <v>2024.0</v>
      </c>
      <c r="AM32" s="45">
        <v>13.0</v>
      </c>
      <c r="AN32" s="46" t="s">
        <v>50</v>
      </c>
      <c r="AO32" s="46" t="s">
        <v>66</v>
      </c>
      <c r="AP32" s="45">
        <v>76.8</v>
      </c>
      <c r="AQ32" s="45">
        <v>123.9</v>
      </c>
      <c r="AR32" s="46" t="str">
        <f>IF(Stats!$AP32&gt;Stats!$AQ32,Stats!$AN32,Stats!$AO32)</f>
        <v>Nixon</v>
      </c>
      <c r="AS32" s="46" t="str">
        <f>IF(Stats!$AR32=Stats!$AN32,CONCATENATE(Stats!$AN32," over ",Stats!$AO32),CONCATENATE(Stats!$AO32," over ",Stats!$AN32))</f>
        <v>Nixon over AJ</v>
      </c>
      <c r="AT32" s="46" t="str">
        <f>IF(Stats!$AR32=Stats!$AO32,CONCATENATE(Stats!$AN32," loser to ",Stats!$AO32),CONCATENATE(Stats!$AO32," loser to ",Stats!$AN32))</f>
        <v>AJ loser to Nixon</v>
      </c>
      <c r="AU32" s="45">
        <f>ABS(Stats!$AQ32-Stats!$AP32)</f>
        <v>47.1</v>
      </c>
      <c r="AV32" s="45">
        <f>Stats!$AQ32+Stats!$AP32</f>
        <v>200.7</v>
      </c>
      <c r="AW32" s="45"/>
      <c r="AX32" s="4"/>
      <c r="AY32" s="4" t="s">
        <v>217</v>
      </c>
      <c r="AZ32" s="4">
        <f>COUNTIF(Stats!$AS$4:$AS$1633,AY32)</f>
        <v>7</v>
      </c>
      <c r="BA32" s="4" t="s">
        <v>218</v>
      </c>
      <c r="BB32" s="4">
        <f>COUNTIF(Stats!$AT$4:$AT$1633,BA32)</f>
        <v>7</v>
      </c>
      <c r="BC32" s="4"/>
      <c r="BD32" s="47" t="s">
        <v>59</v>
      </c>
      <c r="BE32" s="49" t="str">
        <f t="shared" si="54"/>
        <v>11 - 5</v>
      </c>
      <c r="BF32" s="49" t="str">
        <f t="shared" si="56"/>
        <v>11 - 6</v>
      </c>
      <c r="BG32" s="49" t="str">
        <f t="shared" si="58"/>
        <v>9 - 13</v>
      </c>
      <c r="BH32" s="49" t="str">
        <f t="shared" ref="BH32:BH41" si="60">CONCATENATE(IFERROR(XLOOKUP(CONCATENATE($BD32," over ",BH$27),$AY:$AY,$AZ:$AZ),0)," - ",IFERROR(XLOOKUP(CONCATENATE($BD32," loser to ",BH$27),$BA:$BA,$BB:$BB),0))</f>
        <v>11 - 6</v>
      </c>
      <c r="BI32" s="48"/>
      <c r="BJ32" s="49" t="str">
        <f t="shared" ref="BJ32:BR32" si="59">CONCATENATE(IFERROR(XLOOKUP(CONCATENATE($BD32," over ",BJ$27),$AY:$AY,$AZ:$AZ),0)," - ",IFERROR(XLOOKUP(CONCATENATE($BD32," loser to ",BJ$27),$BA:$BA,$BB:$BB),0))</f>
        <v>5 - 7</v>
      </c>
      <c r="BK32" s="49" t="str">
        <f t="shared" si="59"/>
        <v>13 - 8</v>
      </c>
      <c r="BL32" s="49" t="str">
        <f t="shared" si="59"/>
        <v>12 - 9</v>
      </c>
      <c r="BM32" s="49" t="str">
        <f t="shared" si="59"/>
        <v>2 - 4</v>
      </c>
      <c r="BN32" s="49" t="str">
        <f t="shared" si="59"/>
        <v>10 - 8</v>
      </c>
      <c r="BO32" s="49" t="str">
        <f t="shared" si="59"/>
        <v>10 - 14</v>
      </c>
      <c r="BP32" s="49" t="str">
        <f t="shared" si="59"/>
        <v>4 - 3</v>
      </c>
      <c r="BQ32" s="49" t="str">
        <f t="shared" si="59"/>
        <v>14 - 9</v>
      </c>
      <c r="BR32" s="49" t="str">
        <f t="shared" si="59"/>
        <v>10 - 11</v>
      </c>
      <c r="BS32" s="4"/>
      <c r="BT32" s="4"/>
      <c r="BU32" s="4"/>
      <c r="BV32" s="4"/>
      <c r="BW32" s="4"/>
      <c r="BX32" s="4"/>
      <c r="BY32" s="4"/>
      <c r="BZ32" s="4"/>
      <c r="CA32" s="124" t="s">
        <v>68</v>
      </c>
      <c r="CB32" s="124"/>
      <c r="CC32" s="124" t="s">
        <v>60</v>
      </c>
      <c r="CD32" s="125" t="s">
        <v>219</v>
      </c>
      <c r="CE32" s="126">
        <f>BO56-BO49</f>
        <v>-0.03521384742</v>
      </c>
      <c r="CF32" s="124">
        <v>3.0</v>
      </c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</row>
    <row r="33" ht="12.75" customHeight="1">
      <c r="A33" s="68">
        <v>2012.0</v>
      </c>
      <c r="B33" s="52"/>
      <c r="C33" s="52" t="s">
        <v>220</v>
      </c>
      <c r="D33" s="52"/>
      <c r="E33" s="52" t="s">
        <v>221</v>
      </c>
      <c r="F33" s="4"/>
      <c r="G33" s="4"/>
      <c r="H33" s="4"/>
      <c r="I33" s="4"/>
      <c r="J33" s="26" t="str">
        <f t="shared" si="46"/>
        <v>N</v>
      </c>
      <c r="K33" s="27" t="s">
        <v>126</v>
      </c>
      <c r="L33" s="28">
        <f t="shared" si="47"/>
        <v>7</v>
      </c>
      <c r="M33" s="27"/>
      <c r="N33" s="27"/>
      <c r="O33" s="27"/>
      <c r="P33" s="27"/>
      <c r="Q33" s="27"/>
      <c r="R33" s="27"/>
      <c r="S33" s="27"/>
      <c r="T33" s="58">
        <v>3.0</v>
      </c>
      <c r="U33" s="59">
        <v>11.0</v>
      </c>
      <c r="V33" s="27"/>
      <c r="W33" s="27"/>
      <c r="X33" s="27"/>
      <c r="Y33" s="27"/>
      <c r="Z33" s="27"/>
      <c r="AA33" s="27"/>
      <c r="AB33" s="113">
        <f t="shared" si="48"/>
        <v>11</v>
      </c>
      <c r="AC33" s="114">
        <f t="shared" si="49"/>
        <v>3</v>
      </c>
      <c r="AD33" s="114" t="str">
        <f t="shared" si="50"/>
        <v/>
      </c>
      <c r="AE33" s="40">
        <f t="shared" si="51"/>
        <v>3</v>
      </c>
      <c r="AF33" s="4"/>
      <c r="AG33" s="43">
        <v>2016.0</v>
      </c>
      <c r="AH33" s="42" t="s">
        <v>63</v>
      </c>
      <c r="AI33" s="42" t="s">
        <v>55</v>
      </c>
      <c r="AJ33" s="42" t="s">
        <v>57</v>
      </c>
      <c r="AK33" s="4"/>
      <c r="AL33" s="64">
        <v>2024.0</v>
      </c>
      <c r="AM33" s="64">
        <v>13.0</v>
      </c>
      <c r="AN33" s="65" t="s">
        <v>59</v>
      </c>
      <c r="AO33" s="65" t="s">
        <v>67</v>
      </c>
      <c r="AP33" s="64">
        <v>124.78</v>
      </c>
      <c r="AQ33" s="64">
        <v>102.9</v>
      </c>
      <c r="AR33" s="65" t="str">
        <f>IF(Stats!$AP33&gt;Stats!$AQ33,Stats!$AN33,Stats!$AO33)</f>
        <v>Forrest</v>
      </c>
      <c r="AS33" s="65" t="str">
        <f>IF(Stats!$AR33=Stats!$AN33,CONCATENATE(Stats!$AN33," over ",Stats!$AO33),CONCATENATE(Stats!$AO33," over ",Stats!$AN33))</f>
        <v>Forrest over Rick</v>
      </c>
      <c r="AT33" s="65" t="str">
        <f>IF(Stats!$AR33=Stats!$AO33,CONCATENATE(Stats!$AN33," loser to ",Stats!$AO33),CONCATENATE(Stats!$AO33," loser to ",Stats!$AN33))</f>
        <v>Rick loser to Forrest</v>
      </c>
      <c r="AU33" s="64">
        <f>ABS(Stats!$AQ33-Stats!$AP33)</f>
        <v>21.88</v>
      </c>
      <c r="AV33" s="64">
        <f>Stats!$AQ33+Stats!$AP33</f>
        <v>227.68</v>
      </c>
      <c r="AW33" s="64"/>
      <c r="AX33" s="4"/>
      <c r="AY33" s="4" t="s">
        <v>222</v>
      </c>
      <c r="AZ33" s="4">
        <f>COUNTIF(Stats!$AS$4:$AS$1633,AY33)</f>
        <v>1</v>
      </c>
      <c r="BA33" s="4" t="s">
        <v>223</v>
      </c>
      <c r="BB33" s="4">
        <f>COUNTIF(Stats!$AT$4:$AT$1633,BA33)</f>
        <v>13</v>
      </c>
      <c r="BC33" s="4"/>
      <c r="BD33" s="66" t="s">
        <v>60</v>
      </c>
      <c r="BE33" s="67" t="str">
        <f t="shared" si="54"/>
        <v>5 - 6</v>
      </c>
      <c r="BF33" s="67" t="str">
        <f t="shared" si="56"/>
        <v>7 - 6</v>
      </c>
      <c r="BG33" s="67" t="str">
        <f t="shared" si="58"/>
        <v>11 - 4</v>
      </c>
      <c r="BH33" s="67" t="str">
        <f t="shared" si="60"/>
        <v>3 - 9</v>
      </c>
      <c r="BI33" s="67" t="str">
        <f t="shared" ref="BI33:BI41" si="62">CONCATENATE(IFERROR(XLOOKUP(CONCATENATE($BD33," over ",BI$27),$AY:$AY,$AZ:$AZ),0)," - ",IFERROR(XLOOKUP(CONCATENATE($BD33," loser to ",BI$27),$BA:$BA,$BB:$BB),0))</f>
        <v>7 - 5</v>
      </c>
      <c r="BJ33" s="48"/>
      <c r="BK33" s="67" t="str">
        <f t="shared" ref="BK33:BR33" si="61">CONCATENATE(IFERROR(XLOOKUP(CONCATENATE($BD33," over ",BK$27),$AY:$AY,$AZ:$AZ),0)," - ",IFERROR(XLOOKUP(CONCATENATE($BD33," loser to ",BK$27),$BA:$BA,$BB:$BB),0))</f>
        <v>7 - 8</v>
      </c>
      <c r="BL33" s="67" t="str">
        <f t="shared" si="61"/>
        <v>6 - 12</v>
      </c>
      <c r="BM33" s="67" t="str">
        <f t="shared" si="61"/>
        <v>3 - 4</v>
      </c>
      <c r="BN33" s="67" t="str">
        <f t="shared" si="61"/>
        <v>6 - 6</v>
      </c>
      <c r="BO33" s="67" t="str">
        <f t="shared" si="61"/>
        <v>6 - 9</v>
      </c>
      <c r="BP33" s="67" t="str">
        <f t="shared" si="61"/>
        <v>6 - 3</v>
      </c>
      <c r="BQ33" s="67" t="str">
        <f t="shared" si="61"/>
        <v>7 - 4</v>
      </c>
      <c r="BR33" s="67" t="str">
        <f t="shared" si="61"/>
        <v>6 - 9</v>
      </c>
      <c r="BS33" s="4"/>
      <c r="BT33" s="4"/>
      <c r="BU33" s="4"/>
      <c r="BV33" s="4"/>
      <c r="BW33" s="4"/>
      <c r="BX33" s="4"/>
      <c r="BY33" s="4"/>
      <c r="BZ33" s="4"/>
      <c r="CA33" s="124" t="s">
        <v>57</v>
      </c>
      <c r="CB33" s="124"/>
      <c r="CC33" s="124" t="s">
        <v>55</v>
      </c>
      <c r="CD33" s="125" t="s">
        <v>224</v>
      </c>
      <c r="CE33" s="126">
        <f>BO47-BO46</f>
        <v>0.0005579927653</v>
      </c>
      <c r="CF33" s="124">
        <v>3.0</v>
      </c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</row>
    <row r="34" ht="12.75" customHeight="1">
      <c r="A34" s="68">
        <v>2012.0</v>
      </c>
      <c r="B34" s="52"/>
      <c r="C34" s="52" t="s">
        <v>225</v>
      </c>
      <c r="D34" s="52"/>
      <c r="E34" s="52"/>
      <c r="F34" s="4"/>
      <c r="G34" s="4"/>
      <c r="H34" s="4"/>
      <c r="I34" s="4"/>
      <c r="J34" s="26" t="str">
        <f t="shared" si="46"/>
        <v>Y</v>
      </c>
      <c r="K34" s="27" t="s">
        <v>55</v>
      </c>
      <c r="L34" s="28">
        <f t="shared" si="47"/>
        <v>7.357142857</v>
      </c>
      <c r="M34" s="122">
        <v>12.0</v>
      </c>
      <c r="N34" s="76">
        <v>12.0</v>
      </c>
      <c r="O34" s="59">
        <v>11.0</v>
      </c>
      <c r="P34" s="60" t="s">
        <v>226</v>
      </c>
      <c r="Q34" s="62">
        <v>1.0</v>
      </c>
      <c r="R34" s="62">
        <v>1.0</v>
      </c>
      <c r="S34" s="73">
        <v>7.0</v>
      </c>
      <c r="T34" s="60">
        <v>6.0</v>
      </c>
      <c r="U34" s="62">
        <v>1.0</v>
      </c>
      <c r="V34" s="61">
        <v>10.0</v>
      </c>
      <c r="W34" s="76">
        <v>12.0</v>
      </c>
      <c r="X34" s="55">
        <v>5.0</v>
      </c>
      <c r="Y34" s="63">
        <v>9.0</v>
      </c>
      <c r="Z34" s="69">
        <v>8.0</v>
      </c>
      <c r="AA34" s="69">
        <v>8.0</v>
      </c>
      <c r="AB34" s="113">
        <f t="shared" si="48"/>
        <v>12</v>
      </c>
      <c r="AC34" s="114">
        <f t="shared" si="49"/>
        <v>1</v>
      </c>
      <c r="AD34" s="114">
        <f t="shared" si="50"/>
        <v>11.66666667</v>
      </c>
      <c r="AE34" s="40">
        <f t="shared" si="51"/>
        <v>7.142857143</v>
      </c>
      <c r="AF34" s="4"/>
      <c r="AG34" s="43">
        <v>2015.0</v>
      </c>
      <c r="AH34" s="42" t="s">
        <v>63</v>
      </c>
      <c r="AI34" s="42" t="s">
        <v>65</v>
      </c>
      <c r="AJ34" s="42" t="s">
        <v>60</v>
      </c>
      <c r="AK34" s="4"/>
      <c r="AL34" s="45">
        <v>2024.0</v>
      </c>
      <c r="AM34" s="45">
        <v>13.0</v>
      </c>
      <c r="AN34" s="46" t="s">
        <v>64</v>
      </c>
      <c r="AO34" s="46" t="s">
        <v>49</v>
      </c>
      <c r="AP34" s="45">
        <v>123.98</v>
      </c>
      <c r="AQ34" s="45">
        <v>110.38</v>
      </c>
      <c r="AR34" s="46" t="str">
        <f>IF(Stats!$AP34&gt;Stats!$AQ34,Stats!$AN34,Stats!$AO34)</f>
        <v>Mims</v>
      </c>
      <c r="AS34" s="46" t="str">
        <f>IF(Stats!$AR34=Stats!$AN34,CONCATENATE(Stats!$AN34," over ",Stats!$AO34),CONCATENATE(Stats!$AO34," over ",Stats!$AN34))</f>
        <v>Mims over Adler</v>
      </c>
      <c r="AT34" s="46" t="str">
        <f>IF(Stats!$AR34=Stats!$AO34,CONCATENATE(Stats!$AN34," loser to ",Stats!$AO34),CONCATENATE(Stats!$AO34," loser to ",Stats!$AN34))</f>
        <v>Adler loser to Mims</v>
      </c>
      <c r="AU34" s="45">
        <f>ABS(Stats!$AQ34-Stats!$AP34)</f>
        <v>13.6</v>
      </c>
      <c r="AV34" s="45">
        <f>Stats!$AQ34+Stats!$AP34</f>
        <v>234.36</v>
      </c>
      <c r="AW34" s="45"/>
      <c r="AX34" s="4"/>
      <c r="AY34" s="4" t="s">
        <v>227</v>
      </c>
      <c r="AZ34" s="4">
        <f>COUNTIF(Stats!$AS$4:$AS$1633,AY34)</f>
        <v>7</v>
      </c>
      <c r="BA34" s="4" t="s">
        <v>228</v>
      </c>
      <c r="BB34" s="4">
        <f>COUNTIF(Stats!$AT$4:$AT$1633,BA34)</f>
        <v>14</v>
      </c>
      <c r="BC34" s="4"/>
      <c r="BD34" s="47" t="s">
        <v>61</v>
      </c>
      <c r="BE34" s="49" t="str">
        <f t="shared" si="54"/>
        <v>7 - 10</v>
      </c>
      <c r="BF34" s="49" t="str">
        <f t="shared" si="56"/>
        <v>13 - 7</v>
      </c>
      <c r="BG34" s="49" t="str">
        <f t="shared" si="58"/>
        <v>10 - 10</v>
      </c>
      <c r="BH34" s="49" t="str">
        <f t="shared" si="60"/>
        <v>7 - 7</v>
      </c>
      <c r="BI34" s="49" t="str">
        <f t="shared" si="62"/>
        <v>8 - 13</v>
      </c>
      <c r="BJ34" s="49" t="str">
        <f t="shared" ref="BJ34:BJ41" si="64">CONCATENATE(IFERROR(XLOOKUP(CONCATENATE($BD34," over ",BJ$27),$AY:$AY,$AZ:$AZ),0)," - ",IFERROR(XLOOKUP(CONCATENATE($BD34," loser to ",BJ$27),$BA:$BA,$BB:$BB),0))</f>
        <v>8 - 7</v>
      </c>
      <c r="BK34" s="48"/>
      <c r="BL34" s="49" t="str">
        <f t="shared" ref="BL34:BR34" si="63">CONCATENATE(IFERROR(XLOOKUP(CONCATENATE($BD34," over ",BL$27),$AY:$AY,$AZ:$AZ),0)," - ",IFERROR(XLOOKUP(CONCATENATE($BD34," loser to ",BL$27),$BA:$BA,$BB:$BB),0))</f>
        <v>4 - 18</v>
      </c>
      <c r="BM34" s="49" t="str">
        <f t="shared" si="63"/>
        <v>1 - 5</v>
      </c>
      <c r="BN34" s="49" t="str">
        <f t="shared" si="63"/>
        <v>8 - 11</v>
      </c>
      <c r="BO34" s="49" t="str">
        <f t="shared" si="63"/>
        <v>9 - 8</v>
      </c>
      <c r="BP34" s="49" t="str">
        <f t="shared" si="63"/>
        <v>7 - 3</v>
      </c>
      <c r="BQ34" s="49" t="str">
        <f t="shared" si="63"/>
        <v>15 - 8</v>
      </c>
      <c r="BR34" s="49" t="str">
        <f t="shared" si="63"/>
        <v>10 - 10</v>
      </c>
      <c r="BS34" s="4"/>
      <c r="BT34" s="4"/>
      <c r="BU34" s="4"/>
      <c r="BV34" s="4"/>
      <c r="BW34" s="4"/>
      <c r="BX34" s="4"/>
      <c r="BY34" s="4"/>
      <c r="BZ34" s="4"/>
      <c r="CA34" s="124" t="s">
        <v>66</v>
      </c>
      <c r="CB34" s="124"/>
      <c r="CC34" s="124" t="s">
        <v>59</v>
      </c>
      <c r="CD34" s="125" t="s">
        <v>229</v>
      </c>
      <c r="CE34" s="126">
        <f>BO54-BO48</f>
        <v>-0.02040816327</v>
      </c>
      <c r="CF34" s="124">
        <v>0.0</v>
      </c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</row>
    <row r="35" ht="12.75" customHeight="1">
      <c r="A35" s="24">
        <v>2013.0</v>
      </c>
      <c r="B35" s="25" t="s">
        <v>69</v>
      </c>
      <c r="C35" s="25" t="s">
        <v>230</v>
      </c>
      <c r="D35" s="25" t="s">
        <v>59</v>
      </c>
      <c r="E35" s="25" t="s">
        <v>174</v>
      </c>
      <c r="F35" s="4"/>
      <c r="G35" s="4"/>
      <c r="H35" s="4"/>
      <c r="I35" s="4"/>
      <c r="J35" s="26" t="str">
        <f t="shared" si="46"/>
        <v>Y</v>
      </c>
      <c r="K35" s="27" t="s">
        <v>68</v>
      </c>
      <c r="L35" s="28">
        <f t="shared" si="47"/>
        <v>8.928571429</v>
      </c>
      <c r="M35" s="122">
        <v>14.0</v>
      </c>
      <c r="N35" s="60">
        <v>6.0</v>
      </c>
      <c r="O35" s="54">
        <v>2.0</v>
      </c>
      <c r="P35" s="62" t="s">
        <v>231</v>
      </c>
      <c r="Q35" s="79">
        <v>13.0</v>
      </c>
      <c r="R35" s="85">
        <v>14.0</v>
      </c>
      <c r="S35" s="79">
        <v>13.0</v>
      </c>
      <c r="T35" s="63">
        <v>9.0</v>
      </c>
      <c r="U35" s="69">
        <v>8.0</v>
      </c>
      <c r="V35" s="59">
        <v>11.0</v>
      </c>
      <c r="W35" s="59">
        <v>11.0</v>
      </c>
      <c r="X35" s="59">
        <v>11.0</v>
      </c>
      <c r="Y35" s="58">
        <v>3.0</v>
      </c>
      <c r="Z35" s="63">
        <v>9.0</v>
      </c>
      <c r="AA35" s="62">
        <v>1.0</v>
      </c>
      <c r="AB35" s="113">
        <f t="shared" si="48"/>
        <v>14</v>
      </c>
      <c r="AC35" s="114">
        <f t="shared" si="49"/>
        <v>1</v>
      </c>
      <c r="AD35" s="114">
        <f t="shared" si="50"/>
        <v>7.333333333</v>
      </c>
      <c r="AE35" s="40">
        <f t="shared" si="51"/>
        <v>10.14285714</v>
      </c>
      <c r="AF35" s="4"/>
      <c r="AG35" s="43">
        <v>2014.0</v>
      </c>
      <c r="AH35" s="42" t="s">
        <v>65</v>
      </c>
      <c r="AI35" s="42" t="s">
        <v>66</v>
      </c>
      <c r="AJ35" s="42" t="s">
        <v>49</v>
      </c>
      <c r="AK35" s="4"/>
      <c r="AL35" s="64">
        <v>2024.0</v>
      </c>
      <c r="AM35" s="64">
        <v>13.0</v>
      </c>
      <c r="AN35" s="65" t="s">
        <v>61</v>
      </c>
      <c r="AO35" s="65" t="s">
        <v>65</v>
      </c>
      <c r="AP35" s="64">
        <v>107.0</v>
      </c>
      <c r="AQ35" s="64">
        <v>93.74</v>
      </c>
      <c r="AR35" s="65" t="str">
        <f>IF(Stats!$AP35&gt;Stats!$AQ35,Stats!$AN35,Stats!$AO35)</f>
        <v>Jimmy</v>
      </c>
      <c r="AS35" s="65" t="str">
        <f>IF(Stats!$AR35=Stats!$AN35,CONCATENATE(Stats!$AN35," over ",Stats!$AO35),CONCATENATE(Stats!$AO35," over ",Stats!$AN35))</f>
        <v>Jimmy over Neill</v>
      </c>
      <c r="AT35" s="65" t="str">
        <f>IF(Stats!$AR35=Stats!$AO35,CONCATENATE(Stats!$AN35," loser to ",Stats!$AO35),CONCATENATE(Stats!$AO35," loser to ",Stats!$AN35))</f>
        <v>Neill loser to Jimmy</v>
      </c>
      <c r="AU35" s="64">
        <f>ABS(Stats!$AQ35-Stats!$AP35)</f>
        <v>13.26</v>
      </c>
      <c r="AV35" s="64">
        <f>Stats!$AQ35+Stats!$AP35</f>
        <v>200.74</v>
      </c>
      <c r="AW35" s="64"/>
      <c r="AX35" s="4"/>
      <c r="AY35" s="4" t="s">
        <v>232</v>
      </c>
      <c r="AZ35" s="4">
        <f>COUNTIF(Stats!$AS$4:$AS$1633,AY35)</f>
        <v>1</v>
      </c>
      <c r="BA35" s="4" t="s">
        <v>233</v>
      </c>
      <c r="BB35" s="4">
        <f>COUNTIF(Stats!$AT$4:$AT$1633,BA35)</f>
        <v>4</v>
      </c>
      <c r="BC35" s="4"/>
      <c r="BD35" s="66" t="s">
        <v>63</v>
      </c>
      <c r="BE35" s="67" t="str">
        <f t="shared" si="54"/>
        <v>12 - 9</v>
      </c>
      <c r="BF35" s="67" t="str">
        <f t="shared" si="56"/>
        <v>14 - 7</v>
      </c>
      <c r="BG35" s="67" t="str">
        <f t="shared" si="58"/>
        <v>11 - 7</v>
      </c>
      <c r="BH35" s="67" t="str">
        <f t="shared" si="60"/>
        <v>8 - 7</v>
      </c>
      <c r="BI35" s="67" t="str">
        <f t="shared" si="62"/>
        <v>9 - 12</v>
      </c>
      <c r="BJ35" s="67" t="str">
        <f t="shared" si="64"/>
        <v>10 - 4</v>
      </c>
      <c r="BK35" s="67" t="str">
        <f t="shared" ref="BK35:BK41" si="66">CONCATENATE(IFERROR(XLOOKUP(CONCATENATE($BD35," over ",BK$27),$AY:$AY,$AZ:$AZ),0)," - ",IFERROR(XLOOKUP(CONCATENATE($BD35," loser to ",BK$27),$BA:$BA,$BB:$BB),0))</f>
        <v>18 - 4</v>
      </c>
      <c r="BL35" s="48"/>
      <c r="BM35" s="67" t="str">
        <f t="shared" ref="BM35:BR35" si="65">CONCATENATE(IFERROR(XLOOKUP(CONCATENATE($BD35," over ",BM$27),$AY:$AY,$AZ:$AZ),0)," - ",IFERROR(XLOOKUP(CONCATENATE($BD35," loser to ",BM$27),$BA:$BA,$BB:$BB),0))</f>
        <v>2 - 3</v>
      </c>
      <c r="BN35" s="67" t="str">
        <f t="shared" si="65"/>
        <v>13 - 7</v>
      </c>
      <c r="BO35" s="67" t="str">
        <f t="shared" si="65"/>
        <v>10 - 10</v>
      </c>
      <c r="BP35" s="67" t="str">
        <f t="shared" si="65"/>
        <v>4 - 3</v>
      </c>
      <c r="BQ35" s="67" t="str">
        <f t="shared" si="65"/>
        <v>9 - 8</v>
      </c>
      <c r="BR35" s="67" t="str">
        <f t="shared" si="65"/>
        <v>11 - 9</v>
      </c>
      <c r="BS35" s="4"/>
      <c r="BT35" s="4"/>
      <c r="BU35" s="4"/>
      <c r="BV35" s="4"/>
      <c r="BW35" s="4"/>
      <c r="BX35" s="4"/>
      <c r="BY35" s="4"/>
      <c r="BZ35" s="4"/>
      <c r="CA35" s="124"/>
      <c r="CB35" s="124"/>
      <c r="CC35" s="124"/>
      <c r="CD35" s="124"/>
      <c r="CE35" s="124"/>
      <c r="CF35" s="12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</row>
    <row r="36" ht="12.75" customHeight="1">
      <c r="A36" s="68">
        <v>2013.0</v>
      </c>
      <c r="B36" s="52" t="s">
        <v>59</v>
      </c>
      <c r="C36" s="52" t="s">
        <v>234</v>
      </c>
      <c r="D36" s="52" t="s">
        <v>55</v>
      </c>
      <c r="E36" s="52" t="s">
        <v>235</v>
      </c>
      <c r="F36" s="4"/>
      <c r="G36" s="4"/>
      <c r="H36" s="4"/>
      <c r="I36" s="4"/>
      <c r="J36" s="26" t="str">
        <f t="shared" si="46"/>
        <v>Y</v>
      </c>
      <c r="K36" s="27" t="s">
        <v>117</v>
      </c>
      <c r="L36" s="28">
        <f t="shared" si="47"/>
        <v>7.6</v>
      </c>
      <c r="M36" s="122">
        <v>5.0</v>
      </c>
      <c r="N36" s="61">
        <v>10.0</v>
      </c>
      <c r="O36" s="63">
        <v>9.0</v>
      </c>
      <c r="P36" s="59" t="s">
        <v>236</v>
      </c>
      <c r="Q36" s="55">
        <v>5.0</v>
      </c>
      <c r="R36" s="60">
        <v>6.0</v>
      </c>
      <c r="S36" s="63">
        <v>9.0</v>
      </c>
      <c r="T36" s="55">
        <v>5.0</v>
      </c>
      <c r="U36" s="61">
        <v>10.0</v>
      </c>
      <c r="V36" s="58">
        <v>3.0</v>
      </c>
      <c r="W36" s="85">
        <v>14.0</v>
      </c>
      <c r="X36" s="27"/>
      <c r="Y36" s="27"/>
      <c r="Z36" s="27"/>
      <c r="AA36" s="27"/>
      <c r="AB36" s="113">
        <f t="shared" si="48"/>
        <v>14</v>
      </c>
      <c r="AC36" s="114">
        <f t="shared" si="49"/>
        <v>3</v>
      </c>
      <c r="AD36" s="114">
        <f t="shared" si="50"/>
        <v>8</v>
      </c>
      <c r="AE36" s="40">
        <f t="shared" si="51"/>
        <v>7</v>
      </c>
      <c r="AF36" s="4"/>
      <c r="AG36" s="43">
        <v>2013.0</v>
      </c>
      <c r="AH36" s="42" t="s">
        <v>69</v>
      </c>
      <c r="AI36" s="42" t="s">
        <v>51</v>
      </c>
      <c r="AJ36" s="42" t="s">
        <v>63</v>
      </c>
      <c r="AK36" s="4"/>
      <c r="AL36" s="45">
        <v>2024.0</v>
      </c>
      <c r="AM36" s="45">
        <v>13.0</v>
      </c>
      <c r="AN36" s="46" t="s">
        <v>57</v>
      </c>
      <c r="AO36" s="46" t="s">
        <v>69</v>
      </c>
      <c r="AP36" s="45">
        <v>123.76</v>
      </c>
      <c r="AQ36" s="45">
        <v>128.46</v>
      </c>
      <c r="AR36" s="46" t="str">
        <f>IF(Stats!$AP36&gt;Stats!$AQ36,Stats!$AN36,Stats!$AO36)</f>
        <v>Todd</v>
      </c>
      <c r="AS36" s="46" t="str">
        <f>IF(Stats!$AR36=Stats!$AN36,CONCATENATE(Stats!$AN36," over ",Stats!$AO36),CONCATENATE(Stats!$AO36," over ",Stats!$AN36))</f>
        <v>Todd over Doug</v>
      </c>
      <c r="AT36" s="46" t="str">
        <f>IF(Stats!$AR36=Stats!$AO36,CONCATENATE(Stats!$AN36," loser to ",Stats!$AO36),CONCATENATE(Stats!$AO36," loser to ",Stats!$AN36))</f>
        <v>Doug loser to Todd</v>
      </c>
      <c r="AU36" s="45">
        <f>ABS(Stats!$AQ36-Stats!$AP36)</f>
        <v>4.7</v>
      </c>
      <c r="AV36" s="45">
        <f>Stats!$AQ36+Stats!$AP36</f>
        <v>252.22</v>
      </c>
      <c r="AW36" s="45"/>
      <c r="AX36" s="4"/>
      <c r="AY36" s="4" t="s">
        <v>237</v>
      </c>
      <c r="AZ36" s="4">
        <f>COUNTIF(Stats!$AS$4:$AS$1633,AY36)</f>
        <v>11</v>
      </c>
      <c r="BA36" s="4" t="s">
        <v>238</v>
      </c>
      <c r="BB36" s="4">
        <f>COUNTIF(Stats!$AT$4:$AT$1633,BA36)</f>
        <v>9</v>
      </c>
      <c r="BC36" s="4"/>
      <c r="BD36" s="47" t="s">
        <v>64</v>
      </c>
      <c r="BE36" s="49" t="str">
        <f t="shared" si="54"/>
        <v>4 - 3</v>
      </c>
      <c r="BF36" s="49" t="str">
        <f t="shared" si="56"/>
        <v>4 - 1</v>
      </c>
      <c r="BG36" s="49" t="str">
        <f t="shared" si="58"/>
        <v>5 - 1</v>
      </c>
      <c r="BH36" s="49" t="str">
        <f t="shared" si="60"/>
        <v>4 - 3</v>
      </c>
      <c r="BI36" s="49" t="str">
        <f t="shared" si="62"/>
        <v>4 - 2</v>
      </c>
      <c r="BJ36" s="49" t="str">
        <f t="shared" si="64"/>
        <v>4 - 3</v>
      </c>
      <c r="BK36" s="49" t="str">
        <f t="shared" si="66"/>
        <v>5 - 1</v>
      </c>
      <c r="BL36" s="49" t="str">
        <f t="shared" ref="BL36:BL41" si="68">CONCATENATE(IFERROR(XLOOKUP(CONCATENATE($BD36," over ",BL$27),$AY:$AY,$AZ:$AZ),0)," - ",IFERROR(XLOOKUP(CONCATENATE($BD36," loser to ",BL$27),$BA:$BA,$BB:$BB),0))</f>
        <v>3 - 2</v>
      </c>
      <c r="BM36" s="48"/>
      <c r="BN36" s="49" t="str">
        <f t="shared" ref="BN36:BR36" si="67">CONCATENATE(IFERROR(XLOOKUP(CONCATENATE($BD36," over ",BN$27),$AY:$AY,$AZ:$AZ),0)," - ",IFERROR(XLOOKUP(CONCATENATE($BD36," loser to ",BN$27),$BA:$BA,$BB:$BB),0))</f>
        <v>4 - 2</v>
      </c>
      <c r="BO36" s="49" t="str">
        <f t="shared" si="67"/>
        <v>1 - 4</v>
      </c>
      <c r="BP36" s="49" t="str">
        <f t="shared" si="67"/>
        <v>5 - 3</v>
      </c>
      <c r="BQ36" s="49" t="str">
        <f t="shared" si="67"/>
        <v>3 - 4</v>
      </c>
      <c r="BR36" s="49" t="str">
        <f t="shared" si="67"/>
        <v>4 - 2</v>
      </c>
      <c r="BS36" s="4"/>
      <c r="BT36" s="4"/>
      <c r="BU36" s="4"/>
      <c r="BV36" s="4"/>
      <c r="BW36" s="4"/>
      <c r="BX36" s="4"/>
      <c r="BY36" s="4"/>
      <c r="BZ36" s="4"/>
      <c r="CA36" s="124"/>
      <c r="CB36" s="124"/>
      <c r="CC36" s="124"/>
      <c r="CD36" s="124"/>
      <c r="CE36" s="124"/>
      <c r="CF36" s="12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</row>
    <row r="37" ht="12.75" customHeight="1">
      <c r="A37" s="68">
        <v>2013.0</v>
      </c>
      <c r="B37" s="52"/>
      <c r="C37" s="52" t="s">
        <v>239</v>
      </c>
      <c r="D37" s="52"/>
      <c r="E37" s="52" t="s">
        <v>240</v>
      </c>
      <c r="F37" s="4"/>
      <c r="G37" s="4"/>
      <c r="H37" s="4"/>
      <c r="I37" s="4"/>
      <c r="J37" s="26" t="str">
        <f t="shared" si="46"/>
        <v>Y</v>
      </c>
      <c r="K37" s="27" t="s">
        <v>69</v>
      </c>
      <c r="L37" s="28">
        <f t="shared" si="47"/>
        <v>7.5</v>
      </c>
      <c r="M37" s="122">
        <v>4.0</v>
      </c>
      <c r="N37" s="59">
        <v>11.0</v>
      </c>
      <c r="O37" s="61">
        <v>10.0</v>
      </c>
      <c r="P37" s="55" t="s">
        <v>241</v>
      </c>
      <c r="Q37" s="61">
        <v>10.0</v>
      </c>
      <c r="R37" s="72">
        <v>4.0</v>
      </c>
      <c r="S37" s="62">
        <v>1.0</v>
      </c>
      <c r="T37" s="54">
        <v>2.0</v>
      </c>
      <c r="U37" s="79">
        <v>13.0</v>
      </c>
      <c r="V37" s="76">
        <v>12.0</v>
      </c>
      <c r="W37" s="61">
        <v>10.0</v>
      </c>
      <c r="X37" s="54">
        <v>2.0</v>
      </c>
      <c r="Y37" s="55">
        <v>5.0</v>
      </c>
      <c r="Z37" s="61">
        <v>10.0</v>
      </c>
      <c r="AA37" s="59">
        <v>11.0</v>
      </c>
      <c r="AB37" s="113">
        <f t="shared" si="48"/>
        <v>13</v>
      </c>
      <c r="AC37" s="114">
        <f t="shared" si="49"/>
        <v>1</v>
      </c>
      <c r="AD37" s="114">
        <f t="shared" si="50"/>
        <v>8.333333333</v>
      </c>
      <c r="AE37" s="40">
        <f t="shared" si="51"/>
        <v>6</v>
      </c>
      <c r="AF37" s="4"/>
      <c r="AG37" s="43">
        <v>2012.0</v>
      </c>
      <c r="AH37" s="42" t="s">
        <v>49</v>
      </c>
      <c r="AI37" s="42" t="s">
        <v>68</v>
      </c>
      <c r="AJ37" s="42" t="s">
        <v>63</v>
      </c>
      <c r="AK37" s="4"/>
      <c r="AL37" s="64">
        <v>2024.0</v>
      </c>
      <c r="AM37" s="64">
        <v>13.0</v>
      </c>
      <c r="AN37" s="65" t="s">
        <v>55</v>
      </c>
      <c r="AO37" s="65" t="s">
        <v>63</v>
      </c>
      <c r="AP37" s="64">
        <v>70.64</v>
      </c>
      <c r="AQ37" s="64">
        <v>127.82</v>
      </c>
      <c r="AR37" s="65" t="str">
        <f>IF(Stats!$AP37&gt;Stats!$AQ37,Stats!$AN37,Stats!$AO37)</f>
        <v>Mike S</v>
      </c>
      <c r="AS37" s="65" t="str">
        <f>IF(Stats!$AR37=Stats!$AN37,CONCATENATE(Stats!$AN37," over ",Stats!$AO37),CONCATENATE(Stats!$AO37," over ",Stats!$AN37))</f>
        <v>Mike S over Dave</v>
      </c>
      <c r="AT37" s="65" t="str">
        <f>IF(Stats!$AR37=Stats!$AO37,CONCATENATE(Stats!$AN37," loser to ",Stats!$AO37),CONCATENATE(Stats!$AO37," loser to ",Stats!$AN37))</f>
        <v>Dave loser to Mike S</v>
      </c>
      <c r="AU37" s="64">
        <f>ABS(Stats!$AQ37-Stats!$AP37)</f>
        <v>57.18</v>
      </c>
      <c r="AV37" s="64">
        <f>Stats!$AQ37+Stats!$AP37</f>
        <v>198.46</v>
      </c>
      <c r="AW37" s="64"/>
      <c r="AX37" s="4"/>
      <c r="AY37" s="4" t="s">
        <v>242</v>
      </c>
      <c r="AZ37" s="4">
        <f>COUNTIF(Stats!$AS$4:$AS$1633,AY37)</f>
        <v>10</v>
      </c>
      <c r="BA37" s="4" t="s">
        <v>243</v>
      </c>
      <c r="BB37" s="4">
        <f>COUNTIF(Stats!$AT$4:$AT$1633,BA37)</f>
        <v>12</v>
      </c>
      <c r="BC37" s="4"/>
      <c r="BD37" s="66" t="s">
        <v>65</v>
      </c>
      <c r="BE37" s="67" t="str">
        <f t="shared" si="54"/>
        <v>11 - 10</v>
      </c>
      <c r="BF37" s="67" t="str">
        <f t="shared" si="56"/>
        <v>9 - 11</v>
      </c>
      <c r="BG37" s="67" t="str">
        <f t="shared" si="58"/>
        <v>6 - 11</v>
      </c>
      <c r="BH37" s="67" t="str">
        <f t="shared" si="60"/>
        <v>9 - 8</v>
      </c>
      <c r="BI37" s="67" t="str">
        <f t="shared" si="62"/>
        <v>8 - 10</v>
      </c>
      <c r="BJ37" s="67" t="str">
        <f t="shared" si="64"/>
        <v>6 - 6</v>
      </c>
      <c r="BK37" s="67" t="str">
        <f t="shared" si="66"/>
        <v>10 - 7</v>
      </c>
      <c r="BL37" s="67" t="str">
        <f t="shared" si="68"/>
        <v>7 - 13</v>
      </c>
      <c r="BM37" s="67" t="str">
        <f t="shared" ref="BM37:BM41" si="70">CONCATENATE(IFERROR(XLOOKUP(CONCATENATE($BD37," over ",BM$27),$AY:$AY,$AZ:$AZ),0)," - ",IFERROR(XLOOKUP(CONCATENATE($BD37," loser to ",BM$27),$BA:$BA,$BB:$BB),0))</f>
        <v>2 - 4</v>
      </c>
      <c r="BN37" s="48"/>
      <c r="BO37" s="67" t="str">
        <f t="shared" ref="BO37:BR37" si="69">CONCATENATE(IFERROR(XLOOKUP(CONCATENATE($BD37," over ",BO$27),$AY:$AY,$AZ:$AZ),0)," - ",IFERROR(XLOOKUP(CONCATENATE($BD37," loser to ",BO$27),$BA:$BA,$BB:$BB),0))</f>
        <v>10 - 10</v>
      </c>
      <c r="BP37" s="67" t="str">
        <f t="shared" si="69"/>
        <v>5 - 2</v>
      </c>
      <c r="BQ37" s="67" t="str">
        <f t="shared" si="69"/>
        <v>12 - 5</v>
      </c>
      <c r="BR37" s="67" t="str">
        <f t="shared" si="69"/>
        <v>9 - 7</v>
      </c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</row>
    <row r="38" ht="12.75" customHeight="1">
      <c r="A38" s="75">
        <v>2013.0</v>
      </c>
      <c r="B38" s="25" t="s">
        <v>59</v>
      </c>
      <c r="C38" s="25" t="s">
        <v>244</v>
      </c>
      <c r="D38" s="25" t="s">
        <v>66</v>
      </c>
      <c r="E38" s="25" t="s">
        <v>245</v>
      </c>
      <c r="F38" s="4"/>
      <c r="G38" s="4"/>
      <c r="H38" s="4"/>
      <c r="I38" s="4"/>
      <c r="J38" s="26" t="str">
        <f t="shared" si="46"/>
        <v>N</v>
      </c>
      <c r="K38" s="27" t="s">
        <v>58</v>
      </c>
      <c r="L38" s="28">
        <f t="shared" si="47"/>
        <v>9</v>
      </c>
      <c r="M38" s="27"/>
      <c r="N38" s="27"/>
      <c r="O38" s="27"/>
      <c r="P38" s="27"/>
      <c r="Q38" s="27"/>
      <c r="R38" s="27"/>
      <c r="S38" s="76">
        <v>12.0</v>
      </c>
      <c r="T38" s="85">
        <v>14.0</v>
      </c>
      <c r="U38" s="60">
        <v>6.0</v>
      </c>
      <c r="V38" s="55">
        <v>5.0</v>
      </c>
      <c r="W38" s="69">
        <v>8.0</v>
      </c>
      <c r="X38" s="27"/>
      <c r="Y38" s="27"/>
      <c r="Z38" s="27"/>
      <c r="AA38" s="27"/>
      <c r="AB38" s="113">
        <f t="shared" si="48"/>
        <v>14</v>
      </c>
      <c r="AC38" s="114">
        <f t="shared" si="49"/>
        <v>5</v>
      </c>
      <c r="AD38" s="119" t="str">
        <f t="shared" ref="AD38:AD39" si="72">IFERROR(AVERAGE(N38:P38),"")</f>
        <v/>
      </c>
      <c r="AE38" s="40">
        <f t="shared" si="51"/>
        <v>13</v>
      </c>
      <c r="AF38" s="4"/>
      <c r="AG38" s="43">
        <v>2011.0</v>
      </c>
      <c r="AH38" s="42" t="s">
        <v>63</v>
      </c>
      <c r="AI38" s="42" t="s">
        <v>50</v>
      </c>
      <c r="AJ38" s="42" t="s">
        <v>49</v>
      </c>
      <c r="AK38" s="4"/>
      <c r="AL38" s="45">
        <v>2024.0</v>
      </c>
      <c r="AM38" s="45">
        <v>12.0</v>
      </c>
      <c r="AN38" s="46" t="s">
        <v>66</v>
      </c>
      <c r="AO38" s="46" t="s">
        <v>68</v>
      </c>
      <c r="AP38" s="45">
        <v>119.18</v>
      </c>
      <c r="AQ38" s="45">
        <v>65.36</v>
      </c>
      <c r="AR38" s="46" t="str">
        <f>IF(Stats!$AP38&gt;Stats!$AQ38,Stats!$AN38,Stats!$AO38)</f>
        <v>Nixon</v>
      </c>
      <c r="AS38" s="46" t="str">
        <f>IF(Stats!$AR38=Stats!$AN38,CONCATENATE(Stats!$AN38," over ",Stats!$AO38),CONCATENATE(Stats!$AO38," over ",Stats!$AN38))</f>
        <v>Nixon over Ryan</v>
      </c>
      <c r="AT38" s="46" t="str">
        <f>IF(Stats!$AR38=Stats!$AO38,CONCATENATE(Stats!$AN38," loser to ",Stats!$AO38),CONCATENATE(Stats!$AO38," loser to ",Stats!$AN38))</f>
        <v>Ryan loser to Nixon</v>
      </c>
      <c r="AU38" s="45">
        <f>ABS(Stats!$AQ38-Stats!$AP38)</f>
        <v>53.82</v>
      </c>
      <c r="AV38" s="45">
        <f>Stats!$AQ38+Stats!$AP38</f>
        <v>184.54</v>
      </c>
      <c r="AW38" s="45"/>
      <c r="AX38" s="4"/>
      <c r="AY38" s="4" t="s">
        <v>246</v>
      </c>
      <c r="AZ38" s="4">
        <f>COUNTIF(Stats!$AS$4:$AS$1633,AY38)</f>
        <v>4</v>
      </c>
      <c r="BA38" s="4" t="s">
        <v>247</v>
      </c>
      <c r="BB38" s="4">
        <f>COUNTIF(Stats!$AT$4:$AT$1633,BA38)</f>
        <v>5</v>
      </c>
      <c r="BC38" s="4"/>
      <c r="BD38" s="47" t="s">
        <v>66</v>
      </c>
      <c r="BE38" s="49" t="str">
        <f t="shared" si="54"/>
        <v>9 - 12</v>
      </c>
      <c r="BF38" s="49" t="str">
        <f t="shared" si="56"/>
        <v>13 - 11</v>
      </c>
      <c r="BG38" s="49" t="str">
        <f t="shared" si="58"/>
        <v>7 - 12</v>
      </c>
      <c r="BH38" s="49" t="str">
        <f t="shared" si="60"/>
        <v>9 - 7</v>
      </c>
      <c r="BI38" s="49" t="str">
        <f t="shared" si="62"/>
        <v>14 - 10</v>
      </c>
      <c r="BJ38" s="49" t="str">
        <f t="shared" si="64"/>
        <v>9 - 6</v>
      </c>
      <c r="BK38" s="49" t="str">
        <f t="shared" si="66"/>
        <v>8 - 9</v>
      </c>
      <c r="BL38" s="49" t="str">
        <f t="shared" si="68"/>
        <v>10 - 10</v>
      </c>
      <c r="BM38" s="49" t="str">
        <f t="shared" si="70"/>
        <v>4 - 1</v>
      </c>
      <c r="BN38" s="49" t="str">
        <f t="shared" ref="BN38:BN41" si="73">CONCATENATE(IFERROR(XLOOKUP(CONCATENATE($BD38," over ",BN$27),$AY:$AY,$AZ:$AZ),0)," - ",IFERROR(XLOOKUP(CONCATENATE($BD38," loser to ",BN$27),$BA:$BA,$BB:$BB),0))</f>
        <v>10 - 10</v>
      </c>
      <c r="BO38" s="48"/>
      <c r="BP38" s="49" t="str">
        <f t="shared" ref="BP38:BR38" si="71">CONCATENATE(IFERROR(XLOOKUP(CONCATENATE($BD38," over ",BP$27),$AY:$AY,$AZ:$AZ),0)," - ",IFERROR(XLOOKUP(CONCATENATE($BD38," loser to ",BP$27),$BA:$BA,$BB:$BB),0))</f>
        <v>5 - 3</v>
      </c>
      <c r="BQ38" s="49" t="str">
        <f t="shared" si="71"/>
        <v>10 - 7</v>
      </c>
      <c r="BR38" s="49" t="str">
        <f t="shared" si="71"/>
        <v>6 - 12</v>
      </c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</row>
    <row r="39" ht="12.75" customHeight="1">
      <c r="A39" s="75">
        <v>2013.0</v>
      </c>
      <c r="B39" s="25"/>
      <c r="C39" s="25" t="s">
        <v>248</v>
      </c>
      <c r="D39" s="25"/>
      <c r="E39" s="25" t="s">
        <v>155</v>
      </c>
      <c r="F39" s="4"/>
      <c r="G39" s="4"/>
      <c r="H39" s="4"/>
      <c r="I39" s="4"/>
      <c r="J39" s="26" t="str">
        <f t="shared" si="46"/>
        <v>N</v>
      </c>
      <c r="K39" s="27" t="s">
        <v>56</v>
      </c>
      <c r="L39" s="28">
        <f t="shared" si="47"/>
        <v>9</v>
      </c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63">
        <v>9.0</v>
      </c>
      <c r="AB39" s="113">
        <f t="shared" si="48"/>
        <v>9</v>
      </c>
      <c r="AC39" s="114">
        <f t="shared" si="49"/>
        <v>9</v>
      </c>
      <c r="AD39" s="119" t="str">
        <f t="shared" si="72"/>
        <v/>
      </c>
      <c r="AE39" s="40" t="str">
        <f>IFERROR(AVERAGE(N39:T39),"")</f>
        <v/>
      </c>
      <c r="AF39" s="4"/>
      <c r="AG39" s="43">
        <v>2010.0</v>
      </c>
      <c r="AH39" s="42" t="s">
        <v>69</v>
      </c>
      <c r="AI39" s="42" t="s">
        <v>68</v>
      </c>
      <c r="AJ39" s="42" t="s">
        <v>63</v>
      </c>
      <c r="AK39" s="4"/>
      <c r="AL39" s="64">
        <v>2024.0</v>
      </c>
      <c r="AM39" s="64">
        <v>12.0</v>
      </c>
      <c r="AN39" s="65" t="s">
        <v>67</v>
      </c>
      <c r="AO39" s="65" t="s">
        <v>60</v>
      </c>
      <c r="AP39" s="64">
        <v>96.86</v>
      </c>
      <c r="AQ39" s="64">
        <v>123.58</v>
      </c>
      <c r="AR39" s="65" t="str">
        <f>IF(Stats!$AP39&gt;Stats!$AQ39,Stats!$AN39,Stats!$AO39)</f>
        <v>Hoyle</v>
      </c>
      <c r="AS39" s="65" t="str">
        <f>IF(Stats!$AR39=Stats!$AN39,CONCATENATE(Stats!$AN39," over ",Stats!$AO39),CONCATENATE(Stats!$AO39," over ",Stats!$AN39))</f>
        <v>Hoyle over Rick</v>
      </c>
      <c r="AT39" s="65" t="str">
        <f>IF(Stats!$AR39=Stats!$AO39,CONCATENATE(Stats!$AN39," loser to ",Stats!$AO39),CONCATENATE(Stats!$AO39," loser to ",Stats!$AN39))</f>
        <v>Rick loser to Hoyle</v>
      </c>
      <c r="AU39" s="64">
        <f>ABS(Stats!$AQ39-Stats!$AP39)</f>
        <v>26.72</v>
      </c>
      <c r="AV39" s="64">
        <f>Stats!$AQ39+Stats!$AP39</f>
        <v>220.44</v>
      </c>
      <c r="AW39" s="64"/>
      <c r="AX39" s="4"/>
      <c r="AY39" s="4" t="s">
        <v>249</v>
      </c>
      <c r="AZ39" s="4">
        <f>COUNTIF(Stats!$AS$4:$AS$1633,AY39)</f>
        <v>12</v>
      </c>
      <c r="BA39" s="4" t="s">
        <v>250</v>
      </c>
      <c r="BB39" s="4">
        <f>COUNTIF(Stats!$AT$4:$AT$1633,BA39)</f>
        <v>8</v>
      </c>
      <c r="BC39" s="4"/>
      <c r="BD39" s="66" t="s">
        <v>67</v>
      </c>
      <c r="BE39" s="67" t="str">
        <f t="shared" si="54"/>
        <v>4 - 6</v>
      </c>
      <c r="BF39" s="67" t="str">
        <f t="shared" si="56"/>
        <v>5 - 4</v>
      </c>
      <c r="BG39" s="67" t="str">
        <f t="shared" si="58"/>
        <v>2 - 5</v>
      </c>
      <c r="BH39" s="67" t="str">
        <f t="shared" si="60"/>
        <v>7 - 4</v>
      </c>
      <c r="BI39" s="67" t="str">
        <f t="shared" si="62"/>
        <v>3 - 4</v>
      </c>
      <c r="BJ39" s="67" t="str">
        <f t="shared" si="64"/>
        <v>3 - 6</v>
      </c>
      <c r="BK39" s="67" t="str">
        <f t="shared" si="66"/>
        <v>3 - 7</v>
      </c>
      <c r="BL39" s="67" t="str">
        <f t="shared" si="68"/>
        <v>3 - 4</v>
      </c>
      <c r="BM39" s="67" t="str">
        <f t="shared" si="70"/>
        <v>2 - 4</v>
      </c>
      <c r="BN39" s="67" t="str">
        <f t="shared" si="73"/>
        <v>2 - 5</v>
      </c>
      <c r="BO39" s="67" t="str">
        <f t="shared" ref="BO39:BO41" si="75">CONCATENATE(IFERROR(XLOOKUP(CONCATENATE($BD39," over ",BO$27),$AY:$AY,$AZ:$AZ),0)," - ",IFERROR(XLOOKUP(CONCATENATE($BD39," loser to ",BO$27),$BA:$BA,$BB:$BB),0))</f>
        <v>3 - 5</v>
      </c>
      <c r="BP39" s="48"/>
      <c r="BQ39" s="67" t="str">
        <f t="shared" ref="BQ39:BR39" si="74">CONCATENATE(IFERROR(XLOOKUP(CONCATENATE($BD39," over ",BQ$27),$AY:$AY,$AZ:$AZ),0)," - ",IFERROR(XLOOKUP(CONCATENATE($BD39," loser to ",BQ$27),$BA:$BA,$BB:$BB),0))</f>
        <v>4 - 4</v>
      </c>
      <c r="BR39" s="67" t="str">
        <f t="shared" si="74"/>
        <v>2 - 5</v>
      </c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</row>
    <row r="40" ht="12.75" customHeight="1">
      <c r="A40" s="68">
        <v>2013.0</v>
      </c>
      <c r="B40" s="52" t="s">
        <v>50</v>
      </c>
      <c r="C40" s="52" t="s">
        <v>106</v>
      </c>
      <c r="D40" s="52" t="s">
        <v>63</v>
      </c>
      <c r="E40" s="52" t="s">
        <v>107</v>
      </c>
      <c r="F40" s="4"/>
      <c r="G40" s="4"/>
      <c r="H40" s="4"/>
      <c r="I40" s="4"/>
      <c r="J40" s="26" t="str">
        <f t="shared" si="46"/>
        <v>Y</v>
      </c>
      <c r="K40" s="27" t="s">
        <v>50</v>
      </c>
      <c r="L40" s="28">
        <f t="shared" si="47"/>
        <v>8.5</v>
      </c>
      <c r="M40" s="122">
        <v>2.0</v>
      </c>
      <c r="N40" s="63">
        <v>9.0</v>
      </c>
      <c r="O40" s="69">
        <v>8.0</v>
      </c>
      <c r="P40" s="69" t="s">
        <v>251</v>
      </c>
      <c r="Q40" s="76">
        <v>12.0</v>
      </c>
      <c r="R40" s="76">
        <v>12.0</v>
      </c>
      <c r="S40" s="72">
        <v>4.0</v>
      </c>
      <c r="T40" s="69">
        <v>8.0</v>
      </c>
      <c r="U40" s="76">
        <v>12.0</v>
      </c>
      <c r="V40" s="85">
        <v>14.0</v>
      </c>
      <c r="W40" s="73">
        <v>7.0</v>
      </c>
      <c r="X40" s="76">
        <v>12.0</v>
      </c>
      <c r="Y40" s="69">
        <v>8.0</v>
      </c>
      <c r="Z40" s="72">
        <v>4.0</v>
      </c>
      <c r="AA40" s="73">
        <v>7.0</v>
      </c>
      <c r="AB40" s="113">
        <f t="shared" si="48"/>
        <v>14</v>
      </c>
      <c r="AC40" s="114">
        <f t="shared" si="49"/>
        <v>2</v>
      </c>
      <c r="AD40" s="114">
        <f>IFERROR(AVERAGE(M40:O40),"")</f>
        <v>6.333333333</v>
      </c>
      <c r="AE40" s="40">
        <f>IFERROR(AVERAGE(M40:T40),"")</f>
        <v>7.857142857</v>
      </c>
      <c r="AF40" s="4"/>
      <c r="AG40" s="4"/>
      <c r="AH40" s="4"/>
      <c r="AI40" s="4"/>
      <c r="AJ40" s="4"/>
      <c r="AK40" s="4"/>
      <c r="AL40" s="45">
        <v>2024.0</v>
      </c>
      <c r="AM40" s="45">
        <v>12.0</v>
      </c>
      <c r="AN40" s="46" t="s">
        <v>49</v>
      </c>
      <c r="AO40" s="46" t="s">
        <v>50</v>
      </c>
      <c r="AP40" s="45">
        <v>98.38</v>
      </c>
      <c r="AQ40" s="45">
        <v>73.36</v>
      </c>
      <c r="AR40" s="46" t="str">
        <f>IF(Stats!$AP40&gt;Stats!$AQ40,Stats!$AN40,Stats!$AO40)</f>
        <v>Adler</v>
      </c>
      <c r="AS40" s="46" t="str">
        <f>IF(Stats!$AR40=Stats!$AN40,CONCATENATE(Stats!$AN40," over ",Stats!$AO40),CONCATENATE(Stats!$AO40," over ",Stats!$AN40))</f>
        <v>Adler over AJ</v>
      </c>
      <c r="AT40" s="46" t="str">
        <f>IF(Stats!$AR40=Stats!$AO40,CONCATENATE(Stats!$AN40," loser to ",Stats!$AO40),CONCATENATE(Stats!$AO40," loser to ",Stats!$AN40))</f>
        <v>AJ loser to Adler</v>
      </c>
      <c r="AU40" s="45">
        <f>ABS(Stats!$AQ40-Stats!$AP40)</f>
        <v>25.02</v>
      </c>
      <c r="AV40" s="45">
        <f>Stats!$AQ40+Stats!$AP40</f>
        <v>171.74</v>
      </c>
      <c r="AW40" s="45"/>
      <c r="AX40" s="4"/>
      <c r="AY40" s="4" t="s">
        <v>252</v>
      </c>
      <c r="AZ40" s="4">
        <f>COUNTIF(Stats!$AS$4:$AS$1633,AY40)</f>
        <v>10</v>
      </c>
      <c r="BA40" s="4" t="s">
        <v>253</v>
      </c>
      <c r="BB40" s="4">
        <f>COUNTIF(Stats!$AT$4:$AT$1633,BA40)</f>
        <v>8</v>
      </c>
      <c r="BC40" s="4"/>
      <c r="BD40" s="47" t="s">
        <v>68</v>
      </c>
      <c r="BE40" s="49" t="str">
        <f t="shared" si="54"/>
        <v>4 - 13</v>
      </c>
      <c r="BF40" s="49" t="str">
        <f t="shared" si="56"/>
        <v>8 - 12</v>
      </c>
      <c r="BG40" s="49" t="str">
        <f t="shared" si="58"/>
        <v>7 - 12</v>
      </c>
      <c r="BH40" s="49" t="str">
        <f t="shared" si="60"/>
        <v>10 - 7</v>
      </c>
      <c r="BI40" s="49" t="str">
        <f t="shared" si="62"/>
        <v>9 - 14</v>
      </c>
      <c r="BJ40" s="49" t="str">
        <f t="shared" si="64"/>
        <v>4 - 7</v>
      </c>
      <c r="BK40" s="49" t="str">
        <f t="shared" si="66"/>
        <v>7 - 14</v>
      </c>
      <c r="BL40" s="49" t="str">
        <f t="shared" si="68"/>
        <v>8 - 9</v>
      </c>
      <c r="BM40" s="49" t="str">
        <f t="shared" si="70"/>
        <v>4 - 3</v>
      </c>
      <c r="BN40" s="49" t="str">
        <f t="shared" si="73"/>
        <v>5 - 12</v>
      </c>
      <c r="BO40" s="49" t="str">
        <f t="shared" si="75"/>
        <v>7 - 10</v>
      </c>
      <c r="BP40" s="49" t="str">
        <f t="shared" ref="BP40:BP41" si="76">CONCATENATE(IFERROR(XLOOKUP(CONCATENATE($BD40," over ",BP$27),$AY:$AY,$AZ:$AZ),0)," - ",IFERROR(XLOOKUP(CONCATENATE($BD40," loser to ",BP$27),$BA:$BA,$BB:$BB),0))</f>
        <v>4 - 4</v>
      </c>
      <c r="BQ40" s="48"/>
      <c r="BR40" s="49" t="str">
        <f t="array" ref="BR40">CONCATENATE(IFERROR(XLOOKUP(CONCATENATE($BD40," over ",BR$27),$AY:$AY,$AZ:$AZ),0)," - ",IFERROR(XLOOKUP(CONCATENATE($BD40," loser to ",BR$27),$BA:$BA,$BB:$BB),0))</f>
        <v>19 - 6</v>
      </c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</row>
    <row r="41" ht="12.75" customHeight="1">
      <c r="A41" s="68">
        <v>2013.0</v>
      </c>
      <c r="B41" s="52"/>
      <c r="C41" s="52" t="s">
        <v>254</v>
      </c>
      <c r="D41" s="52"/>
      <c r="E41" s="52" t="s">
        <v>136</v>
      </c>
      <c r="F41" s="4"/>
      <c r="G41" s="4"/>
      <c r="H41" s="4"/>
      <c r="I41" s="4"/>
      <c r="J41" s="26" t="str">
        <f t="shared" si="46"/>
        <v>N</v>
      </c>
      <c r="K41" s="27" t="s">
        <v>51</v>
      </c>
      <c r="L41" s="28">
        <f t="shared" si="47"/>
        <v>9.5</v>
      </c>
      <c r="M41" s="27"/>
      <c r="N41" s="27"/>
      <c r="O41" s="27"/>
      <c r="P41" s="27"/>
      <c r="Q41" s="27"/>
      <c r="R41" s="27"/>
      <c r="S41" s="27"/>
      <c r="T41" s="27"/>
      <c r="U41" s="27"/>
      <c r="V41" s="79">
        <v>13.0</v>
      </c>
      <c r="W41" s="79">
        <v>13.0</v>
      </c>
      <c r="X41" s="60">
        <v>6.0</v>
      </c>
      <c r="Y41" s="60">
        <v>6.0</v>
      </c>
      <c r="Z41" s="27"/>
      <c r="AA41" s="27"/>
      <c r="AB41" s="113">
        <f t="shared" si="48"/>
        <v>13</v>
      </c>
      <c r="AC41" s="114">
        <f t="shared" si="49"/>
        <v>6</v>
      </c>
      <c r="AD41" s="119" t="str">
        <f t="shared" ref="AD41:AD42" si="77">IFERROR(AVERAGE(N41:P41),"")</f>
        <v/>
      </c>
      <c r="AE41" s="40" t="str">
        <f t="shared" ref="AE41:AE42" si="78">IFERROR(AVERAGE(N41:T41),"")</f>
        <v/>
      </c>
      <c r="AF41" s="4"/>
      <c r="AG41" s="4"/>
      <c r="AH41" s="4"/>
      <c r="AI41" s="4"/>
      <c r="AJ41" s="4"/>
      <c r="AK41" s="4"/>
      <c r="AL41" s="64">
        <v>2024.0</v>
      </c>
      <c r="AM41" s="64">
        <v>12.0</v>
      </c>
      <c r="AN41" s="65" t="s">
        <v>65</v>
      </c>
      <c r="AO41" s="65" t="s">
        <v>59</v>
      </c>
      <c r="AP41" s="64">
        <v>95.0</v>
      </c>
      <c r="AQ41" s="64">
        <v>133.38</v>
      </c>
      <c r="AR41" s="65" t="str">
        <f>IF(Stats!$AP41&gt;Stats!$AQ41,Stats!$AN41,Stats!$AO41)</f>
        <v>Forrest</v>
      </c>
      <c r="AS41" s="65" t="str">
        <f>IF(Stats!$AR41=Stats!$AN41,CONCATENATE(Stats!$AN41," over ",Stats!$AO41),CONCATENATE(Stats!$AO41," over ",Stats!$AN41))</f>
        <v>Forrest over Neill</v>
      </c>
      <c r="AT41" s="65" t="str">
        <f>IF(Stats!$AR41=Stats!$AO41,CONCATENATE(Stats!$AN41," loser to ",Stats!$AO41),CONCATENATE(Stats!$AO41," loser to ",Stats!$AN41))</f>
        <v>Neill loser to Forrest</v>
      </c>
      <c r="AU41" s="64">
        <f>ABS(Stats!$AQ41-Stats!$AP41)</f>
        <v>38.38</v>
      </c>
      <c r="AV41" s="64">
        <f>Stats!$AQ41+Stats!$AP41</f>
        <v>228.38</v>
      </c>
      <c r="AW41" s="64"/>
      <c r="AX41" s="4"/>
      <c r="AY41" s="4" t="s">
        <v>255</v>
      </c>
      <c r="AZ41" s="4">
        <f>COUNTIF(Stats!$AS$4:$AS$1633,AY41)</f>
        <v>3</v>
      </c>
      <c r="BA41" s="4" t="s">
        <v>256</v>
      </c>
      <c r="BB41" s="4">
        <f>COUNTIF(Stats!$AT$4:$AT$1633,BA41)</f>
        <v>4</v>
      </c>
      <c r="BC41" s="4"/>
      <c r="BD41" s="66" t="s">
        <v>69</v>
      </c>
      <c r="BE41" s="67" t="str">
        <f t="shared" si="54"/>
        <v>9 - 10</v>
      </c>
      <c r="BF41" s="67" t="str">
        <f t="shared" si="56"/>
        <v>8 - 10</v>
      </c>
      <c r="BG41" s="67" t="str">
        <f t="shared" si="58"/>
        <v>7 - 12</v>
      </c>
      <c r="BH41" s="67" t="str">
        <f t="shared" si="60"/>
        <v>8 - 8</v>
      </c>
      <c r="BI41" s="67" t="str">
        <f t="shared" si="62"/>
        <v>10 - 9</v>
      </c>
      <c r="BJ41" s="67" t="str">
        <f t="shared" si="64"/>
        <v>9 - 6</v>
      </c>
      <c r="BK41" s="67" t="str">
        <f t="shared" si="66"/>
        <v>10 - 10</v>
      </c>
      <c r="BL41" s="67" t="str">
        <f t="shared" si="68"/>
        <v>9 - 11</v>
      </c>
      <c r="BM41" s="67" t="str">
        <f t="shared" si="70"/>
        <v>2 - 4</v>
      </c>
      <c r="BN41" s="67" t="str">
        <f t="shared" si="73"/>
        <v>7 - 9</v>
      </c>
      <c r="BO41" s="67" t="str">
        <f t="shared" si="75"/>
        <v>11 - 5</v>
      </c>
      <c r="BP41" s="67" t="str">
        <f t="shared" si="76"/>
        <v>5 - 2</v>
      </c>
      <c r="BQ41" s="67" t="str">
        <f t="array" ref="BQ41">CONCATENATE(IFERROR(XLOOKUP(CONCATENATE($BD41," over ",BQ$27),$AY:$AY,$AZ:$AZ),0)," - ",IFERROR(XLOOKUP(CONCATENATE($BD41," loser to ",BQ$27),$BA:$BA,$BB:$BB),0))</f>
        <v>6 - 19</v>
      </c>
      <c r="BR41" s="48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</row>
    <row r="42" ht="12.75" customHeight="1">
      <c r="A42" s="75">
        <v>2013.0</v>
      </c>
      <c r="B42" s="25" t="s">
        <v>50</v>
      </c>
      <c r="C42" s="25" t="s">
        <v>257</v>
      </c>
      <c r="D42" s="25" t="s">
        <v>49</v>
      </c>
      <c r="E42" s="25" t="s">
        <v>258</v>
      </c>
      <c r="F42" s="4"/>
      <c r="G42" s="4"/>
      <c r="H42" s="4"/>
      <c r="I42" s="4"/>
      <c r="J42" s="26" t="str">
        <f t="shared" si="46"/>
        <v>N</v>
      </c>
      <c r="K42" s="27" t="s">
        <v>54</v>
      </c>
      <c r="L42" s="28">
        <f t="shared" si="47"/>
        <v>12</v>
      </c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76">
        <v>12.0</v>
      </c>
      <c r="AB42" s="113">
        <f t="shared" si="48"/>
        <v>12</v>
      </c>
      <c r="AC42" s="114">
        <f t="shared" si="49"/>
        <v>12</v>
      </c>
      <c r="AD42" s="119" t="str">
        <f t="shared" si="77"/>
        <v/>
      </c>
      <c r="AE42" s="40" t="str">
        <f t="shared" si="78"/>
        <v/>
      </c>
      <c r="AF42" s="4"/>
      <c r="AG42" s="4"/>
      <c r="AH42" s="4"/>
      <c r="AI42" s="4"/>
      <c r="AJ42" s="4"/>
      <c r="AK42" s="4"/>
      <c r="AL42" s="45">
        <v>2024.0</v>
      </c>
      <c r="AM42" s="45">
        <v>12.0</v>
      </c>
      <c r="AN42" s="46" t="s">
        <v>69</v>
      </c>
      <c r="AO42" s="46" t="s">
        <v>64</v>
      </c>
      <c r="AP42" s="45">
        <v>135.92</v>
      </c>
      <c r="AQ42" s="45">
        <v>65.28</v>
      </c>
      <c r="AR42" s="46" t="str">
        <f>IF(Stats!$AP42&gt;Stats!$AQ42,Stats!$AN42,Stats!$AO42)</f>
        <v>Todd</v>
      </c>
      <c r="AS42" s="46" t="str">
        <f>IF(Stats!$AR42=Stats!$AN42,CONCATENATE(Stats!$AN42," over ",Stats!$AO42),CONCATENATE(Stats!$AO42," over ",Stats!$AN42))</f>
        <v>Todd over Mims</v>
      </c>
      <c r="AT42" s="46" t="str">
        <f>IF(Stats!$AR42=Stats!$AO42,CONCATENATE(Stats!$AN42," loser to ",Stats!$AO42),CONCATENATE(Stats!$AO42," loser to ",Stats!$AN42))</f>
        <v>Mims loser to Todd</v>
      </c>
      <c r="AU42" s="45">
        <f>ABS(Stats!$AQ42-Stats!$AP42)</f>
        <v>70.64</v>
      </c>
      <c r="AV42" s="45">
        <f>Stats!$AQ42+Stats!$AP42</f>
        <v>201.2</v>
      </c>
      <c r="AW42" s="45"/>
      <c r="AX42" s="4"/>
      <c r="AY42" s="4" t="s">
        <v>259</v>
      </c>
      <c r="AZ42" s="4">
        <f>COUNTIF(Stats!$AS$4:$AS$1633,AY42)</f>
        <v>1</v>
      </c>
      <c r="BA42" s="4" t="s">
        <v>260</v>
      </c>
      <c r="BB42" s="4">
        <f>COUNTIF(Stats!$AT$4:$AT$1633,BA42)</f>
        <v>4</v>
      </c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</row>
    <row r="43" ht="12.75" customHeight="1">
      <c r="A43" s="75">
        <v>2013.0</v>
      </c>
      <c r="B43" s="25"/>
      <c r="C43" s="25" t="s">
        <v>261</v>
      </c>
      <c r="D43" s="25"/>
      <c r="E43" s="25" t="s">
        <v>262</v>
      </c>
      <c r="F43" s="4"/>
      <c r="G43" s="4"/>
      <c r="H43" s="4"/>
      <c r="I43" s="4"/>
      <c r="J43" s="26" t="str">
        <f t="shared" si="46"/>
        <v>Y</v>
      </c>
      <c r="K43" s="27" t="s">
        <v>67</v>
      </c>
      <c r="L43" s="28">
        <f t="shared" si="47"/>
        <v>10.66666667</v>
      </c>
      <c r="M43" s="122">
        <v>10.0</v>
      </c>
      <c r="N43" s="79">
        <v>13.0</v>
      </c>
      <c r="O43" s="60">
        <v>6.0</v>
      </c>
      <c r="P43" s="79" t="s">
        <v>263</v>
      </c>
      <c r="Q43" s="85">
        <v>14.0</v>
      </c>
      <c r="R43" s="59">
        <v>11.0</v>
      </c>
      <c r="S43" s="61">
        <v>10.0</v>
      </c>
      <c r="T43" s="27"/>
      <c r="U43" s="27"/>
      <c r="V43" s="27"/>
      <c r="W43" s="27"/>
      <c r="X43" s="27"/>
      <c r="Y43" s="27"/>
      <c r="Z43" s="27"/>
      <c r="AA43" s="27"/>
      <c r="AB43" s="113">
        <f t="shared" si="48"/>
        <v>14</v>
      </c>
      <c r="AC43" s="114">
        <f t="shared" si="49"/>
        <v>6</v>
      </c>
      <c r="AD43" s="114">
        <f>IFERROR(AVERAGE(M43:O43),"")</f>
        <v>9.666666667</v>
      </c>
      <c r="AE43" s="40">
        <f t="shared" ref="AE43:AE45" si="79">IFERROR(AVERAGE(M43:T43),"")</f>
        <v>10.66666667</v>
      </c>
      <c r="AF43" s="4"/>
      <c r="AG43" s="4"/>
      <c r="AH43" s="4"/>
      <c r="AI43" s="4"/>
      <c r="AJ43" s="4"/>
      <c r="AK43" s="4"/>
      <c r="AL43" s="64">
        <v>2024.0</v>
      </c>
      <c r="AM43" s="64">
        <v>12.0</v>
      </c>
      <c r="AN43" s="65" t="s">
        <v>63</v>
      </c>
      <c r="AO43" s="65" t="s">
        <v>61</v>
      </c>
      <c r="AP43" s="64">
        <v>73.66</v>
      </c>
      <c r="AQ43" s="64">
        <v>75.6</v>
      </c>
      <c r="AR43" s="65" t="str">
        <f>IF(Stats!$AP43&gt;Stats!$AQ43,Stats!$AN43,Stats!$AO43)</f>
        <v>Jimmy</v>
      </c>
      <c r="AS43" s="65" t="str">
        <f>IF(Stats!$AR43=Stats!$AN43,CONCATENATE(Stats!$AN43," over ",Stats!$AO43),CONCATENATE(Stats!$AO43," over ",Stats!$AN43))</f>
        <v>Jimmy over Mike S</v>
      </c>
      <c r="AT43" s="65" t="str">
        <f>IF(Stats!$AR43=Stats!$AO43,CONCATENATE(Stats!$AN43," loser to ",Stats!$AO43),CONCATENATE(Stats!$AO43," loser to ",Stats!$AN43))</f>
        <v>Mike S loser to Jimmy</v>
      </c>
      <c r="AU43" s="64">
        <f>ABS(Stats!$AQ43-Stats!$AP43)</f>
        <v>1.94</v>
      </c>
      <c r="AV43" s="64">
        <f>Stats!$AQ43+Stats!$AP43</f>
        <v>149.26</v>
      </c>
      <c r="AW43" s="64"/>
      <c r="AX43" s="4"/>
      <c r="AY43" s="4" t="s">
        <v>264</v>
      </c>
      <c r="AZ43" s="4">
        <f>COUNTIF(Stats!$AS$4:$AS$1633,AY43)</f>
        <v>3</v>
      </c>
      <c r="BA43" s="4" t="s">
        <v>265</v>
      </c>
      <c r="BB43" s="4">
        <f>COUNTIF(Stats!$AT$4:$AT$1633,BA43)</f>
        <v>3</v>
      </c>
      <c r="BC43" s="4"/>
      <c r="BD43" s="9" t="s">
        <v>45</v>
      </c>
      <c r="BE43" s="9" t="s">
        <v>266</v>
      </c>
      <c r="BF43" s="9" t="s">
        <v>267</v>
      </c>
      <c r="BG43" s="9" t="s">
        <v>46</v>
      </c>
      <c r="BH43" s="4"/>
      <c r="BI43" s="9" t="s">
        <v>47</v>
      </c>
      <c r="BJ43" s="9" t="s">
        <v>266</v>
      </c>
      <c r="BK43" s="9" t="s">
        <v>267</v>
      </c>
      <c r="BL43" s="9" t="s">
        <v>46</v>
      </c>
      <c r="BM43" s="4"/>
      <c r="BN43" s="9" t="s">
        <v>268</v>
      </c>
      <c r="BO43" s="128" t="s">
        <v>269</v>
      </c>
      <c r="BP43" s="4"/>
      <c r="BQ43" s="9" t="s">
        <v>8</v>
      </c>
      <c r="BR43" s="9" t="s">
        <v>1</v>
      </c>
      <c r="BS43" s="4"/>
      <c r="BT43" s="9" t="s">
        <v>31</v>
      </c>
      <c r="BU43" s="129" t="s">
        <v>270</v>
      </c>
      <c r="BV43" s="128" t="s">
        <v>271</v>
      </c>
      <c r="BW43" s="9" t="s">
        <v>45</v>
      </c>
      <c r="BX43" s="9" t="s">
        <v>272</v>
      </c>
      <c r="BY43" s="4"/>
      <c r="BZ43" s="4"/>
      <c r="CA43" s="128" t="s">
        <v>273</v>
      </c>
      <c r="CB43" s="128" t="s">
        <v>274</v>
      </c>
      <c r="CC43" s="128" t="s">
        <v>271</v>
      </c>
      <c r="CD43" s="4"/>
      <c r="CE43" s="4"/>
      <c r="CF43" s="4"/>
      <c r="CG43" s="4"/>
      <c r="CH43" s="130" t="s">
        <v>275</v>
      </c>
      <c r="CI43" s="130" t="s">
        <v>276</v>
      </c>
      <c r="CJ43" s="9" t="s">
        <v>277</v>
      </c>
      <c r="CK43" s="128" t="s">
        <v>269</v>
      </c>
      <c r="CL43" s="131"/>
      <c r="CM43" s="131"/>
      <c r="CN43" s="131"/>
      <c r="CO43" s="131"/>
      <c r="CP43" s="131"/>
      <c r="CQ43" s="131"/>
      <c r="CR43" s="131"/>
      <c r="CS43" s="131"/>
      <c r="CT43" s="131"/>
      <c r="CU43" s="131"/>
      <c r="CV43" s="131"/>
      <c r="CW43" s="131"/>
    </row>
    <row r="44" ht="12.75" customHeight="1">
      <c r="A44" s="68">
        <v>2013.0</v>
      </c>
      <c r="B44" s="52" t="s">
        <v>49</v>
      </c>
      <c r="C44" s="52" t="s">
        <v>278</v>
      </c>
      <c r="D44" s="52" t="s">
        <v>65</v>
      </c>
      <c r="E44" s="52" t="s">
        <v>279</v>
      </c>
      <c r="F44" s="4"/>
      <c r="G44" s="4"/>
      <c r="H44" s="4"/>
      <c r="I44" s="4"/>
      <c r="J44" s="26" t="str">
        <f t="shared" si="46"/>
        <v>N</v>
      </c>
      <c r="K44" s="27" t="s">
        <v>142</v>
      </c>
      <c r="L44" s="28">
        <f t="shared" si="47"/>
        <v>7</v>
      </c>
      <c r="M44" s="27"/>
      <c r="N44" s="27"/>
      <c r="O44" s="27"/>
      <c r="P44" s="27"/>
      <c r="Q44" s="27"/>
      <c r="R44" s="73">
        <v>7.0</v>
      </c>
      <c r="S44" s="27"/>
      <c r="T44" s="27"/>
      <c r="U44" s="27"/>
      <c r="V44" s="27"/>
      <c r="W44" s="27"/>
      <c r="X44" s="27"/>
      <c r="Y44" s="27"/>
      <c r="Z44" s="27"/>
      <c r="AA44" s="27"/>
      <c r="AB44" s="113">
        <f t="shared" si="48"/>
        <v>7</v>
      </c>
      <c r="AC44" s="114">
        <f t="shared" si="49"/>
        <v>7</v>
      </c>
      <c r="AD44" s="119" t="str">
        <f>IFERROR(AVERAGE(N44:P44),"")</f>
        <v/>
      </c>
      <c r="AE44" s="40">
        <f t="shared" si="79"/>
        <v>7</v>
      </c>
      <c r="AF44" s="4"/>
      <c r="AG44" s="4"/>
      <c r="AH44" s="4"/>
      <c r="AI44" s="4"/>
      <c r="AJ44" s="4"/>
      <c r="AK44" s="4"/>
      <c r="AL44" s="45">
        <v>2024.0</v>
      </c>
      <c r="AM44" s="45">
        <v>12.0</v>
      </c>
      <c r="AN44" s="46" t="s">
        <v>55</v>
      </c>
      <c r="AO44" s="46" t="s">
        <v>57</v>
      </c>
      <c r="AP44" s="45">
        <v>102.16</v>
      </c>
      <c r="AQ44" s="45">
        <v>154.66</v>
      </c>
      <c r="AR44" s="46" t="str">
        <f>IF(Stats!$AP44&gt;Stats!$AQ44,Stats!$AN44,Stats!$AO44)</f>
        <v>Doug</v>
      </c>
      <c r="AS44" s="46" t="str">
        <f>IF(Stats!$AR44=Stats!$AN44,CONCATENATE(Stats!$AN44," over ",Stats!$AO44),CONCATENATE(Stats!$AO44," over ",Stats!$AN44))</f>
        <v>Doug over Dave</v>
      </c>
      <c r="AT44" s="46" t="str">
        <f>IF(Stats!$AR44=Stats!$AO44,CONCATENATE(Stats!$AN44," loser to ",Stats!$AO44),CONCATENATE(Stats!$AO44," loser to ",Stats!$AN44))</f>
        <v>Dave loser to Doug</v>
      </c>
      <c r="AU44" s="45">
        <f>ABS(Stats!$AQ44-Stats!$AP44)</f>
        <v>52.5</v>
      </c>
      <c r="AV44" s="45">
        <f>Stats!$AQ44+Stats!$AP44</f>
        <v>256.82</v>
      </c>
      <c r="AW44" s="45"/>
      <c r="AX44" s="4"/>
      <c r="AY44" s="4" t="s">
        <v>280</v>
      </c>
      <c r="AZ44" s="4">
        <f>COUNTIF(Stats!$AS$4:$AS$1633,AY44)</f>
        <v>3</v>
      </c>
      <c r="BA44" s="4" t="s">
        <v>281</v>
      </c>
      <c r="BB44" s="4">
        <f>COUNTIF(Stats!$AT$4:$AT$1633,BA44)</f>
        <v>4</v>
      </c>
      <c r="BC44" s="4"/>
      <c r="BD44" s="47" t="s">
        <v>49</v>
      </c>
      <c r="BE44" s="50">
        <f>COUNTIF(Stats!$AR$4:$AR$1633,BD44)</f>
        <v>129</v>
      </c>
      <c r="BF44" s="132">
        <v>3.0</v>
      </c>
      <c r="BG44" s="50">
        <f t="shared" ref="BG44:BG57" si="80">BF44+BE44</f>
        <v>132</v>
      </c>
      <c r="BH44" s="4"/>
      <c r="BI44" s="47" t="s">
        <v>49</v>
      </c>
      <c r="BJ44" s="50">
        <f t="shared" ref="BJ44:BJ57" si="81">BR44-BG44-BK44</f>
        <v>110</v>
      </c>
      <c r="BK44" s="50">
        <f t="shared" ref="BK44:BK57" si="82">4-BF44</f>
        <v>1</v>
      </c>
      <c r="BL44" s="50">
        <f t="shared" ref="BL44:BL57" si="83">BK44+BJ44</f>
        <v>111</v>
      </c>
      <c r="BM44" s="4"/>
      <c r="BN44" s="47" t="s">
        <v>49</v>
      </c>
      <c r="BO44" s="133">
        <f t="shared" ref="BO44:BO57" si="84">BG44/(BL44+BG44)</f>
        <v>0.5432098765</v>
      </c>
      <c r="BP44" s="4"/>
      <c r="BQ44" s="47" t="s">
        <v>49</v>
      </c>
      <c r="BR44" s="50">
        <f>COUNTIF(Stats!$AN$4:$AO$1633,BQ44)</f>
        <v>243</v>
      </c>
      <c r="BS44" s="4"/>
      <c r="BT44" s="47" t="s">
        <v>49</v>
      </c>
      <c r="BU44" s="133">
        <f t="shared" ref="BU44:BU57" si="85">BW44/BX44</f>
        <v>0.5448275862</v>
      </c>
      <c r="BV44" s="133">
        <f t="shared" ref="BV44:BV57" si="86">BU44-BO44</f>
        <v>0.001617709664</v>
      </c>
      <c r="BW44" s="50">
        <f t="shared" ref="BW44:BW57" si="87">COUNTIF($AR$4:$AR$1030,BT44)+BF44</f>
        <v>79</v>
      </c>
      <c r="BX44" s="50">
        <f t="shared" ref="BX44:BX57" si="88">COUNTIF($AN$4:$AO$1030,BT44)</f>
        <v>145</v>
      </c>
      <c r="BY44" s="4"/>
      <c r="BZ44" s="4"/>
      <c r="CA44" s="134">
        <v>0.553</v>
      </c>
      <c r="CB44" s="47" t="s">
        <v>49</v>
      </c>
      <c r="CC44" s="133">
        <f t="shared" ref="CC44:CC57" si="89">BO44-CA44</f>
        <v>-0.009790123457</v>
      </c>
      <c r="CD44" s="4"/>
      <c r="CE44" s="4"/>
      <c r="CF44" s="4"/>
      <c r="CG44" s="4"/>
      <c r="CH44" s="66" t="s">
        <v>63</v>
      </c>
      <c r="CI44" s="66" t="s">
        <v>61</v>
      </c>
      <c r="CJ44" s="66" t="s">
        <v>282</v>
      </c>
      <c r="CK44" s="133">
        <f>18/21</f>
        <v>0.8571428571</v>
      </c>
      <c r="CL44" s="135"/>
      <c r="CM44" s="135"/>
      <c r="CN44" s="135"/>
      <c r="CO44" s="135"/>
      <c r="CP44" s="135"/>
      <c r="CQ44" s="135"/>
      <c r="CR44" s="135"/>
      <c r="CS44" s="135"/>
      <c r="CT44" s="135"/>
      <c r="CU44" s="135"/>
      <c r="CV44" s="135"/>
      <c r="CW44" s="135"/>
    </row>
    <row r="45" ht="12.75" customHeight="1">
      <c r="A45" s="24">
        <v>2014.0</v>
      </c>
      <c r="B45" s="25" t="s">
        <v>69</v>
      </c>
      <c r="C45" s="25" t="s">
        <v>111</v>
      </c>
      <c r="D45" s="25" t="s">
        <v>61</v>
      </c>
      <c r="E45" s="25" t="s">
        <v>245</v>
      </c>
      <c r="F45" s="4"/>
      <c r="G45" s="4"/>
      <c r="H45" s="4"/>
      <c r="I45" s="4"/>
      <c r="J45" s="94" t="str">
        <f t="shared" si="46"/>
        <v>Y</v>
      </c>
      <c r="K45" s="95" t="s">
        <v>64</v>
      </c>
      <c r="L45" s="28">
        <f t="shared" si="47"/>
        <v>4.25</v>
      </c>
      <c r="M45" s="136">
        <v>7.0</v>
      </c>
      <c r="N45" s="97">
        <v>4.0</v>
      </c>
      <c r="O45" s="98">
        <v>3.0</v>
      </c>
      <c r="P45" s="137" t="s">
        <v>283</v>
      </c>
      <c r="Q45" s="98">
        <v>3.0</v>
      </c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113">
        <f t="shared" si="48"/>
        <v>7</v>
      </c>
      <c r="AC45" s="114">
        <f t="shared" si="49"/>
        <v>3</v>
      </c>
      <c r="AD45" s="114">
        <f>IFERROR(AVERAGE(M45:O45),"")</f>
        <v>4.666666667</v>
      </c>
      <c r="AE45" s="40">
        <f t="shared" si="79"/>
        <v>4.25</v>
      </c>
      <c r="AF45" s="4"/>
      <c r="AG45" s="4"/>
      <c r="AH45" s="4"/>
      <c r="AI45" s="4"/>
      <c r="AJ45" s="4"/>
      <c r="AK45" s="4"/>
      <c r="AL45" s="64">
        <v>2024.0</v>
      </c>
      <c r="AM45" s="64">
        <v>11.0</v>
      </c>
      <c r="AN45" s="65" t="s">
        <v>68</v>
      </c>
      <c r="AO45" s="65" t="s">
        <v>67</v>
      </c>
      <c r="AP45" s="64">
        <v>110.06</v>
      </c>
      <c r="AQ45" s="64">
        <v>48.66</v>
      </c>
      <c r="AR45" s="65" t="str">
        <f>IF(Stats!$AP45&gt;Stats!$AQ45,Stats!$AN45,Stats!$AO45)</f>
        <v>Ryan</v>
      </c>
      <c r="AS45" s="65" t="str">
        <f>IF(Stats!$AR45=Stats!$AN45,CONCATENATE(Stats!$AN45," over ",Stats!$AO45),CONCATENATE(Stats!$AO45," over ",Stats!$AN45))</f>
        <v>Ryan over Rick</v>
      </c>
      <c r="AT45" s="65" t="str">
        <f>IF(Stats!$AR45=Stats!$AO45,CONCATENATE(Stats!$AN45," loser to ",Stats!$AO45),CONCATENATE(Stats!$AO45," loser to ",Stats!$AN45))</f>
        <v>Rick loser to Ryan</v>
      </c>
      <c r="AU45" s="64">
        <f>ABS(Stats!$AQ45-Stats!$AP45)</f>
        <v>61.4</v>
      </c>
      <c r="AV45" s="64">
        <f>Stats!$AQ45+Stats!$AP45</f>
        <v>158.72</v>
      </c>
      <c r="AW45" s="64"/>
      <c r="AX45" s="4"/>
      <c r="AY45" s="4" t="s">
        <v>284</v>
      </c>
      <c r="AZ45" s="4">
        <f>COUNTIF(Stats!$AS$4:$AS$1633,AY45)</f>
        <v>2</v>
      </c>
      <c r="BA45" s="4" t="s">
        <v>285</v>
      </c>
      <c r="BB45" s="4">
        <f>COUNTIF(Stats!$AT$4:$AT$1633,BA45)</f>
        <v>1</v>
      </c>
      <c r="BC45" s="4"/>
      <c r="BD45" s="66" t="s">
        <v>50</v>
      </c>
      <c r="BE45" s="138">
        <f>COUNTIF(Stats!$AR$4:$AR$1633,BD45)</f>
        <v>110</v>
      </c>
      <c r="BF45" s="139">
        <v>2.0</v>
      </c>
      <c r="BG45" s="138">
        <f t="shared" si="80"/>
        <v>112</v>
      </c>
      <c r="BH45" s="4"/>
      <c r="BI45" s="66" t="s">
        <v>50</v>
      </c>
      <c r="BJ45" s="138">
        <f t="shared" si="81"/>
        <v>132</v>
      </c>
      <c r="BK45" s="138">
        <f t="shared" si="82"/>
        <v>2</v>
      </c>
      <c r="BL45" s="138">
        <f t="shared" si="83"/>
        <v>134</v>
      </c>
      <c r="BM45" s="4"/>
      <c r="BN45" s="66" t="s">
        <v>50</v>
      </c>
      <c r="BO45" s="140">
        <f t="shared" si="84"/>
        <v>0.4552845528</v>
      </c>
      <c r="BP45" s="4"/>
      <c r="BQ45" s="66" t="s">
        <v>50</v>
      </c>
      <c r="BR45" s="138">
        <f>COUNTIF(Stats!$AN$4:$AO$1633,BQ45)</f>
        <v>246</v>
      </c>
      <c r="BS45" s="4"/>
      <c r="BT45" s="66" t="s">
        <v>50</v>
      </c>
      <c r="BU45" s="133">
        <f t="shared" si="85"/>
        <v>0.4693877551</v>
      </c>
      <c r="BV45" s="133">
        <f t="shared" si="86"/>
        <v>0.01410320226</v>
      </c>
      <c r="BW45" s="138">
        <f t="shared" si="87"/>
        <v>69</v>
      </c>
      <c r="BX45" s="138">
        <f t="shared" si="88"/>
        <v>147</v>
      </c>
      <c r="BY45" s="4"/>
      <c r="BZ45" s="4"/>
      <c r="CA45" s="141">
        <v>0.439</v>
      </c>
      <c r="CB45" s="66" t="s">
        <v>50</v>
      </c>
      <c r="CC45" s="133">
        <f t="shared" si="89"/>
        <v>0.01628455285</v>
      </c>
      <c r="CD45" s="4"/>
      <c r="CE45" s="4"/>
      <c r="CF45" s="4"/>
      <c r="CG45" s="4"/>
      <c r="CH45" s="47" t="s">
        <v>286</v>
      </c>
      <c r="CI45" s="47" t="s">
        <v>67</v>
      </c>
      <c r="CJ45" s="47" t="s">
        <v>287</v>
      </c>
      <c r="CK45" s="133">
        <f>5/6</f>
        <v>0.8333333333</v>
      </c>
      <c r="CL45" s="135"/>
      <c r="CM45" s="135"/>
      <c r="CN45" s="135"/>
      <c r="CO45" s="135"/>
      <c r="CP45" s="135"/>
      <c r="CQ45" s="135"/>
      <c r="CR45" s="135"/>
      <c r="CS45" s="135"/>
      <c r="CT45" s="135"/>
      <c r="CU45" s="135"/>
      <c r="CV45" s="135"/>
      <c r="CW45" s="135"/>
    </row>
    <row r="46" ht="12.75" customHeight="1">
      <c r="A46" s="68">
        <v>2014.0</v>
      </c>
      <c r="B46" s="52" t="s">
        <v>69</v>
      </c>
      <c r="C46" s="52" t="s">
        <v>288</v>
      </c>
      <c r="D46" s="52" t="s">
        <v>55</v>
      </c>
      <c r="E46" s="52" t="s">
        <v>289</v>
      </c>
      <c r="F46" s="4"/>
      <c r="G46" s="4"/>
      <c r="H46" s="4"/>
      <c r="I46" s="4"/>
      <c r="J46" s="5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5">
        <v>2024.0</v>
      </c>
      <c r="AM46" s="45">
        <v>11.0</v>
      </c>
      <c r="AN46" s="46" t="s">
        <v>66</v>
      </c>
      <c r="AO46" s="46" t="s">
        <v>49</v>
      </c>
      <c r="AP46" s="45">
        <v>109.52</v>
      </c>
      <c r="AQ46" s="45">
        <v>96.24</v>
      </c>
      <c r="AR46" s="46" t="str">
        <f>IF(Stats!$AP46&gt;Stats!$AQ46,Stats!$AN46,Stats!$AO46)</f>
        <v>Nixon</v>
      </c>
      <c r="AS46" s="46" t="str">
        <f>IF(Stats!$AR46=Stats!$AN46,CONCATENATE(Stats!$AN46," over ",Stats!$AO46),CONCATENATE(Stats!$AO46," over ",Stats!$AN46))</f>
        <v>Nixon over Adler</v>
      </c>
      <c r="AT46" s="46" t="str">
        <f>IF(Stats!$AR46=Stats!$AO46,CONCATENATE(Stats!$AN46," loser to ",Stats!$AO46),CONCATENATE(Stats!$AO46," loser to ",Stats!$AN46))</f>
        <v>Adler loser to Nixon</v>
      </c>
      <c r="AU46" s="45">
        <f>ABS(Stats!$AQ46-Stats!$AP46)</f>
        <v>13.28</v>
      </c>
      <c r="AV46" s="45">
        <f>Stats!$AQ46+Stats!$AP46</f>
        <v>205.76</v>
      </c>
      <c r="AW46" s="45"/>
      <c r="AX46" s="4"/>
      <c r="AY46" s="4" t="s">
        <v>290</v>
      </c>
      <c r="AZ46" s="4">
        <f>COUNTIF(Stats!$AS$4:$AS$1633,AY46)</f>
        <v>3</v>
      </c>
      <c r="BA46" s="4" t="s">
        <v>291</v>
      </c>
      <c r="BB46" s="4">
        <f>COUNTIF(Stats!$AT$4:$AT$1633,BA46)</f>
        <v>3</v>
      </c>
      <c r="BC46" s="4"/>
      <c r="BD46" s="47" t="s">
        <v>55</v>
      </c>
      <c r="BE46" s="50">
        <f>COUNTIF(Stats!$AR$4:$AR$1633,BD46)</f>
        <v>118</v>
      </c>
      <c r="BF46" s="50">
        <v>1.0</v>
      </c>
      <c r="BG46" s="50">
        <f t="shared" si="80"/>
        <v>119</v>
      </c>
      <c r="BH46" s="4"/>
      <c r="BI46" s="47" t="s">
        <v>55</v>
      </c>
      <c r="BJ46" s="50">
        <f t="shared" si="81"/>
        <v>122</v>
      </c>
      <c r="BK46" s="50">
        <f t="shared" si="82"/>
        <v>3</v>
      </c>
      <c r="BL46" s="50">
        <f t="shared" si="83"/>
        <v>125</v>
      </c>
      <c r="BM46" s="4"/>
      <c r="BN46" s="47" t="s">
        <v>55</v>
      </c>
      <c r="BO46" s="133">
        <f t="shared" si="84"/>
        <v>0.487704918</v>
      </c>
      <c r="BP46" s="4"/>
      <c r="BQ46" s="47" t="s">
        <v>55</v>
      </c>
      <c r="BR46" s="50">
        <f>COUNTIF(Stats!$AN$4:$AO$1633,BQ46)</f>
        <v>244</v>
      </c>
      <c r="BS46" s="4"/>
      <c r="BT46" s="47" t="s">
        <v>55</v>
      </c>
      <c r="BU46" s="133">
        <f t="shared" si="85"/>
        <v>0.5379310345</v>
      </c>
      <c r="BV46" s="133">
        <f t="shared" si="86"/>
        <v>0.05022611645</v>
      </c>
      <c r="BW46" s="50">
        <f t="shared" si="87"/>
        <v>78</v>
      </c>
      <c r="BX46" s="50">
        <f t="shared" si="88"/>
        <v>145</v>
      </c>
      <c r="BY46" s="4"/>
      <c r="BZ46" s="4"/>
      <c r="CA46" s="134">
        <v>0.511</v>
      </c>
      <c r="CB46" s="47" t="s">
        <v>55</v>
      </c>
      <c r="CC46" s="133">
        <f t="shared" si="89"/>
        <v>-0.02329508197</v>
      </c>
      <c r="CD46" s="4"/>
      <c r="CE46" s="4"/>
      <c r="CF46" s="4"/>
      <c r="CG46" s="4"/>
      <c r="CH46" s="47" t="s">
        <v>68</v>
      </c>
      <c r="CI46" s="47" t="s">
        <v>69</v>
      </c>
      <c r="CJ46" s="47" t="s">
        <v>292</v>
      </c>
      <c r="CK46" s="133">
        <f>19/24</f>
        <v>0.7916666667</v>
      </c>
      <c r="CL46" s="135"/>
      <c r="CM46" s="135"/>
      <c r="CN46" s="135"/>
      <c r="CO46" s="135"/>
      <c r="CP46" s="135"/>
      <c r="CQ46" s="135"/>
      <c r="CR46" s="135"/>
      <c r="CS46" s="135"/>
      <c r="CT46" s="135"/>
      <c r="CU46" s="135"/>
      <c r="CV46" s="135"/>
      <c r="CW46" s="135"/>
    </row>
    <row r="47" ht="12.75" customHeight="1">
      <c r="A47" s="68">
        <v>2014.0</v>
      </c>
      <c r="B47" s="52"/>
      <c r="C47" s="52" t="s">
        <v>293</v>
      </c>
      <c r="D47" s="52"/>
      <c r="E47" s="52"/>
      <c r="F47" s="4"/>
      <c r="G47" s="4"/>
      <c r="H47" s="4"/>
      <c r="I47" s="4"/>
      <c r="J47" s="102" t="s">
        <v>10</v>
      </c>
      <c r="K47" s="103" t="s">
        <v>168</v>
      </c>
      <c r="L47" s="103" t="s">
        <v>294</v>
      </c>
      <c r="M47" s="107" t="s">
        <v>13</v>
      </c>
      <c r="N47" s="142" t="s">
        <v>14</v>
      </c>
      <c r="O47" s="142" t="s">
        <v>15</v>
      </c>
      <c r="P47" s="142" t="s">
        <v>16</v>
      </c>
      <c r="Q47" s="142" t="s">
        <v>17</v>
      </c>
      <c r="R47" s="142" t="s">
        <v>18</v>
      </c>
      <c r="S47" s="142" t="s">
        <v>19</v>
      </c>
      <c r="T47" s="142" t="s">
        <v>20</v>
      </c>
      <c r="U47" s="142" t="s">
        <v>21</v>
      </c>
      <c r="V47" s="142" t="s">
        <v>22</v>
      </c>
      <c r="W47" s="142" t="s">
        <v>23</v>
      </c>
      <c r="X47" s="142" t="s">
        <v>24</v>
      </c>
      <c r="Y47" s="142" t="s">
        <v>25</v>
      </c>
      <c r="Z47" s="142" t="s">
        <v>26</v>
      </c>
      <c r="AA47" s="142" t="s">
        <v>27</v>
      </c>
      <c r="AB47" s="107" t="s">
        <v>28</v>
      </c>
      <c r="AC47" s="107" t="s">
        <v>29</v>
      </c>
      <c r="AD47" s="107" t="s">
        <v>30</v>
      </c>
      <c r="AE47" s="107" t="s">
        <v>31</v>
      </c>
      <c r="AF47" s="4"/>
      <c r="AG47" s="4"/>
      <c r="AH47" s="4"/>
      <c r="AI47" s="4"/>
      <c r="AJ47" s="4"/>
      <c r="AK47" s="4"/>
      <c r="AL47" s="64">
        <v>2024.0</v>
      </c>
      <c r="AM47" s="64">
        <v>11.0</v>
      </c>
      <c r="AN47" s="65" t="s">
        <v>60</v>
      </c>
      <c r="AO47" s="65" t="s">
        <v>65</v>
      </c>
      <c r="AP47" s="64">
        <v>114.08</v>
      </c>
      <c r="AQ47" s="64">
        <v>113.44</v>
      </c>
      <c r="AR47" s="65" t="str">
        <f>IF(Stats!$AP47&gt;Stats!$AQ47,Stats!$AN47,Stats!$AO47)</f>
        <v>Hoyle</v>
      </c>
      <c r="AS47" s="65" t="str">
        <f>IF(Stats!$AR47=Stats!$AN47,CONCATENATE(Stats!$AN47," over ",Stats!$AO47),CONCATENATE(Stats!$AO47," over ",Stats!$AN47))</f>
        <v>Hoyle over Neill</v>
      </c>
      <c r="AT47" s="65" t="str">
        <f>IF(Stats!$AR47=Stats!$AO47,CONCATENATE(Stats!$AN47," loser to ",Stats!$AO47),CONCATENATE(Stats!$AO47," loser to ",Stats!$AN47))</f>
        <v>Neill loser to Hoyle</v>
      </c>
      <c r="AU47" s="64">
        <f>ABS(Stats!$AQ47-Stats!$AP47)</f>
        <v>0.64</v>
      </c>
      <c r="AV47" s="64">
        <f>Stats!$AQ47+Stats!$AP47</f>
        <v>227.52</v>
      </c>
      <c r="AW47" s="64"/>
      <c r="AX47" s="4"/>
      <c r="AY47" s="4" t="s">
        <v>295</v>
      </c>
      <c r="AZ47" s="4">
        <f>COUNTIF(Stats!$AS$4:$AS$1633,AY47)</f>
        <v>1</v>
      </c>
      <c r="BA47" s="4" t="s">
        <v>296</v>
      </c>
      <c r="BB47" s="4">
        <f>COUNTIF(Stats!$AT$4:$AT$1633,BA47)</f>
        <v>3</v>
      </c>
      <c r="BC47" s="4"/>
      <c r="BD47" s="66" t="s">
        <v>57</v>
      </c>
      <c r="BE47" s="138">
        <f>COUNTIF(Stats!$AR$4:$AR$1633,BD47)</f>
        <v>103</v>
      </c>
      <c r="BF47" s="139">
        <v>1.0</v>
      </c>
      <c r="BG47" s="138">
        <f t="shared" si="80"/>
        <v>104</v>
      </c>
      <c r="BH47" s="4"/>
      <c r="BI47" s="66" t="s">
        <v>57</v>
      </c>
      <c r="BJ47" s="138">
        <f t="shared" si="81"/>
        <v>106</v>
      </c>
      <c r="BK47" s="138">
        <f t="shared" si="82"/>
        <v>3</v>
      </c>
      <c r="BL47" s="138">
        <f t="shared" si="83"/>
        <v>109</v>
      </c>
      <c r="BM47" s="4"/>
      <c r="BN47" s="66" t="s">
        <v>57</v>
      </c>
      <c r="BO47" s="140">
        <f t="shared" si="84"/>
        <v>0.4882629108</v>
      </c>
      <c r="BP47" s="4"/>
      <c r="BQ47" s="66" t="s">
        <v>57</v>
      </c>
      <c r="BR47" s="138">
        <f>COUNTIF(Stats!$AN$4:$AO$1633,BQ47)</f>
        <v>213</v>
      </c>
      <c r="BS47" s="4"/>
      <c r="BT47" s="66" t="s">
        <v>57</v>
      </c>
      <c r="BU47" s="133">
        <f t="shared" si="85"/>
        <v>0.4932432432</v>
      </c>
      <c r="BV47" s="133">
        <f t="shared" si="86"/>
        <v>0.004980332445</v>
      </c>
      <c r="BW47" s="138">
        <f t="shared" si="87"/>
        <v>73</v>
      </c>
      <c r="BX47" s="138">
        <f t="shared" si="88"/>
        <v>148</v>
      </c>
      <c r="BY47" s="4"/>
      <c r="BZ47" s="4"/>
      <c r="CA47" s="141">
        <v>0.495</v>
      </c>
      <c r="CB47" s="66" t="s">
        <v>57</v>
      </c>
      <c r="CC47" s="133">
        <f t="shared" si="89"/>
        <v>-0.006737089202</v>
      </c>
      <c r="CD47" s="4"/>
      <c r="CE47" s="4"/>
      <c r="CF47" s="4"/>
      <c r="CG47" s="4"/>
      <c r="CH47" s="47" t="s">
        <v>49</v>
      </c>
      <c r="CI47" s="47" t="s">
        <v>68</v>
      </c>
      <c r="CJ47" s="47" t="s">
        <v>297</v>
      </c>
      <c r="CK47" s="133">
        <f>12/16</f>
        <v>0.75</v>
      </c>
      <c r="CL47" s="135"/>
      <c r="CM47" s="135"/>
      <c r="CN47" s="135"/>
      <c r="CO47" s="135"/>
      <c r="CP47" s="135"/>
      <c r="CQ47" s="135"/>
      <c r="CR47" s="135"/>
      <c r="CS47" s="135"/>
      <c r="CT47" s="135"/>
      <c r="CU47" s="135"/>
      <c r="CV47" s="135"/>
      <c r="CW47" s="135"/>
    </row>
    <row r="48" ht="12.75" customHeight="1">
      <c r="A48" s="75">
        <v>2014.0</v>
      </c>
      <c r="B48" s="25" t="s">
        <v>59</v>
      </c>
      <c r="C48" s="25" t="s">
        <v>244</v>
      </c>
      <c r="D48" s="25" t="s">
        <v>63</v>
      </c>
      <c r="E48" s="25" t="s">
        <v>298</v>
      </c>
      <c r="F48" s="4"/>
      <c r="G48" s="4"/>
      <c r="H48" s="4"/>
      <c r="I48" s="4"/>
      <c r="J48" s="26" t="s">
        <v>299</v>
      </c>
      <c r="K48" s="27" t="s">
        <v>62</v>
      </c>
      <c r="L48" s="28">
        <f t="shared" ref="L48:L68" si="90">AVERAGE(N48:AA48)</f>
        <v>9</v>
      </c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>
        <v>9.0</v>
      </c>
      <c r="AB48" s="113">
        <f t="shared" ref="AB48:AB68" si="91">MAX(N48:AA48)</f>
        <v>9</v>
      </c>
      <c r="AC48" s="114">
        <f t="shared" ref="AC48:AC68" si="92">MIN(N48:AA48)</f>
        <v>9</v>
      </c>
      <c r="AD48" s="114" t="str">
        <f t="shared" ref="AD48:AD68" si="93">IFERROR(AVERAGE(N48:P48),"")</f>
        <v/>
      </c>
      <c r="AE48" s="40" t="str">
        <f t="shared" ref="AE48:AE68" si="94">IFERROR(AVERAGE(N48:T48),"")</f>
        <v/>
      </c>
      <c r="AF48" s="4"/>
      <c r="AG48" s="4"/>
      <c r="AH48" s="4"/>
      <c r="AI48" s="4"/>
      <c r="AJ48" s="4"/>
      <c r="AK48" s="4"/>
      <c r="AL48" s="45">
        <v>2024.0</v>
      </c>
      <c r="AM48" s="45">
        <v>11.0</v>
      </c>
      <c r="AN48" s="46" t="s">
        <v>50</v>
      </c>
      <c r="AO48" s="46" t="s">
        <v>69</v>
      </c>
      <c r="AP48" s="45">
        <v>108.78</v>
      </c>
      <c r="AQ48" s="45">
        <v>127.38</v>
      </c>
      <c r="AR48" s="46" t="str">
        <f>IF(Stats!$AP48&gt;Stats!$AQ48,Stats!$AN48,Stats!$AO48)</f>
        <v>Todd</v>
      </c>
      <c r="AS48" s="46" t="str">
        <f>IF(Stats!$AR48=Stats!$AN48,CONCATENATE(Stats!$AN48," over ",Stats!$AO48),CONCATENATE(Stats!$AO48," over ",Stats!$AN48))</f>
        <v>Todd over AJ</v>
      </c>
      <c r="AT48" s="46" t="str">
        <f>IF(Stats!$AR48=Stats!$AO48,CONCATENATE(Stats!$AN48," loser to ",Stats!$AO48),CONCATENATE(Stats!$AO48," loser to ",Stats!$AN48))</f>
        <v>AJ loser to Todd</v>
      </c>
      <c r="AU48" s="45">
        <f>ABS(Stats!$AQ48-Stats!$AP48)</f>
        <v>18.6</v>
      </c>
      <c r="AV48" s="45">
        <f>Stats!$AQ48+Stats!$AP48</f>
        <v>236.16</v>
      </c>
      <c r="AW48" s="45"/>
      <c r="AX48" s="4"/>
      <c r="AY48" s="4" t="s">
        <v>300</v>
      </c>
      <c r="AZ48" s="4">
        <f>COUNTIF(Stats!$AS$4:$AS$1633,AY48)</f>
        <v>1</v>
      </c>
      <c r="BA48" s="4" t="s">
        <v>301</v>
      </c>
      <c r="BB48" s="4">
        <f>COUNTIF(Stats!$AT$4:$AT$1633,BA48)</f>
        <v>4</v>
      </c>
      <c r="BC48" s="4"/>
      <c r="BD48" s="47" t="s">
        <v>59</v>
      </c>
      <c r="BE48" s="50">
        <f>COUNTIF(Stats!$AR$4:$AR$1633,BD48)</f>
        <v>127</v>
      </c>
      <c r="BF48" s="50">
        <v>2.0</v>
      </c>
      <c r="BG48" s="50">
        <f t="shared" si="80"/>
        <v>129</v>
      </c>
      <c r="BH48" s="4"/>
      <c r="BI48" s="47" t="s">
        <v>59</v>
      </c>
      <c r="BJ48" s="50">
        <f t="shared" si="81"/>
        <v>114</v>
      </c>
      <c r="BK48" s="50">
        <f t="shared" si="82"/>
        <v>2</v>
      </c>
      <c r="BL48" s="50">
        <f t="shared" si="83"/>
        <v>116</v>
      </c>
      <c r="BM48" s="4"/>
      <c r="BN48" s="47" t="s">
        <v>59</v>
      </c>
      <c r="BO48" s="133">
        <f t="shared" si="84"/>
        <v>0.5265306122</v>
      </c>
      <c r="BP48" s="4"/>
      <c r="BQ48" s="47" t="s">
        <v>59</v>
      </c>
      <c r="BR48" s="50">
        <f>COUNTIF(Stats!$AN$4:$AO$1633,BQ48)</f>
        <v>245</v>
      </c>
      <c r="BS48" s="4"/>
      <c r="BT48" s="47" t="s">
        <v>59</v>
      </c>
      <c r="BU48" s="133">
        <f t="shared" si="85"/>
        <v>0.5170068027</v>
      </c>
      <c r="BV48" s="133">
        <f t="shared" si="86"/>
        <v>-0.009523809524</v>
      </c>
      <c r="BW48" s="50">
        <f t="shared" si="87"/>
        <v>76</v>
      </c>
      <c r="BX48" s="50">
        <f t="shared" si="88"/>
        <v>147</v>
      </c>
      <c r="BY48" s="4"/>
      <c r="BZ48" s="4"/>
      <c r="CA48" s="134">
        <v>0.518</v>
      </c>
      <c r="CB48" s="47" t="s">
        <v>59</v>
      </c>
      <c r="CC48" s="133">
        <f t="shared" si="89"/>
        <v>0.008530612245</v>
      </c>
      <c r="CD48" s="4"/>
      <c r="CE48" s="4"/>
      <c r="CF48" s="4"/>
      <c r="CG48" s="4"/>
      <c r="CH48" s="66" t="s">
        <v>69</v>
      </c>
      <c r="CI48" s="66" t="s">
        <v>66</v>
      </c>
      <c r="CJ48" s="66" t="s">
        <v>302</v>
      </c>
      <c r="CK48" s="133">
        <f>11/15</f>
        <v>0.7333333333</v>
      </c>
      <c r="CL48" s="135"/>
      <c r="CM48" s="135"/>
      <c r="CN48" s="135"/>
      <c r="CO48" s="135"/>
      <c r="CP48" s="135"/>
      <c r="CQ48" s="135"/>
      <c r="CR48" s="135"/>
      <c r="CS48" s="135"/>
      <c r="CT48" s="135"/>
      <c r="CU48" s="135"/>
      <c r="CV48" s="135"/>
      <c r="CW48" s="135"/>
    </row>
    <row r="49" ht="12.75" customHeight="1">
      <c r="A49" s="68">
        <v>2014.0</v>
      </c>
      <c r="B49" s="52" t="s">
        <v>59</v>
      </c>
      <c r="C49" s="52" t="s">
        <v>303</v>
      </c>
      <c r="D49" s="52" t="s">
        <v>63</v>
      </c>
      <c r="E49" s="52" t="s">
        <v>304</v>
      </c>
      <c r="F49" s="4"/>
      <c r="G49" s="4"/>
      <c r="H49" s="4"/>
      <c r="I49" s="4"/>
      <c r="J49" s="26" t="s">
        <v>305</v>
      </c>
      <c r="K49" s="27" t="s">
        <v>64</v>
      </c>
      <c r="L49" s="28">
        <f t="shared" si="90"/>
        <v>9</v>
      </c>
      <c r="M49" s="27">
        <v>8.0</v>
      </c>
      <c r="N49" s="27">
        <v>8.0</v>
      </c>
      <c r="O49" s="27">
        <v>9.0</v>
      </c>
      <c r="P49" s="27">
        <v>10.0</v>
      </c>
      <c r="Q49" s="27">
        <v>9.0</v>
      </c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86">
        <f t="shared" si="91"/>
        <v>10</v>
      </c>
      <c r="AC49" s="119">
        <f t="shared" si="92"/>
        <v>8</v>
      </c>
      <c r="AD49" s="119">
        <f t="shared" si="93"/>
        <v>9</v>
      </c>
      <c r="AE49" s="40">
        <f t="shared" si="94"/>
        <v>9</v>
      </c>
      <c r="AF49" s="4"/>
      <c r="AG49" s="4"/>
      <c r="AH49" s="4"/>
      <c r="AI49" s="4"/>
      <c r="AJ49" s="4"/>
      <c r="AK49" s="4"/>
      <c r="AL49" s="64">
        <v>2024.0</v>
      </c>
      <c r="AM49" s="64">
        <v>11.0</v>
      </c>
      <c r="AN49" s="65" t="s">
        <v>59</v>
      </c>
      <c r="AO49" s="65" t="s">
        <v>63</v>
      </c>
      <c r="AP49" s="64">
        <v>92.58</v>
      </c>
      <c r="AQ49" s="64">
        <v>67.54</v>
      </c>
      <c r="AR49" s="65" t="str">
        <f>IF(Stats!$AP49&gt;Stats!$AQ49,Stats!$AN49,Stats!$AO49)</f>
        <v>Forrest</v>
      </c>
      <c r="AS49" s="65" t="str">
        <f>IF(Stats!$AR49=Stats!$AN49,CONCATENATE(Stats!$AN49," over ",Stats!$AO49),CONCATENATE(Stats!$AO49," over ",Stats!$AN49))</f>
        <v>Forrest over Mike S</v>
      </c>
      <c r="AT49" s="65" t="str">
        <f>IF(Stats!$AR49=Stats!$AO49,CONCATENATE(Stats!$AN49," loser to ",Stats!$AO49),CONCATENATE(Stats!$AO49," loser to ",Stats!$AN49))</f>
        <v>Mike S loser to Forrest</v>
      </c>
      <c r="AU49" s="64">
        <f>ABS(Stats!$AQ49-Stats!$AP49)</f>
        <v>25.04</v>
      </c>
      <c r="AV49" s="64">
        <f>Stats!$AQ49+Stats!$AP49</f>
        <v>160.12</v>
      </c>
      <c r="AW49" s="64"/>
      <c r="AX49" s="4"/>
      <c r="AY49" s="4" t="s">
        <v>306</v>
      </c>
      <c r="AZ49" s="4">
        <f>COUNTIF(Stats!$AS$4:$AS$1633,AY49)</f>
        <v>1</v>
      </c>
      <c r="BA49" s="4" t="s">
        <v>307</v>
      </c>
      <c r="BB49" s="4">
        <f>COUNTIF(Stats!$AT$4:$AT$1633,BA49)</f>
        <v>2</v>
      </c>
      <c r="BC49" s="4"/>
      <c r="BD49" s="66" t="s">
        <v>60</v>
      </c>
      <c r="BE49" s="138">
        <f>COUNTIF(Stats!$AR$4:$AR$1633,BD49)</f>
        <v>85</v>
      </c>
      <c r="BF49" s="139">
        <v>2.0</v>
      </c>
      <c r="BG49" s="138">
        <f t="shared" si="80"/>
        <v>87</v>
      </c>
      <c r="BH49" s="4"/>
      <c r="BI49" s="66" t="s">
        <v>60</v>
      </c>
      <c r="BJ49" s="138">
        <f t="shared" si="81"/>
        <v>90</v>
      </c>
      <c r="BK49" s="138">
        <f t="shared" si="82"/>
        <v>2</v>
      </c>
      <c r="BL49" s="138">
        <f t="shared" si="83"/>
        <v>92</v>
      </c>
      <c r="BM49" s="4"/>
      <c r="BN49" s="66" t="s">
        <v>60</v>
      </c>
      <c r="BO49" s="140">
        <f t="shared" si="84"/>
        <v>0.4860335196</v>
      </c>
      <c r="BP49" s="4"/>
      <c r="BQ49" s="66" t="s">
        <v>60</v>
      </c>
      <c r="BR49" s="138">
        <f>COUNTIF(Stats!$AN$4:$AO$1633,BQ49)</f>
        <v>179</v>
      </c>
      <c r="BS49" s="4"/>
      <c r="BT49" s="66" t="s">
        <v>60</v>
      </c>
      <c r="BU49" s="133">
        <f t="shared" si="85"/>
        <v>0.472972973</v>
      </c>
      <c r="BV49" s="133">
        <f t="shared" si="86"/>
        <v>-0.01306054658</v>
      </c>
      <c r="BW49" s="138">
        <f t="shared" si="87"/>
        <v>70</v>
      </c>
      <c r="BX49" s="138">
        <f t="shared" si="88"/>
        <v>148</v>
      </c>
      <c r="BY49" s="4"/>
      <c r="BZ49" s="4"/>
      <c r="CA49" s="141">
        <v>0.488</v>
      </c>
      <c r="CB49" s="66" t="s">
        <v>60</v>
      </c>
      <c r="CC49" s="133">
        <f t="shared" si="89"/>
        <v>-0.001966480447</v>
      </c>
      <c r="CD49" s="4"/>
      <c r="CE49" s="4"/>
      <c r="CF49" s="4"/>
      <c r="CG49" s="4"/>
      <c r="CH49" s="47" t="s">
        <v>60</v>
      </c>
      <c r="CI49" s="47" t="s">
        <v>55</v>
      </c>
      <c r="CJ49" s="47" t="s">
        <v>89</v>
      </c>
      <c r="CK49" s="133">
        <f>10/14</f>
        <v>0.7142857143</v>
      </c>
      <c r="CL49" s="135"/>
      <c r="CM49" s="135"/>
      <c r="CN49" s="135"/>
      <c r="CO49" s="135"/>
      <c r="CP49" s="135"/>
      <c r="CQ49" s="135"/>
      <c r="CR49" s="135"/>
      <c r="CS49" s="135"/>
      <c r="CT49" s="135"/>
      <c r="CU49" s="135"/>
      <c r="CV49" s="135"/>
      <c r="CW49" s="135"/>
    </row>
    <row r="50" ht="12.75" customHeight="1">
      <c r="A50" s="68">
        <v>2014.0</v>
      </c>
      <c r="B50" s="52"/>
      <c r="C50" s="52" t="s">
        <v>308</v>
      </c>
      <c r="D50" s="52"/>
      <c r="E50" s="52" t="s">
        <v>309</v>
      </c>
      <c r="F50" s="4"/>
      <c r="G50" s="4"/>
      <c r="H50" s="4"/>
      <c r="I50" s="4"/>
      <c r="J50" s="26" t="s">
        <v>305</v>
      </c>
      <c r="K50" s="27" t="s">
        <v>63</v>
      </c>
      <c r="L50" s="28">
        <f t="shared" si="90"/>
        <v>8.214285714</v>
      </c>
      <c r="M50" s="27">
        <v>8.0</v>
      </c>
      <c r="N50" s="27">
        <v>7.0</v>
      </c>
      <c r="O50" s="27">
        <v>4.0</v>
      </c>
      <c r="P50" s="27">
        <v>6.0</v>
      </c>
      <c r="Q50" s="27">
        <v>8.0</v>
      </c>
      <c r="R50" s="27">
        <v>8.0</v>
      </c>
      <c r="S50" s="27">
        <v>7.0</v>
      </c>
      <c r="T50" s="27">
        <v>8.0</v>
      </c>
      <c r="U50" s="27">
        <v>9.0</v>
      </c>
      <c r="V50" s="27">
        <v>11.0</v>
      </c>
      <c r="W50" s="27">
        <v>9.0</v>
      </c>
      <c r="X50" s="27">
        <v>10.0</v>
      </c>
      <c r="Y50" s="27">
        <v>9.0</v>
      </c>
      <c r="Z50" s="27">
        <v>11.0</v>
      </c>
      <c r="AA50" s="27">
        <v>8.0</v>
      </c>
      <c r="AB50" s="86">
        <f t="shared" si="91"/>
        <v>11</v>
      </c>
      <c r="AC50" s="119">
        <f t="shared" si="92"/>
        <v>4</v>
      </c>
      <c r="AD50" s="119">
        <f t="shared" si="93"/>
        <v>5.666666667</v>
      </c>
      <c r="AE50" s="40">
        <f t="shared" si="94"/>
        <v>6.857142857</v>
      </c>
      <c r="AF50" s="4"/>
      <c r="AG50" s="4"/>
      <c r="AH50" s="4"/>
      <c r="AI50" s="4"/>
      <c r="AJ50" s="4"/>
      <c r="AK50" s="4"/>
      <c r="AL50" s="45">
        <v>2024.0</v>
      </c>
      <c r="AM50" s="45">
        <v>11.0</v>
      </c>
      <c r="AN50" s="46" t="s">
        <v>64</v>
      </c>
      <c r="AO50" s="46" t="s">
        <v>55</v>
      </c>
      <c r="AP50" s="45">
        <v>121.68</v>
      </c>
      <c r="AQ50" s="45">
        <v>115.24</v>
      </c>
      <c r="AR50" s="46" t="str">
        <f>IF(Stats!$AP50&gt;Stats!$AQ50,Stats!$AN50,Stats!$AO50)</f>
        <v>Mims</v>
      </c>
      <c r="AS50" s="46" t="str">
        <f>IF(Stats!$AR50=Stats!$AN50,CONCATENATE(Stats!$AN50," over ",Stats!$AO50),CONCATENATE(Stats!$AO50," over ",Stats!$AN50))</f>
        <v>Mims over Dave</v>
      </c>
      <c r="AT50" s="46" t="str">
        <f>IF(Stats!$AR50=Stats!$AO50,CONCATENATE(Stats!$AN50," loser to ",Stats!$AO50),CONCATENATE(Stats!$AO50," loser to ",Stats!$AN50))</f>
        <v>Dave loser to Mims</v>
      </c>
      <c r="AU50" s="45">
        <f>ABS(Stats!$AQ50-Stats!$AP50)</f>
        <v>6.44</v>
      </c>
      <c r="AV50" s="45">
        <f>Stats!$AQ50+Stats!$AP50</f>
        <v>236.92</v>
      </c>
      <c r="AW50" s="45"/>
      <c r="AX50" s="4"/>
      <c r="AY50" s="4" t="s">
        <v>310</v>
      </c>
      <c r="AZ50" s="4">
        <f>COUNTIF(Stats!$AS$4:$AS$1633,AY50)</f>
        <v>2</v>
      </c>
      <c r="BA50" s="4" t="s">
        <v>311</v>
      </c>
      <c r="BB50" s="4">
        <f>COUNTIF(Stats!$AT$4:$AT$1633,BA50)</f>
        <v>2</v>
      </c>
      <c r="BC50" s="4"/>
      <c r="BD50" s="47" t="s">
        <v>61</v>
      </c>
      <c r="BE50" s="50">
        <f>COUNTIF(Stats!$AR$4:$AR$1633,BD50)</f>
        <v>115</v>
      </c>
      <c r="BF50" s="50">
        <v>1.0</v>
      </c>
      <c r="BG50" s="50">
        <f t="shared" si="80"/>
        <v>116</v>
      </c>
      <c r="BH50" s="4"/>
      <c r="BI50" s="47" t="s">
        <v>61</v>
      </c>
      <c r="BJ50" s="50">
        <f t="shared" si="81"/>
        <v>126</v>
      </c>
      <c r="BK50" s="50">
        <f t="shared" si="82"/>
        <v>3</v>
      </c>
      <c r="BL50" s="50">
        <f t="shared" si="83"/>
        <v>129</v>
      </c>
      <c r="BM50" s="4"/>
      <c r="BN50" s="47" t="s">
        <v>61</v>
      </c>
      <c r="BO50" s="133">
        <f t="shared" si="84"/>
        <v>0.4734693878</v>
      </c>
      <c r="BP50" s="4"/>
      <c r="BQ50" s="47" t="s">
        <v>61</v>
      </c>
      <c r="BR50" s="50">
        <f>COUNTIF(Stats!$AN$4:$AO$1633,BQ50)</f>
        <v>245</v>
      </c>
      <c r="BS50" s="4"/>
      <c r="BT50" s="47" t="s">
        <v>61</v>
      </c>
      <c r="BU50" s="133">
        <f t="shared" si="85"/>
        <v>0.4217687075</v>
      </c>
      <c r="BV50" s="133">
        <f t="shared" si="86"/>
        <v>-0.05170068027</v>
      </c>
      <c r="BW50" s="50">
        <f t="shared" si="87"/>
        <v>62</v>
      </c>
      <c r="BX50" s="50">
        <f t="shared" si="88"/>
        <v>147</v>
      </c>
      <c r="BY50" s="4"/>
      <c r="BZ50" s="4"/>
      <c r="CA50" s="134">
        <v>0.478</v>
      </c>
      <c r="CB50" s="47" t="s">
        <v>61</v>
      </c>
      <c r="CC50" s="133">
        <f t="shared" si="89"/>
        <v>-0.004530612245</v>
      </c>
      <c r="CD50" s="4"/>
      <c r="CE50" s="4"/>
      <c r="CF50" s="4"/>
      <c r="CG50" s="4"/>
      <c r="CH50" s="66" t="s">
        <v>59</v>
      </c>
      <c r="CI50" s="66" t="s">
        <v>50</v>
      </c>
      <c r="CJ50" s="66" t="s">
        <v>113</v>
      </c>
      <c r="CK50" s="133">
        <f>11/16</f>
        <v>0.6875</v>
      </c>
      <c r="CL50" s="135"/>
      <c r="CM50" s="135"/>
      <c r="CN50" s="135"/>
      <c r="CO50" s="135"/>
      <c r="CP50" s="135"/>
      <c r="CQ50" s="135"/>
      <c r="CR50" s="135"/>
      <c r="CS50" s="135"/>
      <c r="CT50" s="135"/>
      <c r="CU50" s="135"/>
      <c r="CV50" s="135"/>
      <c r="CW50" s="135"/>
    </row>
    <row r="51" ht="12.75" customHeight="1">
      <c r="A51" s="75">
        <v>2014.0</v>
      </c>
      <c r="B51" s="25" t="s">
        <v>59</v>
      </c>
      <c r="C51" s="25" t="s">
        <v>312</v>
      </c>
      <c r="D51" s="25" t="s">
        <v>49</v>
      </c>
      <c r="E51" s="25" t="s">
        <v>313</v>
      </c>
      <c r="F51" s="4"/>
      <c r="G51" s="4"/>
      <c r="H51" s="4"/>
      <c r="I51" s="4"/>
      <c r="J51" s="26" t="s">
        <v>305</v>
      </c>
      <c r="K51" s="27" t="s">
        <v>49</v>
      </c>
      <c r="L51" s="28">
        <f t="shared" si="90"/>
        <v>7.357142857</v>
      </c>
      <c r="M51" s="27">
        <v>7.0</v>
      </c>
      <c r="N51" s="27">
        <v>9.0</v>
      </c>
      <c r="O51" s="27">
        <v>8.0</v>
      </c>
      <c r="P51" s="27">
        <v>4.0</v>
      </c>
      <c r="Q51" s="27">
        <v>8.0</v>
      </c>
      <c r="R51" s="27">
        <v>9.0</v>
      </c>
      <c r="S51" s="27">
        <v>9.0</v>
      </c>
      <c r="T51" s="27">
        <v>5.0</v>
      </c>
      <c r="U51" s="27">
        <v>8.0</v>
      </c>
      <c r="V51" s="27">
        <v>6.0</v>
      </c>
      <c r="W51" s="27">
        <v>8.0</v>
      </c>
      <c r="X51" s="27">
        <v>8.0</v>
      </c>
      <c r="Y51" s="27">
        <v>9.0</v>
      </c>
      <c r="Z51" s="27">
        <v>6.0</v>
      </c>
      <c r="AA51" s="27">
        <v>6.0</v>
      </c>
      <c r="AB51" s="86">
        <f t="shared" si="91"/>
        <v>9</v>
      </c>
      <c r="AC51" s="119">
        <f t="shared" si="92"/>
        <v>4</v>
      </c>
      <c r="AD51" s="119">
        <f t="shared" si="93"/>
        <v>7</v>
      </c>
      <c r="AE51" s="40">
        <f t="shared" si="94"/>
        <v>7.428571429</v>
      </c>
      <c r="AF51" s="4"/>
      <c r="AG51" s="4"/>
      <c r="AH51" s="4"/>
      <c r="AI51" s="4"/>
      <c r="AJ51" s="4"/>
      <c r="AK51" s="4"/>
      <c r="AL51" s="64">
        <v>2024.0</v>
      </c>
      <c r="AM51" s="64">
        <v>11.0</v>
      </c>
      <c r="AN51" s="65" t="s">
        <v>61</v>
      </c>
      <c r="AO51" s="65" t="s">
        <v>57</v>
      </c>
      <c r="AP51" s="64">
        <v>99.5</v>
      </c>
      <c r="AQ51" s="64">
        <v>124.36</v>
      </c>
      <c r="AR51" s="65" t="str">
        <f>IF(Stats!$AP51&gt;Stats!$AQ51,Stats!$AN51,Stats!$AO51)</f>
        <v>Doug</v>
      </c>
      <c r="AS51" s="65" t="str">
        <f>IF(Stats!$AR51=Stats!$AN51,CONCATENATE(Stats!$AN51," over ",Stats!$AO51),CONCATENATE(Stats!$AO51," over ",Stats!$AN51))</f>
        <v>Doug over Jimmy</v>
      </c>
      <c r="AT51" s="65" t="str">
        <f>IF(Stats!$AR51=Stats!$AO51,CONCATENATE(Stats!$AN51," loser to ",Stats!$AO51),CONCATENATE(Stats!$AO51," loser to ",Stats!$AN51))</f>
        <v>Jimmy loser to Doug</v>
      </c>
      <c r="AU51" s="64">
        <f>ABS(Stats!$AQ51-Stats!$AP51)</f>
        <v>24.86</v>
      </c>
      <c r="AV51" s="64">
        <f>Stats!$AQ51+Stats!$AP51</f>
        <v>223.86</v>
      </c>
      <c r="AW51" s="64"/>
      <c r="AX51" s="4"/>
      <c r="AY51" s="4" t="s">
        <v>314</v>
      </c>
      <c r="AZ51" s="4">
        <f>COUNTIF(Stats!$AS$4:$AS$1633,AY51)</f>
        <v>2</v>
      </c>
      <c r="BA51" s="4" t="s">
        <v>315</v>
      </c>
      <c r="BB51" s="4">
        <f>COUNTIF(Stats!$AT$4:$AT$1633,BA51)</f>
        <v>2</v>
      </c>
      <c r="BC51" s="4"/>
      <c r="BD51" s="47" t="s">
        <v>63</v>
      </c>
      <c r="BE51" s="50">
        <f>COUNTIF(Stats!$AR$4:$AR$1633,BD51)</f>
        <v>143</v>
      </c>
      <c r="BF51" s="132">
        <v>2.0</v>
      </c>
      <c r="BG51" s="50">
        <f t="shared" si="80"/>
        <v>145</v>
      </c>
      <c r="BH51" s="4"/>
      <c r="BI51" s="47" t="s">
        <v>63</v>
      </c>
      <c r="BJ51" s="50">
        <f t="shared" si="81"/>
        <v>96</v>
      </c>
      <c r="BK51" s="50">
        <f t="shared" si="82"/>
        <v>2</v>
      </c>
      <c r="BL51" s="50">
        <f t="shared" si="83"/>
        <v>98</v>
      </c>
      <c r="BM51" s="4"/>
      <c r="BN51" s="47" t="s">
        <v>63</v>
      </c>
      <c r="BO51" s="133">
        <f t="shared" si="84"/>
        <v>0.5967078189</v>
      </c>
      <c r="BP51" s="4"/>
      <c r="BQ51" s="47" t="s">
        <v>63</v>
      </c>
      <c r="BR51" s="50">
        <f>COUNTIF(Stats!$AN$4:$AO$1633,BQ51)</f>
        <v>243</v>
      </c>
      <c r="BS51" s="4"/>
      <c r="BT51" s="47" t="s">
        <v>63</v>
      </c>
      <c r="BU51" s="133">
        <f t="shared" si="85"/>
        <v>0.5306122449</v>
      </c>
      <c r="BV51" s="133">
        <f t="shared" si="86"/>
        <v>-0.06609557403</v>
      </c>
      <c r="BW51" s="50">
        <f t="shared" si="87"/>
        <v>78</v>
      </c>
      <c r="BX51" s="50">
        <f t="shared" si="88"/>
        <v>147</v>
      </c>
      <c r="BY51" s="4"/>
      <c r="BZ51" s="4"/>
      <c r="CA51" s="134">
        <v>0.611</v>
      </c>
      <c r="CB51" s="47" t="s">
        <v>63</v>
      </c>
      <c r="CC51" s="133">
        <f t="shared" si="89"/>
        <v>-0.01429218107</v>
      </c>
      <c r="CD51" s="4"/>
      <c r="CE51" s="4"/>
      <c r="CF51" s="4"/>
      <c r="CG51" s="4"/>
      <c r="CH51" s="66" t="s">
        <v>63</v>
      </c>
      <c r="CI51" s="66"/>
      <c r="CJ51" s="47"/>
      <c r="CK51" s="133"/>
      <c r="CL51" s="135"/>
      <c r="CM51" s="135"/>
      <c r="CN51" s="135"/>
      <c r="CO51" s="135"/>
      <c r="CP51" s="135"/>
      <c r="CQ51" s="135"/>
      <c r="CR51" s="135"/>
      <c r="CS51" s="135"/>
      <c r="CT51" s="135"/>
      <c r="CU51" s="135"/>
      <c r="CV51" s="135"/>
      <c r="CW51" s="135"/>
    </row>
    <row r="52" ht="12.75" customHeight="1">
      <c r="A52" s="75">
        <v>2014.0</v>
      </c>
      <c r="B52" s="25"/>
      <c r="C52" s="25" t="s">
        <v>316</v>
      </c>
      <c r="D52" s="25"/>
      <c r="E52" s="25" t="s">
        <v>304</v>
      </c>
      <c r="F52" s="4"/>
      <c r="G52" s="4"/>
      <c r="H52" s="4"/>
      <c r="I52" s="4"/>
      <c r="J52" s="26" t="s">
        <v>305</v>
      </c>
      <c r="K52" s="27" t="s">
        <v>59</v>
      </c>
      <c r="L52" s="28">
        <f t="shared" si="90"/>
        <v>7.285714286</v>
      </c>
      <c r="M52" s="27">
        <v>10.0</v>
      </c>
      <c r="N52" s="27">
        <v>8.0</v>
      </c>
      <c r="O52" s="27">
        <v>5.0</v>
      </c>
      <c r="P52" s="27">
        <v>10.0</v>
      </c>
      <c r="Q52" s="27">
        <v>10.0</v>
      </c>
      <c r="R52" s="27">
        <v>8.0</v>
      </c>
      <c r="S52" s="27">
        <v>6.0</v>
      </c>
      <c r="T52" s="27">
        <v>6.0</v>
      </c>
      <c r="U52" s="27">
        <v>3.0</v>
      </c>
      <c r="V52" s="27">
        <v>7.0</v>
      </c>
      <c r="W52" s="27">
        <v>8.0</v>
      </c>
      <c r="X52" s="27">
        <v>6.0</v>
      </c>
      <c r="Y52" s="27">
        <v>6.0</v>
      </c>
      <c r="Z52" s="27">
        <v>11.0</v>
      </c>
      <c r="AA52" s="27">
        <v>8.0</v>
      </c>
      <c r="AB52" s="86">
        <f t="shared" si="91"/>
        <v>11</v>
      </c>
      <c r="AC52" s="119">
        <f t="shared" si="92"/>
        <v>3</v>
      </c>
      <c r="AD52" s="119">
        <f t="shared" si="93"/>
        <v>7.666666667</v>
      </c>
      <c r="AE52" s="40">
        <f t="shared" si="94"/>
        <v>7.571428571</v>
      </c>
      <c r="AF52" s="4"/>
      <c r="AG52" s="4"/>
      <c r="AH52" s="4"/>
      <c r="AI52" s="4"/>
      <c r="AJ52" s="4"/>
      <c r="AK52" s="4"/>
      <c r="AL52" s="45">
        <v>2024.0</v>
      </c>
      <c r="AM52" s="45">
        <v>10.0</v>
      </c>
      <c r="AN52" s="46" t="s">
        <v>49</v>
      </c>
      <c r="AO52" s="46" t="s">
        <v>68</v>
      </c>
      <c r="AP52" s="45">
        <v>101.62</v>
      </c>
      <c r="AQ52" s="45">
        <v>71.94</v>
      </c>
      <c r="AR52" s="46" t="str">
        <f>IF(Stats!$AP52&gt;Stats!$AQ52,Stats!$AN52,Stats!$AO52)</f>
        <v>Adler</v>
      </c>
      <c r="AS52" s="46" t="str">
        <f>IF(Stats!$AR52=Stats!$AN52,CONCATENATE(Stats!$AN52," over ",Stats!$AO52),CONCATENATE(Stats!$AO52," over ",Stats!$AN52))</f>
        <v>Adler over Ryan</v>
      </c>
      <c r="AT52" s="46" t="str">
        <f>IF(Stats!$AR52=Stats!$AO52,CONCATENATE(Stats!$AN52," loser to ",Stats!$AO52),CONCATENATE(Stats!$AO52," loser to ",Stats!$AN52))</f>
        <v>Ryan loser to Adler</v>
      </c>
      <c r="AU52" s="45">
        <f>ABS(Stats!$AQ52-Stats!$AP52)</f>
        <v>29.68</v>
      </c>
      <c r="AV52" s="45">
        <f>Stats!$AQ52+Stats!$AP52</f>
        <v>173.56</v>
      </c>
      <c r="AW52" s="45"/>
      <c r="AX52" s="4"/>
      <c r="AY52" s="4" t="s">
        <v>317</v>
      </c>
      <c r="AZ52" s="4">
        <f>COUNTIF(Stats!$AS$4:$AS$1633,AY52)</f>
        <v>3</v>
      </c>
      <c r="BA52" s="4" t="s">
        <v>318</v>
      </c>
      <c r="BB52" s="4">
        <f>COUNTIF(Stats!$AT$4:$AT$1633,BA52)</f>
        <v>6</v>
      </c>
      <c r="BC52" s="4"/>
      <c r="BD52" s="66" t="s">
        <v>64</v>
      </c>
      <c r="BE52" s="138">
        <f>COUNTIF(Stats!$AR$4:$AR$1633,BD52)</f>
        <v>48</v>
      </c>
      <c r="BF52" s="138">
        <v>3.0</v>
      </c>
      <c r="BG52" s="138">
        <f t="shared" si="80"/>
        <v>51</v>
      </c>
      <c r="BH52" s="4"/>
      <c r="BI52" s="66" t="s">
        <v>64</v>
      </c>
      <c r="BJ52" s="138">
        <f t="shared" si="81"/>
        <v>31</v>
      </c>
      <c r="BK52" s="138">
        <f t="shared" si="82"/>
        <v>1</v>
      </c>
      <c r="BL52" s="138">
        <f t="shared" si="83"/>
        <v>32</v>
      </c>
      <c r="BM52" s="4"/>
      <c r="BN52" s="66" t="s">
        <v>64</v>
      </c>
      <c r="BO52" s="140">
        <f t="shared" si="84"/>
        <v>0.6144578313</v>
      </c>
      <c r="BP52" s="4"/>
      <c r="BQ52" s="66" t="s">
        <v>64</v>
      </c>
      <c r="BR52" s="138">
        <f>COUNTIF(Stats!$AN$4:$AO$1633,BQ52)</f>
        <v>83</v>
      </c>
      <c r="BS52" s="4"/>
      <c r="BT52" s="66" t="s">
        <v>64</v>
      </c>
      <c r="BU52" s="133">
        <f t="shared" si="85"/>
        <v>0.6144578313</v>
      </c>
      <c r="BV52" s="133">
        <f t="shared" si="86"/>
        <v>0</v>
      </c>
      <c r="BW52" s="138">
        <f t="shared" si="87"/>
        <v>51</v>
      </c>
      <c r="BX52" s="138">
        <f t="shared" si="88"/>
        <v>83</v>
      </c>
      <c r="BY52" s="4"/>
      <c r="BZ52" s="4"/>
      <c r="CA52" s="141">
        <v>0.636</v>
      </c>
      <c r="CB52" s="66" t="s">
        <v>64</v>
      </c>
      <c r="CC52" s="133">
        <f t="shared" si="89"/>
        <v>-0.02154216867</v>
      </c>
      <c r="CD52" s="4"/>
      <c r="CE52" s="4"/>
      <c r="CF52" s="4"/>
      <c r="CG52" s="4"/>
      <c r="CH52" s="47" t="s">
        <v>64</v>
      </c>
      <c r="CI52" s="47"/>
      <c r="CJ52" s="66"/>
      <c r="CK52" s="133"/>
      <c r="CL52" s="135"/>
      <c r="CM52" s="135"/>
      <c r="CN52" s="135"/>
      <c r="CO52" s="135"/>
      <c r="CP52" s="135"/>
      <c r="CQ52" s="135"/>
      <c r="CR52" s="135"/>
      <c r="CS52" s="135"/>
      <c r="CT52" s="135"/>
      <c r="CU52" s="135"/>
      <c r="CV52" s="135"/>
      <c r="CW52" s="135"/>
    </row>
    <row r="53" ht="12.75" customHeight="1">
      <c r="A53" s="68">
        <v>2014.0</v>
      </c>
      <c r="B53" s="52" t="s">
        <v>68</v>
      </c>
      <c r="C53" s="52" t="s">
        <v>319</v>
      </c>
      <c r="D53" s="52" t="s">
        <v>49</v>
      </c>
      <c r="E53" s="52" t="s">
        <v>320</v>
      </c>
      <c r="F53" s="4"/>
      <c r="G53" s="4"/>
      <c r="H53" s="4"/>
      <c r="I53" s="4"/>
      <c r="J53" s="26" t="s">
        <v>305</v>
      </c>
      <c r="K53" s="27" t="s">
        <v>65</v>
      </c>
      <c r="L53" s="28">
        <f t="shared" si="90"/>
        <v>7.230769231</v>
      </c>
      <c r="M53" s="27">
        <v>2.0</v>
      </c>
      <c r="N53" s="27">
        <v>11.0</v>
      </c>
      <c r="O53" s="27">
        <v>5.0</v>
      </c>
      <c r="P53" s="27">
        <v>10.0</v>
      </c>
      <c r="Q53" s="27">
        <v>6.0</v>
      </c>
      <c r="R53" s="27">
        <v>6.0</v>
      </c>
      <c r="S53" s="27">
        <v>8.0</v>
      </c>
      <c r="T53" s="27">
        <v>5.0</v>
      </c>
      <c r="U53" s="27">
        <v>8.0</v>
      </c>
      <c r="V53" s="27">
        <v>9.0</v>
      </c>
      <c r="W53" s="27">
        <v>7.0</v>
      </c>
      <c r="X53" s="27">
        <v>6.0</v>
      </c>
      <c r="Y53" s="27">
        <v>5.0</v>
      </c>
      <c r="Z53" s="27">
        <v>8.0</v>
      </c>
      <c r="AA53" s="27"/>
      <c r="AB53" s="86">
        <f t="shared" si="91"/>
        <v>11</v>
      </c>
      <c r="AC53" s="119">
        <f t="shared" si="92"/>
        <v>5</v>
      </c>
      <c r="AD53" s="119">
        <f t="shared" si="93"/>
        <v>8.666666667</v>
      </c>
      <c r="AE53" s="40">
        <f t="shared" si="94"/>
        <v>7.285714286</v>
      </c>
      <c r="AF53" s="4"/>
      <c r="AG53" s="4"/>
      <c r="AH53" s="4"/>
      <c r="AI53" s="4"/>
      <c r="AJ53" s="4"/>
      <c r="AK53" s="4"/>
      <c r="AL53" s="64">
        <v>2024.0</v>
      </c>
      <c r="AM53" s="64">
        <v>10.0</v>
      </c>
      <c r="AN53" s="65" t="s">
        <v>65</v>
      </c>
      <c r="AO53" s="65" t="s">
        <v>67</v>
      </c>
      <c r="AP53" s="64">
        <v>71.78</v>
      </c>
      <c r="AQ53" s="64">
        <v>89.0</v>
      </c>
      <c r="AR53" s="65" t="str">
        <f>IF(Stats!$AP53&gt;Stats!$AQ53,Stats!$AN53,Stats!$AO53)</f>
        <v>Rick</v>
      </c>
      <c r="AS53" s="65" t="str">
        <f>IF(Stats!$AR53=Stats!$AN53,CONCATENATE(Stats!$AN53," over ",Stats!$AO53),CONCATENATE(Stats!$AO53," over ",Stats!$AN53))</f>
        <v>Rick over Neill</v>
      </c>
      <c r="AT53" s="65" t="str">
        <f>IF(Stats!$AR53=Stats!$AO53,CONCATENATE(Stats!$AN53," loser to ",Stats!$AO53),CONCATENATE(Stats!$AO53," loser to ",Stats!$AN53))</f>
        <v>Neill loser to Rick</v>
      </c>
      <c r="AU53" s="64">
        <f>ABS(Stats!$AQ53-Stats!$AP53)</f>
        <v>17.22</v>
      </c>
      <c r="AV53" s="64">
        <f>Stats!$AQ53+Stats!$AP53</f>
        <v>160.78</v>
      </c>
      <c r="AW53" s="64"/>
      <c r="AX53" s="4"/>
      <c r="AY53" s="4" t="s">
        <v>321</v>
      </c>
      <c r="AZ53" s="4">
        <f>COUNTIF(Stats!$AS$4:$AS$1633,AY53)</f>
        <v>1</v>
      </c>
      <c r="BA53" s="4" t="s">
        <v>322</v>
      </c>
      <c r="BB53" s="4">
        <f>COUNTIF(Stats!$AT$4:$AT$1633,BA53)</f>
        <v>1</v>
      </c>
      <c r="BC53" s="4"/>
      <c r="BD53" s="47" t="s">
        <v>65</v>
      </c>
      <c r="BE53" s="50">
        <f>COUNTIF(Stats!$AR$4:$AR$1633,BD53)</f>
        <v>111</v>
      </c>
      <c r="BF53" s="50">
        <v>3.0</v>
      </c>
      <c r="BG53" s="50">
        <f t="shared" si="80"/>
        <v>114</v>
      </c>
      <c r="BH53" s="4"/>
      <c r="BI53" s="47" t="s">
        <v>65</v>
      </c>
      <c r="BJ53" s="50">
        <f t="shared" si="81"/>
        <v>113</v>
      </c>
      <c r="BK53" s="50">
        <f t="shared" si="82"/>
        <v>1</v>
      </c>
      <c r="BL53" s="50">
        <f t="shared" si="83"/>
        <v>114</v>
      </c>
      <c r="BM53" s="4"/>
      <c r="BN53" s="47" t="s">
        <v>65</v>
      </c>
      <c r="BO53" s="133">
        <f t="shared" si="84"/>
        <v>0.5</v>
      </c>
      <c r="BP53" s="4"/>
      <c r="BQ53" s="47" t="s">
        <v>65</v>
      </c>
      <c r="BR53" s="50">
        <f>COUNTIF(Stats!$AN$4:$AO$1633,BQ53)</f>
        <v>228</v>
      </c>
      <c r="BS53" s="4"/>
      <c r="BT53" s="47" t="s">
        <v>65</v>
      </c>
      <c r="BU53" s="133">
        <f t="shared" si="85"/>
        <v>0.4965986395</v>
      </c>
      <c r="BV53" s="133">
        <f t="shared" si="86"/>
        <v>-0.003401360544</v>
      </c>
      <c r="BW53" s="50">
        <f t="shared" si="87"/>
        <v>73</v>
      </c>
      <c r="BX53" s="50">
        <f t="shared" si="88"/>
        <v>147</v>
      </c>
      <c r="BY53" s="4"/>
      <c r="BZ53" s="4"/>
      <c r="CA53" s="134">
        <v>0.526</v>
      </c>
      <c r="CB53" s="47" t="s">
        <v>65</v>
      </c>
      <c r="CC53" s="133">
        <f t="shared" si="89"/>
        <v>-0.026</v>
      </c>
      <c r="CD53" s="4"/>
      <c r="CE53" s="4"/>
      <c r="CF53" s="4"/>
      <c r="CG53" s="4"/>
      <c r="CH53" s="66" t="s">
        <v>65</v>
      </c>
      <c r="CI53" s="66"/>
      <c r="CJ53" s="47"/>
      <c r="CK53" s="133"/>
      <c r="CL53" s="135"/>
      <c r="CM53" s="135"/>
      <c r="CN53" s="135"/>
      <c r="CO53" s="135"/>
      <c r="CP53" s="135"/>
      <c r="CQ53" s="135"/>
      <c r="CR53" s="135"/>
      <c r="CS53" s="135"/>
      <c r="CT53" s="135"/>
      <c r="CU53" s="135"/>
      <c r="CV53" s="135"/>
      <c r="CW53" s="135"/>
    </row>
    <row r="54" ht="12.75" customHeight="1">
      <c r="A54" s="68">
        <v>2014.0</v>
      </c>
      <c r="B54" s="52"/>
      <c r="C54" s="52" t="s">
        <v>323</v>
      </c>
      <c r="D54" s="52"/>
      <c r="E54" s="52" t="s">
        <v>324</v>
      </c>
      <c r="F54" s="4"/>
      <c r="G54" s="4"/>
      <c r="H54" s="4"/>
      <c r="I54" s="4"/>
      <c r="J54" s="26" t="s">
        <v>299</v>
      </c>
      <c r="K54" s="27" t="s">
        <v>142</v>
      </c>
      <c r="L54" s="28">
        <f t="shared" si="90"/>
        <v>7</v>
      </c>
      <c r="M54" s="27"/>
      <c r="N54" s="27"/>
      <c r="O54" s="27"/>
      <c r="P54" s="27"/>
      <c r="Q54" s="27"/>
      <c r="R54" s="27">
        <v>7.0</v>
      </c>
      <c r="S54" s="27"/>
      <c r="T54" s="27"/>
      <c r="U54" s="27"/>
      <c r="V54" s="27"/>
      <c r="W54" s="27"/>
      <c r="X54" s="27"/>
      <c r="Y54" s="27"/>
      <c r="Z54" s="27"/>
      <c r="AA54" s="27"/>
      <c r="AB54" s="86">
        <f t="shared" si="91"/>
        <v>7</v>
      </c>
      <c r="AC54" s="119">
        <f t="shared" si="92"/>
        <v>7</v>
      </c>
      <c r="AD54" s="119" t="str">
        <f t="shared" si="93"/>
        <v/>
      </c>
      <c r="AE54" s="40">
        <f t="shared" si="94"/>
        <v>7</v>
      </c>
      <c r="AF54" s="4"/>
      <c r="AG54" s="4"/>
      <c r="AH54" s="4"/>
      <c r="AI54" s="4"/>
      <c r="AJ54" s="4"/>
      <c r="AK54" s="4"/>
      <c r="AL54" s="45">
        <v>2024.0</v>
      </c>
      <c r="AM54" s="45">
        <v>10.0</v>
      </c>
      <c r="AN54" s="46" t="s">
        <v>69</v>
      </c>
      <c r="AO54" s="46" t="s">
        <v>66</v>
      </c>
      <c r="AP54" s="45">
        <v>66.6</v>
      </c>
      <c r="AQ54" s="45">
        <v>138.54</v>
      </c>
      <c r="AR54" s="46" t="str">
        <f>IF(Stats!$AP54&gt;Stats!$AQ54,Stats!$AN54,Stats!$AO54)</f>
        <v>Nixon</v>
      </c>
      <c r="AS54" s="46" t="str">
        <f>IF(Stats!$AR54=Stats!$AN54,CONCATENATE(Stats!$AN54," over ",Stats!$AO54),CONCATENATE(Stats!$AO54," over ",Stats!$AN54))</f>
        <v>Nixon over Todd</v>
      </c>
      <c r="AT54" s="46" t="str">
        <f>IF(Stats!$AR54=Stats!$AO54,CONCATENATE(Stats!$AN54," loser to ",Stats!$AO54),CONCATENATE(Stats!$AO54," loser to ",Stats!$AN54))</f>
        <v>Todd loser to Nixon</v>
      </c>
      <c r="AU54" s="45">
        <f>ABS(Stats!$AQ54-Stats!$AP54)</f>
        <v>71.94</v>
      </c>
      <c r="AV54" s="45">
        <f>Stats!$AQ54+Stats!$AP54</f>
        <v>205.14</v>
      </c>
      <c r="AW54" s="45"/>
      <c r="AX54" s="4"/>
      <c r="AY54" s="4" t="s">
        <v>325</v>
      </c>
      <c r="AZ54" s="4">
        <f>COUNTIF(Stats!$AS$4:$AS$1633,AY54)</f>
        <v>1</v>
      </c>
      <c r="BA54" s="4" t="s">
        <v>326</v>
      </c>
      <c r="BB54" s="4">
        <f>COUNTIF(Stats!$AT$4:$AT$1633,BA54)</f>
        <v>1</v>
      </c>
      <c r="BC54" s="4"/>
      <c r="BD54" s="66" t="s">
        <v>66</v>
      </c>
      <c r="BE54" s="138">
        <f>COUNTIF(Stats!$AR$4:$AR$1633,BD54)</f>
        <v>122</v>
      </c>
      <c r="BF54" s="139">
        <v>2.0</v>
      </c>
      <c r="BG54" s="138">
        <f t="shared" si="80"/>
        <v>124</v>
      </c>
      <c r="BH54" s="4"/>
      <c r="BI54" s="66" t="s">
        <v>66</v>
      </c>
      <c r="BJ54" s="138">
        <f t="shared" si="81"/>
        <v>119</v>
      </c>
      <c r="BK54" s="138">
        <f t="shared" si="82"/>
        <v>2</v>
      </c>
      <c r="BL54" s="138">
        <f t="shared" si="83"/>
        <v>121</v>
      </c>
      <c r="BM54" s="4"/>
      <c r="BN54" s="66" t="s">
        <v>66</v>
      </c>
      <c r="BO54" s="140">
        <f t="shared" si="84"/>
        <v>0.506122449</v>
      </c>
      <c r="BP54" s="4"/>
      <c r="BQ54" s="66" t="s">
        <v>66</v>
      </c>
      <c r="BR54" s="138">
        <f>COUNTIF(Stats!$AN$4:$AO$1633,BQ54)</f>
        <v>245</v>
      </c>
      <c r="BS54" s="4"/>
      <c r="BT54" s="66" t="s">
        <v>66</v>
      </c>
      <c r="BU54" s="133">
        <f t="shared" si="85"/>
        <v>0.5</v>
      </c>
      <c r="BV54" s="133">
        <f t="shared" si="86"/>
        <v>-0.00612244898</v>
      </c>
      <c r="BW54" s="138">
        <f t="shared" si="87"/>
        <v>73</v>
      </c>
      <c r="BX54" s="138">
        <f t="shared" si="88"/>
        <v>146</v>
      </c>
      <c r="BY54" s="4"/>
      <c r="BZ54" s="4"/>
      <c r="CA54" s="141">
        <v>0.485</v>
      </c>
      <c r="CB54" s="66" t="s">
        <v>66</v>
      </c>
      <c r="CC54" s="133">
        <f t="shared" si="89"/>
        <v>0.02112244898</v>
      </c>
      <c r="CD54" s="4"/>
      <c r="CE54" s="4"/>
      <c r="CF54" s="4"/>
      <c r="CG54" s="4"/>
      <c r="CH54" s="47" t="s">
        <v>66</v>
      </c>
      <c r="CI54" s="47"/>
      <c r="CJ54" s="66"/>
      <c r="CK54" s="133"/>
      <c r="CL54" s="135"/>
      <c r="CM54" s="135"/>
      <c r="CN54" s="135"/>
      <c r="CO54" s="135"/>
      <c r="CP54" s="135"/>
      <c r="CQ54" s="135"/>
      <c r="CR54" s="135"/>
      <c r="CS54" s="135"/>
      <c r="CT54" s="135"/>
      <c r="CU54" s="135"/>
      <c r="CV54" s="135"/>
      <c r="CW54" s="135"/>
    </row>
    <row r="55" ht="12.75" customHeight="1">
      <c r="A55" s="75">
        <v>2014.0</v>
      </c>
      <c r="B55" s="25" t="s">
        <v>49</v>
      </c>
      <c r="C55" s="25" t="s">
        <v>319</v>
      </c>
      <c r="D55" s="25" t="s">
        <v>51</v>
      </c>
      <c r="E55" s="25" t="s">
        <v>327</v>
      </c>
      <c r="F55" s="4"/>
      <c r="G55" s="4"/>
      <c r="H55" s="4"/>
      <c r="I55" s="4"/>
      <c r="J55" s="26" t="s">
        <v>305</v>
      </c>
      <c r="K55" s="27" t="s">
        <v>55</v>
      </c>
      <c r="L55" s="28">
        <f t="shared" si="90"/>
        <v>6.928571429</v>
      </c>
      <c r="M55" s="27">
        <v>3.0</v>
      </c>
      <c r="N55" s="27">
        <v>5.0</v>
      </c>
      <c r="O55" s="27">
        <v>5.0</v>
      </c>
      <c r="P55" s="27">
        <v>8.0</v>
      </c>
      <c r="Q55" s="27">
        <v>11.0</v>
      </c>
      <c r="R55" s="27">
        <v>9.0</v>
      </c>
      <c r="S55" s="27">
        <v>7.0</v>
      </c>
      <c r="T55" s="27">
        <v>7.0</v>
      </c>
      <c r="U55" s="27">
        <v>10.0</v>
      </c>
      <c r="V55" s="27">
        <v>5.0</v>
      </c>
      <c r="W55" s="27">
        <v>5.0</v>
      </c>
      <c r="X55" s="27">
        <v>8.0</v>
      </c>
      <c r="Y55" s="27">
        <v>6.0</v>
      </c>
      <c r="Z55" s="27">
        <v>5.0</v>
      </c>
      <c r="AA55" s="27">
        <v>6.0</v>
      </c>
      <c r="AB55" s="86">
        <f t="shared" si="91"/>
        <v>11</v>
      </c>
      <c r="AC55" s="119">
        <f t="shared" si="92"/>
        <v>5</v>
      </c>
      <c r="AD55" s="119">
        <f t="shared" si="93"/>
        <v>6</v>
      </c>
      <c r="AE55" s="40">
        <f t="shared" si="94"/>
        <v>7.428571429</v>
      </c>
      <c r="AF55" s="4"/>
      <c r="AG55" s="4"/>
      <c r="AH55" s="4"/>
      <c r="AI55" s="4"/>
      <c r="AJ55" s="4"/>
      <c r="AK55" s="4"/>
      <c r="AL55" s="64">
        <v>2024.0</v>
      </c>
      <c r="AM55" s="64">
        <v>10.0</v>
      </c>
      <c r="AN55" s="65" t="s">
        <v>63</v>
      </c>
      <c r="AO55" s="65" t="s">
        <v>60</v>
      </c>
      <c r="AP55" s="64">
        <v>131.58</v>
      </c>
      <c r="AQ55" s="64">
        <v>88.8</v>
      </c>
      <c r="AR55" s="65" t="str">
        <f>IF(Stats!$AP55&gt;Stats!$AQ55,Stats!$AN55,Stats!$AO55)</f>
        <v>Mike S</v>
      </c>
      <c r="AS55" s="65" t="str">
        <f>IF(Stats!$AR55=Stats!$AN55,CONCATENATE(Stats!$AN55," over ",Stats!$AO55),CONCATENATE(Stats!$AO55," over ",Stats!$AN55))</f>
        <v>Mike S over Hoyle</v>
      </c>
      <c r="AT55" s="65" t="str">
        <f>IF(Stats!$AR55=Stats!$AO55,CONCATENATE(Stats!$AN55," loser to ",Stats!$AO55),CONCATENATE(Stats!$AO55," loser to ",Stats!$AN55))</f>
        <v>Hoyle loser to Mike S</v>
      </c>
      <c r="AU55" s="64">
        <f>ABS(Stats!$AQ55-Stats!$AP55)</f>
        <v>42.78</v>
      </c>
      <c r="AV55" s="64">
        <f>Stats!$AQ55+Stats!$AP55</f>
        <v>220.38</v>
      </c>
      <c r="AW55" s="64"/>
      <c r="AX55" s="4"/>
      <c r="AY55" s="4" t="s">
        <v>328</v>
      </c>
      <c r="AZ55" s="4">
        <f>COUNTIF(Stats!$AS$4:$AS$1633,AY55)</f>
        <v>2</v>
      </c>
      <c r="BA55" s="4" t="s">
        <v>329</v>
      </c>
      <c r="BB55" s="4">
        <f>COUNTIF(Stats!$AT$4:$AT$1633,BA55)</f>
        <v>2</v>
      </c>
      <c r="BC55" s="4"/>
      <c r="BD55" s="47" t="s">
        <v>67</v>
      </c>
      <c r="BE55" s="50">
        <f>COUNTIF(Stats!$AR$4:$AR$1633,BD55)</f>
        <v>45</v>
      </c>
      <c r="BF55" s="50">
        <v>2.0</v>
      </c>
      <c r="BG55" s="50">
        <f t="shared" si="80"/>
        <v>47</v>
      </c>
      <c r="BH55" s="4"/>
      <c r="BI55" s="47" t="s">
        <v>67</v>
      </c>
      <c r="BJ55" s="50">
        <f t="shared" si="81"/>
        <v>67</v>
      </c>
      <c r="BK55" s="50">
        <f t="shared" si="82"/>
        <v>2</v>
      </c>
      <c r="BL55" s="50">
        <f t="shared" si="83"/>
        <v>69</v>
      </c>
      <c r="BM55" s="4"/>
      <c r="BN55" s="47" t="s">
        <v>67</v>
      </c>
      <c r="BO55" s="133">
        <f t="shared" si="84"/>
        <v>0.4051724138</v>
      </c>
      <c r="BP55" s="4"/>
      <c r="BQ55" s="47" t="s">
        <v>67</v>
      </c>
      <c r="BR55" s="50">
        <f>COUNTIF(Stats!$AN$4:$AO$1633,BQ55)</f>
        <v>116</v>
      </c>
      <c r="BS55" s="4"/>
      <c r="BT55" s="47" t="s">
        <v>67</v>
      </c>
      <c r="BU55" s="133">
        <f t="shared" si="85"/>
        <v>0.4051724138</v>
      </c>
      <c r="BV55" s="133">
        <f t="shared" si="86"/>
        <v>0</v>
      </c>
      <c r="BW55" s="50">
        <f t="shared" si="87"/>
        <v>47</v>
      </c>
      <c r="BX55" s="50">
        <f t="shared" si="88"/>
        <v>116</v>
      </c>
      <c r="BY55" s="4"/>
      <c r="BZ55" s="4"/>
      <c r="CA55" s="144">
        <v>0.404</v>
      </c>
      <c r="CB55" s="47" t="s">
        <v>67</v>
      </c>
      <c r="CC55" s="133">
        <f t="shared" si="89"/>
        <v>0.001172413793</v>
      </c>
      <c r="CD55" s="4"/>
      <c r="CE55" s="4"/>
      <c r="CF55" s="4"/>
      <c r="CG55" s="4"/>
      <c r="CH55" s="66" t="s">
        <v>67</v>
      </c>
      <c r="CI55" s="66"/>
      <c r="CJ55" s="47"/>
      <c r="CK55" s="133"/>
      <c r="CL55" s="135"/>
      <c r="CM55" s="135"/>
      <c r="CN55" s="135"/>
      <c r="CO55" s="135"/>
      <c r="CP55" s="135"/>
      <c r="CQ55" s="135"/>
      <c r="CR55" s="135"/>
      <c r="CS55" s="135"/>
      <c r="CT55" s="135"/>
      <c r="CU55" s="135"/>
      <c r="CV55" s="135"/>
      <c r="CW55" s="135"/>
    </row>
    <row r="56" ht="12.75" customHeight="1">
      <c r="A56" s="75">
        <v>2014.0</v>
      </c>
      <c r="B56" s="25"/>
      <c r="C56" s="25" t="s">
        <v>258</v>
      </c>
      <c r="D56" s="25"/>
      <c r="E56" s="25"/>
      <c r="F56" s="4"/>
      <c r="G56" s="4"/>
      <c r="H56" s="4"/>
      <c r="I56" s="4"/>
      <c r="J56" s="26" t="s">
        <v>305</v>
      </c>
      <c r="K56" s="27" t="s">
        <v>57</v>
      </c>
      <c r="L56" s="28">
        <f t="shared" si="90"/>
        <v>6.666666667</v>
      </c>
      <c r="M56" s="27">
        <v>7.0</v>
      </c>
      <c r="N56" s="27">
        <v>8.0</v>
      </c>
      <c r="O56" s="27">
        <v>8.0</v>
      </c>
      <c r="P56" s="27">
        <v>6.0</v>
      </c>
      <c r="Q56" s="27">
        <v>5.0</v>
      </c>
      <c r="R56" s="27">
        <v>4.0</v>
      </c>
      <c r="S56" s="27">
        <v>7.0</v>
      </c>
      <c r="T56" s="27">
        <v>7.0</v>
      </c>
      <c r="U56" s="27">
        <v>9.0</v>
      </c>
      <c r="V56" s="27">
        <v>7.0</v>
      </c>
      <c r="W56" s="27">
        <v>6.0</v>
      </c>
      <c r="X56" s="27">
        <v>9.0</v>
      </c>
      <c r="Y56" s="27">
        <v>4.0</v>
      </c>
      <c r="Z56" s="27"/>
      <c r="AA56" s="27"/>
      <c r="AB56" s="86">
        <f t="shared" si="91"/>
        <v>9</v>
      </c>
      <c r="AC56" s="119">
        <f t="shared" si="92"/>
        <v>4</v>
      </c>
      <c r="AD56" s="119">
        <f t="shared" si="93"/>
        <v>7.333333333</v>
      </c>
      <c r="AE56" s="40">
        <f t="shared" si="94"/>
        <v>6.428571429</v>
      </c>
      <c r="AF56" s="4"/>
      <c r="AG56" s="4"/>
      <c r="AH56" s="4"/>
      <c r="AI56" s="4"/>
      <c r="AJ56" s="4"/>
      <c r="AK56" s="4"/>
      <c r="AL56" s="45">
        <v>2024.0</v>
      </c>
      <c r="AM56" s="45">
        <v>10.0</v>
      </c>
      <c r="AN56" s="46" t="s">
        <v>55</v>
      </c>
      <c r="AO56" s="46" t="s">
        <v>50</v>
      </c>
      <c r="AP56" s="45">
        <v>59.5</v>
      </c>
      <c r="AQ56" s="45">
        <v>83.04</v>
      </c>
      <c r="AR56" s="46" t="str">
        <f>IF(Stats!$AP56&gt;Stats!$AQ56,Stats!$AN56,Stats!$AO56)</f>
        <v>AJ</v>
      </c>
      <c r="AS56" s="46" t="str">
        <f>IF(Stats!$AR56=Stats!$AN56,CONCATENATE(Stats!$AN56," over ",Stats!$AO56),CONCATENATE(Stats!$AO56," over ",Stats!$AN56))</f>
        <v>AJ over Dave</v>
      </c>
      <c r="AT56" s="46" t="str">
        <f>IF(Stats!$AR56=Stats!$AO56,CONCATENATE(Stats!$AN56," loser to ",Stats!$AO56),CONCATENATE(Stats!$AO56," loser to ",Stats!$AN56))</f>
        <v>Dave loser to AJ</v>
      </c>
      <c r="AU56" s="45">
        <f>ABS(Stats!$AQ56-Stats!$AP56)</f>
        <v>23.54</v>
      </c>
      <c r="AV56" s="45">
        <f>Stats!$AQ56+Stats!$AP56</f>
        <v>142.54</v>
      </c>
      <c r="AW56" s="45"/>
      <c r="AX56" s="4"/>
      <c r="AY56" s="4" t="s">
        <v>330</v>
      </c>
      <c r="AZ56" s="4">
        <f>COUNTIF(Stats!$AS$4:$AS$1633,AY56)</f>
        <v>1</v>
      </c>
      <c r="BA56" s="4" t="s">
        <v>331</v>
      </c>
      <c r="BB56" s="4">
        <f>COUNTIF(Stats!$AT$4:$AT$1633,BA56)</f>
        <v>2</v>
      </c>
      <c r="BC56" s="4"/>
      <c r="BD56" s="66" t="s">
        <v>68</v>
      </c>
      <c r="BE56" s="138">
        <f>COUNTIF(Stats!$AR$4:$AR$1633,BD56)</f>
        <v>108</v>
      </c>
      <c r="BF56" s="138">
        <v>2.0</v>
      </c>
      <c r="BG56" s="138">
        <f t="shared" si="80"/>
        <v>110</v>
      </c>
      <c r="BH56" s="4"/>
      <c r="BI56" s="66" t="s">
        <v>68</v>
      </c>
      <c r="BJ56" s="138">
        <f t="shared" si="81"/>
        <v>132</v>
      </c>
      <c r="BK56" s="138">
        <f t="shared" si="82"/>
        <v>2</v>
      </c>
      <c r="BL56" s="138">
        <f t="shared" si="83"/>
        <v>134</v>
      </c>
      <c r="BM56" s="4"/>
      <c r="BN56" s="66" t="s">
        <v>68</v>
      </c>
      <c r="BO56" s="140">
        <f t="shared" si="84"/>
        <v>0.4508196721</v>
      </c>
      <c r="BP56" s="4"/>
      <c r="BQ56" s="66" t="s">
        <v>68</v>
      </c>
      <c r="BR56" s="138">
        <f>COUNTIF(Stats!$AN$4:$AO$1633,BQ56)</f>
        <v>244</v>
      </c>
      <c r="BS56" s="4"/>
      <c r="BT56" s="66" t="s">
        <v>68</v>
      </c>
      <c r="BU56" s="133">
        <f t="shared" si="85"/>
        <v>0.4452054795</v>
      </c>
      <c r="BV56" s="133">
        <f t="shared" si="86"/>
        <v>-0.005614192679</v>
      </c>
      <c r="BW56" s="138">
        <f t="shared" si="87"/>
        <v>65</v>
      </c>
      <c r="BX56" s="138">
        <f t="shared" si="88"/>
        <v>146</v>
      </c>
      <c r="BY56" s="4"/>
      <c r="BZ56" s="4"/>
      <c r="CA56" s="141">
        <v>0.45</v>
      </c>
      <c r="CB56" s="66" t="s">
        <v>68</v>
      </c>
      <c r="CC56" s="133">
        <f t="shared" si="89"/>
        <v>0.0008196721311</v>
      </c>
      <c r="CD56" s="4"/>
      <c r="CE56" s="4"/>
      <c r="CF56" s="4"/>
      <c r="CG56" s="4"/>
      <c r="CH56" s="47" t="s">
        <v>68</v>
      </c>
      <c r="CI56" s="47"/>
      <c r="CJ56" s="66"/>
      <c r="CK56" s="133"/>
      <c r="CL56" s="135"/>
      <c r="CM56" s="135"/>
      <c r="CN56" s="135"/>
      <c r="CO56" s="135"/>
      <c r="CP56" s="135"/>
      <c r="CQ56" s="135"/>
      <c r="CR56" s="135"/>
      <c r="CS56" s="135"/>
      <c r="CT56" s="135"/>
      <c r="CU56" s="135"/>
      <c r="CV56" s="135"/>
      <c r="CW56" s="135"/>
    </row>
    <row r="57" ht="12.75" customHeight="1">
      <c r="A57" s="68">
        <v>2014.0</v>
      </c>
      <c r="B57" s="52" t="s">
        <v>49</v>
      </c>
      <c r="C57" s="52" t="s">
        <v>332</v>
      </c>
      <c r="D57" s="52" t="s">
        <v>60</v>
      </c>
      <c r="E57" s="52" t="s">
        <v>333</v>
      </c>
      <c r="F57" s="4"/>
      <c r="G57" s="4"/>
      <c r="H57" s="4"/>
      <c r="I57" s="4"/>
      <c r="J57" s="26" t="s">
        <v>299</v>
      </c>
      <c r="K57" s="27" t="s">
        <v>126</v>
      </c>
      <c r="L57" s="28">
        <f t="shared" si="90"/>
        <v>6.5</v>
      </c>
      <c r="M57" s="27"/>
      <c r="N57" s="27"/>
      <c r="O57" s="27"/>
      <c r="P57" s="27"/>
      <c r="Q57" s="27"/>
      <c r="R57" s="27"/>
      <c r="S57" s="27"/>
      <c r="T57" s="27">
        <v>8.0</v>
      </c>
      <c r="U57" s="27">
        <v>5.0</v>
      </c>
      <c r="V57" s="27"/>
      <c r="W57" s="27"/>
      <c r="X57" s="27"/>
      <c r="Y57" s="27"/>
      <c r="Z57" s="27"/>
      <c r="AA57" s="27"/>
      <c r="AB57" s="86">
        <f t="shared" si="91"/>
        <v>8</v>
      </c>
      <c r="AC57" s="119">
        <f t="shared" si="92"/>
        <v>5</v>
      </c>
      <c r="AD57" s="119" t="str">
        <f t="shared" si="93"/>
        <v/>
      </c>
      <c r="AE57" s="40">
        <f t="shared" si="94"/>
        <v>8</v>
      </c>
      <c r="AF57" s="4"/>
      <c r="AG57" s="4"/>
      <c r="AH57" s="4"/>
      <c r="AI57" s="4"/>
      <c r="AJ57" s="4"/>
      <c r="AK57" s="4"/>
      <c r="AL57" s="64">
        <v>2024.0</v>
      </c>
      <c r="AM57" s="64">
        <v>10.0</v>
      </c>
      <c r="AN57" s="65" t="s">
        <v>57</v>
      </c>
      <c r="AO57" s="65" t="s">
        <v>59</v>
      </c>
      <c r="AP57" s="64">
        <v>82.02</v>
      </c>
      <c r="AQ57" s="64">
        <v>131.7</v>
      </c>
      <c r="AR57" s="65" t="str">
        <f>IF(Stats!$AP57&gt;Stats!$AQ57,Stats!$AN57,Stats!$AO57)</f>
        <v>Forrest</v>
      </c>
      <c r="AS57" s="65" t="str">
        <f>IF(Stats!$AR57=Stats!$AN57,CONCATENATE(Stats!$AN57," over ",Stats!$AO57),CONCATENATE(Stats!$AO57," over ",Stats!$AN57))</f>
        <v>Forrest over Doug</v>
      </c>
      <c r="AT57" s="65" t="str">
        <f>IF(Stats!$AR57=Stats!$AO57,CONCATENATE(Stats!$AN57," loser to ",Stats!$AO57),CONCATENATE(Stats!$AO57," loser to ",Stats!$AN57))</f>
        <v>Doug loser to Forrest</v>
      </c>
      <c r="AU57" s="64">
        <f>ABS(Stats!$AQ57-Stats!$AP57)</f>
        <v>49.68</v>
      </c>
      <c r="AV57" s="64">
        <f>Stats!$AQ57+Stats!$AP57</f>
        <v>213.72</v>
      </c>
      <c r="AW57" s="64"/>
      <c r="AX57" s="4"/>
      <c r="AY57" s="4" t="s">
        <v>334</v>
      </c>
      <c r="AZ57" s="4">
        <f>COUNTIF(Stats!$AS$4:$AS$1633,AY57)</f>
        <v>2</v>
      </c>
      <c r="BA57" s="4" t="s">
        <v>335</v>
      </c>
      <c r="BB57" s="4">
        <f>COUNTIF(Stats!$AT$4:$AT$1633,BA57)</f>
        <v>2</v>
      </c>
      <c r="BC57" s="4"/>
      <c r="BD57" s="47" t="s">
        <v>69</v>
      </c>
      <c r="BE57" s="50">
        <f>COUNTIF(Stats!$AR$4:$AR$1633,BD57)</f>
        <v>118</v>
      </c>
      <c r="BF57" s="132">
        <v>2.0</v>
      </c>
      <c r="BG57" s="50">
        <f t="shared" si="80"/>
        <v>120</v>
      </c>
      <c r="BH57" s="4"/>
      <c r="BI57" s="47" t="s">
        <v>69</v>
      </c>
      <c r="BJ57" s="50">
        <f t="shared" si="81"/>
        <v>123</v>
      </c>
      <c r="BK57" s="50">
        <f t="shared" si="82"/>
        <v>2</v>
      </c>
      <c r="BL57" s="50">
        <f t="shared" si="83"/>
        <v>125</v>
      </c>
      <c r="BM57" s="4"/>
      <c r="BN57" s="47" t="s">
        <v>69</v>
      </c>
      <c r="BO57" s="133">
        <f t="shared" si="84"/>
        <v>0.4897959184</v>
      </c>
      <c r="BP57" s="4"/>
      <c r="BQ57" s="47" t="s">
        <v>69</v>
      </c>
      <c r="BR57" s="50">
        <f>COUNTIF(Stats!$AN$4:$AO$1633,BQ57)</f>
        <v>245</v>
      </c>
      <c r="BS57" s="4"/>
      <c r="BT57" s="47" t="s">
        <v>69</v>
      </c>
      <c r="BU57" s="133">
        <f t="shared" si="85"/>
        <v>0.5273972603</v>
      </c>
      <c r="BV57" s="133">
        <f t="shared" si="86"/>
        <v>0.03760134191</v>
      </c>
      <c r="BW57" s="50">
        <f t="shared" si="87"/>
        <v>77</v>
      </c>
      <c r="BX57" s="50">
        <f t="shared" si="88"/>
        <v>146</v>
      </c>
      <c r="BY57" s="4"/>
      <c r="BZ57" s="4"/>
      <c r="CA57" s="134">
        <v>0.482</v>
      </c>
      <c r="CB57" s="47" t="s">
        <v>69</v>
      </c>
      <c r="CC57" s="133">
        <f t="shared" si="89"/>
        <v>0.007795918367</v>
      </c>
      <c r="CD57" s="4"/>
      <c r="CE57" s="4"/>
      <c r="CF57" s="4"/>
      <c r="CG57" s="4"/>
      <c r="CH57" s="66" t="s">
        <v>69</v>
      </c>
      <c r="CI57" s="66"/>
      <c r="CJ57" s="47"/>
      <c r="CK57" s="133"/>
      <c r="CL57" s="135"/>
      <c r="CM57" s="135"/>
      <c r="CN57" s="135"/>
      <c r="CO57" s="135"/>
      <c r="CP57" s="135"/>
      <c r="CQ57" s="135"/>
      <c r="CR57" s="135"/>
      <c r="CS57" s="135"/>
      <c r="CT57" s="135"/>
      <c r="CU57" s="135"/>
      <c r="CV57" s="135"/>
      <c r="CW57" s="135"/>
    </row>
    <row r="58" ht="12.75" customHeight="1">
      <c r="A58" s="68">
        <v>2014.0</v>
      </c>
      <c r="B58" s="52"/>
      <c r="C58" s="52" t="s">
        <v>336</v>
      </c>
      <c r="D58" s="52"/>
      <c r="E58" s="52"/>
      <c r="F58" s="4"/>
      <c r="G58" s="4"/>
      <c r="H58" s="4"/>
      <c r="I58" s="4"/>
      <c r="J58" s="26" t="s">
        <v>305</v>
      </c>
      <c r="K58" s="27" t="s">
        <v>69</v>
      </c>
      <c r="L58" s="28">
        <f t="shared" si="90"/>
        <v>6.5</v>
      </c>
      <c r="M58" s="27">
        <v>10.0</v>
      </c>
      <c r="N58" s="27">
        <v>6.0</v>
      </c>
      <c r="O58" s="27">
        <v>6.0</v>
      </c>
      <c r="P58" s="27">
        <v>9.0</v>
      </c>
      <c r="Q58" s="27">
        <v>5.0</v>
      </c>
      <c r="R58" s="27">
        <v>8.0</v>
      </c>
      <c r="S58" s="27">
        <v>9.0</v>
      </c>
      <c r="T58" s="27">
        <v>9.0</v>
      </c>
      <c r="U58" s="27">
        <v>4.0</v>
      </c>
      <c r="V58" s="27">
        <v>4.0</v>
      </c>
      <c r="W58" s="27">
        <v>6.0</v>
      </c>
      <c r="X58" s="27">
        <v>9.0</v>
      </c>
      <c r="Y58" s="27">
        <v>7.0</v>
      </c>
      <c r="Z58" s="27">
        <v>4.0</v>
      </c>
      <c r="AA58" s="27">
        <v>5.0</v>
      </c>
      <c r="AB58" s="86">
        <f t="shared" si="91"/>
        <v>9</v>
      </c>
      <c r="AC58" s="119">
        <f t="shared" si="92"/>
        <v>4</v>
      </c>
      <c r="AD58" s="119">
        <f t="shared" si="93"/>
        <v>7</v>
      </c>
      <c r="AE58" s="40">
        <f t="shared" si="94"/>
        <v>7.428571429</v>
      </c>
      <c r="AF58" s="4"/>
      <c r="AG58" s="4"/>
      <c r="AH58" s="4"/>
      <c r="AI58" s="4"/>
      <c r="AJ58" s="4"/>
      <c r="AK58" s="4"/>
      <c r="AL58" s="45">
        <v>2024.0</v>
      </c>
      <c r="AM58" s="45">
        <v>10.0</v>
      </c>
      <c r="AN58" s="46" t="s">
        <v>61</v>
      </c>
      <c r="AO58" s="46" t="s">
        <v>64</v>
      </c>
      <c r="AP58" s="45">
        <v>88.1</v>
      </c>
      <c r="AQ58" s="45">
        <v>106.94</v>
      </c>
      <c r="AR58" s="46" t="str">
        <f>IF(Stats!$AP58&gt;Stats!$AQ58,Stats!$AN58,Stats!$AO58)</f>
        <v>Mims</v>
      </c>
      <c r="AS58" s="46" t="str">
        <f>IF(Stats!$AR58=Stats!$AN58,CONCATENATE(Stats!$AN58," over ",Stats!$AO58),CONCATENATE(Stats!$AO58," over ",Stats!$AN58))</f>
        <v>Mims over Jimmy</v>
      </c>
      <c r="AT58" s="46" t="str">
        <f>IF(Stats!$AR58=Stats!$AO58,CONCATENATE(Stats!$AN58," loser to ",Stats!$AO58),CONCATENATE(Stats!$AO58," loser to ",Stats!$AN58))</f>
        <v>Jimmy loser to Mims</v>
      </c>
      <c r="AU58" s="45">
        <f>ABS(Stats!$AQ58-Stats!$AP58)</f>
        <v>18.84</v>
      </c>
      <c r="AV58" s="45">
        <f>Stats!$AQ58+Stats!$AP58</f>
        <v>195.04</v>
      </c>
      <c r="AW58" s="45"/>
      <c r="AX58" s="4"/>
      <c r="AY58" s="4" t="s">
        <v>337</v>
      </c>
      <c r="AZ58" s="4">
        <f>COUNTIF(Stats!$AS$4:$AS$1633,AY58)</f>
        <v>3</v>
      </c>
      <c r="BA58" s="4" t="s">
        <v>338</v>
      </c>
      <c r="BB58" s="4">
        <f>COUNTIF(Stats!$AT$4:$AT$1633,BA58)</f>
        <v>1</v>
      </c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127" t="s">
        <v>12</v>
      </c>
      <c r="BO58" s="145">
        <f>AVERAGE(BO44:BO57)</f>
        <v>0.5016837058</v>
      </c>
      <c r="BP58" s="4"/>
      <c r="BQ58" s="4"/>
      <c r="BR58" s="4"/>
      <c r="BS58" s="4"/>
      <c r="BT58" s="4"/>
      <c r="BU58" s="145">
        <f>AVERAGE(BU44:BU57)</f>
        <v>0.4983272837</v>
      </c>
      <c r="BV58" s="4"/>
      <c r="BW58" s="4"/>
      <c r="BX58" s="4"/>
      <c r="BY58" s="4"/>
      <c r="BZ58" s="4"/>
      <c r="CA58" s="145">
        <f>AVERAGE(CA44:CA57)</f>
        <v>0.5054285714</v>
      </c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</row>
    <row r="59" ht="12.75" customHeight="1">
      <c r="A59" s="68">
        <v>2014.0</v>
      </c>
      <c r="B59" s="52"/>
      <c r="C59" s="52" t="s">
        <v>339</v>
      </c>
      <c r="D59" s="52"/>
      <c r="E59" s="52"/>
      <c r="F59" s="4"/>
      <c r="G59" s="4"/>
      <c r="H59" s="4"/>
      <c r="I59" s="4"/>
      <c r="J59" s="26" t="s">
        <v>305</v>
      </c>
      <c r="K59" s="27" t="s">
        <v>117</v>
      </c>
      <c r="L59" s="28">
        <f t="shared" si="90"/>
        <v>6.4</v>
      </c>
      <c r="M59" s="27">
        <v>8.0</v>
      </c>
      <c r="N59" s="27">
        <v>6.0</v>
      </c>
      <c r="O59" s="27">
        <v>7.0</v>
      </c>
      <c r="P59" s="27">
        <v>4.0</v>
      </c>
      <c r="Q59" s="27">
        <v>8.0</v>
      </c>
      <c r="R59" s="27">
        <v>8.0</v>
      </c>
      <c r="S59" s="27">
        <v>6.0</v>
      </c>
      <c r="T59" s="27">
        <v>8.0</v>
      </c>
      <c r="U59" s="27">
        <v>5.0</v>
      </c>
      <c r="V59" s="27">
        <v>9.0</v>
      </c>
      <c r="W59" s="27">
        <v>3.0</v>
      </c>
      <c r="X59" s="27"/>
      <c r="Y59" s="27"/>
      <c r="Z59" s="27"/>
      <c r="AA59" s="27"/>
      <c r="AB59" s="86">
        <f t="shared" si="91"/>
        <v>9</v>
      </c>
      <c r="AC59" s="119">
        <f t="shared" si="92"/>
        <v>3</v>
      </c>
      <c r="AD59" s="119">
        <f t="shared" si="93"/>
        <v>5.666666667</v>
      </c>
      <c r="AE59" s="40">
        <f t="shared" si="94"/>
        <v>6.714285714</v>
      </c>
      <c r="AF59" s="4"/>
      <c r="AG59" s="4"/>
      <c r="AH59" s="4"/>
      <c r="AI59" s="4"/>
      <c r="AJ59" s="4"/>
      <c r="AK59" s="4"/>
      <c r="AL59" s="64">
        <v>2024.0</v>
      </c>
      <c r="AM59" s="64">
        <v>9.0</v>
      </c>
      <c r="AN59" s="65" t="s">
        <v>68</v>
      </c>
      <c r="AO59" s="65" t="s">
        <v>65</v>
      </c>
      <c r="AP59" s="64">
        <v>114.1</v>
      </c>
      <c r="AQ59" s="64">
        <v>125.56</v>
      </c>
      <c r="AR59" s="65" t="str">
        <f>IF(Stats!$AP59&gt;Stats!$AQ59,Stats!$AN59,Stats!$AO59)</f>
        <v>Neill</v>
      </c>
      <c r="AS59" s="65" t="str">
        <f>IF(Stats!$AR59=Stats!$AN59,CONCATENATE(Stats!$AN59," over ",Stats!$AO59),CONCATENATE(Stats!$AO59," over ",Stats!$AN59))</f>
        <v>Neill over Ryan</v>
      </c>
      <c r="AT59" s="65" t="str">
        <f>IF(Stats!$AR59=Stats!$AO59,CONCATENATE(Stats!$AN59," loser to ",Stats!$AO59),CONCATENATE(Stats!$AO59," loser to ",Stats!$AN59))</f>
        <v>Ryan loser to Neill</v>
      </c>
      <c r="AU59" s="64">
        <f>ABS(Stats!$AQ59-Stats!$AP59)</f>
        <v>11.46</v>
      </c>
      <c r="AV59" s="64">
        <f>Stats!$AQ59+Stats!$AP59</f>
        <v>239.66</v>
      </c>
      <c r="AW59" s="64"/>
      <c r="AX59" s="4"/>
      <c r="AY59" s="4" t="s">
        <v>340</v>
      </c>
      <c r="AZ59" s="4">
        <f>COUNTIF(Stats!$AS$4:$AS$1633,AY59)</f>
        <v>2</v>
      </c>
      <c r="BA59" s="4" t="s">
        <v>341</v>
      </c>
      <c r="BB59" s="4">
        <f>COUNTIF(Stats!$AT$4:$AT$1633,BA59)</f>
        <v>2</v>
      </c>
      <c r="BC59" s="4"/>
      <c r="BD59" s="4"/>
      <c r="BE59" s="4"/>
      <c r="BF59" s="146">
        <f>SUM(BF44:BF57)-AS2</f>
        <v>0</v>
      </c>
      <c r="BG59" s="146"/>
      <c r="BH59" s="146"/>
      <c r="BI59" s="146"/>
      <c r="BJ59" s="146"/>
      <c r="BK59" s="146">
        <f>SUM(BK44:BK57)-AS2</f>
        <v>0</v>
      </c>
      <c r="BL59" s="146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</row>
    <row r="60" ht="12.75" customHeight="1">
      <c r="A60" s="24">
        <v>2015.0</v>
      </c>
      <c r="B60" s="25" t="s">
        <v>69</v>
      </c>
      <c r="C60" s="25" t="s">
        <v>289</v>
      </c>
      <c r="D60" s="25" t="s">
        <v>66</v>
      </c>
      <c r="E60" s="25" t="s">
        <v>342</v>
      </c>
      <c r="F60" s="4"/>
      <c r="G60" s="4"/>
      <c r="H60" s="4"/>
      <c r="I60" s="4"/>
      <c r="J60" s="26" t="s">
        <v>305</v>
      </c>
      <c r="K60" s="27" t="s">
        <v>66</v>
      </c>
      <c r="L60" s="28">
        <f t="shared" si="90"/>
        <v>6.285714286</v>
      </c>
      <c r="M60" s="27">
        <v>12.0</v>
      </c>
      <c r="N60" s="27">
        <v>7.0</v>
      </c>
      <c r="O60" s="27">
        <v>7.0</v>
      </c>
      <c r="P60" s="27">
        <v>5.0</v>
      </c>
      <c r="Q60" s="27">
        <v>4.0</v>
      </c>
      <c r="R60" s="27">
        <v>5.0</v>
      </c>
      <c r="S60" s="27">
        <v>6.0</v>
      </c>
      <c r="T60" s="27">
        <v>9.0</v>
      </c>
      <c r="U60" s="27">
        <v>5.0</v>
      </c>
      <c r="V60" s="27">
        <v>6.0</v>
      </c>
      <c r="W60" s="27">
        <v>9.0</v>
      </c>
      <c r="X60" s="27">
        <v>5.0</v>
      </c>
      <c r="Y60" s="27">
        <v>7.0</v>
      </c>
      <c r="Z60" s="27">
        <v>6.0</v>
      </c>
      <c r="AA60" s="27">
        <v>7.0</v>
      </c>
      <c r="AB60" s="86">
        <f t="shared" si="91"/>
        <v>9</v>
      </c>
      <c r="AC60" s="119">
        <f t="shared" si="92"/>
        <v>4</v>
      </c>
      <c r="AD60" s="119">
        <f t="shared" si="93"/>
        <v>6.333333333</v>
      </c>
      <c r="AE60" s="40">
        <f t="shared" si="94"/>
        <v>6.142857143</v>
      </c>
      <c r="AF60" s="4"/>
      <c r="AG60" s="4"/>
      <c r="AH60" s="4"/>
      <c r="AI60" s="4"/>
      <c r="AJ60" s="4"/>
      <c r="AK60" s="4"/>
      <c r="AL60" s="45">
        <v>2024.0</v>
      </c>
      <c r="AM60" s="45">
        <v>9.0</v>
      </c>
      <c r="AN60" s="46" t="s">
        <v>49</v>
      </c>
      <c r="AO60" s="46" t="s">
        <v>69</v>
      </c>
      <c r="AP60" s="45">
        <v>104.44</v>
      </c>
      <c r="AQ60" s="45">
        <v>110.02</v>
      </c>
      <c r="AR60" s="46" t="str">
        <f>IF(Stats!$AP60&gt;Stats!$AQ60,Stats!$AN60,Stats!$AO60)</f>
        <v>Todd</v>
      </c>
      <c r="AS60" s="46" t="str">
        <f>IF(Stats!$AR60=Stats!$AN60,CONCATENATE(Stats!$AN60," over ",Stats!$AO60),CONCATENATE(Stats!$AO60," over ",Stats!$AN60))</f>
        <v>Todd over Adler</v>
      </c>
      <c r="AT60" s="46" t="str">
        <f>IF(Stats!$AR60=Stats!$AO60,CONCATENATE(Stats!$AN60," loser to ",Stats!$AO60),CONCATENATE(Stats!$AO60," loser to ",Stats!$AN60))</f>
        <v>Adler loser to Todd</v>
      </c>
      <c r="AU60" s="45">
        <f>ABS(Stats!$AQ60-Stats!$AP60)</f>
        <v>5.58</v>
      </c>
      <c r="AV60" s="45">
        <f>Stats!$AQ60+Stats!$AP60</f>
        <v>214.46</v>
      </c>
      <c r="AW60" s="45"/>
      <c r="AX60" s="4"/>
      <c r="AY60" s="4" t="s">
        <v>343</v>
      </c>
      <c r="AZ60" s="4">
        <f>COUNTIF(Stats!$AS$4:$AS$1633,AY60)</f>
        <v>1</v>
      </c>
      <c r="BA60" s="4" t="s">
        <v>344</v>
      </c>
      <c r="BB60" s="4">
        <f>COUNTIF(Stats!$AT$4:$AT$1633,BA60)</f>
        <v>1</v>
      </c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9" t="s">
        <v>268</v>
      </c>
      <c r="BO60" s="128" t="s">
        <v>269</v>
      </c>
      <c r="BP60" s="4"/>
      <c r="BQ60" s="4"/>
      <c r="BR60" s="4"/>
      <c r="BS60" s="4"/>
      <c r="BT60" s="9" t="s">
        <v>31</v>
      </c>
      <c r="BU60" s="128" t="s">
        <v>269</v>
      </c>
      <c r="BV60" s="128" t="s">
        <v>271</v>
      </c>
      <c r="BW60" s="9" t="s">
        <v>45</v>
      </c>
      <c r="BX60" s="9" t="s">
        <v>272</v>
      </c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</row>
    <row r="61" ht="12.75" customHeight="1">
      <c r="A61" s="75">
        <v>2015.0</v>
      </c>
      <c r="B61" s="25"/>
      <c r="C61" s="25" t="s">
        <v>345</v>
      </c>
      <c r="D61" s="25"/>
      <c r="E61" s="25" t="s">
        <v>346</v>
      </c>
      <c r="F61" s="4"/>
      <c r="G61" s="4"/>
      <c r="H61" s="4"/>
      <c r="I61" s="4"/>
      <c r="J61" s="26" t="s">
        <v>305</v>
      </c>
      <c r="K61" s="27" t="s">
        <v>68</v>
      </c>
      <c r="L61" s="28">
        <f t="shared" si="90"/>
        <v>6.285714286</v>
      </c>
      <c r="M61" s="27">
        <v>1.0</v>
      </c>
      <c r="N61" s="27">
        <v>8.0</v>
      </c>
      <c r="O61" s="27">
        <v>9.0</v>
      </c>
      <c r="P61" s="27">
        <v>10.0</v>
      </c>
      <c r="Q61" s="27">
        <v>4.0</v>
      </c>
      <c r="R61" s="27">
        <v>3.0</v>
      </c>
      <c r="S61" s="27">
        <v>4.0</v>
      </c>
      <c r="T61" s="27">
        <v>6.0</v>
      </c>
      <c r="U61" s="27">
        <v>7.0</v>
      </c>
      <c r="V61" s="27">
        <v>5.0</v>
      </c>
      <c r="W61" s="27">
        <v>5.0</v>
      </c>
      <c r="X61" s="27">
        <v>5.0</v>
      </c>
      <c r="Y61" s="27">
        <v>8.0</v>
      </c>
      <c r="Z61" s="27">
        <v>5.0</v>
      </c>
      <c r="AA61" s="27">
        <v>9.0</v>
      </c>
      <c r="AB61" s="86">
        <f t="shared" si="91"/>
        <v>10</v>
      </c>
      <c r="AC61" s="119">
        <f t="shared" si="92"/>
        <v>3</v>
      </c>
      <c r="AD61" s="119">
        <f t="shared" si="93"/>
        <v>9</v>
      </c>
      <c r="AE61" s="40">
        <f t="shared" si="94"/>
        <v>6.285714286</v>
      </c>
      <c r="AF61" s="4"/>
      <c r="AG61" s="4"/>
      <c r="AH61" s="4"/>
      <c r="AI61" s="4"/>
      <c r="AJ61" s="4"/>
      <c r="AK61" s="4"/>
      <c r="AL61" s="64">
        <v>2024.0</v>
      </c>
      <c r="AM61" s="64">
        <v>9.0</v>
      </c>
      <c r="AN61" s="65" t="s">
        <v>67</v>
      </c>
      <c r="AO61" s="65" t="s">
        <v>63</v>
      </c>
      <c r="AP61" s="64">
        <v>95.92</v>
      </c>
      <c r="AQ61" s="64">
        <v>103.48</v>
      </c>
      <c r="AR61" s="65" t="str">
        <f>IF(Stats!$AP61&gt;Stats!$AQ61,Stats!$AN61,Stats!$AO61)</f>
        <v>Mike S</v>
      </c>
      <c r="AS61" s="65" t="str">
        <f>IF(Stats!$AR61=Stats!$AN61,CONCATENATE(Stats!$AN61," over ",Stats!$AO61),CONCATENATE(Stats!$AO61," over ",Stats!$AN61))</f>
        <v>Mike S over Rick</v>
      </c>
      <c r="AT61" s="65" t="str">
        <f>IF(Stats!$AR61=Stats!$AO61,CONCATENATE(Stats!$AN61," loser to ",Stats!$AO61),CONCATENATE(Stats!$AO61," loser to ",Stats!$AN61))</f>
        <v>Rick loser to Mike S</v>
      </c>
      <c r="AU61" s="64">
        <f>ABS(Stats!$AQ61-Stats!$AP61)</f>
        <v>7.56</v>
      </c>
      <c r="AV61" s="64">
        <f>Stats!$AQ61+Stats!$AP61</f>
        <v>199.4</v>
      </c>
      <c r="AW61" s="64"/>
      <c r="AX61" s="4"/>
      <c r="AY61" s="4" t="s">
        <v>347</v>
      </c>
      <c r="AZ61" s="4">
        <f>COUNTIF(Stats!$AS$4:$AS$1633,AY61)</f>
        <v>2</v>
      </c>
      <c r="BA61" s="4" t="s">
        <v>348</v>
      </c>
      <c r="BB61" s="4">
        <f>COUNTIF(Stats!$AT$4:$AT$1633,BA61)</f>
        <v>4</v>
      </c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66" t="s">
        <v>64</v>
      </c>
      <c r="BO61" s="140">
        <f t="shared" ref="BO61:BO74" si="95">XLOOKUP(BN61,$BN$44:$BN$57,$BO$44:$BO$57)</f>
        <v>0.6144578313</v>
      </c>
      <c r="BP61" s="4"/>
      <c r="BQ61" s="4"/>
      <c r="BR61" s="4"/>
      <c r="BS61" s="4"/>
      <c r="BT61" s="47" t="s">
        <v>55</v>
      </c>
      <c r="BU61" s="133">
        <v>0.578125</v>
      </c>
      <c r="BV61" s="133">
        <v>0.07151707048458145</v>
      </c>
      <c r="BW61" s="50">
        <v>74.0</v>
      </c>
      <c r="BX61" s="50">
        <v>128.0</v>
      </c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</row>
    <row r="62" ht="12.75" customHeight="1">
      <c r="A62" s="75">
        <v>2015.0</v>
      </c>
      <c r="B62" s="25"/>
      <c r="C62" s="25"/>
      <c r="D62" s="25"/>
      <c r="E62" s="25" t="s">
        <v>349</v>
      </c>
      <c r="F62" s="4"/>
      <c r="G62" s="4"/>
      <c r="H62" s="4"/>
      <c r="I62" s="4"/>
      <c r="J62" s="26" t="s">
        <v>305</v>
      </c>
      <c r="K62" s="27" t="s">
        <v>61</v>
      </c>
      <c r="L62" s="28">
        <f t="shared" si="90"/>
        <v>6.214285714</v>
      </c>
      <c r="M62" s="27">
        <v>6.0</v>
      </c>
      <c r="N62" s="27">
        <v>4.0</v>
      </c>
      <c r="O62" s="27">
        <v>10.0</v>
      </c>
      <c r="P62" s="27">
        <v>4.0</v>
      </c>
      <c r="Q62" s="27">
        <v>5.0</v>
      </c>
      <c r="R62" s="27">
        <v>6.0</v>
      </c>
      <c r="S62" s="27">
        <v>3.0</v>
      </c>
      <c r="T62" s="27">
        <v>4.0</v>
      </c>
      <c r="U62" s="27">
        <v>7.0</v>
      </c>
      <c r="V62" s="27">
        <v>9.0</v>
      </c>
      <c r="W62" s="27">
        <v>7.0</v>
      </c>
      <c r="X62" s="27">
        <v>7.0</v>
      </c>
      <c r="Y62" s="27">
        <v>8.0</v>
      </c>
      <c r="Z62" s="27">
        <v>6.0</v>
      </c>
      <c r="AA62" s="27">
        <v>7.0</v>
      </c>
      <c r="AB62" s="86">
        <f t="shared" si="91"/>
        <v>10</v>
      </c>
      <c r="AC62" s="119">
        <f t="shared" si="92"/>
        <v>3</v>
      </c>
      <c r="AD62" s="119">
        <f t="shared" si="93"/>
        <v>6</v>
      </c>
      <c r="AE62" s="40">
        <f t="shared" si="94"/>
        <v>5.142857143</v>
      </c>
      <c r="AF62" s="4"/>
      <c r="AG62" s="4"/>
      <c r="AH62" s="4"/>
      <c r="AI62" s="4"/>
      <c r="AJ62" s="4"/>
      <c r="AK62" s="4"/>
      <c r="AL62" s="45">
        <v>2024.0</v>
      </c>
      <c r="AM62" s="45">
        <v>9.0</v>
      </c>
      <c r="AN62" s="46" t="s">
        <v>66</v>
      </c>
      <c r="AO62" s="46" t="s">
        <v>55</v>
      </c>
      <c r="AP62" s="45">
        <v>109.78</v>
      </c>
      <c r="AQ62" s="45">
        <v>80.22</v>
      </c>
      <c r="AR62" s="46" t="str">
        <f>IF(Stats!$AP62&gt;Stats!$AQ62,Stats!$AN62,Stats!$AO62)</f>
        <v>Nixon</v>
      </c>
      <c r="AS62" s="46" t="str">
        <f>IF(Stats!$AR62=Stats!$AN62,CONCATENATE(Stats!$AN62," over ",Stats!$AO62),CONCATENATE(Stats!$AO62," over ",Stats!$AN62))</f>
        <v>Nixon over Dave</v>
      </c>
      <c r="AT62" s="46" t="str">
        <f>IF(Stats!$AR62=Stats!$AO62,CONCATENATE(Stats!$AN62," loser to ",Stats!$AO62),CONCATENATE(Stats!$AO62," loser to ",Stats!$AN62))</f>
        <v>Dave loser to Nixon</v>
      </c>
      <c r="AU62" s="45">
        <f>ABS(Stats!$AQ62-Stats!$AP62)</f>
        <v>29.56</v>
      </c>
      <c r="AV62" s="45">
        <f>Stats!$AQ62+Stats!$AP62</f>
        <v>190</v>
      </c>
      <c r="AW62" s="45"/>
      <c r="AX62" s="4"/>
      <c r="AY62" s="4" t="s">
        <v>350</v>
      </c>
      <c r="AZ62" s="4">
        <f>COUNTIF(Stats!$AS$4:$AS$1633,AY62)</f>
        <v>1</v>
      </c>
      <c r="BA62" s="4" t="s">
        <v>351</v>
      </c>
      <c r="BB62" s="4">
        <f>COUNTIF(Stats!$AT$4:$AT$1633,BA62)</f>
        <v>1</v>
      </c>
      <c r="BC62" s="4"/>
      <c r="BD62" s="9"/>
      <c r="BE62" s="9" t="s">
        <v>352</v>
      </c>
      <c r="BF62" s="4"/>
      <c r="BG62" s="4"/>
      <c r="BH62" s="4"/>
      <c r="BI62" s="4"/>
      <c r="BJ62" s="4"/>
      <c r="BK62" s="4"/>
      <c r="BL62" s="4"/>
      <c r="BM62" s="4"/>
      <c r="BN62" s="47" t="s">
        <v>63</v>
      </c>
      <c r="BO62" s="140">
        <f t="shared" si="95"/>
        <v>0.5967078189</v>
      </c>
      <c r="BP62" s="4"/>
      <c r="BQ62" s="4"/>
      <c r="BR62" s="4"/>
      <c r="BS62" s="4"/>
      <c r="BT62" s="66" t="s">
        <v>69</v>
      </c>
      <c r="BU62" s="133">
        <v>0.5116279069767442</v>
      </c>
      <c r="BV62" s="133">
        <v>0.03355773153814773</v>
      </c>
      <c r="BW62" s="138">
        <v>66.0</v>
      </c>
      <c r="BX62" s="138">
        <v>129.0</v>
      </c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</row>
    <row r="63" ht="12.75" customHeight="1">
      <c r="A63" s="68">
        <v>2015.0</v>
      </c>
      <c r="B63" s="52" t="s">
        <v>66</v>
      </c>
      <c r="C63" s="52" t="s">
        <v>353</v>
      </c>
      <c r="D63" s="52" t="s">
        <v>60</v>
      </c>
      <c r="E63" s="52" t="s">
        <v>354</v>
      </c>
      <c r="F63" s="4"/>
      <c r="G63" s="4"/>
      <c r="H63" s="4"/>
      <c r="I63" s="4"/>
      <c r="J63" s="26" t="s">
        <v>299</v>
      </c>
      <c r="K63" s="27" t="s">
        <v>56</v>
      </c>
      <c r="L63" s="28">
        <f t="shared" si="90"/>
        <v>6</v>
      </c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>
        <v>6.0</v>
      </c>
      <c r="AB63" s="86">
        <f t="shared" si="91"/>
        <v>6</v>
      </c>
      <c r="AC63" s="119">
        <f t="shared" si="92"/>
        <v>6</v>
      </c>
      <c r="AD63" s="119" t="str">
        <f t="shared" si="93"/>
        <v/>
      </c>
      <c r="AE63" s="40" t="str">
        <f t="shared" si="94"/>
        <v/>
      </c>
      <c r="AF63" s="4"/>
      <c r="AG63" s="4"/>
      <c r="AH63" s="4"/>
      <c r="AI63" s="4"/>
      <c r="AJ63" s="4"/>
      <c r="AK63" s="4"/>
      <c r="AL63" s="64">
        <v>2024.0</v>
      </c>
      <c r="AM63" s="64">
        <v>9.0</v>
      </c>
      <c r="AN63" s="65" t="s">
        <v>60</v>
      </c>
      <c r="AO63" s="65" t="s">
        <v>57</v>
      </c>
      <c r="AP63" s="64">
        <v>111.0</v>
      </c>
      <c r="AQ63" s="64">
        <v>120.8</v>
      </c>
      <c r="AR63" s="65" t="str">
        <f>IF(Stats!$AP63&gt;Stats!$AQ63,Stats!$AN63,Stats!$AO63)</f>
        <v>Doug</v>
      </c>
      <c r="AS63" s="65" t="str">
        <f>IF(Stats!$AR63=Stats!$AN63,CONCATENATE(Stats!$AN63," over ",Stats!$AO63),CONCATENATE(Stats!$AO63," over ",Stats!$AN63))</f>
        <v>Doug over Hoyle</v>
      </c>
      <c r="AT63" s="65" t="str">
        <f>IF(Stats!$AR63=Stats!$AO63,CONCATENATE(Stats!$AN63," loser to ",Stats!$AO63),CONCATENATE(Stats!$AO63," loser to ",Stats!$AN63))</f>
        <v>Hoyle loser to Doug</v>
      </c>
      <c r="AU63" s="64">
        <f>ABS(Stats!$AQ63-Stats!$AP63)</f>
        <v>9.8</v>
      </c>
      <c r="AV63" s="64">
        <f>Stats!$AQ63+Stats!$AP63</f>
        <v>231.8</v>
      </c>
      <c r="AW63" s="64"/>
      <c r="AX63" s="4"/>
      <c r="AY63" s="4" t="s">
        <v>355</v>
      </c>
      <c r="AZ63" s="4">
        <f>COUNTIF(Stats!$AS$4:$AS$1633,AY63)</f>
        <v>1</v>
      </c>
      <c r="BA63" s="4" t="s">
        <v>356</v>
      </c>
      <c r="BB63" s="4">
        <f>COUNTIF(Stats!$AT$4:$AT$1633,BA63)</f>
        <v>1</v>
      </c>
      <c r="BC63" s="4"/>
      <c r="BD63" s="47" t="s">
        <v>49</v>
      </c>
      <c r="BE63" s="47">
        <f t="shared" ref="BE63:BE76" si="96">BL44-BG44</f>
        <v>-21</v>
      </c>
      <c r="BF63" s="4"/>
      <c r="BG63" s="4"/>
      <c r="BH63" s="4"/>
      <c r="BI63" s="4"/>
      <c r="BJ63" s="4"/>
      <c r="BK63" s="4"/>
      <c r="BL63" s="4"/>
      <c r="BM63" s="4"/>
      <c r="BN63" s="66" t="s">
        <v>49</v>
      </c>
      <c r="BO63" s="140">
        <f t="shared" si="95"/>
        <v>0.5432098765</v>
      </c>
      <c r="BP63" s="4"/>
      <c r="BQ63" s="4"/>
      <c r="BR63" s="4"/>
      <c r="BS63" s="4"/>
      <c r="BT63" s="47" t="s">
        <v>68</v>
      </c>
      <c r="BU63" s="133">
        <v>0.49612403100775193</v>
      </c>
      <c r="BV63" s="133">
        <v>0.015947819554007425</v>
      </c>
      <c r="BW63" s="50">
        <v>64.0</v>
      </c>
      <c r="BX63" s="50">
        <v>129.0</v>
      </c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</row>
    <row r="64" ht="12.75" customHeight="1">
      <c r="A64" s="75">
        <v>2015.0</v>
      </c>
      <c r="B64" s="25" t="s">
        <v>61</v>
      </c>
      <c r="C64" s="25" t="s">
        <v>357</v>
      </c>
      <c r="D64" s="25" t="s">
        <v>63</v>
      </c>
      <c r="E64" s="25" t="s">
        <v>303</v>
      </c>
      <c r="F64" s="4"/>
      <c r="G64" s="4"/>
      <c r="H64" s="4"/>
      <c r="I64" s="4"/>
      <c r="J64" s="26" t="s">
        <v>305</v>
      </c>
      <c r="K64" s="27" t="s">
        <v>50</v>
      </c>
      <c r="L64" s="28">
        <f t="shared" si="90"/>
        <v>5.857142857</v>
      </c>
      <c r="M64" s="27">
        <v>10.0</v>
      </c>
      <c r="N64" s="27">
        <v>6.0</v>
      </c>
      <c r="O64" s="27">
        <v>7.0</v>
      </c>
      <c r="P64" s="27">
        <v>7.0</v>
      </c>
      <c r="Q64" s="27">
        <v>4.0</v>
      </c>
      <c r="R64" s="27">
        <v>5.0</v>
      </c>
      <c r="S64" s="27">
        <v>8.0</v>
      </c>
      <c r="T64" s="27">
        <v>6.0</v>
      </c>
      <c r="U64" s="27">
        <v>4.0</v>
      </c>
      <c r="V64" s="27">
        <v>3.0</v>
      </c>
      <c r="W64" s="27">
        <v>7.0</v>
      </c>
      <c r="X64" s="27">
        <v>4.0</v>
      </c>
      <c r="Y64" s="27">
        <v>7.0</v>
      </c>
      <c r="Z64" s="27">
        <v>7.0</v>
      </c>
      <c r="AA64" s="27">
        <v>7.0</v>
      </c>
      <c r="AB64" s="86">
        <f t="shared" si="91"/>
        <v>8</v>
      </c>
      <c r="AC64" s="119">
        <f t="shared" si="92"/>
        <v>3</v>
      </c>
      <c r="AD64" s="119">
        <f t="shared" si="93"/>
        <v>6.666666667</v>
      </c>
      <c r="AE64" s="40">
        <f t="shared" si="94"/>
        <v>6.142857143</v>
      </c>
      <c r="AF64" s="4"/>
      <c r="AG64" s="4"/>
      <c r="AH64" s="4"/>
      <c r="AI64" s="4"/>
      <c r="AJ64" s="4"/>
      <c r="AK64" s="4"/>
      <c r="AL64" s="45">
        <v>2024.0</v>
      </c>
      <c r="AM64" s="45">
        <v>9.0</v>
      </c>
      <c r="AN64" s="46" t="s">
        <v>50</v>
      </c>
      <c r="AO64" s="46" t="s">
        <v>61</v>
      </c>
      <c r="AP64" s="45">
        <v>116.2</v>
      </c>
      <c r="AQ64" s="45">
        <v>45.16</v>
      </c>
      <c r="AR64" s="46" t="str">
        <f>IF(Stats!$AP64&gt;Stats!$AQ64,Stats!$AN64,Stats!$AO64)</f>
        <v>AJ</v>
      </c>
      <c r="AS64" s="46" t="str">
        <f>IF(Stats!$AR64=Stats!$AN64,CONCATENATE(Stats!$AN64," over ",Stats!$AO64),CONCATENATE(Stats!$AO64," over ",Stats!$AN64))</f>
        <v>AJ over Jimmy</v>
      </c>
      <c r="AT64" s="46" t="str">
        <f>IF(Stats!$AR64=Stats!$AO64,CONCATENATE(Stats!$AN64," loser to ",Stats!$AO64),CONCATENATE(Stats!$AO64," loser to ",Stats!$AN64))</f>
        <v>Jimmy loser to AJ</v>
      </c>
      <c r="AU64" s="45">
        <f>ABS(Stats!$AQ64-Stats!$AP64)</f>
        <v>71.04</v>
      </c>
      <c r="AV64" s="45">
        <f>Stats!$AQ64+Stats!$AP64</f>
        <v>161.36</v>
      </c>
      <c r="AW64" s="45"/>
      <c r="AX64" s="4"/>
      <c r="AY64" s="4" t="s">
        <v>358</v>
      </c>
      <c r="AZ64" s="4">
        <f>COUNTIF(Stats!$AS$4:$AS$1633,AY64)</f>
        <v>1</v>
      </c>
      <c r="BA64" s="4" t="s">
        <v>359</v>
      </c>
      <c r="BB64" s="4">
        <f>COUNTIF(Stats!$AT$4:$AT$1633,BA64)</f>
        <v>1</v>
      </c>
      <c r="BC64" s="4"/>
      <c r="BD64" s="66" t="s">
        <v>50</v>
      </c>
      <c r="BE64" s="66">
        <f t="shared" si="96"/>
        <v>22</v>
      </c>
      <c r="BF64" s="4"/>
      <c r="BG64" s="4"/>
      <c r="BH64" s="4"/>
      <c r="BI64" s="4"/>
      <c r="BJ64" s="4"/>
      <c r="BK64" s="47" t="s">
        <v>65</v>
      </c>
      <c r="BL64" s="4"/>
      <c r="BM64" s="4"/>
      <c r="BN64" s="47" t="s">
        <v>59</v>
      </c>
      <c r="BO64" s="140">
        <f t="shared" si="95"/>
        <v>0.5265306122</v>
      </c>
      <c r="BP64" s="4"/>
      <c r="BQ64" s="4"/>
      <c r="BR64" s="4"/>
      <c r="BS64" s="4"/>
      <c r="BT64" s="66" t="s">
        <v>65</v>
      </c>
      <c r="BU64" s="133">
        <v>0.5384615384615384</v>
      </c>
      <c r="BV64" s="133">
        <v>0.01239518775063797</v>
      </c>
      <c r="BW64" s="138">
        <v>70.0</v>
      </c>
      <c r="BX64" s="138">
        <v>130.0</v>
      </c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</row>
    <row r="65" ht="12.75" customHeight="1">
      <c r="A65" s="75">
        <v>2015.0</v>
      </c>
      <c r="B65" s="25"/>
      <c r="C65" s="25" t="s">
        <v>360</v>
      </c>
      <c r="D65" s="25"/>
      <c r="E65" s="25" t="s">
        <v>184</v>
      </c>
      <c r="F65" s="4"/>
      <c r="G65" s="4"/>
      <c r="H65" s="4"/>
      <c r="I65" s="4"/>
      <c r="J65" s="26" t="s">
        <v>299</v>
      </c>
      <c r="K65" s="27" t="s">
        <v>58</v>
      </c>
      <c r="L65" s="28">
        <f t="shared" si="90"/>
        <v>5.8</v>
      </c>
      <c r="M65" s="27"/>
      <c r="N65" s="27"/>
      <c r="O65" s="27"/>
      <c r="P65" s="27"/>
      <c r="Q65" s="27"/>
      <c r="R65" s="27"/>
      <c r="S65" s="27">
        <v>5.0</v>
      </c>
      <c r="T65" s="27">
        <v>4.0</v>
      </c>
      <c r="U65" s="27">
        <v>7.0</v>
      </c>
      <c r="V65" s="27">
        <v>7.0</v>
      </c>
      <c r="W65" s="27">
        <v>6.0</v>
      </c>
      <c r="X65" s="27"/>
      <c r="Y65" s="27"/>
      <c r="Z65" s="27"/>
      <c r="AA65" s="27"/>
      <c r="AB65" s="86">
        <f t="shared" si="91"/>
        <v>7</v>
      </c>
      <c r="AC65" s="119">
        <f t="shared" si="92"/>
        <v>4</v>
      </c>
      <c r="AD65" s="119" t="str">
        <f t="shared" si="93"/>
        <v/>
      </c>
      <c r="AE65" s="40">
        <f t="shared" si="94"/>
        <v>4.5</v>
      </c>
      <c r="AF65" s="4"/>
      <c r="AG65" s="4"/>
      <c r="AH65" s="4"/>
      <c r="AI65" s="4"/>
      <c r="AJ65" s="4"/>
      <c r="AK65" s="4"/>
      <c r="AL65" s="64">
        <v>2024.0</v>
      </c>
      <c r="AM65" s="64">
        <v>9.0</v>
      </c>
      <c r="AN65" s="65" t="s">
        <v>59</v>
      </c>
      <c r="AO65" s="65" t="s">
        <v>64</v>
      </c>
      <c r="AP65" s="64">
        <v>123.2</v>
      </c>
      <c r="AQ65" s="64">
        <v>71.34</v>
      </c>
      <c r="AR65" s="65" t="str">
        <f>IF(Stats!$AP65&gt;Stats!$AQ65,Stats!$AN65,Stats!$AO65)</f>
        <v>Forrest</v>
      </c>
      <c r="AS65" s="65" t="str">
        <f>IF(Stats!$AR65=Stats!$AN65,CONCATENATE(Stats!$AN65," over ",Stats!$AO65),CONCATENATE(Stats!$AO65," over ",Stats!$AN65))</f>
        <v>Forrest over Mims</v>
      </c>
      <c r="AT65" s="65" t="str">
        <f>IF(Stats!$AR65=Stats!$AO65,CONCATENATE(Stats!$AN65," loser to ",Stats!$AO65),CONCATENATE(Stats!$AO65," loser to ",Stats!$AN65))</f>
        <v>Mims loser to Forrest</v>
      </c>
      <c r="AU65" s="64">
        <f>ABS(Stats!$AQ65-Stats!$AP65)</f>
        <v>51.86</v>
      </c>
      <c r="AV65" s="64">
        <f>Stats!$AQ65+Stats!$AP65</f>
        <v>194.54</v>
      </c>
      <c r="AW65" s="64"/>
      <c r="AX65" s="4"/>
      <c r="AY65" s="4" t="s">
        <v>361</v>
      </c>
      <c r="AZ65" s="4">
        <f>COUNTIF(Stats!$AS$4:$AS$1633,AY65)</f>
        <v>1</v>
      </c>
      <c r="BA65" s="4" t="s">
        <v>362</v>
      </c>
      <c r="BB65" s="4">
        <f>COUNTIF(Stats!$AT$4:$AT$1633,BA65)</f>
        <v>2</v>
      </c>
      <c r="BC65" s="4"/>
      <c r="BD65" s="47" t="s">
        <v>55</v>
      </c>
      <c r="BE65" s="47">
        <f t="shared" si="96"/>
        <v>6</v>
      </c>
      <c r="BF65" s="4"/>
      <c r="BG65" s="4"/>
      <c r="BH65" s="4"/>
      <c r="BI65" s="4"/>
      <c r="BJ65" s="4"/>
      <c r="BK65" s="4"/>
      <c r="BL65" s="4"/>
      <c r="BM65" s="4"/>
      <c r="BN65" s="66" t="s">
        <v>66</v>
      </c>
      <c r="BO65" s="140">
        <f t="shared" si="95"/>
        <v>0.506122449</v>
      </c>
      <c r="BP65" s="4"/>
      <c r="BQ65" s="4"/>
      <c r="BR65" s="4"/>
      <c r="BS65" s="4"/>
      <c r="BT65" s="47" t="s">
        <v>49</v>
      </c>
      <c r="BU65" s="133">
        <v>0.5625</v>
      </c>
      <c r="BV65" s="133">
        <v>0.009402654867256666</v>
      </c>
      <c r="BW65" s="50">
        <v>72.0</v>
      </c>
      <c r="BX65" s="50">
        <v>128.0</v>
      </c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</row>
    <row r="66" ht="12.75" customHeight="1">
      <c r="A66" s="68">
        <v>2015.0</v>
      </c>
      <c r="B66" s="52" t="s">
        <v>61</v>
      </c>
      <c r="C66" s="52" t="s">
        <v>303</v>
      </c>
      <c r="D66" s="52" t="s">
        <v>60</v>
      </c>
      <c r="E66" s="52" t="s">
        <v>363</v>
      </c>
      <c r="F66" s="4"/>
      <c r="G66" s="4"/>
      <c r="H66" s="4"/>
      <c r="I66" s="4"/>
      <c r="J66" s="26" t="s">
        <v>299</v>
      </c>
      <c r="K66" s="27" t="s">
        <v>51</v>
      </c>
      <c r="L66" s="28">
        <f t="shared" si="90"/>
        <v>5.5</v>
      </c>
      <c r="M66" s="27"/>
      <c r="N66" s="27"/>
      <c r="O66" s="27"/>
      <c r="P66" s="27"/>
      <c r="Q66" s="27"/>
      <c r="R66" s="27"/>
      <c r="S66" s="27"/>
      <c r="T66" s="27"/>
      <c r="U66" s="27"/>
      <c r="V66" s="27">
        <v>3.0</v>
      </c>
      <c r="W66" s="27">
        <v>5.0</v>
      </c>
      <c r="X66" s="27">
        <v>7.0</v>
      </c>
      <c r="Y66" s="27">
        <v>7.0</v>
      </c>
      <c r="Z66" s="27"/>
      <c r="AA66" s="27"/>
      <c r="AB66" s="86">
        <f t="shared" si="91"/>
        <v>7</v>
      </c>
      <c r="AC66" s="119">
        <f t="shared" si="92"/>
        <v>3</v>
      </c>
      <c r="AD66" s="119" t="str">
        <f t="shared" si="93"/>
        <v/>
      </c>
      <c r="AE66" s="40" t="str">
        <f t="shared" si="94"/>
        <v/>
      </c>
      <c r="AF66" s="4"/>
      <c r="AG66" s="4"/>
      <c r="AH66" s="4"/>
      <c r="AI66" s="4"/>
      <c r="AJ66" s="4"/>
      <c r="AK66" s="4"/>
      <c r="AL66" s="45">
        <v>2024.0</v>
      </c>
      <c r="AM66" s="45">
        <v>8.0</v>
      </c>
      <c r="AN66" s="46" t="s">
        <v>68</v>
      </c>
      <c r="AO66" s="46" t="s">
        <v>50</v>
      </c>
      <c r="AP66" s="45">
        <v>73.1</v>
      </c>
      <c r="AQ66" s="45">
        <v>144.46</v>
      </c>
      <c r="AR66" s="147" t="s">
        <v>2</v>
      </c>
      <c r="AS66" s="147" t="s">
        <v>2</v>
      </c>
      <c r="AT66" s="147" t="s">
        <v>2</v>
      </c>
      <c r="AU66" s="45">
        <f>ABS(Stats!$AQ66-Stats!$AP66)</f>
        <v>71.36</v>
      </c>
      <c r="AV66" s="45">
        <f>Stats!$AQ66+Stats!$AP66</f>
        <v>217.56</v>
      </c>
      <c r="AW66" s="45"/>
      <c r="AX66" s="4"/>
      <c r="AY66" s="4" t="s">
        <v>364</v>
      </c>
      <c r="AZ66" s="4">
        <f>COUNTIF(Stats!$AS$4:$AS$1633,AY66)</f>
        <v>1</v>
      </c>
      <c r="BA66" s="4" t="s">
        <v>365</v>
      </c>
      <c r="BB66" s="4">
        <f>COUNTIF(Stats!$AT$4:$AT$1633,BA66)</f>
        <v>1</v>
      </c>
      <c r="BC66" s="4"/>
      <c r="BD66" s="66" t="s">
        <v>57</v>
      </c>
      <c r="BE66" s="66">
        <f t="shared" si="96"/>
        <v>5</v>
      </c>
      <c r="BF66" s="4"/>
      <c r="BG66" s="4"/>
      <c r="BH66" s="4"/>
      <c r="BI66" s="4"/>
      <c r="BJ66" s="4"/>
      <c r="BK66" s="4"/>
      <c r="BL66" s="4"/>
      <c r="BM66" s="4"/>
      <c r="BN66" s="47" t="s">
        <v>65</v>
      </c>
      <c r="BO66" s="140">
        <f t="shared" si="95"/>
        <v>0.5</v>
      </c>
      <c r="BP66" s="4"/>
      <c r="BQ66" s="4"/>
      <c r="BR66" s="4"/>
      <c r="BS66" s="4"/>
      <c r="BT66" s="66" t="s">
        <v>57</v>
      </c>
      <c r="BU66" s="133">
        <v>0.5038167938931297</v>
      </c>
      <c r="BV66" s="133">
        <v>0.008918834709456258</v>
      </c>
      <c r="BW66" s="138">
        <v>66.0</v>
      </c>
      <c r="BX66" s="138">
        <v>131.0</v>
      </c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</row>
    <row r="67" ht="12.75" customHeight="1">
      <c r="A67" s="75">
        <v>2015.0</v>
      </c>
      <c r="B67" s="25" t="s">
        <v>61</v>
      </c>
      <c r="C67" s="25" t="s">
        <v>366</v>
      </c>
      <c r="D67" s="25" t="s">
        <v>60</v>
      </c>
      <c r="E67" s="25" t="s">
        <v>220</v>
      </c>
      <c r="F67" s="4"/>
      <c r="G67" s="4"/>
      <c r="H67" s="4"/>
      <c r="I67" s="4"/>
      <c r="J67" s="26" t="s">
        <v>305</v>
      </c>
      <c r="K67" s="27" t="s">
        <v>67</v>
      </c>
      <c r="L67" s="28">
        <f t="shared" si="90"/>
        <v>5.333333333</v>
      </c>
      <c r="M67" s="27">
        <v>6.0</v>
      </c>
      <c r="N67" s="27">
        <v>5.0</v>
      </c>
      <c r="O67" s="27">
        <v>8.0</v>
      </c>
      <c r="P67" s="27">
        <v>4.0</v>
      </c>
      <c r="Q67" s="27">
        <v>4.0</v>
      </c>
      <c r="R67" s="27">
        <v>5.0</v>
      </c>
      <c r="S67" s="27">
        <v>6.0</v>
      </c>
      <c r="T67" s="27"/>
      <c r="U67" s="27"/>
      <c r="V67" s="27"/>
      <c r="W67" s="27"/>
      <c r="X67" s="27"/>
      <c r="Y67" s="27"/>
      <c r="Z67" s="27"/>
      <c r="AA67" s="27"/>
      <c r="AB67" s="86">
        <f t="shared" si="91"/>
        <v>8</v>
      </c>
      <c r="AC67" s="119">
        <f t="shared" si="92"/>
        <v>4</v>
      </c>
      <c r="AD67" s="119">
        <f t="shared" si="93"/>
        <v>5.666666667</v>
      </c>
      <c r="AE67" s="40">
        <f t="shared" si="94"/>
        <v>5.333333333</v>
      </c>
      <c r="AF67" s="4"/>
      <c r="AG67" s="4"/>
      <c r="AH67" s="4"/>
      <c r="AI67" s="4"/>
      <c r="AJ67" s="4"/>
      <c r="AK67" s="4"/>
      <c r="AL67" s="64">
        <v>2024.0</v>
      </c>
      <c r="AM67" s="64">
        <v>8.0</v>
      </c>
      <c r="AN67" s="65" t="s">
        <v>55</v>
      </c>
      <c r="AO67" s="65" t="s">
        <v>49</v>
      </c>
      <c r="AP67" s="64">
        <v>83.04</v>
      </c>
      <c r="AQ67" s="64">
        <v>129.86</v>
      </c>
      <c r="AR67" s="148" t="s">
        <v>2</v>
      </c>
      <c r="AS67" s="148" t="s">
        <v>2</v>
      </c>
      <c r="AT67" s="148" t="s">
        <v>2</v>
      </c>
      <c r="AU67" s="64">
        <f>ABS(Stats!$AQ67-Stats!$AP67)</f>
        <v>46.82</v>
      </c>
      <c r="AV67" s="64">
        <f>Stats!$AQ67+Stats!$AP67</f>
        <v>212.9</v>
      </c>
      <c r="AW67" s="64"/>
      <c r="AX67" s="4"/>
      <c r="AY67" s="4" t="s">
        <v>367</v>
      </c>
      <c r="AZ67" s="4">
        <f>COUNTIF(Stats!$AS$4:$AS$1633,AY67)</f>
        <v>1</v>
      </c>
      <c r="BA67" s="4" t="s">
        <v>368</v>
      </c>
      <c r="BB67" s="4">
        <f>COUNTIF(Stats!$AT$4:$AT$1633,BA67)</f>
        <v>1</v>
      </c>
      <c r="BC67" s="4"/>
      <c r="BD67" s="47" t="s">
        <v>59</v>
      </c>
      <c r="BE67" s="47">
        <f t="shared" si="96"/>
        <v>-13</v>
      </c>
      <c r="BF67" s="4"/>
      <c r="BG67" s="4"/>
      <c r="BH67" s="4"/>
      <c r="BI67" s="4"/>
      <c r="BJ67" s="4"/>
      <c r="BK67" s="4"/>
      <c r="BL67" s="4"/>
      <c r="BM67" s="4"/>
      <c r="BN67" s="149" t="s">
        <v>69</v>
      </c>
      <c r="BO67" s="140">
        <f t="shared" si="95"/>
        <v>0.4897959184</v>
      </c>
      <c r="BP67" s="4"/>
      <c r="BQ67" s="4"/>
      <c r="BR67" s="4"/>
      <c r="BS67" s="4"/>
      <c r="BT67" s="47" t="s">
        <v>50</v>
      </c>
      <c r="BU67" s="133">
        <v>0.45038167938931295</v>
      </c>
      <c r="BV67" s="133">
        <v>0.006903418519747739</v>
      </c>
      <c r="BW67" s="50">
        <v>59.0</v>
      </c>
      <c r="BX67" s="50">
        <v>131.0</v>
      </c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</row>
    <row r="68" ht="12.75" customHeight="1">
      <c r="A68" s="68">
        <v>2015.0</v>
      </c>
      <c r="B68" s="52" t="s">
        <v>61</v>
      </c>
      <c r="C68" s="52" t="s">
        <v>369</v>
      </c>
      <c r="D68" s="52" t="s">
        <v>55</v>
      </c>
      <c r="E68" s="52" t="s">
        <v>370</v>
      </c>
      <c r="F68" s="4"/>
      <c r="G68" s="4"/>
      <c r="H68" s="4"/>
      <c r="I68" s="4"/>
      <c r="J68" s="94" t="s">
        <v>299</v>
      </c>
      <c r="K68" s="95" t="s">
        <v>54</v>
      </c>
      <c r="L68" s="150">
        <f t="shared" si="90"/>
        <v>3</v>
      </c>
      <c r="M68" s="95"/>
      <c r="N68" s="95"/>
      <c r="O68" s="95"/>
      <c r="P68" s="95"/>
      <c r="Q68" s="95"/>
      <c r="R68" s="95"/>
      <c r="S68" s="95"/>
      <c r="T68" s="95"/>
      <c r="U68" s="95"/>
      <c r="V68" s="95"/>
      <c r="W68" s="95"/>
      <c r="X68" s="95"/>
      <c r="Y68" s="95"/>
      <c r="Z68" s="95"/>
      <c r="AA68" s="95">
        <v>3.0</v>
      </c>
      <c r="AB68" s="151">
        <f t="shared" si="91"/>
        <v>3</v>
      </c>
      <c r="AC68" s="152">
        <f t="shared" si="92"/>
        <v>3</v>
      </c>
      <c r="AD68" s="152" t="str">
        <f t="shared" si="93"/>
        <v/>
      </c>
      <c r="AE68" s="153" t="str">
        <f t="shared" si="94"/>
        <v/>
      </c>
      <c r="AF68" s="4"/>
      <c r="AG68" s="4"/>
      <c r="AH68" s="4"/>
      <c r="AI68" s="4"/>
      <c r="AJ68" s="4"/>
      <c r="AK68" s="4"/>
      <c r="AL68" s="45">
        <v>2024.0</v>
      </c>
      <c r="AM68" s="45">
        <v>8.0</v>
      </c>
      <c r="AN68" s="46" t="s">
        <v>59</v>
      </c>
      <c r="AO68" s="46" t="s">
        <v>57</v>
      </c>
      <c r="AP68" s="45">
        <v>103.66</v>
      </c>
      <c r="AQ68" s="45">
        <v>127.7</v>
      </c>
      <c r="AR68" s="147" t="s">
        <v>2</v>
      </c>
      <c r="AS68" s="147" t="s">
        <v>2</v>
      </c>
      <c r="AT68" s="147" t="s">
        <v>2</v>
      </c>
      <c r="AU68" s="45">
        <f>ABS(Stats!$AQ68-Stats!$AP68)</f>
        <v>24.04</v>
      </c>
      <c r="AV68" s="45">
        <f>Stats!$AQ68+Stats!$AP68</f>
        <v>231.36</v>
      </c>
      <c r="AW68" s="45"/>
      <c r="AX68" s="4"/>
      <c r="AY68" s="4" t="s">
        <v>371</v>
      </c>
      <c r="AZ68" s="4">
        <f>COUNTIF(Stats!$AS$4:$AS$1633,AY68)</f>
        <v>1</v>
      </c>
      <c r="BA68" s="4" t="s">
        <v>372</v>
      </c>
      <c r="BB68" s="4">
        <f>COUNTIF(Stats!$AT$4:$AT$1633,BA68)</f>
        <v>2</v>
      </c>
      <c r="BC68" s="4"/>
      <c r="BD68" s="66" t="s">
        <v>60</v>
      </c>
      <c r="BE68" s="66">
        <f t="shared" si="96"/>
        <v>5</v>
      </c>
      <c r="BF68" s="4"/>
      <c r="BG68" s="4"/>
      <c r="BH68" s="4"/>
      <c r="BI68" s="4"/>
      <c r="BJ68" s="4"/>
      <c r="BK68" s="4"/>
      <c r="BL68" s="4"/>
      <c r="BM68" s="4"/>
      <c r="BN68" s="154" t="s">
        <v>57</v>
      </c>
      <c r="BO68" s="140">
        <f t="shared" si="95"/>
        <v>0.4882629108</v>
      </c>
      <c r="BP68" s="4"/>
      <c r="BQ68" s="4"/>
      <c r="BR68" s="4"/>
      <c r="BS68" s="4"/>
      <c r="BT68" s="47" t="s">
        <v>64</v>
      </c>
      <c r="BU68" s="133">
        <v>0.6363636363636364</v>
      </c>
      <c r="BV68" s="133">
        <v>0.0</v>
      </c>
      <c r="BW68" s="50">
        <v>42.0</v>
      </c>
      <c r="BX68" s="50">
        <v>66.0</v>
      </c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</row>
    <row r="69" ht="12.75" customHeight="1">
      <c r="A69" s="75">
        <v>2015.0</v>
      </c>
      <c r="B69" s="25" t="s">
        <v>55</v>
      </c>
      <c r="C69" s="25" t="s">
        <v>373</v>
      </c>
      <c r="D69" s="25" t="s">
        <v>49</v>
      </c>
      <c r="E69" s="25" t="s">
        <v>374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64">
        <v>2024.0</v>
      </c>
      <c r="AM69" s="64">
        <v>8.0</v>
      </c>
      <c r="AN69" s="65" t="s">
        <v>64</v>
      </c>
      <c r="AO69" s="65" t="s">
        <v>60</v>
      </c>
      <c r="AP69" s="64">
        <v>103.7</v>
      </c>
      <c r="AQ69" s="64">
        <v>122.82</v>
      </c>
      <c r="AR69" s="148" t="s">
        <v>2</v>
      </c>
      <c r="AS69" s="148" t="s">
        <v>2</v>
      </c>
      <c r="AT69" s="148" t="s">
        <v>2</v>
      </c>
      <c r="AU69" s="64">
        <f>ABS(Stats!$AQ69-Stats!$AP69)</f>
        <v>19.12</v>
      </c>
      <c r="AV69" s="64">
        <f>Stats!$AQ69+Stats!$AP69</f>
        <v>226.52</v>
      </c>
      <c r="AW69" s="64"/>
      <c r="AX69" s="4"/>
      <c r="AY69" s="4" t="s">
        <v>375</v>
      </c>
      <c r="AZ69" s="4">
        <f>COUNTIF(Stats!$AS$4:$AS$1633,AY69)</f>
        <v>1</v>
      </c>
      <c r="BA69" s="4" t="s">
        <v>376</v>
      </c>
      <c r="BB69" s="4">
        <f>COUNTIF(Stats!$AT$4:$AT$1633,BA69)</f>
        <v>1</v>
      </c>
      <c r="BC69" s="4"/>
      <c r="BD69" s="47" t="s">
        <v>61</v>
      </c>
      <c r="BE69" s="47">
        <f t="shared" si="96"/>
        <v>13</v>
      </c>
      <c r="BF69" s="4"/>
      <c r="BG69" s="4"/>
      <c r="BH69" s="4"/>
      <c r="BI69" s="4"/>
      <c r="BJ69" s="4"/>
      <c r="BK69" s="4"/>
      <c r="BL69" s="4"/>
      <c r="BM69" s="4"/>
      <c r="BN69" s="149" t="s">
        <v>55</v>
      </c>
      <c r="BO69" s="140">
        <f t="shared" si="95"/>
        <v>0.487704918</v>
      </c>
      <c r="BP69" s="4"/>
      <c r="BQ69" s="4"/>
      <c r="BR69" s="4"/>
      <c r="BS69" s="4"/>
      <c r="BT69" s="66" t="s">
        <v>67</v>
      </c>
      <c r="BU69" s="133">
        <v>0.40404040404040403</v>
      </c>
      <c r="BV69" s="133">
        <v>0.0</v>
      </c>
      <c r="BW69" s="138">
        <v>40.0</v>
      </c>
      <c r="BX69" s="138">
        <v>99.0</v>
      </c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</row>
    <row r="70" ht="12.75" customHeight="1">
      <c r="A70" s="75">
        <v>2015.0</v>
      </c>
      <c r="B70" s="25"/>
      <c r="C70" s="25" t="s">
        <v>377</v>
      </c>
      <c r="D70" s="25"/>
      <c r="E70" s="25" t="s">
        <v>107</v>
      </c>
      <c r="F70" s="4"/>
      <c r="G70" s="4"/>
      <c r="H70" s="4"/>
      <c r="I70" s="4"/>
      <c r="J70" s="5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5">
        <v>2024.0</v>
      </c>
      <c r="AM70" s="45">
        <v>8.0</v>
      </c>
      <c r="AN70" s="46" t="s">
        <v>61</v>
      </c>
      <c r="AO70" s="46" t="s">
        <v>63</v>
      </c>
      <c r="AP70" s="45">
        <v>105.28</v>
      </c>
      <c r="AQ70" s="45">
        <v>121.54</v>
      </c>
      <c r="AR70" s="147" t="s">
        <v>2</v>
      </c>
      <c r="AS70" s="147" t="s">
        <v>2</v>
      </c>
      <c r="AT70" s="147" t="s">
        <v>2</v>
      </c>
      <c r="AU70" s="45">
        <f>ABS(Stats!$AQ70-Stats!$AP70)</f>
        <v>16.26</v>
      </c>
      <c r="AV70" s="45">
        <f>Stats!$AQ70+Stats!$AP70</f>
        <v>226.82</v>
      </c>
      <c r="AW70" s="45"/>
      <c r="AX70" s="4"/>
      <c r="AY70" s="4" t="s">
        <v>378</v>
      </c>
      <c r="AZ70" s="4">
        <f>COUNTIF(Stats!$AS$4:$AS$1633,AY70)</f>
        <v>1</v>
      </c>
      <c r="BA70" s="4" t="s">
        <v>379</v>
      </c>
      <c r="BB70" s="4">
        <f>COUNTIF(Stats!$AT$4:$AT$1633,BA70)</f>
        <v>1</v>
      </c>
      <c r="BC70" s="4"/>
      <c r="BD70" s="47" t="s">
        <v>63</v>
      </c>
      <c r="BE70" s="47">
        <f t="shared" si="96"/>
        <v>-47</v>
      </c>
      <c r="BF70" s="4"/>
      <c r="BG70" s="4"/>
      <c r="BH70" s="4"/>
      <c r="BI70" s="4"/>
      <c r="BJ70" s="4"/>
      <c r="BK70" s="4"/>
      <c r="BL70" s="4"/>
      <c r="BM70" s="4"/>
      <c r="BN70" s="154" t="s">
        <v>60</v>
      </c>
      <c r="BO70" s="140">
        <f t="shared" si="95"/>
        <v>0.4860335196</v>
      </c>
      <c r="BP70" s="4"/>
      <c r="BQ70" s="4"/>
      <c r="BR70" s="4"/>
      <c r="BS70" s="4"/>
      <c r="BT70" s="47" t="s">
        <v>60</v>
      </c>
      <c r="BU70" s="133">
        <v>0.4732824427480916</v>
      </c>
      <c r="BV70" s="133">
        <v>-0.014371878239562708</v>
      </c>
      <c r="BW70" s="50">
        <v>62.0</v>
      </c>
      <c r="BX70" s="50">
        <v>131.0</v>
      </c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</row>
    <row r="71" ht="12.75" customHeight="1">
      <c r="A71" s="68">
        <v>2015.0</v>
      </c>
      <c r="B71" s="52" t="s">
        <v>55</v>
      </c>
      <c r="C71" s="52" t="s">
        <v>380</v>
      </c>
      <c r="D71" s="52" t="s">
        <v>63</v>
      </c>
      <c r="E71" s="52" t="s">
        <v>381</v>
      </c>
      <c r="F71" s="4"/>
      <c r="G71" s="4"/>
      <c r="H71" s="4"/>
      <c r="I71" s="4"/>
      <c r="J71" s="12" t="s">
        <v>10</v>
      </c>
      <c r="K71" s="13" t="s">
        <v>11</v>
      </c>
      <c r="L71" s="13" t="s">
        <v>169</v>
      </c>
      <c r="M71" s="155" t="s">
        <v>382</v>
      </c>
      <c r="N71" s="155" t="s">
        <v>383</v>
      </c>
      <c r="O71" s="155" t="s">
        <v>384</v>
      </c>
      <c r="P71" s="156" t="s">
        <v>17</v>
      </c>
      <c r="Q71" s="156" t="s">
        <v>18</v>
      </c>
      <c r="R71" s="156" t="s">
        <v>19</v>
      </c>
      <c r="S71" s="156" t="s">
        <v>20</v>
      </c>
      <c r="T71" s="156" t="s">
        <v>21</v>
      </c>
      <c r="U71" s="156" t="s">
        <v>22</v>
      </c>
      <c r="V71" s="156" t="s">
        <v>23</v>
      </c>
      <c r="W71" s="156" t="s">
        <v>24</v>
      </c>
      <c r="X71" s="156" t="s">
        <v>25</v>
      </c>
      <c r="Y71" s="156" t="s">
        <v>26</v>
      </c>
      <c r="Z71" s="156" t="s">
        <v>27</v>
      </c>
      <c r="AA71" s="157" t="s">
        <v>28</v>
      </c>
      <c r="AB71" s="157" t="s">
        <v>29</v>
      </c>
      <c r="AC71" s="157" t="s">
        <v>30</v>
      </c>
      <c r="AD71" s="17" t="s">
        <v>31</v>
      </c>
      <c r="AE71" s="158"/>
      <c r="AF71" s="4"/>
      <c r="AG71" s="4"/>
      <c r="AH71" s="4"/>
      <c r="AI71" s="4"/>
      <c r="AJ71" s="4"/>
      <c r="AK71" s="4"/>
      <c r="AL71" s="64">
        <v>2024.0</v>
      </c>
      <c r="AM71" s="64">
        <v>8.0</v>
      </c>
      <c r="AN71" s="65" t="s">
        <v>65</v>
      </c>
      <c r="AO71" s="65" t="s">
        <v>69</v>
      </c>
      <c r="AP71" s="64">
        <v>109.34</v>
      </c>
      <c r="AQ71" s="64">
        <v>114.56</v>
      </c>
      <c r="AR71" s="148" t="s">
        <v>2</v>
      </c>
      <c r="AS71" s="148" t="s">
        <v>2</v>
      </c>
      <c r="AT71" s="148" t="s">
        <v>2</v>
      </c>
      <c r="AU71" s="64">
        <f>ABS(Stats!$AQ71-Stats!$AP71)</f>
        <v>5.22</v>
      </c>
      <c r="AV71" s="64">
        <f>Stats!$AQ71+Stats!$AP71</f>
        <v>223.9</v>
      </c>
      <c r="AW71" s="64"/>
      <c r="AX71" s="4"/>
      <c r="AY71" s="4" t="s">
        <v>385</v>
      </c>
      <c r="AZ71" s="4">
        <f>COUNTIF(Stats!$AS$4:$AS$1633,AY71)</f>
        <v>2</v>
      </c>
      <c r="BA71" s="4" t="s">
        <v>386</v>
      </c>
      <c r="BB71" s="4">
        <f>COUNTIF(Stats!$AT$4:$AT$1633,BA71)</f>
        <v>1</v>
      </c>
      <c r="BC71" s="4"/>
      <c r="BD71" s="66" t="s">
        <v>64</v>
      </c>
      <c r="BE71" s="66">
        <f t="shared" si="96"/>
        <v>-19</v>
      </c>
      <c r="BF71" s="4"/>
      <c r="BG71" s="4"/>
      <c r="BH71" s="4"/>
      <c r="BI71" s="4"/>
      <c r="BJ71" s="4"/>
      <c r="BK71" s="4"/>
      <c r="BL71" s="4"/>
      <c r="BM71" s="4"/>
      <c r="BN71" s="66" t="s">
        <v>61</v>
      </c>
      <c r="BO71" s="140">
        <f t="shared" si="95"/>
        <v>0.4734693878</v>
      </c>
      <c r="BP71" s="4"/>
      <c r="BQ71" s="4"/>
      <c r="BR71" s="4"/>
      <c r="BS71" s="4"/>
      <c r="BT71" s="66" t="s">
        <v>59</v>
      </c>
      <c r="BU71" s="133">
        <v>0.5</v>
      </c>
      <c r="BV71" s="133">
        <v>-0.01754385964912286</v>
      </c>
      <c r="BW71" s="138">
        <v>65.0</v>
      </c>
      <c r="BX71" s="138">
        <v>130.0</v>
      </c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</row>
    <row r="72" ht="12.75" customHeight="1">
      <c r="A72" s="75">
        <v>2015.0</v>
      </c>
      <c r="B72" s="25" t="s">
        <v>68</v>
      </c>
      <c r="C72" s="25" t="s">
        <v>92</v>
      </c>
      <c r="D72" s="25" t="s">
        <v>63</v>
      </c>
      <c r="E72" s="25" t="s">
        <v>387</v>
      </c>
      <c r="F72" s="4"/>
      <c r="G72" s="4"/>
      <c r="H72" s="4"/>
      <c r="I72" s="4"/>
      <c r="J72" s="26" t="str">
        <f t="shared" ref="J72:J85" si="97">XLOOKUP(K72,$K$48:$K$68,$J$48:$J$68)</f>
        <v>Y</v>
      </c>
      <c r="K72" s="27" t="s">
        <v>68</v>
      </c>
      <c r="L72" s="28">
        <f t="shared" ref="L72:L85" si="98">AVERAGE(M72:Z72)</f>
        <v>7.642857143</v>
      </c>
      <c r="M72" s="58">
        <v>3.0</v>
      </c>
      <c r="N72" s="62">
        <v>1.0</v>
      </c>
      <c r="O72" s="88">
        <v>1.0</v>
      </c>
      <c r="P72" s="89">
        <v>10.0</v>
      </c>
      <c r="Q72" s="89">
        <v>10.0</v>
      </c>
      <c r="R72" s="71">
        <v>12.0</v>
      </c>
      <c r="S72" s="89">
        <v>10.0</v>
      </c>
      <c r="T72" s="77">
        <v>11.0</v>
      </c>
      <c r="U72" s="71">
        <v>12.0</v>
      </c>
      <c r="V72" s="77">
        <v>11.0</v>
      </c>
      <c r="W72" s="56">
        <v>9.0</v>
      </c>
      <c r="X72" s="82">
        <v>5.0</v>
      </c>
      <c r="Y72" s="56">
        <v>9.0</v>
      </c>
      <c r="Z72" s="84">
        <v>3.0</v>
      </c>
      <c r="AA72" s="159">
        <f t="shared" ref="AA72:AA85" si="99">MAX(M72:Z72)</f>
        <v>12</v>
      </c>
      <c r="AB72" s="159">
        <f t="shared" ref="AB72:AB85" si="100">MIN(M72:Z72)</f>
        <v>1</v>
      </c>
      <c r="AC72" s="160">
        <f t="shared" ref="AC72:AC85" si="101">IFERROR(AVERAGE(M72:O72),"")</f>
        <v>1.666666667</v>
      </c>
      <c r="AD72" s="161">
        <f t="shared" ref="AD72:AD85" si="102">IFERROR(AVERAGE(M72:S72),"")</f>
        <v>6.714285714</v>
      </c>
      <c r="AE72" s="162"/>
      <c r="AF72" s="4"/>
      <c r="AG72" s="4"/>
      <c r="AH72" s="4"/>
      <c r="AI72" s="4"/>
      <c r="AJ72" s="4"/>
      <c r="AK72" s="4"/>
      <c r="AL72" s="45">
        <v>2024.0</v>
      </c>
      <c r="AM72" s="45">
        <v>8.0</v>
      </c>
      <c r="AN72" s="46" t="s">
        <v>67</v>
      </c>
      <c r="AO72" s="46" t="s">
        <v>66</v>
      </c>
      <c r="AP72" s="45">
        <v>111.72</v>
      </c>
      <c r="AQ72" s="45">
        <v>113.66</v>
      </c>
      <c r="AR72" s="147" t="s">
        <v>2</v>
      </c>
      <c r="AS72" s="147" t="s">
        <v>2</v>
      </c>
      <c r="AT72" s="147" t="s">
        <v>2</v>
      </c>
      <c r="AU72" s="45">
        <f>ABS(Stats!$AQ72-Stats!$AP72)</f>
        <v>1.94</v>
      </c>
      <c r="AV72" s="45">
        <f>Stats!$AQ72+Stats!$AP72</f>
        <v>225.38</v>
      </c>
      <c r="AW72" s="45"/>
      <c r="AX72" s="4"/>
      <c r="AY72" s="4" t="s">
        <v>388</v>
      </c>
      <c r="AZ72" s="4">
        <f>COUNTIF(Stats!$AS$4:$AS$1633,AY72)</f>
        <v>1</v>
      </c>
      <c r="BA72" s="4" t="s">
        <v>389</v>
      </c>
      <c r="BB72" s="4">
        <f>COUNTIF(Stats!$AT$4:$AT$1633,BA72)</f>
        <v>2</v>
      </c>
      <c r="BC72" s="4"/>
      <c r="BD72" s="47" t="s">
        <v>65</v>
      </c>
      <c r="BE72" s="47">
        <f t="shared" si="96"/>
        <v>0</v>
      </c>
      <c r="BF72" s="4"/>
      <c r="BG72" s="4"/>
      <c r="BH72" s="4"/>
      <c r="BI72" s="4"/>
      <c r="BJ72" s="4"/>
      <c r="BK72" s="4"/>
      <c r="BL72" s="4"/>
      <c r="BM72" s="4"/>
      <c r="BN72" s="154" t="s">
        <v>50</v>
      </c>
      <c r="BO72" s="140">
        <f t="shared" si="95"/>
        <v>0.4552845528</v>
      </c>
      <c r="BP72" s="4"/>
      <c r="BQ72" s="4"/>
      <c r="BR72" s="4"/>
      <c r="BS72" s="4"/>
      <c r="BT72" s="47" t="s">
        <v>66</v>
      </c>
      <c r="BU72" s="133">
        <v>0.46923076923076923</v>
      </c>
      <c r="BV72" s="133">
        <v>-0.019852200201545156</v>
      </c>
      <c r="BW72" s="50">
        <v>61.0</v>
      </c>
      <c r="BX72" s="50">
        <v>130.0</v>
      </c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</row>
    <row r="73" ht="12.75" customHeight="1">
      <c r="A73" s="75">
        <v>2015.0</v>
      </c>
      <c r="B73" s="25"/>
      <c r="C73" s="25" t="s">
        <v>390</v>
      </c>
      <c r="D73" s="25"/>
      <c r="E73" s="25" t="s">
        <v>319</v>
      </c>
      <c r="F73" s="4"/>
      <c r="G73" s="4"/>
      <c r="H73" s="4"/>
      <c r="I73" s="4"/>
      <c r="J73" s="26" t="str">
        <f t="shared" si="97"/>
        <v>Y</v>
      </c>
      <c r="K73" s="27" t="s">
        <v>64</v>
      </c>
      <c r="L73" s="28">
        <f t="shared" si="98"/>
        <v>3.75</v>
      </c>
      <c r="M73" s="72">
        <v>4.0</v>
      </c>
      <c r="N73" s="58">
        <v>3.0</v>
      </c>
      <c r="O73" s="84">
        <v>3.0</v>
      </c>
      <c r="P73" s="82">
        <v>5.0</v>
      </c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86">
        <f t="shared" si="99"/>
        <v>5</v>
      </c>
      <c r="AB73" s="86">
        <f t="shared" si="100"/>
        <v>3</v>
      </c>
      <c r="AC73" s="119">
        <f t="shared" si="101"/>
        <v>3.333333333</v>
      </c>
      <c r="AD73" s="40">
        <f t="shared" si="102"/>
        <v>3.75</v>
      </c>
      <c r="AE73" s="163"/>
      <c r="AF73" s="4"/>
      <c r="AG73" s="4"/>
      <c r="AH73" s="4"/>
      <c r="AI73" s="4"/>
      <c r="AJ73" s="4"/>
      <c r="AK73" s="4"/>
      <c r="AL73" s="64">
        <v>2024.0</v>
      </c>
      <c r="AM73" s="64">
        <v>7.0</v>
      </c>
      <c r="AN73" s="65" t="s">
        <v>68</v>
      </c>
      <c r="AO73" s="65" t="s">
        <v>63</v>
      </c>
      <c r="AP73" s="64">
        <v>62.06</v>
      </c>
      <c r="AQ73" s="64">
        <v>118.76</v>
      </c>
      <c r="AR73" s="65" t="str">
        <f>IF(Stats!$AP73&gt;Stats!$AQ73,Stats!$AN73,Stats!$AO73)</f>
        <v>Mike S</v>
      </c>
      <c r="AS73" s="65" t="str">
        <f>IF(Stats!$AR73=Stats!$AN73,CONCATENATE(Stats!$AN73," over ",Stats!$AO73),CONCATENATE(Stats!$AO73," over ",Stats!$AN73))</f>
        <v>Mike S over Ryan</v>
      </c>
      <c r="AT73" s="65" t="str">
        <f>IF(Stats!$AR73=Stats!$AO73,CONCATENATE(Stats!$AN73," loser to ",Stats!$AO73),CONCATENATE(Stats!$AO73," loser to ",Stats!$AN73))</f>
        <v>Ryan loser to Mike S</v>
      </c>
      <c r="AU73" s="64">
        <f>ABS(Stats!$AQ73-Stats!$AP73)</f>
        <v>56.7</v>
      </c>
      <c r="AV73" s="64">
        <f>Stats!$AQ73+Stats!$AP73</f>
        <v>180.82</v>
      </c>
      <c r="AW73" s="64"/>
      <c r="AX73" s="4"/>
      <c r="AY73" s="4" t="s">
        <v>391</v>
      </c>
      <c r="AZ73" s="4">
        <f>COUNTIF(Stats!$AS$4:$AS$1633,AY73)</f>
        <v>1</v>
      </c>
      <c r="BA73" s="4" t="s">
        <v>392</v>
      </c>
      <c r="BB73" s="4">
        <f>COUNTIF(Stats!$AT$4:$AT$1633,BA73)</f>
        <v>1</v>
      </c>
      <c r="BC73" s="4"/>
      <c r="BD73" s="66" t="s">
        <v>66</v>
      </c>
      <c r="BE73" s="66">
        <f t="shared" si="96"/>
        <v>-3</v>
      </c>
      <c r="BF73" s="4"/>
      <c r="BG73" s="4"/>
      <c r="BH73" s="4"/>
      <c r="BI73" s="4"/>
      <c r="BJ73" s="4"/>
      <c r="BK73" s="4"/>
      <c r="BL73" s="4"/>
      <c r="BM73" s="4"/>
      <c r="BN73" s="149" t="s">
        <v>68</v>
      </c>
      <c r="BO73" s="140">
        <f t="shared" si="95"/>
        <v>0.4508196721</v>
      </c>
      <c r="BP73" s="4"/>
      <c r="BQ73" s="4"/>
      <c r="BR73" s="4"/>
      <c r="BS73" s="4"/>
      <c r="BT73" s="66" t="s">
        <v>61</v>
      </c>
      <c r="BU73" s="133">
        <v>0.4307692307692308</v>
      </c>
      <c r="BV73" s="133">
        <v>-0.0516869095816464</v>
      </c>
      <c r="BW73" s="138">
        <v>56.0</v>
      </c>
      <c r="BX73" s="138">
        <v>130.0</v>
      </c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</row>
    <row r="74" ht="12.75" customHeight="1">
      <c r="A74" s="68">
        <v>2015.0</v>
      </c>
      <c r="B74" s="52" t="s">
        <v>49</v>
      </c>
      <c r="C74" s="52" t="s">
        <v>303</v>
      </c>
      <c r="D74" s="52" t="s">
        <v>63</v>
      </c>
      <c r="E74" s="52" t="s">
        <v>393</v>
      </c>
      <c r="F74" s="4"/>
      <c r="G74" s="4"/>
      <c r="H74" s="4"/>
      <c r="I74" s="4"/>
      <c r="J74" s="26" t="str">
        <f t="shared" si="97"/>
        <v>Y</v>
      </c>
      <c r="K74" s="27" t="s">
        <v>49</v>
      </c>
      <c r="L74" s="28">
        <f t="shared" si="98"/>
        <v>4.928571429</v>
      </c>
      <c r="M74" s="54">
        <v>2.0</v>
      </c>
      <c r="N74" s="55">
        <v>5.0</v>
      </c>
      <c r="O74" s="56">
        <v>9.0</v>
      </c>
      <c r="P74" s="57">
        <v>2.0</v>
      </c>
      <c r="Q74" s="57">
        <v>2.0</v>
      </c>
      <c r="R74" s="84">
        <v>3.0</v>
      </c>
      <c r="S74" s="77">
        <v>11.0</v>
      </c>
      <c r="T74" s="83">
        <v>6.0</v>
      </c>
      <c r="U74" s="89">
        <v>10.0</v>
      </c>
      <c r="V74" s="88">
        <v>1.0</v>
      </c>
      <c r="W74" s="82">
        <v>5.0</v>
      </c>
      <c r="X74" s="84">
        <v>3.0</v>
      </c>
      <c r="Y74" s="88">
        <v>1.0</v>
      </c>
      <c r="Z74" s="56">
        <v>9.0</v>
      </c>
      <c r="AA74" s="86">
        <f t="shared" si="99"/>
        <v>11</v>
      </c>
      <c r="AB74" s="86">
        <f t="shared" si="100"/>
        <v>1</v>
      </c>
      <c r="AC74" s="119">
        <f t="shared" si="101"/>
        <v>5.333333333</v>
      </c>
      <c r="AD74" s="40">
        <f t="shared" si="102"/>
        <v>4.857142857</v>
      </c>
      <c r="AE74" s="163"/>
      <c r="AF74" s="4"/>
      <c r="AG74" s="4"/>
      <c r="AH74" s="4"/>
      <c r="AI74" s="4"/>
      <c r="AJ74" s="4"/>
      <c r="AK74" s="4"/>
      <c r="AL74" s="45">
        <v>2024.0</v>
      </c>
      <c r="AM74" s="45">
        <v>7.0</v>
      </c>
      <c r="AN74" s="46" t="s">
        <v>69</v>
      </c>
      <c r="AO74" s="46" t="s">
        <v>55</v>
      </c>
      <c r="AP74" s="45">
        <v>86.28</v>
      </c>
      <c r="AQ74" s="45">
        <v>122.6</v>
      </c>
      <c r="AR74" s="46" t="str">
        <f>IF(Stats!$AP74&gt;Stats!$AQ74,Stats!$AN74,Stats!$AO74)</f>
        <v>Dave</v>
      </c>
      <c r="AS74" s="46" t="str">
        <f>IF(Stats!$AR74=Stats!$AN74,CONCATENATE(Stats!$AN74," over ",Stats!$AO74),CONCATENATE(Stats!$AO74," over ",Stats!$AN74))</f>
        <v>Dave over Todd</v>
      </c>
      <c r="AT74" s="46" t="str">
        <f>IF(Stats!$AR74=Stats!$AO74,CONCATENATE(Stats!$AN74," loser to ",Stats!$AO74),CONCATENATE(Stats!$AO74," loser to ",Stats!$AN74))</f>
        <v>Todd loser to Dave</v>
      </c>
      <c r="AU74" s="45">
        <f>ABS(Stats!$AQ74-Stats!$AP74)</f>
        <v>36.32</v>
      </c>
      <c r="AV74" s="45">
        <f>Stats!$AQ74+Stats!$AP74</f>
        <v>208.88</v>
      </c>
      <c r="AW74" s="45"/>
      <c r="AX74" s="4"/>
      <c r="AY74" s="4" t="s">
        <v>394</v>
      </c>
      <c r="AZ74" s="4">
        <f>COUNTIF(Stats!$AS$4:$AS$1633,AY74)</f>
        <v>2</v>
      </c>
      <c r="BA74" s="4" t="s">
        <v>395</v>
      </c>
      <c r="BB74" s="4">
        <f>COUNTIF(Stats!$AT$4:$AT$1633,BA74)</f>
        <v>2</v>
      </c>
      <c r="BC74" s="4"/>
      <c r="BD74" s="47" t="s">
        <v>67</v>
      </c>
      <c r="BE74" s="47">
        <f t="shared" si="96"/>
        <v>22</v>
      </c>
      <c r="BF74" s="4"/>
      <c r="BG74" s="4"/>
      <c r="BH74" s="4"/>
      <c r="BI74" s="4"/>
      <c r="BJ74" s="4"/>
      <c r="BK74" s="4"/>
      <c r="BL74" s="4"/>
      <c r="BM74" s="4"/>
      <c r="BN74" s="47" t="s">
        <v>67</v>
      </c>
      <c r="BO74" s="140">
        <f t="shared" si="95"/>
        <v>0.4051724138</v>
      </c>
      <c r="BP74" s="4"/>
      <c r="BQ74" s="4"/>
      <c r="BR74" s="4"/>
      <c r="BS74" s="4"/>
      <c r="BT74" s="47" t="s">
        <v>63</v>
      </c>
      <c r="BU74" s="133">
        <v>0.5384615384615384</v>
      </c>
      <c r="BV74" s="133">
        <v>-0.06773315180394834</v>
      </c>
      <c r="BW74" s="50">
        <v>70.0</v>
      </c>
      <c r="BX74" s="50">
        <v>130.0</v>
      </c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</row>
    <row r="75" ht="12.75" customHeight="1">
      <c r="A75" s="75">
        <v>2015.0</v>
      </c>
      <c r="B75" s="25" t="s">
        <v>65</v>
      </c>
      <c r="C75" s="25" t="s">
        <v>396</v>
      </c>
      <c r="D75" s="25" t="s">
        <v>59</v>
      </c>
      <c r="E75" s="25" t="s">
        <v>397</v>
      </c>
      <c r="F75" s="4"/>
      <c r="G75" s="4"/>
      <c r="H75" s="4"/>
      <c r="I75" s="4"/>
      <c r="J75" s="26" t="str">
        <f t="shared" si="97"/>
        <v>Y</v>
      </c>
      <c r="K75" s="27" t="s">
        <v>65</v>
      </c>
      <c r="L75" s="28">
        <f t="shared" si="98"/>
        <v>7.076923077</v>
      </c>
      <c r="M75" s="62">
        <v>1.0</v>
      </c>
      <c r="N75" s="59">
        <v>11.0</v>
      </c>
      <c r="O75" s="82">
        <v>5.0</v>
      </c>
      <c r="P75" s="77">
        <v>11.0</v>
      </c>
      <c r="Q75" s="78">
        <v>8.0</v>
      </c>
      <c r="R75" s="83">
        <v>6.0</v>
      </c>
      <c r="S75" s="71">
        <v>12.0</v>
      </c>
      <c r="T75" s="84">
        <v>3.0</v>
      </c>
      <c r="U75" s="84">
        <v>3.0</v>
      </c>
      <c r="V75" s="70">
        <v>7.0</v>
      </c>
      <c r="W75" s="89">
        <v>10.0</v>
      </c>
      <c r="X75" s="89">
        <v>10.0</v>
      </c>
      <c r="Y75" s="82">
        <v>5.0</v>
      </c>
      <c r="Z75" s="27"/>
      <c r="AA75" s="159">
        <f t="shared" si="99"/>
        <v>12</v>
      </c>
      <c r="AB75" s="159">
        <f t="shared" si="100"/>
        <v>1</v>
      </c>
      <c r="AC75" s="160">
        <f t="shared" si="101"/>
        <v>5.666666667</v>
      </c>
      <c r="AD75" s="161">
        <f t="shared" si="102"/>
        <v>7.714285714</v>
      </c>
      <c r="AE75" s="162"/>
      <c r="AF75" s="4"/>
      <c r="AG75" s="4"/>
      <c r="AH75" s="4"/>
      <c r="AI75" s="4"/>
      <c r="AJ75" s="4"/>
      <c r="AK75" s="4"/>
      <c r="AL75" s="64">
        <v>2024.0</v>
      </c>
      <c r="AM75" s="64">
        <v>7.0</v>
      </c>
      <c r="AN75" s="65" t="s">
        <v>65</v>
      </c>
      <c r="AO75" s="65" t="s">
        <v>57</v>
      </c>
      <c r="AP75" s="64">
        <v>70.74</v>
      </c>
      <c r="AQ75" s="64">
        <v>78.18</v>
      </c>
      <c r="AR75" s="65" t="str">
        <f>IF(Stats!$AP75&gt;Stats!$AQ75,Stats!$AN75,Stats!$AO75)</f>
        <v>Doug</v>
      </c>
      <c r="AS75" s="65" t="str">
        <f>IF(Stats!$AR75=Stats!$AN75,CONCATENATE(Stats!$AN75," over ",Stats!$AO75),CONCATENATE(Stats!$AO75," over ",Stats!$AN75))</f>
        <v>Doug over Neill</v>
      </c>
      <c r="AT75" s="65" t="str">
        <f>IF(Stats!$AR75=Stats!$AO75,CONCATENATE(Stats!$AN75," loser to ",Stats!$AO75),CONCATENATE(Stats!$AO75," loser to ",Stats!$AN75))</f>
        <v>Neill loser to Doug</v>
      </c>
      <c r="AU75" s="64">
        <f>ABS(Stats!$AQ75-Stats!$AP75)</f>
        <v>7.44</v>
      </c>
      <c r="AV75" s="64">
        <f>Stats!$AQ75+Stats!$AP75</f>
        <v>148.92</v>
      </c>
      <c r="AW75" s="64"/>
      <c r="AX75" s="4"/>
      <c r="AY75" s="4" t="s">
        <v>398</v>
      </c>
      <c r="AZ75" s="4">
        <f>COUNTIF(Stats!$AS$4:$AS$1633,AY75)</f>
        <v>7</v>
      </c>
      <c r="BA75" s="4" t="s">
        <v>399</v>
      </c>
      <c r="BB75" s="4">
        <f>COUNTIF(Stats!$AT$4:$AT$1633,BA75)</f>
        <v>1</v>
      </c>
      <c r="BC75" s="4"/>
      <c r="BD75" s="66" t="s">
        <v>68</v>
      </c>
      <c r="BE75" s="66">
        <f t="shared" si="96"/>
        <v>24</v>
      </c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</row>
    <row r="76" ht="12.75" customHeight="1">
      <c r="A76" s="75">
        <v>2015.0</v>
      </c>
      <c r="B76" s="25"/>
      <c r="C76" s="25" t="s">
        <v>400</v>
      </c>
      <c r="D76" s="25"/>
      <c r="E76" s="25" t="s">
        <v>401</v>
      </c>
      <c r="F76" s="4"/>
      <c r="G76" s="4"/>
      <c r="H76" s="4"/>
      <c r="I76" s="4"/>
      <c r="J76" s="26" t="str">
        <f t="shared" si="97"/>
        <v>Y</v>
      </c>
      <c r="K76" s="27" t="s">
        <v>57</v>
      </c>
      <c r="L76" s="28">
        <f t="shared" si="98"/>
        <v>7.5</v>
      </c>
      <c r="M76" s="60">
        <v>6.0</v>
      </c>
      <c r="N76" s="54">
        <v>2.0</v>
      </c>
      <c r="O76" s="80">
        <v>14.0</v>
      </c>
      <c r="P76" s="81">
        <v>13.0</v>
      </c>
      <c r="Q76" s="71">
        <v>12.0</v>
      </c>
      <c r="R76" s="82">
        <v>5.0</v>
      </c>
      <c r="S76" s="70">
        <v>7.0</v>
      </c>
      <c r="T76" s="88">
        <v>1.0</v>
      </c>
      <c r="U76" s="83">
        <v>6.0</v>
      </c>
      <c r="V76" s="56">
        <v>9.0</v>
      </c>
      <c r="W76" s="87">
        <v>4.0</v>
      </c>
      <c r="X76" s="77">
        <v>11.0</v>
      </c>
      <c r="Y76" s="27"/>
      <c r="Z76" s="27"/>
      <c r="AA76" s="159">
        <f t="shared" si="99"/>
        <v>14</v>
      </c>
      <c r="AB76" s="159">
        <f t="shared" si="100"/>
        <v>1</v>
      </c>
      <c r="AC76" s="160">
        <f t="shared" si="101"/>
        <v>7.333333333</v>
      </c>
      <c r="AD76" s="161">
        <f t="shared" si="102"/>
        <v>8.428571429</v>
      </c>
      <c r="AE76" s="162"/>
      <c r="AF76" s="4"/>
      <c r="AG76" s="4"/>
      <c r="AH76" s="4"/>
      <c r="AI76" s="4"/>
      <c r="AJ76" s="4"/>
      <c r="AK76" s="4"/>
      <c r="AL76" s="45">
        <v>2024.0</v>
      </c>
      <c r="AM76" s="45">
        <v>7.0</v>
      </c>
      <c r="AN76" s="46" t="s">
        <v>49</v>
      </c>
      <c r="AO76" s="46" t="s">
        <v>61</v>
      </c>
      <c r="AP76" s="45">
        <v>98.14</v>
      </c>
      <c r="AQ76" s="45">
        <v>107.8</v>
      </c>
      <c r="AR76" s="46" t="str">
        <f>IF(Stats!$AP76&gt;Stats!$AQ76,Stats!$AN76,Stats!$AO76)</f>
        <v>Jimmy</v>
      </c>
      <c r="AS76" s="46" t="str">
        <f>IF(Stats!$AR76=Stats!$AN76,CONCATENATE(Stats!$AN76," over ",Stats!$AO76),CONCATENATE(Stats!$AO76," over ",Stats!$AN76))</f>
        <v>Jimmy over Adler</v>
      </c>
      <c r="AT76" s="46" t="str">
        <f>IF(Stats!$AR76=Stats!$AO76,CONCATENATE(Stats!$AN76," loser to ",Stats!$AO76),CONCATENATE(Stats!$AO76," loser to ",Stats!$AN76))</f>
        <v>Adler loser to Jimmy</v>
      </c>
      <c r="AU76" s="45">
        <f>ABS(Stats!$AQ76-Stats!$AP76)</f>
        <v>9.66</v>
      </c>
      <c r="AV76" s="45">
        <f>Stats!$AQ76+Stats!$AP76</f>
        <v>205.94</v>
      </c>
      <c r="AW76" s="45"/>
      <c r="AX76" s="4"/>
      <c r="AY76" s="4" t="s">
        <v>402</v>
      </c>
      <c r="AZ76" s="4">
        <f>COUNTIF(Stats!$AS$4:$AS$1633,AY76)</f>
        <v>7</v>
      </c>
      <c r="BA76" s="4" t="s">
        <v>403</v>
      </c>
      <c r="BB76" s="4">
        <f>COUNTIF(Stats!$AT$4:$AT$1633,BA76)</f>
        <v>2</v>
      </c>
      <c r="BC76" s="4"/>
      <c r="BD76" s="47" t="s">
        <v>69</v>
      </c>
      <c r="BE76" s="47">
        <f t="shared" si="96"/>
        <v>5</v>
      </c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</row>
    <row r="77" ht="12.75" customHeight="1">
      <c r="A77" s="51">
        <v>2016.0</v>
      </c>
      <c r="B77" s="52" t="s">
        <v>69</v>
      </c>
      <c r="C77" s="52" t="s">
        <v>204</v>
      </c>
      <c r="D77" s="52" t="s">
        <v>52</v>
      </c>
      <c r="E77" s="52" t="s">
        <v>357</v>
      </c>
      <c r="F77" s="4"/>
      <c r="G77" s="4"/>
      <c r="H77" s="4"/>
      <c r="I77" s="4"/>
      <c r="J77" s="26" t="str">
        <f t="shared" si="97"/>
        <v>Y</v>
      </c>
      <c r="K77" s="27" t="s">
        <v>69</v>
      </c>
      <c r="L77" s="28">
        <f t="shared" si="98"/>
        <v>7.571428571</v>
      </c>
      <c r="M77" s="73">
        <v>7.0</v>
      </c>
      <c r="N77" s="85">
        <v>14.0</v>
      </c>
      <c r="O77" s="57">
        <v>2.0</v>
      </c>
      <c r="P77" s="56">
        <v>9.0</v>
      </c>
      <c r="Q77" s="83">
        <v>6.0</v>
      </c>
      <c r="R77" s="87">
        <v>4.0</v>
      </c>
      <c r="S77" s="57">
        <v>2.0</v>
      </c>
      <c r="T77" s="71">
        <v>12.0</v>
      </c>
      <c r="U77" s="77">
        <v>11.0</v>
      </c>
      <c r="V77" s="89">
        <v>10.0</v>
      </c>
      <c r="W77" s="83">
        <v>6.0</v>
      </c>
      <c r="X77" s="83">
        <v>6.0</v>
      </c>
      <c r="Y77" s="89">
        <v>10.0</v>
      </c>
      <c r="Z77" s="70">
        <v>7.0</v>
      </c>
      <c r="AA77" s="159">
        <f t="shared" si="99"/>
        <v>14</v>
      </c>
      <c r="AB77" s="159">
        <f t="shared" si="100"/>
        <v>2</v>
      </c>
      <c r="AC77" s="160">
        <f t="shared" si="101"/>
        <v>7.666666667</v>
      </c>
      <c r="AD77" s="161">
        <f t="shared" si="102"/>
        <v>6.285714286</v>
      </c>
      <c r="AE77" s="162"/>
      <c r="AF77" s="4"/>
      <c r="AG77" s="4"/>
      <c r="AH77" s="4"/>
      <c r="AI77" s="4"/>
      <c r="AJ77" s="4"/>
      <c r="AK77" s="4"/>
      <c r="AL77" s="64">
        <v>2024.0</v>
      </c>
      <c r="AM77" s="64">
        <v>7.0</v>
      </c>
      <c r="AN77" s="65" t="s">
        <v>67</v>
      </c>
      <c r="AO77" s="65" t="s">
        <v>64</v>
      </c>
      <c r="AP77" s="64">
        <v>88.82</v>
      </c>
      <c r="AQ77" s="64">
        <v>98.54</v>
      </c>
      <c r="AR77" s="65" t="str">
        <f>IF(Stats!$AP77&gt;Stats!$AQ77,Stats!$AN77,Stats!$AO77)</f>
        <v>Mims</v>
      </c>
      <c r="AS77" s="65" t="str">
        <f>IF(Stats!$AR77=Stats!$AN77,CONCATENATE(Stats!$AN77," over ",Stats!$AO77),CONCATENATE(Stats!$AO77," over ",Stats!$AN77))</f>
        <v>Mims over Rick</v>
      </c>
      <c r="AT77" s="65" t="str">
        <f>IF(Stats!$AR77=Stats!$AO77,CONCATENATE(Stats!$AN77," loser to ",Stats!$AO77),CONCATENATE(Stats!$AO77," loser to ",Stats!$AN77))</f>
        <v>Rick loser to Mims</v>
      </c>
      <c r="AU77" s="64">
        <f>ABS(Stats!$AQ77-Stats!$AP77)</f>
        <v>9.72</v>
      </c>
      <c r="AV77" s="64">
        <f>Stats!$AQ77+Stats!$AP77</f>
        <v>187.36</v>
      </c>
      <c r="AW77" s="64"/>
      <c r="AX77" s="4"/>
      <c r="AY77" s="4" t="s">
        <v>404</v>
      </c>
      <c r="AZ77" s="4">
        <f>COUNTIF(Stats!$AS$4:$AS$1633,AY77)</f>
        <v>3</v>
      </c>
      <c r="BA77" s="4" t="s">
        <v>405</v>
      </c>
      <c r="BB77" s="4">
        <f>COUNTIF(Stats!$AT$4:$AT$1633,BA77)</f>
        <v>14</v>
      </c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</row>
    <row r="78" ht="12.75" customHeight="1">
      <c r="A78" s="68">
        <v>2016.0</v>
      </c>
      <c r="B78" s="52"/>
      <c r="C78" s="52" t="s">
        <v>406</v>
      </c>
      <c r="D78" s="52"/>
      <c r="E78" s="52" t="s">
        <v>407</v>
      </c>
      <c r="F78" s="4"/>
      <c r="G78" s="4"/>
      <c r="H78" s="4"/>
      <c r="I78" s="4"/>
      <c r="J78" s="26" t="str">
        <f t="shared" si="97"/>
        <v>Y</v>
      </c>
      <c r="K78" s="27" t="s">
        <v>59</v>
      </c>
      <c r="L78" s="28">
        <f t="shared" si="98"/>
        <v>7</v>
      </c>
      <c r="M78" s="55">
        <v>5.0</v>
      </c>
      <c r="N78" s="79">
        <v>13.0</v>
      </c>
      <c r="O78" s="83">
        <v>6.0</v>
      </c>
      <c r="P78" s="84">
        <v>3.0</v>
      </c>
      <c r="Q78" s="87">
        <v>4.0</v>
      </c>
      <c r="R78" s="78">
        <v>8.0</v>
      </c>
      <c r="S78" s="56">
        <v>9.0</v>
      </c>
      <c r="T78" s="80">
        <v>14.0</v>
      </c>
      <c r="U78" s="78">
        <v>8.0</v>
      </c>
      <c r="V78" s="87">
        <v>4.0</v>
      </c>
      <c r="W78" s="78">
        <v>8.0</v>
      </c>
      <c r="X78" s="70">
        <v>7.0</v>
      </c>
      <c r="Y78" s="84">
        <v>3.0</v>
      </c>
      <c r="Z78" s="83">
        <v>6.0</v>
      </c>
      <c r="AA78" s="159">
        <f t="shared" si="99"/>
        <v>14</v>
      </c>
      <c r="AB78" s="159">
        <f t="shared" si="100"/>
        <v>3</v>
      </c>
      <c r="AC78" s="160">
        <f t="shared" si="101"/>
        <v>8</v>
      </c>
      <c r="AD78" s="161">
        <f t="shared" si="102"/>
        <v>6.857142857</v>
      </c>
      <c r="AE78" s="162"/>
      <c r="AF78" s="4"/>
      <c r="AG78" s="4"/>
      <c r="AH78" s="4"/>
      <c r="AI78" s="4"/>
      <c r="AJ78" s="4"/>
      <c r="AK78" s="4"/>
      <c r="AL78" s="45">
        <v>2024.0</v>
      </c>
      <c r="AM78" s="45">
        <v>7.0</v>
      </c>
      <c r="AN78" s="46" t="s">
        <v>66</v>
      </c>
      <c r="AO78" s="46" t="s">
        <v>59</v>
      </c>
      <c r="AP78" s="45">
        <v>99.98</v>
      </c>
      <c r="AQ78" s="45">
        <v>104.04</v>
      </c>
      <c r="AR78" s="46" t="str">
        <f>IF(Stats!$AP78&gt;Stats!$AQ78,Stats!$AN78,Stats!$AO78)</f>
        <v>Forrest</v>
      </c>
      <c r="AS78" s="46" t="str">
        <f>IF(Stats!$AR78=Stats!$AN78,CONCATENATE(Stats!$AN78," over ",Stats!$AO78),CONCATENATE(Stats!$AO78," over ",Stats!$AN78))</f>
        <v>Forrest over Nixon</v>
      </c>
      <c r="AT78" s="46" t="str">
        <f>IF(Stats!$AR78=Stats!$AO78,CONCATENATE(Stats!$AN78," loser to ",Stats!$AO78),CONCATENATE(Stats!$AO78," loser to ",Stats!$AN78))</f>
        <v>Nixon loser to Forrest</v>
      </c>
      <c r="AU78" s="45">
        <f>ABS(Stats!$AQ78-Stats!$AP78)</f>
        <v>4.06</v>
      </c>
      <c r="AV78" s="45">
        <f>Stats!$AQ78+Stats!$AP78</f>
        <v>204.02</v>
      </c>
      <c r="AW78" s="45"/>
      <c r="AX78" s="4"/>
      <c r="AY78" s="4" t="s">
        <v>408</v>
      </c>
      <c r="AZ78" s="4">
        <f>COUNTIF(Stats!$AS$4:$AS$1633,AY78)</f>
        <v>2</v>
      </c>
      <c r="BA78" s="4" t="s">
        <v>409</v>
      </c>
      <c r="BB78" s="4">
        <f>COUNTIF(Stats!$AT$4:$AT$1633,BA78)</f>
        <v>13</v>
      </c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</row>
    <row r="79" ht="12.75" customHeight="1">
      <c r="A79" s="75">
        <v>2016.0</v>
      </c>
      <c r="B79" s="25" t="s">
        <v>69</v>
      </c>
      <c r="C79" s="25" t="s">
        <v>410</v>
      </c>
      <c r="D79" s="25" t="s">
        <v>60</v>
      </c>
      <c r="E79" s="25" t="s">
        <v>411</v>
      </c>
      <c r="F79" s="4"/>
      <c r="G79" s="4"/>
      <c r="H79" s="4"/>
      <c r="I79" s="4"/>
      <c r="J79" s="26" t="str">
        <f t="shared" si="97"/>
        <v>Y</v>
      </c>
      <c r="K79" s="27" t="s">
        <v>66</v>
      </c>
      <c r="L79" s="28">
        <f t="shared" si="98"/>
        <v>7.428571429</v>
      </c>
      <c r="M79" s="69">
        <v>8.0</v>
      </c>
      <c r="N79" s="61">
        <v>10.0</v>
      </c>
      <c r="O79" s="70">
        <v>7.0</v>
      </c>
      <c r="P79" s="71">
        <v>12.0</v>
      </c>
      <c r="Q79" s="56">
        <v>9.0</v>
      </c>
      <c r="R79" s="77">
        <v>11.0</v>
      </c>
      <c r="S79" s="87">
        <v>4.0</v>
      </c>
      <c r="T79" s="56">
        <v>9.0</v>
      </c>
      <c r="U79" s="70">
        <v>7.0</v>
      </c>
      <c r="V79" s="84">
        <v>3.0</v>
      </c>
      <c r="W79" s="77">
        <v>11.0</v>
      </c>
      <c r="X79" s="56">
        <v>9.0</v>
      </c>
      <c r="Y79" s="57">
        <v>2.0</v>
      </c>
      <c r="Z79" s="57">
        <v>2.0</v>
      </c>
      <c r="AA79" s="86">
        <f t="shared" si="99"/>
        <v>12</v>
      </c>
      <c r="AB79" s="86">
        <f t="shared" si="100"/>
        <v>2</v>
      </c>
      <c r="AC79" s="119">
        <f t="shared" si="101"/>
        <v>8.333333333</v>
      </c>
      <c r="AD79" s="40">
        <f t="shared" si="102"/>
        <v>8.714285714</v>
      </c>
      <c r="AE79" s="163"/>
      <c r="AF79" s="4"/>
      <c r="AG79" s="4"/>
      <c r="AH79" s="4"/>
      <c r="AI79" s="4"/>
      <c r="AJ79" s="4"/>
      <c r="AK79" s="4"/>
      <c r="AL79" s="64">
        <v>2024.0</v>
      </c>
      <c r="AM79" s="64">
        <v>7.0</v>
      </c>
      <c r="AN79" s="65" t="s">
        <v>60</v>
      </c>
      <c r="AO79" s="65" t="s">
        <v>50</v>
      </c>
      <c r="AP79" s="64">
        <v>121.52</v>
      </c>
      <c r="AQ79" s="64">
        <v>143.4</v>
      </c>
      <c r="AR79" s="65" t="str">
        <f>IF(Stats!$AP79&gt;Stats!$AQ79,Stats!$AN79,Stats!$AO79)</f>
        <v>AJ</v>
      </c>
      <c r="AS79" s="65" t="str">
        <f>IF(Stats!$AR79=Stats!$AN79,CONCATENATE(Stats!$AN79," over ",Stats!$AO79),CONCATENATE(Stats!$AO79," over ",Stats!$AN79))</f>
        <v>AJ over Hoyle</v>
      </c>
      <c r="AT79" s="65" t="str">
        <f>IF(Stats!$AR79=Stats!$AO79,CONCATENATE(Stats!$AN79," loser to ",Stats!$AO79),CONCATENATE(Stats!$AO79," loser to ",Stats!$AN79))</f>
        <v>Hoyle loser to AJ</v>
      </c>
      <c r="AU79" s="64">
        <f>ABS(Stats!$AQ79-Stats!$AP79)</f>
        <v>21.88</v>
      </c>
      <c r="AV79" s="64">
        <f>Stats!$AQ79+Stats!$AP79</f>
        <v>264.92</v>
      </c>
      <c r="AW79" s="64"/>
      <c r="AX79" s="4"/>
      <c r="AY79" s="4" t="s">
        <v>412</v>
      </c>
      <c r="AZ79" s="4">
        <f>COUNTIF(Stats!$AS$4:$AS$1633,AY79)</f>
        <v>1</v>
      </c>
      <c r="BA79" s="4" t="s">
        <v>413</v>
      </c>
      <c r="BB79" s="4">
        <f>COUNTIF(Stats!$AT$4:$AT$1633,BA79)</f>
        <v>3</v>
      </c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</row>
    <row r="80" ht="12.75" customHeight="1">
      <c r="A80" s="68">
        <v>2016.0</v>
      </c>
      <c r="B80" s="52" t="s">
        <v>66</v>
      </c>
      <c r="C80" s="52" t="s">
        <v>279</v>
      </c>
      <c r="D80" s="52" t="s">
        <v>52</v>
      </c>
      <c r="E80" s="52" t="s">
        <v>107</v>
      </c>
      <c r="F80" s="4"/>
      <c r="G80" s="4"/>
      <c r="H80" s="4"/>
      <c r="I80" s="4"/>
      <c r="J80" s="26" t="str">
        <f t="shared" si="97"/>
        <v>Y</v>
      </c>
      <c r="K80" s="27" t="s">
        <v>55</v>
      </c>
      <c r="L80" s="28">
        <f t="shared" si="98"/>
        <v>7.285714286</v>
      </c>
      <c r="M80" s="85">
        <v>14.0</v>
      </c>
      <c r="N80" s="69">
        <v>8.0</v>
      </c>
      <c r="O80" s="87">
        <v>4.0</v>
      </c>
      <c r="P80" s="88">
        <v>1.0</v>
      </c>
      <c r="Q80" s="88">
        <v>1.0</v>
      </c>
      <c r="R80" s="56">
        <v>9.0</v>
      </c>
      <c r="S80" s="82">
        <v>5.0</v>
      </c>
      <c r="T80" s="57">
        <v>2.0</v>
      </c>
      <c r="U80" s="80">
        <v>14.0</v>
      </c>
      <c r="V80" s="71">
        <v>12.0</v>
      </c>
      <c r="W80" s="57">
        <v>2.0</v>
      </c>
      <c r="X80" s="71">
        <v>12.0</v>
      </c>
      <c r="Y80" s="78">
        <v>8.0</v>
      </c>
      <c r="Z80" s="89">
        <v>10.0</v>
      </c>
      <c r="AA80" s="159">
        <f t="shared" si="99"/>
        <v>14</v>
      </c>
      <c r="AB80" s="159">
        <f t="shared" si="100"/>
        <v>1</v>
      </c>
      <c r="AC80" s="160">
        <f t="shared" si="101"/>
        <v>8.666666667</v>
      </c>
      <c r="AD80" s="161">
        <f t="shared" si="102"/>
        <v>6</v>
      </c>
      <c r="AE80" s="162"/>
      <c r="AF80" s="4"/>
      <c r="AG80" s="4"/>
      <c r="AH80" s="4"/>
      <c r="AI80" s="4"/>
      <c r="AJ80" s="4"/>
      <c r="AK80" s="4"/>
      <c r="AL80" s="45">
        <v>2024.0</v>
      </c>
      <c r="AM80" s="45">
        <v>6.0</v>
      </c>
      <c r="AN80" s="46" t="s">
        <v>55</v>
      </c>
      <c r="AO80" s="46" t="s">
        <v>68</v>
      </c>
      <c r="AP80" s="45">
        <v>107.22</v>
      </c>
      <c r="AQ80" s="45">
        <v>82.3</v>
      </c>
      <c r="AR80" s="46" t="str">
        <f>IF(Stats!$AP80&gt;Stats!$AQ80,Stats!$AN80,Stats!$AO80)</f>
        <v>Dave</v>
      </c>
      <c r="AS80" s="46" t="str">
        <f>IF(Stats!$AR80=Stats!$AN80,CONCATENATE(Stats!$AN80," over ",Stats!$AO80),CONCATENATE(Stats!$AO80," over ",Stats!$AN80))</f>
        <v>Dave over Ryan</v>
      </c>
      <c r="AT80" s="46" t="str">
        <f>IF(Stats!$AR80=Stats!$AO80,CONCATENATE(Stats!$AN80," loser to ",Stats!$AO80),CONCATENATE(Stats!$AO80," loser to ",Stats!$AN80))</f>
        <v>Ryan loser to Dave</v>
      </c>
      <c r="AU80" s="45">
        <f>ABS(Stats!$AQ80-Stats!$AP80)</f>
        <v>24.92</v>
      </c>
      <c r="AV80" s="45">
        <f>Stats!$AQ80+Stats!$AP80</f>
        <v>189.52</v>
      </c>
      <c r="AW80" s="45"/>
      <c r="AX80" s="4"/>
      <c r="AY80" s="4" t="s">
        <v>414</v>
      </c>
      <c r="AZ80" s="4">
        <f>COUNTIF(Stats!$AS$4:$AS$1633,AY80)</f>
        <v>8</v>
      </c>
      <c r="BA80" s="4" t="s">
        <v>415</v>
      </c>
      <c r="BB80" s="4">
        <f>COUNTIF(Stats!$AT$4:$AT$1633,BA80)</f>
        <v>1</v>
      </c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</row>
    <row r="81" ht="12.75" customHeight="1">
      <c r="A81" s="68">
        <v>2016.0</v>
      </c>
      <c r="B81" s="52"/>
      <c r="C81" s="52" t="s">
        <v>416</v>
      </c>
      <c r="D81" s="52"/>
      <c r="E81" s="52" t="s">
        <v>417</v>
      </c>
      <c r="F81" s="4"/>
      <c r="G81" s="4"/>
      <c r="H81" s="4"/>
      <c r="I81" s="4"/>
      <c r="J81" s="26" t="str">
        <f t="shared" si="97"/>
        <v>Y</v>
      </c>
      <c r="K81" s="27" t="s">
        <v>61</v>
      </c>
      <c r="L81" s="28">
        <f t="shared" si="98"/>
        <v>7.714285714</v>
      </c>
      <c r="M81" s="76">
        <v>12.0</v>
      </c>
      <c r="N81" s="72">
        <v>4.0</v>
      </c>
      <c r="O81" s="77">
        <v>11.0</v>
      </c>
      <c r="P81" s="78">
        <v>8.0</v>
      </c>
      <c r="Q81" s="81">
        <v>13.0</v>
      </c>
      <c r="R81" s="89">
        <v>10.0</v>
      </c>
      <c r="S81" s="81">
        <v>13.0</v>
      </c>
      <c r="T81" s="70">
        <v>7.0</v>
      </c>
      <c r="U81" s="57">
        <v>2.0</v>
      </c>
      <c r="V81" s="82">
        <v>5.0</v>
      </c>
      <c r="W81" s="70">
        <v>7.0</v>
      </c>
      <c r="X81" s="87">
        <v>4.0</v>
      </c>
      <c r="Y81" s="70">
        <v>7.0</v>
      </c>
      <c r="Z81" s="82">
        <v>5.0</v>
      </c>
      <c r="AA81" s="86">
        <f t="shared" si="99"/>
        <v>13</v>
      </c>
      <c r="AB81" s="86">
        <f t="shared" si="100"/>
        <v>2</v>
      </c>
      <c r="AC81" s="119">
        <f t="shared" si="101"/>
        <v>9</v>
      </c>
      <c r="AD81" s="40">
        <f t="shared" si="102"/>
        <v>10.14285714</v>
      </c>
      <c r="AE81" s="163"/>
      <c r="AF81" s="4"/>
      <c r="AG81" s="4"/>
      <c r="AH81" s="4"/>
      <c r="AI81" s="4"/>
      <c r="AJ81" s="4"/>
      <c r="AK81" s="4"/>
      <c r="AL81" s="64">
        <v>2024.0</v>
      </c>
      <c r="AM81" s="64">
        <v>6.0</v>
      </c>
      <c r="AN81" s="65" t="s">
        <v>57</v>
      </c>
      <c r="AO81" s="65" t="s">
        <v>63</v>
      </c>
      <c r="AP81" s="64">
        <v>86.7</v>
      </c>
      <c r="AQ81" s="64">
        <v>109.46</v>
      </c>
      <c r="AR81" s="65" t="str">
        <f>IF(Stats!$AP81&gt;Stats!$AQ81,Stats!$AN81,Stats!$AO81)</f>
        <v>Mike S</v>
      </c>
      <c r="AS81" s="65" t="str">
        <f>IF(Stats!$AR81=Stats!$AN81,CONCATENATE(Stats!$AN81," over ",Stats!$AO81),CONCATENATE(Stats!$AO81," over ",Stats!$AN81))</f>
        <v>Mike S over Doug</v>
      </c>
      <c r="AT81" s="65" t="str">
        <f>IF(Stats!$AR81=Stats!$AO81,CONCATENATE(Stats!$AN81," loser to ",Stats!$AO81),CONCATENATE(Stats!$AO81," loser to ",Stats!$AN81))</f>
        <v>Doug loser to Mike S</v>
      </c>
      <c r="AU81" s="64">
        <f>ABS(Stats!$AQ81-Stats!$AP81)</f>
        <v>22.76</v>
      </c>
      <c r="AV81" s="64">
        <f>Stats!$AQ81+Stats!$AP81</f>
        <v>196.16</v>
      </c>
      <c r="AW81" s="64"/>
      <c r="AX81" s="4"/>
      <c r="AY81" s="4" t="s">
        <v>418</v>
      </c>
      <c r="AZ81" s="4">
        <f>COUNTIF(Stats!$AS$4:$AS$1633,AY81)</f>
        <v>3</v>
      </c>
      <c r="BA81" s="4" t="s">
        <v>419</v>
      </c>
      <c r="BB81" s="4">
        <f>COUNTIF(Stats!$AT$4:$AT$1633,BA81)</f>
        <v>1</v>
      </c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</row>
    <row r="82" ht="12.75" customHeight="1">
      <c r="A82" s="68">
        <v>2016.0</v>
      </c>
      <c r="B82" s="52"/>
      <c r="C82" s="52" t="s">
        <v>407</v>
      </c>
      <c r="D82" s="52"/>
      <c r="E82" s="52" t="s">
        <v>420</v>
      </c>
      <c r="F82" s="4"/>
      <c r="G82" s="4"/>
      <c r="H82" s="4"/>
      <c r="I82" s="4"/>
      <c r="J82" s="26" t="str">
        <f t="shared" si="97"/>
        <v>Y</v>
      </c>
      <c r="K82" s="27" t="s">
        <v>67</v>
      </c>
      <c r="L82" s="28">
        <f t="shared" si="98"/>
        <v>11</v>
      </c>
      <c r="M82" s="63">
        <v>9.0</v>
      </c>
      <c r="N82" s="60">
        <v>6.0</v>
      </c>
      <c r="O82" s="81">
        <v>13.0</v>
      </c>
      <c r="P82" s="80">
        <v>14.0</v>
      </c>
      <c r="Q82" s="77">
        <v>11.0</v>
      </c>
      <c r="R82" s="81">
        <v>13.0</v>
      </c>
      <c r="S82" s="27"/>
      <c r="T82" s="27"/>
      <c r="U82" s="27"/>
      <c r="V82" s="27"/>
      <c r="W82" s="27"/>
      <c r="X82" s="27"/>
      <c r="Y82" s="27"/>
      <c r="Z82" s="27"/>
      <c r="AA82" s="159">
        <f t="shared" si="99"/>
        <v>14</v>
      </c>
      <c r="AB82" s="159">
        <f t="shared" si="100"/>
        <v>6</v>
      </c>
      <c r="AC82" s="160">
        <f t="shared" si="101"/>
        <v>9.333333333</v>
      </c>
      <c r="AD82" s="161">
        <f t="shared" si="102"/>
        <v>11</v>
      </c>
      <c r="AE82" s="162"/>
      <c r="AF82" s="4"/>
      <c r="AG82" s="4"/>
      <c r="AH82" s="4"/>
      <c r="AI82" s="4"/>
      <c r="AJ82" s="4"/>
      <c r="AK82" s="4"/>
      <c r="AL82" s="45">
        <v>2024.0</v>
      </c>
      <c r="AM82" s="45">
        <v>6.0</v>
      </c>
      <c r="AN82" s="46" t="s">
        <v>61</v>
      </c>
      <c r="AO82" s="46" t="s">
        <v>69</v>
      </c>
      <c r="AP82" s="45">
        <v>91.46</v>
      </c>
      <c r="AQ82" s="45">
        <v>113.1</v>
      </c>
      <c r="AR82" s="46" t="str">
        <f>IF(Stats!$AP82&gt;Stats!$AQ82,Stats!$AN82,Stats!$AO82)</f>
        <v>Todd</v>
      </c>
      <c r="AS82" s="46" t="str">
        <f>IF(Stats!$AR82=Stats!$AN82,CONCATENATE(Stats!$AN82," over ",Stats!$AO82),CONCATENATE(Stats!$AO82," over ",Stats!$AN82))</f>
        <v>Todd over Jimmy</v>
      </c>
      <c r="AT82" s="46" t="str">
        <f>IF(Stats!$AR82=Stats!$AO82,CONCATENATE(Stats!$AN82," loser to ",Stats!$AO82),CONCATENATE(Stats!$AO82," loser to ",Stats!$AN82))</f>
        <v>Jimmy loser to Todd</v>
      </c>
      <c r="AU82" s="45">
        <f>ABS(Stats!$AQ82-Stats!$AP82)</f>
        <v>21.64</v>
      </c>
      <c r="AV82" s="45">
        <f>Stats!$AQ82+Stats!$AP82</f>
        <v>204.56</v>
      </c>
      <c r="AW82" s="45"/>
      <c r="AX82" s="4"/>
      <c r="AY82" s="4" t="s">
        <v>421</v>
      </c>
      <c r="AZ82" s="4">
        <f>COUNTIF(Stats!$AS$4:$AS$1633,AY82)</f>
        <v>13</v>
      </c>
      <c r="BA82" s="4" t="s">
        <v>422</v>
      </c>
      <c r="BB82" s="4">
        <f>COUNTIF(Stats!$AT$4:$AT$1633,BA82)</f>
        <v>2</v>
      </c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</row>
    <row r="83" ht="12.75" customHeight="1">
      <c r="A83" s="75">
        <v>2016.0</v>
      </c>
      <c r="B83" s="25" t="s">
        <v>61</v>
      </c>
      <c r="C83" s="25" t="s">
        <v>423</v>
      </c>
      <c r="D83" s="25" t="s">
        <v>55</v>
      </c>
      <c r="E83" s="25" t="s">
        <v>424</v>
      </c>
      <c r="F83" s="4"/>
      <c r="G83" s="4"/>
      <c r="H83" s="4"/>
      <c r="I83" s="4"/>
      <c r="J83" s="26" t="str">
        <f t="shared" si="97"/>
        <v>Y</v>
      </c>
      <c r="K83" s="27" t="s">
        <v>117</v>
      </c>
      <c r="L83" s="28">
        <f t="shared" si="98"/>
        <v>7.7</v>
      </c>
      <c r="M83" s="61">
        <v>10.0</v>
      </c>
      <c r="N83" s="73">
        <v>7.0</v>
      </c>
      <c r="O83" s="71">
        <v>12.0</v>
      </c>
      <c r="P83" s="83">
        <v>6.0</v>
      </c>
      <c r="Q83" s="82">
        <v>5.0</v>
      </c>
      <c r="R83" s="70">
        <v>7.0</v>
      </c>
      <c r="S83" s="83">
        <v>6.0</v>
      </c>
      <c r="T83" s="89">
        <v>10.0</v>
      </c>
      <c r="U83" s="88">
        <v>1.0</v>
      </c>
      <c r="V83" s="81">
        <v>13.0</v>
      </c>
      <c r="W83" s="27"/>
      <c r="X83" s="27"/>
      <c r="Y83" s="27"/>
      <c r="Z83" s="27"/>
      <c r="AA83" s="159">
        <f t="shared" si="99"/>
        <v>13</v>
      </c>
      <c r="AB83" s="159">
        <f t="shared" si="100"/>
        <v>1</v>
      </c>
      <c r="AC83" s="160">
        <f t="shared" si="101"/>
        <v>9.666666667</v>
      </c>
      <c r="AD83" s="161">
        <f t="shared" si="102"/>
        <v>7.571428571</v>
      </c>
      <c r="AE83" s="162"/>
      <c r="AF83" s="4"/>
      <c r="AG83" s="4"/>
      <c r="AH83" s="4"/>
      <c r="AI83" s="4"/>
      <c r="AJ83" s="4"/>
      <c r="AK83" s="4"/>
      <c r="AL83" s="64">
        <v>2024.0</v>
      </c>
      <c r="AM83" s="64">
        <v>6.0</v>
      </c>
      <c r="AN83" s="65" t="s">
        <v>64</v>
      </c>
      <c r="AO83" s="65" t="s">
        <v>65</v>
      </c>
      <c r="AP83" s="64">
        <v>88.78</v>
      </c>
      <c r="AQ83" s="64">
        <v>84.66</v>
      </c>
      <c r="AR83" s="65" t="str">
        <f>IF(Stats!$AP83&gt;Stats!$AQ83,Stats!$AN83,Stats!$AO83)</f>
        <v>Mims</v>
      </c>
      <c r="AS83" s="65" t="str">
        <f>IF(Stats!$AR83=Stats!$AN83,CONCATENATE(Stats!$AN83," over ",Stats!$AO83),CONCATENATE(Stats!$AO83," over ",Stats!$AN83))</f>
        <v>Mims over Neill</v>
      </c>
      <c r="AT83" s="65" t="str">
        <f>IF(Stats!$AR83=Stats!$AO83,CONCATENATE(Stats!$AN83," loser to ",Stats!$AO83),CONCATENATE(Stats!$AO83," loser to ",Stats!$AN83))</f>
        <v>Neill loser to Mims</v>
      </c>
      <c r="AU83" s="64">
        <f>ABS(Stats!$AQ83-Stats!$AP83)</f>
        <v>4.12</v>
      </c>
      <c r="AV83" s="64">
        <f>Stats!$AQ83+Stats!$AP83</f>
        <v>173.44</v>
      </c>
      <c r="AW83" s="64"/>
      <c r="AX83" s="4"/>
      <c r="AY83" s="4" t="s">
        <v>425</v>
      </c>
      <c r="AZ83" s="4">
        <f>COUNTIF(Stats!$AS$4:$AS$1633,AY83)</f>
        <v>4</v>
      </c>
      <c r="BA83" s="4" t="s">
        <v>426</v>
      </c>
      <c r="BB83" s="4">
        <f>COUNTIF(Stats!$AT$4:$AT$1633,BA83)</f>
        <v>7</v>
      </c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</row>
    <row r="84" ht="12.75" customHeight="1">
      <c r="A84" s="68">
        <v>2016.0</v>
      </c>
      <c r="B84" s="52" t="s">
        <v>65</v>
      </c>
      <c r="C84" s="52" t="s">
        <v>427</v>
      </c>
      <c r="D84" s="52" t="s">
        <v>60</v>
      </c>
      <c r="E84" s="52" t="s">
        <v>428</v>
      </c>
      <c r="F84" s="4"/>
      <c r="G84" s="4"/>
      <c r="H84" s="4"/>
      <c r="I84" s="4"/>
      <c r="J84" s="26" t="str">
        <f t="shared" si="97"/>
        <v>Y</v>
      </c>
      <c r="K84" s="27" t="s">
        <v>63</v>
      </c>
      <c r="L84" s="28">
        <f t="shared" si="98"/>
        <v>4.071428571</v>
      </c>
      <c r="M84" s="59">
        <v>11.0</v>
      </c>
      <c r="N84" s="63">
        <v>9.0</v>
      </c>
      <c r="O84" s="89">
        <v>10.0</v>
      </c>
      <c r="P84" s="87">
        <v>4.0</v>
      </c>
      <c r="Q84" s="84">
        <v>3.0</v>
      </c>
      <c r="R84" s="57">
        <v>2.0</v>
      </c>
      <c r="S84" s="88">
        <v>1.0</v>
      </c>
      <c r="T84" s="87">
        <v>4.0</v>
      </c>
      <c r="U84" s="87">
        <v>4.0</v>
      </c>
      <c r="V84" s="57">
        <v>2.0</v>
      </c>
      <c r="W84" s="88">
        <v>1.0</v>
      </c>
      <c r="X84" s="88">
        <v>1.0</v>
      </c>
      <c r="Y84" s="87">
        <v>4.0</v>
      </c>
      <c r="Z84" s="88">
        <v>1.0</v>
      </c>
      <c r="AA84" s="86">
        <f t="shared" si="99"/>
        <v>11</v>
      </c>
      <c r="AB84" s="86">
        <f t="shared" si="100"/>
        <v>1</v>
      </c>
      <c r="AC84" s="119">
        <f t="shared" si="101"/>
        <v>10</v>
      </c>
      <c r="AD84" s="40">
        <f t="shared" si="102"/>
        <v>5.714285714</v>
      </c>
      <c r="AE84" s="163"/>
      <c r="AF84" s="4"/>
      <c r="AG84" s="4"/>
      <c r="AH84" s="4"/>
      <c r="AI84" s="4"/>
      <c r="AJ84" s="4"/>
      <c r="AK84" s="4"/>
      <c r="AL84" s="45">
        <v>2024.0</v>
      </c>
      <c r="AM84" s="45">
        <v>6.0</v>
      </c>
      <c r="AN84" s="46" t="s">
        <v>59</v>
      </c>
      <c r="AO84" s="46" t="s">
        <v>49</v>
      </c>
      <c r="AP84" s="45">
        <v>129.72</v>
      </c>
      <c r="AQ84" s="45">
        <v>117.02</v>
      </c>
      <c r="AR84" s="46" t="str">
        <f>IF(Stats!$AP84&gt;Stats!$AQ84,Stats!$AN84,Stats!$AO84)</f>
        <v>Forrest</v>
      </c>
      <c r="AS84" s="46" t="str">
        <f>IF(Stats!$AR84=Stats!$AN84,CONCATENATE(Stats!$AN84," over ",Stats!$AO84),CONCATENATE(Stats!$AO84," over ",Stats!$AN84))</f>
        <v>Forrest over Adler</v>
      </c>
      <c r="AT84" s="46" t="str">
        <f>IF(Stats!$AR84=Stats!$AO84,CONCATENATE(Stats!$AN84," loser to ",Stats!$AO84),CONCATENATE(Stats!$AO84," loser to ",Stats!$AN84))</f>
        <v>Adler loser to Forrest</v>
      </c>
      <c r="AU84" s="45">
        <f>ABS(Stats!$AQ84-Stats!$AP84)</f>
        <v>12.7</v>
      </c>
      <c r="AV84" s="45">
        <f>Stats!$AQ84+Stats!$AP84</f>
        <v>246.74</v>
      </c>
      <c r="AW84" s="45"/>
      <c r="AX84" s="4"/>
      <c r="AY84" s="4" t="s">
        <v>429</v>
      </c>
      <c r="AZ84" s="4">
        <f>COUNTIF(Stats!$AS$4:$AS$1633,AY84)</f>
        <v>10</v>
      </c>
      <c r="BA84" s="4" t="s">
        <v>430</v>
      </c>
      <c r="BB84" s="4">
        <f>COUNTIF(Stats!$AT$4:$AT$1633,BA84)</f>
        <v>2</v>
      </c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</row>
    <row r="85" ht="12.75" customHeight="1">
      <c r="A85" s="24">
        <v>2017.0</v>
      </c>
      <c r="B85" s="25" t="s">
        <v>65</v>
      </c>
      <c r="C85" s="25" t="s">
        <v>116</v>
      </c>
      <c r="D85" s="25" t="s">
        <v>63</v>
      </c>
      <c r="E85" s="25" t="s">
        <v>107</v>
      </c>
      <c r="F85" s="4"/>
      <c r="G85" s="4"/>
      <c r="H85" s="4"/>
      <c r="I85" s="4"/>
      <c r="J85" s="94" t="str">
        <f t="shared" si="97"/>
        <v>Y</v>
      </c>
      <c r="K85" s="95" t="s">
        <v>50</v>
      </c>
      <c r="L85" s="150">
        <f t="shared" si="98"/>
        <v>8.928571429</v>
      </c>
      <c r="M85" s="164">
        <v>13.0</v>
      </c>
      <c r="N85" s="165">
        <v>12.0</v>
      </c>
      <c r="O85" s="166">
        <v>8.0</v>
      </c>
      <c r="P85" s="167">
        <v>7.0</v>
      </c>
      <c r="Q85" s="168">
        <v>14.0</v>
      </c>
      <c r="R85" s="169">
        <v>1.0</v>
      </c>
      <c r="S85" s="166">
        <v>8.0</v>
      </c>
      <c r="T85" s="166">
        <v>8.0</v>
      </c>
      <c r="U85" s="170">
        <v>9.0</v>
      </c>
      <c r="V85" s="166">
        <v>8.0</v>
      </c>
      <c r="W85" s="171">
        <v>12.0</v>
      </c>
      <c r="X85" s="166">
        <v>8.0</v>
      </c>
      <c r="Y85" s="172">
        <v>6.0</v>
      </c>
      <c r="Z85" s="173">
        <v>11.0</v>
      </c>
      <c r="AA85" s="174">
        <f t="shared" si="99"/>
        <v>14</v>
      </c>
      <c r="AB85" s="174">
        <f t="shared" si="100"/>
        <v>1</v>
      </c>
      <c r="AC85" s="175">
        <f t="shared" si="101"/>
        <v>11</v>
      </c>
      <c r="AD85" s="176">
        <f t="shared" si="102"/>
        <v>9</v>
      </c>
      <c r="AE85" s="162"/>
      <c r="AF85" s="4"/>
      <c r="AG85" s="4"/>
      <c r="AH85" s="4"/>
      <c r="AI85" s="4"/>
      <c r="AJ85" s="4"/>
      <c r="AK85" s="4"/>
      <c r="AL85" s="64">
        <v>2024.0</v>
      </c>
      <c r="AM85" s="64">
        <v>6.0</v>
      </c>
      <c r="AN85" s="65" t="s">
        <v>50</v>
      </c>
      <c r="AO85" s="65" t="s">
        <v>67</v>
      </c>
      <c r="AP85" s="64">
        <v>137.6</v>
      </c>
      <c r="AQ85" s="64">
        <v>73.32</v>
      </c>
      <c r="AR85" s="65" t="str">
        <f>IF(Stats!$AP85&gt;Stats!$AQ85,Stats!$AN85,Stats!$AO85)</f>
        <v>AJ</v>
      </c>
      <c r="AS85" s="65" t="str">
        <f>IF(Stats!$AR85=Stats!$AN85,CONCATENATE(Stats!$AN85," over ",Stats!$AO85),CONCATENATE(Stats!$AO85," over ",Stats!$AN85))</f>
        <v>AJ over Rick</v>
      </c>
      <c r="AT85" s="65" t="str">
        <f>IF(Stats!$AR85=Stats!$AO85,CONCATENATE(Stats!$AN85," loser to ",Stats!$AO85),CONCATENATE(Stats!$AO85," loser to ",Stats!$AN85))</f>
        <v>Rick loser to AJ</v>
      </c>
      <c r="AU85" s="64">
        <f>ABS(Stats!$AQ85-Stats!$AP85)</f>
        <v>64.28</v>
      </c>
      <c r="AV85" s="64">
        <f>Stats!$AQ85+Stats!$AP85</f>
        <v>210.92</v>
      </c>
      <c r="AW85" s="64"/>
      <c r="AX85" s="4"/>
      <c r="AY85" s="4" t="s">
        <v>431</v>
      </c>
      <c r="AZ85" s="4">
        <f>COUNTIF(Stats!$AS$4:$AS$1633,AY85)</f>
        <v>7</v>
      </c>
      <c r="BA85" s="4" t="s">
        <v>432</v>
      </c>
      <c r="BB85" s="4">
        <f>COUNTIF(Stats!$AT$4:$AT$1633,BA85)</f>
        <v>9</v>
      </c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</row>
    <row r="86" ht="12.75" customHeight="1">
      <c r="A86" s="68">
        <v>2017.0</v>
      </c>
      <c r="B86" s="52" t="s">
        <v>50</v>
      </c>
      <c r="C86" s="52" t="s">
        <v>433</v>
      </c>
      <c r="D86" s="52" t="s">
        <v>66</v>
      </c>
      <c r="E86" s="52" t="s">
        <v>434</v>
      </c>
      <c r="F86" s="4"/>
      <c r="G86" s="4"/>
      <c r="H86" s="4"/>
      <c r="I86" s="4"/>
      <c r="J86" s="101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5">
        <v>2024.0</v>
      </c>
      <c r="AM86" s="45">
        <v>6.0</v>
      </c>
      <c r="AN86" s="46" t="s">
        <v>60</v>
      </c>
      <c r="AO86" s="46" t="s">
        <v>66</v>
      </c>
      <c r="AP86" s="45">
        <v>126.6</v>
      </c>
      <c r="AQ86" s="45">
        <v>115.4</v>
      </c>
      <c r="AR86" s="46" t="str">
        <f>IF(Stats!$AP86&gt;Stats!$AQ86,Stats!$AN86,Stats!$AO86)</f>
        <v>Hoyle</v>
      </c>
      <c r="AS86" s="46" t="str">
        <f>IF(Stats!$AR86=Stats!$AN86,CONCATENATE(Stats!$AN86," over ",Stats!$AO86),CONCATENATE(Stats!$AO86," over ",Stats!$AN86))</f>
        <v>Hoyle over Nixon</v>
      </c>
      <c r="AT86" s="46" t="str">
        <f>IF(Stats!$AR86=Stats!$AO86,CONCATENATE(Stats!$AN86," loser to ",Stats!$AO86),CONCATENATE(Stats!$AO86," loser to ",Stats!$AN86))</f>
        <v>Nixon loser to Hoyle</v>
      </c>
      <c r="AU86" s="45">
        <f>ABS(Stats!$AQ86-Stats!$AP86)</f>
        <v>11.2</v>
      </c>
      <c r="AV86" s="45">
        <f>Stats!$AQ86+Stats!$AP86</f>
        <v>242</v>
      </c>
      <c r="AW86" s="45"/>
      <c r="AX86" s="4"/>
      <c r="AY86" s="4" t="s">
        <v>435</v>
      </c>
      <c r="AZ86" s="4">
        <f>COUNTIF(Stats!$AS$4:$AS$1633,AY86)</f>
        <v>1</v>
      </c>
      <c r="BA86" s="4" t="s">
        <v>436</v>
      </c>
      <c r="BB86" s="4">
        <f>COUNTIF(Stats!$AT$4:$AT$1633,BA86)</f>
        <v>11</v>
      </c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</row>
    <row r="87" ht="12.75" customHeight="1">
      <c r="A87" s="75">
        <v>2017.0</v>
      </c>
      <c r="B87" s="25" t="s">
        <v>65</v>
      </c>
      <c r="C87" s="25" t="s">
        <v>410</v>
      </c>
      <c r="D87" s="25" t="s">
        <v>60</v>
      </c>
      <c r="E87" s="25" t="s">
        <v>437</v>
      </c>
      <c r="F87" s="4"/>
      <c r="G87" s="4"/>
      <c r="H87" s="4"/>
      <c r="I87" s="4"/>
      <c r="J87" s="102" t="s">
        <v>10</v>
      </c>
      <c r="K87" s="103" t="s">
        <v>168</v>
      </c>
      <c r="L87" s="103" t="s">
        <v>169</v>
      </c>
      <c r="M87" s="155" t="s">
        <v>382</v>
      </c>
      <c r="N87" s="155" t="s">
        <v>383</v>
      </c>
      <c r="O87" s="155" t="s">
        <v>384</v>
      </c>
      <c r="P87" s="142" t="s">
        <v>17</v>
      </c>
      <c r="Q87" s="142" t="s">
        <v>18</v>
      </c>
      <c r="R87" s="142" t="s">
        <v>19</v>
      </c>
      <c r="S87" s="142" t="s">
        <v>20</v>
      </c>
      <c r="T87" s="142" t="s">
        <v>21</v>
      </c>
      <c r="U87" s="142" t="s">
        <v>22</v>
      </c>
      <c r="V87" s="142" t="s">
        <v>23</v>
      </c>
      <c r="W87" s="142" t="s">
        <v>24</v>
      </c>
      <c r="X87" s="142" t="s">
        <v>25</v>
      </c>
      <c r="Y87" s="142" t="s">
        <v>26</v>
      </c>
      <c r="Z87" s="142" t="s">
        <v>27</v>
      </c>
      <c r="AA87" s="107" t="s">
        <v>28</v>
      </c>
      <c r="AB87" s="107" t="s">
        <v>29</v>
      </c>
      <c r="AC87" s="107" t="s">
        <v>30</v>
      </c>
      <c r="AD87" s="107" t="s">
        <v>31</v>
      </c>
      <c r="AE87" s="158"/>
      <c r="AF87" s="4"/>
      <c r="AG87" s="4"/>
      <c r="AH87" s="4"/>
      <c r="AI87" s="4"/>
      <c r="AJ87" s="4"/>
      <c r="AK87" s="4"/>
      <c r="AL87" s="64">
        <v>2024.0</v>
      </c>
      <c r="AM87" s="64">
        <v>5.0</v>
      </c>
      <c r="AN87" s="65" t="s">
        <v>68</v>
      </c>
      <c r="AO87" s="65" t="s">
        <v>57</v>
      </c>
      <c r="AP87" s="64">
        <v>87.3</v>
      </c>
      <c r="AQ87" s="64">
        <v>97.36</v>
      </c>
      <c r="AR87" s="65" t="str">
        <f>IF(Stats!$AP87&gt;Stats!$AQ87,Stats!$AN87,Stats!$AO87)</f>
        <v>Doug</v>
      </c>
      <c r="AS87" s="65" t="str">
        <f>IF(Stats!$AR87=Stats!$AN87,CONCATENATE(Stats!$AN87," over ",Stats!$AO87),CONCATENATE(Stats!$AO87," over ",Stats!$AN87))</f>
        <v>Doug over Ryan</v>
      </c>
      <c r="AT87" s="65" t="str">
        <f>IF(Stats!$AR87=Stats!$AO87,CONCATENATE(Stats!$AN87," loser to ",Stats!$AO87),CONCATENATE(Stats!$AO87," loser to ",Stats!$AN87))</f>
        <v>Ryan loser to Doug</v>
      </c>
      <c r="AU87" s="64">
        <f>ABS(Stats!$AQ87-Stats!$AP87)</f>
        <v>10.06</v>
      </c>
      <c r="AV87" s="64">
        <f>Stats!$AQ87+Stats!$AP87</f>
        <v>184.66</v>
      </c>
      <c r="AW87" s="64"/>
      <c r="AX87" s="4"/>
      <c r="AY87" s="4" t="s">
        <v>438</v>
      </c>
      <c r="AZ87" s="4">
        <f>COUNTIF(Stats!$AS$4:$AS$1633,AY87)</f>
        <v>11</v>
      </c>
      <c r="BA87" s="4" t="s">
        <v>439</v>
      </c>
      <c r="BB87" s="4">
        <f>COUNTIF(Stats!$AT$4:$AT$1633,BA87)</f>
        <v>10</v>
      </c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</row>
    <row r="88" ht="12.75" customHeight="1">
      <c r="A88" s="75">
        <v>2017.0</v>
      </c>
      <c r="B88" s="25"/>
      <c r="C88" s="25" t="s">
        <v>440</v>
      </c>
      <c r="D88" s="25"/>
      <c r="E88" s="25"/>
      <c r="F88" s="4"/>
      <c r="G88" s="4"/>
      <c r="H88" s="4"/>
      <c r="I88" s="4"/>
      <c r="J88" s="26" t="str">
        <f t="shared" ref="J88:J101" si="103">XLOOKUP(K88,$K$48:$K$68,$J$48:$J$68)</f>
        <v>Y</v>
      </c>
      <c r="K88" s="27" t="s">
        <v>64</v>
      </c>
      <c r="L88" s="28">
        <f t="shared" ref="L88:L101" si="104">AVERAGE(M88:Z88)</f>
        <v>3</v>
      </c>
      <c r="M88" s="72" t="s">
        <v>441</v>
      </c>
      <c r="N88" s="58">
        <v>3.0</v>
      </c>
      <c r="O88" s="54" t="s">
        <v>283</v>
      </c>
      <c r="P88" s="84">
        <v>3.0</v>
      </c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86">
        <f t="shared" ref="AA88:AA101" si="105">MAX(M88:Z88)</f>
        <v>3</v>
      </c>
      <c r="AB88" s="86">
        <f t="shared" ref="AB88:AB101" si="106">MIN(M88:Z88)</f>
        <v>3</v>
      </c>
      <c r="AC88" s="119">
        <f t="shared" ref="AC88:AC101" si="107">IFERROR(AVERAGE(M88:O88),"")</f>
        <v>3</v>
      </c>
      <c r="AD88" s="40">
        <f t="shared" ref="AD88:AD101" si="108">IFERROR(AVERAGE(M88:S88),"")</f>
        <v>3</v>
      </c>
      <c r="AE88" s="163"/>
      <c r="AF88" s="4"/>
      <c r="AG88" s="4"/>
      <c r="AH88" s="4"/>
      <c r="AI88" s="4"/>
      <c r="AJ88" s="4"/>
      <c r="AK88" s="4"/>
      <c r="AL88" s="45">
        <v>2024.0</v>
      </c>
      <c r="AM88" s="45">
        <v>5.0</v>
      </c>
      <c r="AN88" s="46" t="s">
        <v>55</v>
      </c>
      <c r="AO88" s="46" t="s">
        <v>61</v>
      </c>
      <c r="AP88" s="45">
        <v>111.26</v>
      </c>
      <c r="AQ88" s="45">
        <v>85.0</v>
      </c>
      <c r="AR88" s="46" t="str">
        <f>IF(Stats!$AP88&gt;Stats!$AQ88,Stats!$AN88,Stats!$AO88)</f>
        <v>Dave</v>
      </c>
      <c r="AS88" s="46" t="str">
        <f>IF(Stats!$AR88=Stats!$AN88,CONCATENATE(Stats!$AN88," over ",Stats!$AO88),CONCATENATE(Stats!$AO88," over ",Stats!$AN88))</f>
        <v>Dave over Jimmy</v>
      </c>
      <c r="AT88" s="46" t="str">
        <f>IF(Stats!$AR88=Stats!$AO88,CONCATENATE(Stats!$AN88," loser to ",Stats!$AO88),CONCATENATE(Stats!$AO88," loser to ",Stats!$AN88))</f>
        <v>Jimmy loser to Dave</v>
      </c>
      <c r="AU88" s="45">
        <f>ABS(Stats!$AQ88-Stats!$AP88)</f>
        <v>26.26</v>
      </c>
      <c r="AV88" s="45">
        <f>Stats!$AQ88+Stats!$AP88</f>
        <v>196.26</v>
      </c>
      <c r="AW88" s="45"/>
      <c r="AX88" s="4"/>
      <c r="AY88" s="4" t="s">
        <v>442</v>
      </c>
      <c r="AZ88" s="4">
        <f>COUNTIF(Stats!$AS$4:$AS$1633,AY88)</f>
        <v>12</v>
      </c>
      <c r="BA88" s="4" t="s">
        <v>443</v>
      </c>
      <c r="BB88" s="4">
        <f>COUNTIF(Stats!$AT$4:$AT$1633,BA88)</f>
        <v>2</v>
      </c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</row>
    <row r="89" ht="12.75" customHeight="1">
      <c r="A89" s="68">
        <v>2017.0</v>
      </c>
      <c r="B89" s="52" t="s">
        <v>52</v>
      </c>
      <c r="C89" s="52" t="s">
        <v>444</v>
      </c>
      <c r="D89" s="52" t="s">
        <v>63</v>
      </c>
      <c r="E89" s="52" t="s">
        <v>445</v>
      </c>
      <c r="F89" s="4"/>
      <c r="G89" s="4"/>
      <c r="H89" s="4"/>
      <c r="I89" s="4"/>
      <c r="J89" s="26" t="str">
        <f t="shared" si="103"/>
        <v>Y</v>
      </c>
      <c r="K89" s="27" t="s">
        <v>49</v>
      </c>
      <c r="L89" s="28">
        <f t="shared" si="104"/>
        <v>5.166666667</v>
      </c>
      <c r="M89" s="54" t="s">
        <v>446</v>
      </c>
      <c r="N89" s="72">
        <v>4.0</v>
      </c>
      <c r="O89" s="85" t="s">
        <v>194</v>
      </c>
      <c r="P89" s="87">
        <v>4.0</v>
      </c>
      <c r="Q89" s="57">
        <v>2.0</v>
      </c>
      <c r="R89" s="57">
        <v>2.0</v>
      </c>
      <c r="S89" s="77">
        <v>11.0</v>
      </c>
      <c r="T89" s="82">
        <v>5.0</v>
      </c>
      <c r="U89" s="56">
        <v>9.0</v>
      </c>
      <c r="V89" s="87">
        <v>4.0</v>
      </c>
      <c r="W89" s="87">
        <v>4.0</v>
      </c>
      <c r="X89" s="88">
        <v>1.0</v>
      </c>
      <c r="Y89" s="83">
        <v>6.0</v>
      </c>
      <c r="Z89" s="89">
        <v>10.0</v>
      </c>
      <c r="AA89" s="86">
        <f t="shared" si="105"/>
        <v>11</v>
      </c>
      <c r="AB89" s="86">
        <f t="shared" si="106"/>
        <v>1</v>
      </c>
      <c r="AC89" s="119">
        <f t="shared" si="107"/>
        <v>4</v>
      </c>
      <c r="AD89" s="40">
        <f t="shared" si="108"/>
        <v>4.6</v>
      </c>
      <c r="AE89" s="163"/>
      <c r="AF89" s="4"/>
      <c r="AG89" s="4"/>
      <c r="AH89" s="4"/>
      <c r="AI89" s="4"/>
      <c r="AJ89" s="4"/>
      <c r="AK89" s="4"/>
      <c r="AL89" s="64">
        <v>2024.0</v>
      </c>
      <c r="AM89" s="64">
        <v>5.0</v>
      </c>
      <c r="AN89" s="65" t="s">
        <v>63</v>
      </c>
      <c r="AO89" s="65" t="s">
        <v>64</v>
      </c>
      <c r="AP89" s="64">
        <v>137.06</v>
      </c>
      <c r="AQ89" s="64">
        <v>96.94</v>
      </c>
      <c r="AR89" s="65" t="str">
        <f>IF(Stats!$AP89&gt;Stats!$AQ89,Stats!$AN89,Stats!$AO89)</f>
        <v>Mike S</v>
      </c>
      <c r="AS89" s="65" t="str">
        <f>IF(Stats!$AR89=Stats!$AN89,CONCATENATE(Stats!$AN89," over ",Stats!$AO89),CONCATENATE(Stats!$AO89," over ",Stats!$AN89))</f>
        <v>Mike S over Mims</v>
      </c>
      <c r="AT89" s="65" t="str">
        <f>IF(Stats!$AR89=Stats!$AO89,CONCATENATE(Stats!$AN89," loser to ",Stats!$AO89),CONCATENATE(Stats!$AO89," loser to ",Stats!$AN89))</f>
        <v>Mims loser to Mike S</v>
      </c>
      <c r="AU89" s="64">
        <f>ABS(Stats!$AQ89-Stats!$AP89)</f>
        <v>40.12</v>
      </c>
      <c r="AV89" s="64">
        <f>Stats!$AQ89+Stats!$AP89</f>
        <v>234</v>
      </c>
      <c r="AW89" s="64"/>
      <c r="AX89" s="4"/>
      <c r="AY89" s="4" t="s">
        <v>447</v>
      </c>
      <c r="AZ89" s="4">
        <f>COUNTIF(Stats!$AS$4:$AS$1633,AY89)</f>
        <v>5</v>
      </c>
      <c r="BA89" s="4" t="s">
        <v>448</v>
      </c>
      <c r="BB89" s="4">
        <f>COUNTIF(Stats!$AT$4:$AT$1633,BA89)</f>
        <v>11</v>
      </c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</row>
    <row r="90" ht="12.75" customHeight="1">
      <c r="A90" s="75">
        <v>2017.0</v>
      </c>
      <c r="B90" s="25" t="s">
        <v>69</v>
      </c>
      <c r="C90" s="25" t="s">
        <v>215</v>
      </c>
      <c r="D90" s="25" t="s">
        <v>65</v>
      </c>
      <c r="E90" s="25" t="s">
        <v>449</v>
      </c>
      <c r="F90" s="4"/>
      <c r="G90" s="4"/>
      <c r="H90" s="4"/>
      <c r="I90" s="4"/>
      <c r="J90" s="26" t="str">
        <f t="shared" si="103"/>
        <v>Y</v>
      </c>
      <c r="K90" s="27" t="s">
        <v>55</v>
      </c>
      <c r="L90" s="28">
        <f t="shared" si="104"/>
        <v>6.583333333</v>
      </c>
      <c r="M90" s="76" t="s">
        <v>450</v>
      </c>
      <c r="N90" s="59">
        <v>11.0</v>
      </c>
      <c r="O90" s="60" t="s">
        <v>226</v>
      </c>
      <c r="P90" s="88">
        <v>1.0</v>
      </c>
      <c r="Q90" s="88">
        <v>1.0</v>
      </c>
      <c r="R90" s="70">
        <v>7.0</v>
      </c>
      <c r="S90" s="83">
        <v>6.0</v>
      </c>
      <c r="T90" s="88">
        <v>1.0</v>
      </c>
      <c r="U90" s="89">
        <v>10.0</v>
      </c>
      <c r="V90" s="71">
        <v>12.0</v>
      </c>
      <c r="W90" s="82">
        <v>5.0</v>
      </c>
      <c r="X90" s="56">
        <v>9.0</v>
      </c>
      <c r="Y90" s="78">
        <v>8.0</v>
      </c>
      <c r="Z90" s="78">
        <v>8.0</v>
      </c>
      <c r="AA90" s="86">
        <f t="shared" si="105"/>
        <v>12</v>
      </c>
      <c r="AB90" s="86">
        <f t="shared" si="106"/>
        <v>1</v>
      </c>
      <c r="AC90" s="119">
        <f t="shared" si="107"/>
        <v>11</v>
      </c>
      <c r="AD90" s="40">
        <f t="shared" si="108"/>
        <v>5.2</v>
      </c>
      <c r="AE90" s="163"/>
      <c r="AF90" s="4"/>
      <c r="AG90" s="4"/>
      <c r="AH90" s="4"/>
      <c r="AI90" s="4"/>
      <c r="AJ90" s="4"/>
      <c r="AK90" s="4"/>
      <c r="AL90" s="45">
        <v>2024.0</v>
      </c>
      <c r="AM90" s="45">
        <v>5.0</v>
      </c>
      <c r="AN90" s="46" t="s">
        <v>69</v>
      </c>
      <c r="AO90" s="46" t="s">
        <v>59</v>
      </c>
      <c r="AP90" s="45">
        <v>108.94</v>
      </c>
      <c r="AQ90" s="45">
        <v>113.12</v>
      </c>
      <c r="AR90" s="46" t="str">
        <f>IF(Stats!$AP90&gt;Stats!$AQ90,Stats!$AN90,Stats!$AO90)</f>
        <v>Forrest</v>
      </c>
      <c r="AS90" s="46" t="str">
        <f>IF(Stats!$AR90=Stats!$AN90,CONCATENATE(Stats!$AN90," over ",Stats!$AO90),CONCATENATE(Stats!$AO90," over ",Stats!$AN90))</f>
        <v>Forrest over Todd</v>
      </c>
      <c r="AT90" s="46" t="str">
        <f>IF(Stats!$AR90=Stats!$AO90,CONCATENATE(Stats!$AN90," loser to ",Stats!$AO90),CONCATENATE(Stats!$AO90," loser to ",Stats!$AN90))</f>
        <v>Todd loser to Forrest</v>
      </c>
      <c r="AU90" s="45">
        <f>ABS(Stats!$AQ90-Stats!$AP90)</f>
        <v>4.18</v>
      </c>
      <c r="AV90" s="45">
        <f>Stats!$AQ90+Stats!$AP90</f>
        <v>222.06</v>
      </c>
      <c r="AW90" s="45"/>
      <c r="AX90" s="4"/>
      <c r="AY90" s="4" t="s">
        <v>451</v>
      </c>
      <c r="AZ90" s="4">
        <f>COUNTIF(Stats!$AS$4:$AS$1633,AY90)</f>
        <v>13</v>
      </c>
      <c r="BA90" s="4" t="s">
        <v>452</v>
      </c>
      <c r="BB90" s="4">
        <f>COUNTIF(Stats!$AT$4:$AT$1633,BA90)</f>
        <v>5</v>
      </c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</row>
    <row r="91" ht="12.75" customHeight="1">
      <c r="A91" s="51">
        <v>2018.0</v>
      </c>
      <c r="B91" s="52" t="s">
        <v>69</v>
      </c>
      <c r="C91" s="52" t="s">
        <v>453</v>
      </c>
      <c r="D91" s="52" t="s">
        <v>59</v>
      </c>
      <c r="E91" s="52" t="s">
        <v>454</v>
      </c>
      <c r="F91" s="4"/>
      <c r="G91" s="4"/>
      <c r="H91" s="4"/>
      <c r="I91" s="4"/>
      <c r="J91" s="26" t="str">
        <f t="shared" si="103"/>
        <v>Y</v>
      </c>
      <c r="K91" s="27" t="s">
        <v>69</v>
      </c>
      <c r="L91" s="28">
        <f t="shared" si="104"/>
        <v>7.5</v>
      </c>
      <c r="M91" s="59" t="s">
        <v>455</v>
      </c>
      <c r="N91" s="61">
        <v>10.0</v>
      </c>
      <c r="O91" s="55" t="s">
        <v>241</v>
      </c>
      <c r="P91" s="89">
        <v>10.0</v>
      </c>
      <c r="Q91" s="87">
        <v>4.0</v>
      </c>
      <c r="R91" s="88">
        <v>1.0</v>
      </c>
      <c r="S91" s="57">
        <v>2.0</v>
      </c>
      <c r="T91" s="81">
        <v>13.0</v>
      </c>
      <c r="U91" s="71">
        <v>12.0</v>
      </c>
      <c r="V91" s="89">
        <v>10.0</v>
      </c>
      <c r="W91" s="57">
        <v>2.0</v>
      </c>
      <c r="X91" s="82">
        <v>5.0</v>
      </c>
      <c r="Y91" s="89">
        <v>10.0</v>
      </c>
      <c r="Z91" s="77">
        <v>11.0</v>
      </c>
      <c r="AA91" s="86">
        <f t="shared" si="105"/>
        <v>13</v>
      </c>
      <c r="AB91" s="86">
        <f t="shared" si="106"/>
        <v>1</v>
      </c>
      <c r="AC91" s="119">
        <f t="shared" si="107"/>
        <v>10</v>
      </c>
      <c r="AD91" s="40">
        <f t="shared" si="108"/>
        <v>5.4</v>
      </c>
      <c r="AE91" s="163"/>
      <c r="AF91" s="4"/>
      <c r="AG91" s="4"/>
      <c r="AH91" s="4"/>
      <c r="AI91" s="4"/>
      <c r="AJ91" s="4"/>
      <c r="AK91" s="4"/>
      <c r="AL91" s="64">
        <v>2024.0</v>
      </c>
      <c r="AM91" s="64">
        <v>5.0</v>
      </c>
      <c r="AN91" s="65" t="s">
        <v>65</v>
      </c>
      <c r="AO91" s="65" t="s">
        <v>50</v>
      </c>
      <c r="AP91" s="64">
        <v>120.82</v>
      </c>
      <c r="AQ91" s="64">
        <v>121.2</v>
      </c>
      <c r="AR91" s="65" t="str">
        <f>IF(Stats!$AP91&gt;Stats!$AQ91,Stats!$AN91,Stats!$AO91)</f>
        <v>AJ</v>
      </c>
      <c r="AS91" s="65" t="str">
        <f>IF(Stats!$AR91=Stats!$AN91,CONCATENATE(Stats!$AN91," over ",Stats!$AO91),CONCATENATE(Stats!$AO91," over ",Stats!$AN91))</f>
        <v>AJ over Neill</v>
      </c>
      <c r="AT91" s="65" t="str">
        <f>IF(Stats!$AR91=Stats!$AO91,CONCATENATE(Stats!$AN91," loser to ",Stats!$AO91),CONCATENATE(Stats!$AO91," loser to ",Stats!$AN91))</f>
        <v>Neill loser to AJ</v>
      </c>
      <c r="AU91" s="64">
        <f>ABS(Stats!$AQ91-Stats!$AP91)</f>
        <v>0.38</v>
      </c>
      <c r="AV91" s="64">
        <f>Stats!$AQ91+Stats!$AP91</f>
        <v>242.02</v>
      </c>
      <c r="AW91" s="64"/>
      <c r="AX91" s="4"/>
      <c r="AY91" s="4" t="s">
        <v>456</v>
      </c>
      <c r="AZ91" s="4">
        <f>COUNTIF(Stats!$AS$4:$AS$1633,AY91)</f>
        <v>12</v>
      </c>
      <c r="BA91" s="4" t="s">
        <v>457</v>
      </c>
      <c r="BB91" s="4">
        <f>COUNTIF(Stats!$AT$4:$AT$1633,BA91)</f>
        <v>6</v>
      </c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</row>
    <row r="92" ht="12.75" customHeight="1">
      <c r="A92" s="75">
        <v>2018.0</v>
      </c>
      <c r="B92" s="25" t="s">
        <v>60</v>
      </c>
      <c r="C92" s="25" t="s">
        <v>458</v>
      </c>
      <c r="D92" s="25" t="s">
        <v>63</v>
      </c>
      <c r="E92" s="25" t="s">
        <v>459</v>
      </c>
      <c r="F92" s="4"/>
      <c r="G92" s="4"/>
      <c r="H92" s="4"/>
      <c r="I92" s="4"/>
      <c r="J92" s="26" t="str">
        <f t="shared" si="103"/>
        <v>Y</v>
      </c>
      <c r="K92" s="27" t="s">
        <v>63</v>
      </c>
      <c r="L92" s="28">
        <f t="shared" si="104"/>
        <v>3.916666667</v>
      </c>
      <c r="M92" s="69" t="s">
        <v>460</v>
      </c>
      <c r="N92" s="85">
        <v>14.0</v>
      </c>
      <c r="O92" s="73" t="s">
        <v>176</v>
      </c>
      <c r="P92" s="83">
        <v>6.0</v>
      </c>
      <c r="Q92" s="84">
        <v>3.0</v>
      </c>
      <c r="R92" s="83">
        <v>6.0</v>
      </c>
      <c r="S92" s="87">
        <v>4.0</v>
      </c>
      <c r="T92" s="57">
        <v>2.0</v>
      </c>
      <c r="U92" s="88">
        <v>1.0</v>
      </c>
      <c r="V92" s="57">
        <v>2.0</v>
      </c>
      <c r="W92" s="88">
        <v>1.0</v>
      </c>
      <c r="X92" s="57">
        <v>2.0</v>
      </c>
      <c r="Y92" s="57">
        <v>2.0</v>
      </c>
      <c r="Z92" s="87">
        <v>4.0</v>
      </c>
      <c r="AA92" s="86">
        <f t="shared" si="105"/>
        <v>14</v>
      </c>
      <c r="AB92" s="86">
        <f t="shared" si="106"/>
        <v>1</v>
      </c>
      <c r="AC92" s="119">
        <f t="shared" si="107"/>
        <v>14</v>
      </c>
      <c r="AD92" s="40">
        <f t="shared" si="108"/>
        <v>6.6</v>
      </c>
      <c r="AE92" s="163"/>
      <c r="AF92" s="4"/>
      <c r="AG92" s="4"/>
      <c r="AH92" s="4"/>
      <c r="AI92" s="4"/>
      <c r="AJ92" s="4"/>
      <c r="AK92" s="4"/>
      <c r="AL92" s="45">
        <v>2024.0</v>
      </c>
      <c r="AM92" s="45">
        <v>5.0</v>
      </c>
      <c r="AN92" s="46" t="s">
        <v>49</v>
      </c>
      <c r="AO92" s="46" t="s">
        <v>60</v>
      </c>
      <c r="AP92" s="45">
        <v>120.28</v>
      </c>
      <c r="AQ92" s="45">
        <v>82.14</v>
      </c>
      <c r="AR92" s="46" t="str">
        <f>IF(Stats!$AP92&gt;Stats!$AQ92,Stats!$AN92,Stats!$AO92)</f>
        <v>Adler</v>
      </c>
      <c r="AS92" s="46" t="str">
        <f>IF(Stats!$AR92=Stats!$AN92,CONCATENATE(Stats!$AN92," over ",Stats!$AO92),CONCATENATE(Stats!$AO92," over ",Stats!$AN92))</f>
        <v>Adler over Hoyle</v>
      </c>
      <c r="AT92" s="46" t="str">
        <f>IF(Stats!$AR92=Stats!$AO92,CONCATENATE(Stats!$AN92," loser to ",Stats!$AO92),CONCATENATE(Stats!$AO92," loser to ",Stats!$AN92))</f>
        <v>Hoyle loser to Adler</v>
      </c>
      <c r="AU92" s="45">
        <f>ABS(Stats!$AQ92-Stats!$AP92)</f>
        <v>38.14</v>
      </c>
      <c r="AV92" s="45">
        <f>Stats!$AQ92+Stats!$AP92</f>
        <v>202.42</v>
      </c>
      <c r="AW92" s="45"/>
      <c r="AX92" s="4"/>
      <c r="AY92" s="4" t="s">
        <v>461</v>
      </c>
      <c r="AZ92" s="4">
        <f>COUNTIF(Stats!$AS$4:$AS$1633,AY92)</f>
        <v>1</v>
      </c>
      <c r="BA92" s="4" t="s">
        <v>462</v>
      </c>
      <c r="BB92" s="4">
        <f>COUNTIF(Stats!$AT$4:$AT$1633,BA92)</f>
        <v>7</v>
      </c>
      <c r="BC92" s="4"/>
      <c r="BD92" s="4"/>
      <c r="BE92" s="4"/>
      <c r="BF92" s="4" t="s">
        <v>68</v>
      </c>
      <c r="BG92" s="4" t="s">
        <v>65</v>
      </c>
      <c r="BH92" s="4">
        <v>114.1</v>
      </c>
      <c r="BI92" s="4">
        <v>125.56</v>
      </c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</row>
    <row r="93" ht="12.75" customHeight="1">
      <c r="A93" s="75">
        <v>2018.0</v>
      </c>
      <c r="B93" s="25"/>
      <c r="C93" s="25" t="s">
        <v>463</v>
      </c>
      <c r="D93" s="25"/>
      <c r="E93" s="25" t="s">
        <v>464</v>
      </c>
      <c r="F93" s="4"/>
      <c r="G93" s="4"/>
      <c r="H93" s="4"/>
      <c r="I93" s="4"/>
      <c r="J93" s="26" t="str">
        <f t="shared" si="103"/>
        <v>Y</v>
      </c>
      <c r="K93" s="27" t="s">
        <v>117</v>
      </c>
      <c r="L93" s="28">
        <f t="shared" si="104"/>
        <v>7.625</v>
      </c>
      <c r="M93" s="61" t="s">
        <v>465</v>
      </c>
      <c r="N93" s="63">
        <v>9.0</v>
      </c>
      <c r="O93" s="59" t="s">
        <v>236</v>
      </c>
      <c r="P93" s="82">
        <v>5.0</v>
      </c>
      <c r="Q93" s="83">
        <v>6.0</v>
      </c>
      <c r="R93" s="56">
        <v>9.0</v>
      </c>
      <c r="S93" s="82">
        <v>5.0</v>
      </c>
      <c r="T93" s="89">
        <v>10.0</v>
      </c>
      <c r="U93" s="84">
        <v>3.0</v>
      </c>
      <c r="V93" s="80">
        <v>14.0</v>
      </c>
      <c r="W93" s="27"/>
      <c r="X93" s="27"/>
      <c r="Y93" s="27"/>
      <c r="Z93" s="27"/>
      <c r="AA93" s="86">
        <f t="shared" si="105"/>
        <v>14</v>
      </c>
      <c r="AB93" s="86">
        <f t="shared" si="106"/>
        <v>3</v>
      </c>
      <c r="AC93" s="119">
        <f t="shared" si="107"/>
        <v>9</v>
      </c>
      <c r="AD93" s="40">
        <f t="shared" si="108"/>
        <v>6.8</v>
      </c>
      <c r="AE93" s="163"/>
      <c r="AF93" s="4"/>
      <c r="AG93" s="4"/>
      <c r="AH93" s="4"/>
      <c r="AI93" s="4"/>
      <c r="AJ93" s="4"/>
      <c r="AK93" s="4"/>
      <c r="AL93" s="64">
        <v>2024.0</v>
      </c>
      <c r="AM93" s="64">
        <v>5.0</v>
      </c>
      <c r="AN93" s="65" t="s">
        <v>67</v>
      </c>
      <c r="AO93" s="65" t="s">
        <v>66</v>
      </c>
      <c r="AP93" s="64">
        <v>111.48</v>
      </c>
      <c r="AQ93" s="64">
        <v>138.04</v>
      </c>
      <c r="AR93" s="65" t="str">
        <f>IF(Stats!$AP93&gt;Stats!$AQ93,Stats!$AN93,Stats!$AO93)</f>
        <v>Nixon</v>
      </c>
      <c r="AS93" s="65" t="str">
        <f>IF(Stats!$AR93=Stats!$AN93,CONCATENATE(Stats!$AN93," over ",Stats!$AO93),CONCATENATE(Stats!$AO93," over ",Stats!$AN93))</f>
        <v>Nixon over Rick</v>
      </c>
      <c r="AT93" s="65" t="str">
        <f>IF(Stats!$AR93=Stats!$AO93,CONCATENATE(Stats!$AN93," loser to ",Stats!$AO93),CONCATENATE(Stats!$AO93," loser to ",Stats!$AN93))</f>
        <v>Rick loser to Nixon</v>
      </c>
      <c r="AU93" s="64">
        <f>ABS(Stats!$AQ93-Stats!$AP93)</f>
        <v>26.56</v>
      </c>
      <c r="AV93" s="64">
        <f>Stats!$AQ93+Stats!$AP93</f>
        <v>249.52</v>
      </c>
      <c r="AW93" s="64"/>
      <c r="AX93" s="4"/>
      <c r="AY93" s="4" t="s">
        <v>466</v>
      </c>
      <c r="AZ93" s="4">
        <f>COUNTIF(Stats!$AS$4:$AS$1633,AY93)</f>
        <v>2</v>
      </c>
      <c r="BA93" s="4" t="s">
        <v>467</v>
      </c>
      <c r="BB93" s="4">
        <f>COUNTIF(Stats!$AT$4:$AT$1633,BA93)</f>
        <v>2</v>
      </c>
      <c r="BC93" s="4"/>
      <c r="BD93" s="4"/>
      <c r="BE93" s="4"/>
      <c r="BF93" s="4" t="s">
        <v>49</v>
      </c>
      <c r="BG93" s="4" t="s">
        <v>69</v>
      </c>
      <c r="BH93" s="4">
        <v>104.44</v>
      </c>
      <c r="BI93" s="4">
        <v>110.02</v>
      </c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</row>
    <row r="94" ht="12.75" customHeight="1">
      <c r="A94" s="75">
        <v>2018.0</v>
      </c>
      <c r="B94" s="25"/>
      <c r="C94" s="25"/>
      <c r="D94" s="25"/>
      <c r="E94" s="25" t="s">
        <v>468</v>
      </c>
      <c r="F94" s="4"/>
      <c r="G94" s="4"/>
      <c r="H94" s="4"/>
      <c r="I94" s="4"/>
      <c r="J94" s="26" t="str">
        <f t="shared" si="103"/>
        <v>Y</v>
      </c>
      <c r="K94" s="27" t="s">
        <v>59</v>
      </c>
      <c r="L94" s="28">
        <f t="shared" si="104"/>
        <v>6.916666667</v>
      </c>
      <c r="M94" s="55" t="s">
        <v>469</v>
      </c>
      <c r="N94" s="76">
        <v>12.0</v>
      </c>
      <c r="O94" s="72" t="s">
        <v>205</v>
      </c>
      <c r="P94" s="57">
        <v>2.0</v>
      </c>
      <c r="Q94" s="82">
        <v>5.0</v>
      </c>
      <c r="R94" s="78">
        <v>8.0</v>
      </c>
      <c r="S94" s="89">
        <v>10.0</v>
      </c>
      <c r="T94" s="80">
        <v>14.0</v>
      </c>
      <c r="U94" s="70">
        <v>7.0</v>
      </c>
      <c r="V94" s="84">
        <v>3.0</v>
      </c>
      <c r="W94" s="78">
        <v>8.0</v>
      </c>
      <c r="X94" s="89">
        <v>10.0</v>
      </c>
      <c r="Y94" s="88">
        <v>1.0</v>
      </c>
      <c r="Z94" s="84">
        <v>3.0</v>
      </c>
      <c r="AA94" s="86">
        <f t="shared" si="105"/>
        <v>14</v>
      </c>
      <c r="AB94" s="86">
        <f t="shared" si="106"/>
        <v>1</v>
      </c>
      <c r="AC94" s="119">
        <f t="shared" si="107"/>
        <v>12</v>
      </c>
      <c r="AD94" s="40">
        <f t="shared" si="108"/>
        <v>7.4</v>
      </c>
      <c r="AE94" s="163"/>
      <c r="AF94" s="4"/>
      <c r="AG94" s="4"/>
      <c r="AH94" s="4"/>
      <c r="AI94" s="4"/>
      <c r="AJ94" s="4"/>
      <c r="AK94" s="4"/>
      <c r="AL94" s="45">
        <v>2024.0</v>
      </c>
      <c r="AM94" s="45">
        <v>4.0</v>
      </c>
      <c r="AN94" s="46" t="s">
        <v>61</v>
      </c>
      <c r="AO94" s="46" t="s">
        <v>68</v>
      </c>
      <c r="AP94" s="45">
        <v>104.98</v>
      </c>
      <c r="AQ94" s="45">
        <v>76.66</v>
      </c>
      <c r="AR94" s="46" t="str">
        <f>IF(Stats!$AP94&gt;Stats!$AQ94,Stats!$AN94,Stats!$AO94)</f>
        <v>Jimmy</v>
      </c>
      <c r="AS94" s="46" t="str">
        <f>IF(Stats!$AR94=Stats!$AN94,CONCATENATE(Stats!$AN94," over ",Stats!$AO94),CONCATENATE(Stats!$AO94," over ",Stats!$AN94))</f>
        <v>Jimmy over Ryan</v>
      </c>
      <c r="AT94" s="46" t="str">
        <f>IF(Stats!$AR94=Stats!$AO94,CONCATENATE(Stats!$AN94," loser to ",Stats!$AO94),CONCATENATE(Stats!$AO94," loser to ",Stats!$AN94))</f>
        <v>Ryan loser to Jimmy</v>
      </c>
      <c r="AU94" s="45">
        <f>ABS(Stats!$AQ94-Stats!$AP94)</f>
        <v>28.32</v>
      </c>
      <c r="AV94" s="45">
        <f>Stats!$AQ94+Stats!$AP94</f>
        <v>181.64</v>
      </c>
      <c r="AW94" s="45"/>
      <c r="AX94" s="4"/>
      <c r="AY94" s="4" t="s">
        <v>470</v>
      </c>
      <c r="AZ94" s="4">
        <f>COUNTIF(Stats!$AS$4:$AS$1633,AY94)</f>
        <v>2</v>
      </c>
      <c r="BA94" s="4" t="s">
        <v>471</v>
      </c>
      <c r="BB94" s="4">
        <f>COUNTIF(Stats!$AT$4:$AT$1633,BA94)</f>
        <v>8</v>
      </c>
      <c r="BC94" s="4"/>
      <c r="BD94" s="4"/>
      <c r="BE94" s="4"/>
      <c r="BF94" s="4" t="s">
        <v>67</v>
      </c>
      <c r="BG94" s="4" t="s">
        <v>63</v>
      </c>
      <c r="BH94" s="4">
        <v>95.92</v>
      </c>
      <c r="BI94" s="4">
        <v>103.48</v>
      </c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</row>
    <row r="95" ht="12.75" customHeight="1">
      <c r="A95" s="68">
        <v>2018.0</v>
      </c>
      <c r="B95" s="52" t="s">
        <v>65</v>
      </c>
      <c r="C95" s="52" t="s">
        <v>472</v>
      </c>
      <c r="D95" s="52" t="s">
        <v>61</v>
      </c>
      <c r="E95" s="52" t="s">
        <v>473</v>
      </c>
      <c r="F95" s="4"/>
      <c r="G95" s="4"/>
      <c r="H95" s="4"/>
      <c r="I95" s="4"/>
      <c r="J95" s="26" t="str">
        <f t="shared" si="103"/>
        <v>Y</v>
      </c>
      <c r="K95" s="27" t="s">
        <v>57</v>
      </c>
      <c r="L95" s="28">
        <f t="shared" si="104"/>
        <v>7.2</v>
      </c>
      <c r="M95" s="58" t="s">
        <v>474</v>
      </c>
      <c r="N95" s="55">
        <v>5.0</v>
      </c>
      <c r="O95" s="63" t="s">
        <v>186</v>
      </c>
      <c r="P95" s="56">
        <v>9.0</v>
      </c>
      <c r="Q95" s="81">
        <v>13.0</v>
      </c>
      <c r="R95" s="82">
        <v>5.0</v>
      </c>
      <c r="S95" s="70">
        <v>7.0</v>
      </c>
      <c r="T95" s="84">
        <v>3.0</v>
      </c>
      <c r="U95" s="83">
        <v>6.0</v>
      </c>
      <c r="V95" s="56">
        <v>9.0</v>
      </c>
      <c r="W95" s="84">
        <v>3.0</v>
      </c>
      <c r="X95" s="71">
        <v>12.0</v>
      </c>
      <c r="Y95" s="27"/>
      <c r="Z95" s="27"/>
      <c r="AA95" s="86">
        <f t="shared" si="105"/>
        <v>13</v>
      </c>
      <c r="AB95" s="86">
        <f t="shared" si="106"/>
        <v>3</v>
      </c>
      <c r="AC95" s="119">
        <f t="shared" si="107"/>
        <v>5</v>
      </c>
      <c r="AD95" s="40">
        <f t="shared" si="108"/>
        <v>7.8</v>
      </c>
      <c r="AE95" s="163"/>
      <c r="AF95" s="4"/>
      <c r="AG95" s="4"/>
      <c r="AH95" s="4"/>
      <c r="AI95" s="4"/>
      <c r="AJ95" s="4"/>
      <c r="AK95" s="4"/>
      <c r="AL95" s="64">
        <v>2024.0</v>
      </c>
      <c r="AM95" s="64">
        <v>4.0</v>
      </c>
      <c r="AN95" s="65" t="s">
        <v>64</v>
      </c>
      <c r="AO95" s="65" t="s">
        <v>57</v>
      </c>
      <c r="AP95" s="64">
        <v>139.08</v>
      </c>
      <c r="AQ95" s="64">
        <v>93.72</v>
      </c>
      <c r="AR95" s="65" t="str">
        <f>IF(Stats!$AP95&gt;Stats!$AQ95,Stats!$AN95,Stats!$AO95)</f>
        <v>Mims</v>
      </c>
      <c r="AS95" s="65" t="str">
        <f>IF(Stats!$AR95=Stats!$AN95,CONCATENATE(Stats!$AN95," over ",Stats!$AO95),CONCATENATE(Stats!$AO95," over ",Stats!$AN95))</f>
        <v>Mims over Doug</v>
      </c>
      <c r="AT95" s="65" t="str">
        <f>IF(Stats!$AR95=Stats!$AO95,CONCATENATE(Stats!$AN95," loser to ",Stats!$AO95),CONCATENATE(Stats!$AO95," loser to ",Stats!$AN95))</f>
        <v>Doug loser to Mims</v>
      </c>
      <c r="AU95" s="64">
        <f>ABS(Stats!$AQ95-Stats!$AP95)</f>
        <v>45.36</v>
      </c>
      <c r="AV95" s="64">
        <f>Stats!$AQ95+Stats!$AP95</f>
        <v>232.8</v>
      </c>
      <c r="AW95" s="64"/>
      <c r="AX95" s="4"/>
      <c r="AY95" s="4" t="s">
        <v>475</v>
      </c>
      <c r="AZ95" s="4">
        <f>COUNTIF(Stats!$AS$4:$AS$1633,AY95)</f>
        <v>1</v>
      </c>
      <c r="BA95" s="4" t="s">
        <v>476</v>
      </c>
      <c r="BB95" s="4">
        <f>COUNTIF(Stats!$AT$4:$AT$1633,BA95)</f>
        <v>7</v>
      </c>
      <c r="BC95" s="4"/>
      <c r="BD95" s="4"/>
      <c r="BE95" s="4"/>
      <c r="BF95" s="4" t="s">
        <v>66</v>
      </c>
      <c r="BG95" s="4" t="s">
        <v>55</v>
      </c>
      <c r="BH95" s="4">
        <v>109.78</v>
      </c>
      <c r="BI95" s="4">
        <v>80.22</v>
      </c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</row>
    <row r="96" ht="12.75" customHeight="1">
      <c r="A96" s="75">
        <v>2018.0</v>
      </c>
      <c r="B96" s="25" t="s">
        <v>68</v>
      </c>
      <c r="C96" s="25" t="s">
        <v>433</v>
      </c>
      <c r="D96" s="25" t="s">
        <v>66</v>
      </c>
      <c r="E96" s="25" t="s">
        <v>477</v>
      </c>
      <c r="F96" s="4"/>
      <c r="G96" s="4"/>
      <c r="H96" s="4"/>
      <c r="I96" s="4"/>
      <c r="J96" s="26" t="str">
        <f t="shared" si="103"/>
        <v>Y</v>
      </c>
      <c r="K96" s="27" t="s">
        <v>66</v>
      </c>
      <c r="L96" s="28">
        <f t="shared" si="104"/>
        <v>7.166666667</v>
      </c>
      <c r="M96" s="73" t="s">
        <v>478</v>
      </c>
      <c r="N96" s="73">
        <v>7.0</v>
      </c>
      <c r="O96" s="61" t="s">
        <v>210</v>
      </c>
      <c r="P96" s="77">
        <v>11.0</v>
      </c>
      <c r="Q96" s="89">
        <v>10.0</v>
      </c>
      <c r="R96" s="77">
        <v>11.0</v>
      </c>
      <c r="S96" s="88">
        <v>1.0</v>
      </c>
      <c r="T96" s="56">
        <v>9.0</v>
      </c>
      <c r="U96" s="78">
        <v>8.0</v>
      </c>
      <c r="V96" s="88">
        <v>1.0</v>
      </c>
      <c r="W96" s="89">
        <v>10.0</v>
      </c>
      <c r="X96" s="70">
        <v>7.0</v>
      </c>
      <c r="Y96" s="82">
        <v>5.0</v>
      </c>
      <c r="Z96" s="83">
        <v>6.0</v>
      </c>
      <c r="AA96" s="86">
        <f t="shared" si="105"/>
        <v>11</v>
      </c>
      <c r="AB96" s="86">
        <f t="shared" si="106"/>
        <v>1</v>
      </c>
      <c r="AC96" s="119">
        <f t="shared" si="107"/>
        <v>7</v>
      </c>
      <c r="AD96" s="40">
        <f t="shared" si="108"/>
        <v>8</v>
      </c>
      <c r="AE96" s="163"/>
      <c r="AF96" s="4"/>
      <c r="AG96" s="4"/>
      <c r="AH96" s="4"/>
      <c r="AI96" s="4"/>
      <c r="AJ96" s="4"/>
      <c r="AK96" s="4"/>
      <c r="AL96" s="45">
        <v>2024.0</v>
      </c>
      <c r="AM96" s="45">
        <v>4.0</v>
      </c>
      <c r="AN96" s="46" t="s">
        <v>59</v>
      </c>
      <c r="AO96" s="46" t="s">
        <v>55</v>
      </c>
      <c r="AP96" s="45">
        <v>121.44</v>
      </c>
      <c r="AQ96" s="45">
        <v>120.38</v>
      </c>
      <c r="AR96" s="46" t="str">
        <f>IF(Stats!$AP96&gt;Stats!$AQ96,Stats!$AN96,Stats!$AO96)</f>
        <v>Forrest</v>
      </c>
      <c r="AS96" s="46" t="str">
        <f>IF(Stats!$AR96=Stats!$AN96,CONCATENATE(Stats!$AN96," over ",Stats!$AO96),CONCATENATE(Stats!$AO96," over ",Stats!$AN96))</f>
        <v>Forrest over Dave</v>
      </c>
      <c r="AT96" s="46" t="str">
        <f>IF(Stats!$AR96=Stats!$AO96,CONCATENATE(Stats!$AN96," loser to ",Stats!$AO96),CONCATENATE(Stats!$AO96," loser to ",Stats!$AN96))</f>
        <v>Dave loser to Forrest</v>
      </c>
      <c r="AU96" s="45">
        <f>ABS(Stats!$AQ96-Stats!$AP96)</f>
        <v>1.06</v>
      </c>
      <c r="AV96" s="45">
        <f>Stats!$AQ96+Stats!$AP96</f>
        <v>241.82</v>
      </c>
      <c r="AW96" s="45"/>
      <c r="AX96" s="4"/>
      <c r="AY96" s="4" t="s">
        <v>479</v>
      </c>
      <c r="AZ96" s="4">
        <f>COUNTIF(Stats!$AS$4:$AS$1633,AY96)</f>
        <v>1</v>
      </c>
      <c r="BA96" s="4" t="s">
        <v>480</v>
      </c>
      <c r="BB96" s="4">
        <f>COUNTIF(Stats!$AT$4:$AT$1633,BA96)</f>
        <v>1</v>
      </c>
      <c r="BC96" s="4"/>
      <c r="BD96" s="4"/>
      <c r="BE96" s="4"/>
      <c r="BF96" s="4" t="s">
        <v>60</v>
      </c>
      <c r="BG96" s="4" t="s">
        <v>57</v>
      </c>
      <c r="BH96" s="4">
        <v>111.0</v>
      </c>
      <c r="BI96" s="4">
        <v>120.8</v>
      </c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</row>
    <row r="97" ht="12.75" customHeight="1">
      <c r="A97" s="68">
        <v>2018.0</v>
      </c>
      <c r="B97" s="52" t="s">
        <v>69</v>
      </c>
      <c r="C97" s="52" t="s">
        <v>481</v>
      </c>
      <c r="D97" s="52" t="s">
        <v>66</v>
      </c>
      <c r="E97" s="52" t="s">
        <v>482</v>
      </c>
      <c r="F97" s="4"/>
      <c r="G97" s="4"/>
      <c r="H97" s="4"/>
      <c r="I97" s="4"/>
      <c r="J97" s="26" t="str">
        <f t="shared" si="103"/>
        <v>Y</v>
      </c>
      <c r="K97" s="27" t="s">
        <v>65</v>
      </c>
      <c r="L97" s="28">
        <f t="shared" si="104"/>
        <v>7</v>
      </c>
      <c r="M97" s="62" t="s">
        <v>483</v>
      </c>
      <c r="N97" s="79">
        <v>13.0</v>
      </c>
      <c r="O97" s="58" t="s">
        <v>216</v>
      </c>
      <c r="P97" s="70">
        <v>7.0</v>
      </c>
      <c r="Q97" s="78">
        <v>8.0</v>
      </c>
      <c r="R97" s="84">
        <v>3.0</v>
      </c>
      <c r="S97" s="71">
        <v>12.0</v>
      </c>
      <c r="T97" s="87">
        <v>4.0</v>
      </c>
      <c r="U97" s="57">
        <v>2.0</v>
      </c>
      <c r="V97" s="82">
        <v>5.0</v>
      </c>
      <c r="W97" s="56">
        <v>9.0</v>
      </c>
      <c r="X97" s="77">
        <v>11.0</v>
      </c>
      <c r="Y97" s="84">
        <v>3.0</v>
      </c>
      <c r="Z97" s="27"/>
      <c r="AA97" s="86">
        <f t="shared" si="105"/>
        <v>13</v>
      </c>
      <c r="AB97" s="86">
        <f t="shared" si="106"/>
        <v>2</v>
      </c>
      <c r="AC97" s="119">
        <f t="shared" si="107"/>
        <v>13</v>
      </c>
      <c r="AD97" s="40">
        <f t="shared" si="108"/>
        <v>8.6</v>
      </c>
      <c r="AE97" s="163"/>
      <c r="AF97" s="4"/>
      <c r="AG97" s="4"/>
      <c r="AH97" s="4"/>
      <c r="AI97" s="4"/>
      <c r="AJ97" s="4"/>
      <c r="AK97" s="4"/>
      <c r="AL97" s="64">
        <v>2024.0</v>
      </c>
      <c r="AM97" s="64">
        <v>4.0</v>
      </c>
      <c r="AN97" s="65" t="s">
        <v>50</v>
      </c>
      <c r="AO97" s="65" t="s">
        <v>63</v>
      </c>
      <c r="AP97" s="64">
        <v>146.08</v>
      </c>
      <c r="AQ97" s="64">
        <v>114.62</v>
      </c>
      <c r="AR97" s="65" t="str">
        <f>IF(Stats!$AP97&gt;Stats!$AQ97,Stats!$AN97,Stats!$AO97)</f>
        <v>AJ</v>
      </c>
      <c r="AS97" s="65" t="str">
        <f>IF(Stats!$AR97=Stats!$AN97,CONCATENATE(Stats!$AN97," over ",Stats!$AO97),CONCATENATE(Stats!$AO97," over ",Stats!$AN97))</f>
        <v>AJ over Mike S</v>
      </c>
      <c r="AT97" s="65" t="str">
        <f>IF(Stats!$AR97=Stats!$AO97,CONCATENATE(Stats!$AN97," loser to ",Stats!$AO97),CONCATENATE(Stats!$AO97," loser to ",Stats!$AN97))</f>
        <v>Mike S loser to AJ</v>
      </c>
      <c r="AU97" s="64">
        <f>ABS(Stats!$AQ97-Stats!$AP97)</f>
        <v>31.46</v>
      </c>
      <c r="AV97" s="64">
        <f>Stats!$AQ97+Stats!$AP97</f>
        <v>260.7</v>
      </c>
      <c r="AW97" s="64"/>
      <c r="AX97" s="4"/>
      <c r="AY97" s="4" t="s">
        <v>484</v>
      </c>
      <c r="AZ97" s="4">
        <f>COUNTIF(Stats!$AS$4:$AS$1633,AY97)</f>
        <v>1</v>
      </c>
      <c r="BA97" s="4" t="s">
        <v>485</v>
      </c>
      <c r="BB97" s="4">
        <f>COUNTIF(Stats!$AT$4:$AT$1633,BA97)</f>
        <v>2</v>
      </c>
      <c r="BC97" s="4"/>
      <c r="BD97" s="4"/>
      <c r="BE97" s="4"/>
      <c r="BF97" s="4" t="s">
        <v>50</v>
      </c>
      <c r="BG97" s="4" t="s">
        <v>61</v>
      </c>
      <c r="BH97" s="4">
        <v>116.2</v>
      </c>
      <c r="BI97" s="4">
        <v>45.16</v>
      </c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</row>
    <row r="98" ht="12.75" customHeight="1">
      <c r="A98" s="68">
        <v>2018.0</v>
      </c>
      <c r="B98" s="52"/>
      <c r="C98" s="52" t="s">
        <v>486</v>
      </c>
      <c r="D98" s="52"/>
      <c r="E98" s="52" t="s">
        <v>363</v>
      </c>
      <c r="F98" s="4"/>
      <c r="G98" s="4"/>
      <c r="H98" s="4"/>
      <c r="I98" s="4"/>
      <c r="J98" s="26" t="str">
        <f t="shared" si="103"/>
        <v>Y</v>
      </c>
      <c r="K98" s="27" t="s">
        <v>50</v>
      </c>
      <c r="L98" s="28">
        <f t="shared" si="104"/>
        <v>9</v>
      </c>
      <c r="M98" s="63" t="s">
        <v>487</v>
      </c>
      <c r="N98" s="69">
        <v>8.0</v>
      </c>
      <c r="O98" s="69" t="s">
        <v>251</v>
      </c>
      <c r="P98" s="71">
        <v>12.0</v>
      </c>
      <c r="Q98" s="71">
        <v>12.0</v>
      </c>
      <c r="R98" s="87">
        <v>4.0</v>
      </c>
      <c r="S98" s="78">
        <v>8.0</v>
      </c>
      <c r="T98" s="71">
        <v>12.0</v>
      </c>
      <c r="U98" s="80">
        <v>14.0</v>
      </c>
      <c r="V98" s="70">
        <v>7.0</v>
      </c>
      <c r="W98" s="71">
        <v>12.0</v>
      </c>
      <c r="X98" s="78">
        <v>8.0</v>
      </c>
      <c r="Y98" s="87">
        <v>4.0</v>
      </c>
      <c r="Z98" s="70">
        <v>7.0</v>
      </c>
      <c r="AA98" s="86">
        <f t="shared" si="105"/>
        <v>14</v>
      </c>
      <c r="AB98" s="86">
        <f t="shared" si="106"/>
        <v>4</v>
      </c>
      <c r="AC98" s="119">
        <f t="shared" si="107"/>
        <v>8</v>
      </c>
      <c r="AD98" s="40">
        <f t="shared" si="108"/>
        <v>8.8</v>
      </c>
      <c r="AE98" s="163"/>
      <c r="AF98" s="4"/>
      <c r="AG98" s="4"/>
      <c r="AH98" s="4"/>
      <c r="AI98" s="4"/>
      <c r="AJ98" s="4"/>
      <c r="AK98" s="4"/>
      <c r="AL98" s="45">
        <v>2024.0</v>
      </c>
      <c r="AM98" s="45">
        <v>4.0</v>
      </c>
      <c r="AN98" s="46" t="s">
        <v>60</v>
      </c>
      <c r="AO98" s="46" t="s">
        <v>69</v>
      </c>
      <c r="AP98" s="45">
        <v>53.6</v>
      </c>
      <c r="AQ98" s="45">
        <v>61.44</v>
      </c>
      <c r="AR98" s="46" t="str">
        <f>IF(Stats!$AP98&gt;Stats!$AQ98,Stats!$AN98,Stats!$AO98)</f>
        <v>Todd</v>
      </c>
      <c r="AS98" s="46" t="str">
        <f>IF(Stats!$AR98=Stats!$AN98,CONCATENATE(Stats!$AN98," over ",Stats!$AO98),CONCATENATE(Stats!$AO98," over ",Stats!$AN98))</f>
        <v>Todd over Hoyle</v>
      </c>
      <c r="AT98" s="46" t="str">
        <f>IF(Stats!$AR98=Stats!$AO98,CONCATENATE(Stats!$AN98," loser to ",Stats!$AO98),CONCATENATE(Stats!$AO98," loser to ",Stats!$AN98))</f>
        <v>Hoyle loser to Todd</v>
      </c>
      <c r="AU98" s="45">
        <f>ABS(Stats!$AQ98-Stats!$AP98)</f>
        <v>7.84</v>
      </c>
      <c r="AV98" s="45">
        <f>Stats!$AQ98+Stats!$AP98</f>
        <v>115.04</v>
      </c>
      <c r="AW98" s="45"/>
      <c r="AX98" s="4"/>
      <c r="AY98" s="4" t="s">
        <v>488</v>
      </c>
      <c r="AZ98" s="4">
        <f>COUNTIF(Stats!$AS$4:$AS$1633,AY98)</f>
        <v>1</v>
      </c>
      <c r="BA98" s="4" t="s">
        <v>489</v>
      </c>
      <c r="BB98" s="4">
        <f>COUNTIF(Stats!$AT$4:$AT$1633,BA98)</f>
        <v>1</v>
      </c>
      <c r="BC98" s="4"/>
      <c r="BD98" s="4"/>
      <c r="BE98" s="4"/>
      <c r="BF98" s="4" t="s">
        <v>59</v>
      </c>
      <c r="BG98" s="4" t="s">
        <v>64</v>
      </c>
      <c r="BH98" s="4">
        <v>123.2</v>
      </c>
      <c r="BI98" s="4">
        <v>71.34</v>
      </c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</row>
    <row r="99" ht="12.75" customHeight="1">
      <c r="A99" s="75">
        <v>2018.0</v>
      </c>
      <c r="B99" s="25" t="s">
        <v>63</v>
      </c>
      <c r="C99" s="25" t="s">
        <v>401</v>
      </c>
      <c r="D99" s="25" t="s">
        <v>59</v>
      </c>
      <c r="E99" s="25" t="s">
        <v>453</v>
      </c>
      <c r="F99" s="4"/>
      <c r="G99" s="4"/>
      <c r="H99" s="4"/>
      <c r="I99" s="4"/>
      <c r="J99" s="26" t="str">
        <f t="shared" si="103"/>
        <v>Y</v>
      </c>
      <c r="K99" s="27" t="s">
        <v>61</v>
      </c>
      <c r="L99" s="28">
        <f t="shared" si="104"/>
        <v>7.083333333</v>
      </c>
      <c r="M99" s="85" t="s">
        <v>490</v>
      </c>
      <c r="N99" s="62">
        <v>1.0</v>
      </c>
      <c r="O99" s="76" t="s">
        <v>199</v>
      </c>
      <c r="P99" s="78">
        <v>8.0</v>
      </c>
      <c r="Q99" s="56">
        <v>9.0</v>
      </c>
      <c r="R99" s="80">
        <v>14.0</v>
      </c>
      <c r="S99" s="81">
        <v>13.0</v>
      </c>
      <c r="T99" s="70">
        <v>7.0</v>
      </c>
      <c r="U99" s="87">
        <v>4.0</v>
      </c>
      <c r="V99" s="83">
        <v>6.0</v>
      </c>
      <c r="W99" s="70">
        <v>7.0</v>
      </c>
      <c r="X99" s="87">
        <v>4.0</v>
      </c>
      <c r="Y99" s="70">
        <v>7.0</v>
      </c>
      <c r="Z99" s="82">
        <v>5.0</v>
      </c>
      <c r="AA99" s="86">
        <f t="shared" si="105"/>
        <v>14</v>
      </c>
      <c r="AB99" s="86">
        <f t="shared" si="106"/>
        <v>1</v>
      </c>
      <c r="AC99" s="119">
        <f t="shared" si="107"/>
        <v>1</v>
      </c>
      <c r="AD99" s="40">
        <f t="shared" si="108"/>
        <v>9</v>
      </c>
      <c r="AE99" s="163"/>
      <c r="AF99" s="4"/>
      <c r="AG99" s="4"/>
      <c r="AH99" s="4"/>
      <c r="AI99" s="4"/>
      <c r="AJ99" s="4"/>
      <c r="AK99" s="4"/>
      <c r="AL99" s="64">
        <v>2024.0</v>
      </c>
      <c r="AM99" s="64">
        <v>4.0</v>
      </c>
      <c r="AN99" s="65" t="s">
        <v>66</v>
      </c>
      <c r="AO99" s="65" t="s">
        <v>65</v>
      </c>
      <c r="AP99" s="64">
        <v>122.58</v>
      </c>
      <c r="AQ99" s="64">
        <v>78.52</v>
      </c>
      <c r="AR99" s="65" t="str">
        <f>IF(Stats!$AP99&gt;Stats!$AQ99,Stats!$AN99,Stats!$AO99)</f>
        <v>Nixon</v>
      </c>
      <c r="AS99" s="65" t="str">
        <f>IF(Stats!$AR99=Stats!$AN99,CONCATENATE(Stats!$AN99," over ",Stats!$AO99),CONCATENATE(Stats!$AO99," over ",Stats!$AN99))</f>
        <v>Nixon over Neill</v>
      </c>
      <c r="AT99" s="65" t="str">
        <f>IF(Stats!$AR99=Stats!$AO99,CONCATENATE(Stats!$AN99," loser to ",Stats!$AO99),CONCATENATE(Stats!$AO99," loser to ",Stats!$AN99))</f>
        <v>Neill loser to Nixon</v>
      </c>
      <c r="AU99" s="64">
        <f>ABS(Stats!$AQ99-Stats!$AP99)</f>
        <v>44.06</v>
      </c>
      <c r="AV99" s="64">
        <f>Stats!$AQ99+Stats!$AP99</f>
        <v>201.1</v>
      </c>
      <c r="AW99" s="64"/>
      <c r="AX99" s="4"/>
      <c r="AY99" s="4" t="s">
        <v>491</v>
      </c>
      <c r="AZ99" s="4">
        <f>COUNTIF(Stats!$AS$4:$AS$1633,AY99)</f>
        <v>10</v>
      </c>
      <c r="BA99" s="4" t="s">
        <v>492</v>
      </c>
      <c r="BB99" s="4">
        <f>COUNTIF(Stats!$AT$4:$AT$1633,BA99)</f>
        <v>1</v>
      </c>
      <c r="BC99" s="4"/>
      <c r="BD99" s="4"/>
      <c r="BE99" s="4"/>
      <c r="BF99" s="4" t="s">
        <v>68</v>
      </c>
      <c r="BG99" s="4" t="s">
        <v>50</v>
      </c>
      <c r="BH99" s="4">
        <v>73.1</v>
      </c>
      <c r="BI99" s="4">
        <v>144.46</v>
      </c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</row>
    <row r="100" ht="12.75" customHeight="1">
      <c r="A100" s="68">
        <v>2018.0</v>
      </c>
      <c r="B100" s="52" t="s">
        <v>65</v>
      </c>
      <c r="C100" s="52" t="s">
        <v>493</v>
      </c>
      <c r="D100" s="52" t="s">
        <v>60</v>
      </c>
      <c r="E100" s="52" t="s">
        <v>494</v>
      </c>
      <c r="F100" s="4"/>
      <c r="G100" s="4"/>
      <c r="H100" s="4"/>
      <c r="I100" s="4"/>
      <c r="J100" s="26" t="str">
        <f t="shared" si="103"/>
        <v>Y</v>
      </c>
      <c r="K100" s="27" t="s">
        <v>68</v>
      </c>
      <c r="L100" s="28">
        <f t="shared" si="104"/>
        <v>8.75</v>
      </c>
      <c r="M100" s="60" t="s">
        <v>495</v>
      </c>
      <c r="N100" s="54">
        <v>2.0</v>
      </c>
      <c r="O100" s="62" t="s">
        <v>231</v>
      </c>
      <c r="P100" s="81">
        <v>13.0</v>
      </c>
      <c r="Q100" s="80">
        <v>14.0</v>
      </c>
      <c r="R100" s="81">
        <v>13.0</v>
      </c>
      <c r="S100" s="56">
        <v>9.0</v>
      </c>
      <c r="T100" s="78">
        <v>8.0</v>
      </c>
      <c r="U100" s="77">
        <v>11.0</v>
      </c>
      <c r="V100" s="77">
        <v>11.0</v>
      </c>
      <c r="W100" s="77">
        <v>11.0</v>
      </c>
      <c r="X100" s="84">
        <v>3.0</v>
      </c>
      <c r="Y100" s="56">
        <v>9.0</v>
      </c>
      <c r="Z100" s="88">
        <v>1.0</v>
      </c>
      <c r="AA100" s="86">
        <f t="shared" si="105"/>
        <v>14</v>
      </c>
      <c r="AB100" s="86">
        <f t="shared" si="106"/>
        <v>1</v>
      </c>
      <c r="AC100" s="119">
        <f t="shared" si="107"/>
        <v>2</v>
      </c>
      <c r="AD100" s="40">
        <f t="shared" si="108"/>
        <v>10.2</v>
      </c>
      <c r="AE100" s="163"/>
      <c r="AF100" s="4"/>
      <c r="AG100" s="4"/>
      <c r="AH100" s="4"/>
      <c r="AI100" s="4"/>
      <c r="AJ100" s="4"/>
      <c r="AK100" s="4"/>
      <c r="AL100" s="45">
        <v>2024.0</v>
      </c>
      <c r="AM100" s="45">
        <v>4.0</v>
      </c>
      <c r="AN100" s="46" t="s">
        <v>67</v>
      </c>
      <c r="AO100" s="46" t="s">
        <v>49</v>
      </c>
      <c r="AP100" s="45">
        <v>101.34</v>
      </c>
      <c r="AQ100" s="45">
        <v>98.98</v>
      </c>
      <c r="AR100" s="46" t="str">
        <f>IF(Stats!$AP100&gt;Stats!$AQ100,Stats!$AN100,Stats!$AO100)</f>
        <v>Rick</v>
      </c>
      <c r="AS100" s="46" t="str">
        <f>IF(Stats!$AR100=Stats!$AN100,CONCATENATE(Stats!$AN100," over ",Stats!$AO100),CONCATENATE(Stats!$AO100," over ",Stats!$AN100))</f>
        <v>Rick over Adler</v>
      </c>
      <c r="AT100" s="46" t="str">
        <f>IF(Stats!$AR100=Stats!$AO100,CONCATENATE(Stats!$AN100," loser to ",Stats!$AO100),CONCATENATE(Stats!$AO100," loser to ",Stats!$AN100))</f>
        <v>Adler loser to Rick</v>
      </c>
      <c r="AU100" s="45">
        <f>ABS(Stats!$AQ100-Stats!$AP100)</f>
        <v>2.36</v>
      </c>
      <c r="AV100" s="45">
        <f>Stats!$AQ100+Stats!$AP100</f>
        <v>200.32</v>
      </c>
      <c r="AW100" s="45"/>
      <c r="AX100" s="4"/>
      <c r="AY100" s="4" t="s">
        <v>496</v>
      </c>
      <c r="AZ100" s="4">
        <f>COUNTIF(Stats!$AS$4:$AS$1633,AY100)</f>
        <v>9</v>
      </c>
      <c r="BA100" s="4" t="s">
        <v>497</v>
      </c>
      <c r="BB100" s="4">
        <f>COUNTIF(Stats!$AT$4:$AT$1633,BA100)</f>
        <v>1</v>
      </c>
      <c r="BC100" s="4"/>
      <c r="BD100" s="4"/>
      <c r="BE100" s="4"/>
      <c r="BF100" s="4" t="s">
        <v>55</v>
      </c>
      <c r="BG100" s="4" t="s">
        <v>49</v>
      </c>
      <c r="BH100" s="4">
        <v>83.04</v>
      </c>
      <c r="BI100" s="4">
        <v>129.86</v>
      </c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</row>
    <row r="101" ht="12.75" customHeight="1">
      <c r="A101" s="75">
        <v>2018.0</v>
      </c>
      <c r="B101" s="25" t="s">
        <v>63</v>
      </c>
      <c r="C101" s="25" t="s">
        <v>498</v>
      </c>
      <c r="D101" s="25" t="s">
        <v>49</v>
      </c>
      <c r="E101" s="25" t="s">
        <v>499</v>
      </c>
      <c r="F101" s="4"/>
      <c r="G101" s="4"/>
      <c r="H101" s="4"/>
      <c r="I101" s="4"/>
      <c r="J101" s="94" t="str">
        <f t="shared" si="103"/>
        <v>Y</v>
      </c>
      <c r="K101" s="95" t="s">
        <v>67</v>
      </c>
      <c r="L101" s="150">
        <f t="shared" si="104"/>
        <v>10.25</v>
      </c>
      <c r="M101" s="164" t="s">
        <v>500</v>
      </c>
      <c r="N101" s="177">
        <v>6.0</v>
      </c>
      <c r="O101" s="164" t="s">
        <v>263</v>
      </c>
      <c r="P101" s="168">
        <v>14.0</v>
      </c>
      <c r="Q101" s="173">
        <v>11.0</v>
      </c>
      <c r="R101" s="178">
        <v>10.0</v>
      </c>
      <c r="S101" s="95"/>
      <c r="T101" s="95"/>
      <c r="U101" s="95"/>
      <c r="V101" s="95"/>
      <c r="W101" s="95"/>
      <c r="X101" s="95"/>
      <c r="Y101" s="95"/>
      <c r="Z101" s="95"/>
      <c r="AA101" s="151">
        <f t="shared" si="105"/>
        <v>14</v>
      </c>
      <c r="AB101" s="151">
        <f t="shared" si="106"/>
        <v>6</v>
      </c>
      <c r="AC101" s="152">
        <f t="shared" si="107"/>
        <v>6</v>
      </c>
      <c r="AD101" s="179">
        <f t="shared" si="108"/>
        <v>10.25</v>
      </c>
      <c r="AE101" s="163"/>
      <c r="AF101" s="4"/>
      <c r="AG101" s="4"/>
      <c r="AH101" s="4"/>
      <c r="AI101" s="4"/>
      <c r="AJ101" s="4"/>
      <c r="AK101" s="4"/>
      <c r="AL101" s="64">
        <v>2024.0</v>
      </c>
      <c r="AM101" s="64">
        <v>3.0</v>
      </c>
      <c r="AN101" s="65" t="s">
        <v>68</v>
      </c>
      <c r="AO101" s="65" t="s">
        <v>64</v>
      </c>
      <c r="AP101" s="64">
        <v>49.38</v>
      </c>
      <c r="AQ101" s="64">
        <v>73.0</v>
      </c>
      <c r="AR101" s="65" t="str">
        <f>IF(Stats!$AP101&gt;Stats!$AQ101,Stats!$AN101,Stats!$AO101)</f>
        <v>Mims</v>
      </c>
      <c r="AS101" s="65" t="str">
        <f>IF(Stats!$AR101=Stats!$AN101,CONCATENATE(Stats!$AN101," over ",Stats!$AO101),CONCATENATE(Stats!$AO101," over ",Stats!$AN101))</f>
        <v>Mims over Ryan</v>
      </c>
      <c r="AT101" s="65" t="str">
        <f>IF(Stats!$AR101=Stats!$AO101,CONCATENATE(Stats!$AN101," loser to ",Stats!$AO101),CONCATENATE(Stats!$AO101," loser to ",Stats!$AN101))</f>
        <v>Ryan loser to Mims</v>
      </c>
      <c r="AU101" s="64">
        <f>ABS(Stats!$AQ101-Stats!$AP101)</f>
        <v>23.62</v>
      </c>
      <c r="AV101" s="64">
        <f>Stats!$AQ101+Stats!$AP101</f>
        <v>122.38</v>
      </c>
      <c r="AW101" s="64"/>
      <c r="AX101" s="4"/>
      <c r="AY101" s="4" t="s">
        <v>501</v>
      </c>
      <c r="AZ101" s="4">
        <f>COUNTIF(Stats!$AS$4:$AS$1633,AY101)</f>
        <v>4</v>
      </c>
      <c r="BA101" s="4" t="s">
        <v>502</v>
      </c>
      <c r="BB101" s="4">
        <f>COUNTIF(Stats!$AT$4:$AT$1633,BA101)</f>
        <v>2</v>
      </c>
      <c r="BC101" s="4"/>
      <c r="BD101" s="4"/>
      <c r="BE101" s="4"/>
      <c r="BF101" s="4" t="s">
        <v>59</v>
      </c>
      <c r="BG101" s="4" t="s">
        <v>57</v>
      </c>
      <c r="BH101" s="4">
        <v>103.66</v>
      </c>
      <c r="BI101" s="4">
        <v>127.7</v>
      </c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</row>
    <row r="102" ht="12.75" customHeight="1">
      <c r="A102" s="75">
        <v>2018.0</v>
      </c>
      <c r="B102" s="25"/>
      <c r="C102" s="25" t="s">
        <v>289</v>
      </c>
      <c r="D102" s="25"/>
      <c r="E102" s="25" t="s">
        <v>503</v>
      </c>
      <c r="F102" s="4"/>
      <c r="G102" s="4"/>
      <c r="H102" s="4"/>
      <c r="I102" s="4"/>
      <c r="J102" s="5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5">
        <v>2024.0</v>
      </c>
      <c r="AM102" s="45">
        <v>3.0</v>
      </c>
      <c r="AN102" s="46" t="s">
        <v>61</v>
      </c>
      <c r="AO102" s="46" t="s">
        <v>59</v>
      </c>
      <c r="AP102" s="45">
        <v>114.38</v>
      </c>
      <c r="AQ102" s="45">
        <v>87.48</v>
      </c>
      <c r="AR102" s="46" t="str">
        <f>IF(Stats!$AP102&gt;Stats!$AQ102,Stats!$AN102,Stats!$AO102)</f>
        <v>Jimmy</v>
      </c>
      <c r="AS102" s="46" t="str">
        <f>IF(Stats!$AR102=Stats!$AN102,CONCATENATE(Stats!$AN102," over ",Stats!$AO102),CONCATENATE(Stats!$AO102," over ",Stats!$AN102))</f>
        <v>Jimmy over Forrest</v>
      </c>
      <c r="AT102" s="46" t="str">
        <f>IF(Stats!$AR102=Stats!$AO102,CONCATENATE(Stats!$AN102," loser to ",Stats!$AO102),CONCATENATE(Stats!$AO102," loser to ",Stats!$AN102))</f>
        <v>Forrest loser to Jimmy</v>
      </c>
      <c r="AU102" s="45">
        <f>ABS(Stats!$AQ102-Stats!$AP102)</f>
        <v>26.9</v>
      </c>
      <c r="AV102" s="45">
        <f>Stats!$AQ102+Stats!$AP102</f>
        <v>201.86</v>
      </c>
      <c r="AW102" s="45"/>
      <c r="AX102" s="4"/>
      <c r="AY102" s="4" t="s">
        <v>504</v>
      </c>
      <c r="AZ102" s="4">
        <f>COUNTIF(Stats!$AS$4:$AS$1633,AY102)</f>
        <v>2</v>
      </c>
      <c r="BA102" s="4" t="s">
        <v>505</v>
      </c>
      <c r="BB102" s="4">
        <f>COUNTIF(Stats!$AT$4:$AT$1633,BA102)</f>
        <v>6</v>
      </c>
      <c r="BC102" s="4"/>
      <c r="BD102" s="4"/>
      <c r="BE102" s="4"/>
      <c r="BF102" s="4" t="s">
        <v>64</v>
      </c>
      <c r="BG102" s="4" t="s">
        <v>60</v>
      </c>
      <c r="BH102" s="4">
        <v>103.7</v>
      </c>
      <c r="BI102" s="4">
        <v>122.82</v>
      </c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</row>
    <row r="103" ht="12.75" customHeight="1">
      <c r="A103" s="75">
        <v>2018.0</v>
      </c>
      <c r="B103" s="25"/>
      <c r="C103" s="25" t="s">
        <v>342</v>
      </c>
      <c r="D103" s="25"/>
      <c r="E103" s="25" t="s">
        <v>506</v>
      </c>
      <c r="F103" s="4"/>
      <c r="G103" s="4"/>
      <c r="H103" s="4"/>
      <c r="I103" s="4"/>
      <c r="J103" s="102" t="s">
        <v>10</v>
      </c>
      <c r="K103" s="103" t="s">
        <v>168</v>
      </c>
      <c r="L103" s="103" t="s">
        <v>294</v>
      </c>
      <c r="M103" s="155" t="s">
        <v>382</v>
      </c>
      <c r="N103" s="155" t="s">
        <v>383</v>
      </c>
      <c r="O103" s="155" t="s">
        <v>384</v>
      </c>
      <c r="P103" s="142" t="s">
        <v>17</v>
      </c>
      <c r="Q103" s="142" t="s">
        <v>18</v>
      </c>
      <c r="R103" s="142" t="s">
        <v>19</v>
      </c>
      <c r="S103" s="142" t="s">
        <v>20</v>
      </c>
      <c r="T103" s="142" t="s">
        <v>21</v>
      </c>
      <c r="U103" s="142" t="s">
        <v>22</v>
      </c>
      <c r="V103" s="142" t="s">
        <v>23</v>
      </c>
      <c r="W103" s="142" t="s">
        <v>24</v>
      </c>
      <c r="X103" s="142" t="s">
        <v>25</v>
      </c>
      <c r="Y103" s="142" t="s">
        <v>26</v>
      </c>
      <c r="Z103" s="142" t="s">
        <v>27</v>
      </c>
      <c r="AA103" s="107" t="s">
        <v>28</v>
      </c>
      <c r="AB103" s="107" t="s">
        <v>29</v>
      </c>
      <c r="AC103" s="107" t="s">
        <v>30</v>
      </c>
      <c r="AD103" s="107" t="s">
        <v>31</v>
      </c>
      <c r="AE103" s="158"/>
      <c r="AF103" s="4"/>
      <c r="AG103" s="4"/>
      <c r="AH103" s="4"/>
      <c r="AI103" s="4"/>
      <c r="AJ103" s="4"/>
      <c r="AK103" s="4"/>
      <c r="AL103" s="64">
        <v>2024.0</v>
      </c>
      <c r="AM103" s="64">
        <v>3.0</v>
      </c>
      <c r="AN103" s="65" t="s">
        <v>57</v>
      </c>
      <c r="AO103" s="65" t="s">
        <v>50</v>
      </c>
      <c r="AP103" s="64">
        <v>88.88</v>
      </c>
      <c r="AQ103" s="64">
        <v>136.44</v>
      </c>
      <c r="AR103" s="65" t="str">
        <f>IF(Stats!$AP103&gt;Stats!$AQ103,Stats!$AN103,Stats!$AO103)</f>
        <v>AJ</v>
      </c>
      <c r="AS103" s="65" t="str">
        <f>IF(Stats!$AR103=Stats!$AN103,CONCATENATE(Stats!$AN103," over ",Stats!$AO103),CONCATENATE(Stats!$AO103," over ",Stats!$AN103))</f>
        <v>AJ over Doug</v>
      </c>
      <c r="AT103" s="65" t="str">
        <f>IF(Stats!$AR103=Stats!$AO103,CONCATENATE(Stats!$AN103," loser to ",Stats!$AO103),CONCATENATE(Stats!$AO103," loser to ",Stats!$AN103))</f>
        <v>Doug loser to AJ</v>
      </c>
      <c r="AU103" s="64">
        <f>ABS(Stats!$AQ103-Stats!$AP103)</f>
        <v>47.56</v>
      </c>
      <c r="AV103" s="64">
        <f>Stats!$AQ103+Stats!$AP103</f>
        <v>225.32</v>
      </c>
      <c r="AW103" s="64"/>
      <c r="AX103" s="4"/>
      <c r="AY103" s="4" t="s">
        <v>507</v>
      </c>
      <c r="AZ103" s="4">
        <f>COUNTIF(Stats!$AS$4:$AS$1633,AY103)</f>
        <v>1</v>
      </c>
      <c r="BA103" s="4" t="s">
        <v>508</v>
      </c>
      <c r="BB103" s="4">
        <f>COUNTIF(Stats!$AT$4:$AT$1633,BA103)</f>
        <v>9</v>
      </c>
      <c r="BC103" s="4"/>
      <c r="BD103" s="4"/>
      <c r="BE103" s="4"/>
      <c r="BF103" s="4" t="s">
        <v>61</v>
      </c>
      <c r="BG103" s="4" t="s">
        <v>63</v>
      </c>
      <c r="BH103" s="4">
        <v>105.28</v>
      </c>
      <c r="BI103" s="4">
        <v>121.54</v>
      </c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</row>
    <row r="104" ht="12.75" customHeight="1">
      <c r="A104" s="75">
        <v>2018.0</v>
      </c>
      <c r="B104" s="25"/>
      <c r="C104" s="25"/>
      <c r="D104" s="25"/>
      <c r="E104" s="25" t="s">
        <v>509</v>
      </c>
      <c r="F104" s="4"/>
      <c r="G104" s="4"/>
      <c r="H104" s="4"/>
      <c r="I104" s="4"/>
      <c r="J104" s="26" t="s">
        <v>305</v>
      </c>
      <c r="K104" s="27" t="s">
        <v>64</v>
      </c>
      <c r="L104" s="28">
        <f t="shared" ref="L104:L117" si="109">AVERAGE(M104:Z104)</f>
        <v>9</v>
      </c>
      <c r="M104" s="27">
        <v>8.0</v>
      </c>
      <c r="N104" s="27">
        <v>9.0</v>
      </c>
      <c r="O104" s="27">
        <v>10.0</v>
      </c>
      <c r="P104" s="27">
        <v>9.0</v>
      </c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86">
        <f t="shared" ref="AA104:AA117" si="110">MAX(M104:Z104)</f>
        <v>10</v>
      </c>
      <c r="AB104" s="86">
        <f t="shared" ref="AB104:AB117" si="111">MIN(M104:Z104)</f>
        <v>8</v>
      </c>
      <c r="AC104" s="119">
        <f t="shared" ref="AC104:AC117" si="112">IFERROR(AVERAGE(M104:O104),"")</f>
        <v>9</v>
      </c>
      <c r="AD104" s="40">
        <f t="shared" ref="AD104:AD117" si="113">IFERROR(AVERAGE(M104:S104),"")</f>
        <v>9</v>
      </c>
      <c r="AE104" s="163"/>
      <c r="AF104" s="4"/>
      <c r="AG104" s="4"/>
      <c r="AH104" s="4"/>
      <c r="AI104" s="4"/>
      <c r="AJ104" s="4"/>
      <c r="AK104" s="4"/>
      <c r="AL104" s="45">
        <v>2024.0</v>
      </c>
      <c r="AM104" s="45">
        <v>3.0</v>
      </c>
      <c r="AN104" s="46" t="s">
        <v>55</v>
      </c>
      <c r="AO104" s="46" t="s">
        <v>60</v>
      </c>
      <c r="AP104" s="45">
        <v>91.46</v>
      </c>
      <c r="AQ104" s="45">
        <v>102.22</v>
      </c>
      <c r="AR104" s="46" t="str">
        <f>IF(Stats!$AP104&gt;Stats!$AQ104,Stats!$AN104,Stats!$AO104)</f>
        <v>Hoyle</v>
      </c>
      <c r="AS104" s="46" t="str">
        <f>IF(Stats!$AR104=Stats!$AN104,CONCATENATE(Stats!$AN104," over ",Stats!$AO104),CONCATENATE(Stats!$AO104," over ",Stats!$AN104))</f>
        <v>Hoyle over Dave</v>
      </c>
      <c r="AT104" s="46" t="str">
        <f>IF(Stats!$AR104=Stats!$AO104,CONCATENATE(Stats!$AN104," loser to ",Stats!$AO104),CONCATENATE(Stats!$AO104," loser to ",Stats!$AN104))</f>
        <v>Dave loser to Hoyle</v>
      </c>
      <c r="AU104" s="45">
        <f>ABS(Stats!$AQ104-Stats!$AP104)</f>
        <v>10.76</v>
      </c>
      <c r="AV104" s="45">
        <f>Stats!$AQ104+Stats!$AP104</f>
        <v>193.68</v>
      </c>
      <c r="AW104" s="45"/>
      <c r="AX104" s="4"/>
      <c r="AY104" s="4" t="s">
        <v>510</v>
      </c>
      <c r="AZ104" s="4">
        <f>COUNTIF(Stats!$AS$4:$AS$1633,AY104)</f>
        <v>7</v>
      </c>
      <c r="BA104" s="4" t="s">
        <v>511</v>
      </c>
      <c r="BB104" s="4">
        <f>COUNTIF(Stats!$AT$4:$AT$1633,BA104)</f>
        <v>3</v>
      </c>
      <c r="BC104" s="4"/>
      <c r="BD104" s="4"/>
      <c r="BE104" s="4"/>
      <c r="BF104" s="4" t="s">
        <v>65</v>
      </c>
      <c r="BG104" s="4" t="s">
        <v>69</v>
      </c>
      <c r="BH104" s="4">
        <v>109.34</v>
      </c>
      <c r="BI104" s="4">
        <v>114.56</v>
      </c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</row>
    <row r="105" ht="12.75" customHeight="1">
      <c r="A105" s="68">
        <v>2018.0</v>
      </c>
      <c r="B105" s="52" t="s">
        <v>63</v>
      </c>
      <c r="C105" s="52" t="s">
        <v>506</v>
      </c>
      <c r="D105" s="52" t="s">
        <v>61</v>
      </c>
      <c r="E105" s="52" t="s">
        <v>512</v>
      </c>
      <c r="F105" s="4"/>
      <c r="G105" s="4"/>
      <c r="H105" s="4"/>
      <c r="I105" s="4"/>
      <c r="J105" s="26" t="s">
        <v>305</v>
      </c>
      <c r="K105" s="27" t="s">
        <v>63</v>
      </c>
      <c r="L105" s="28">
        <f t="shared" si="109"/>
        <v>8.214285714</v>
      </c>
      <c r="M105" s="27">
        <v>7.0</v>
      </c>
      <c r="N105" s="27">
        <v>4.0</v>
      </c>
      <c r="O105" s="27">
        <v>6.0</v>
      </c>
      <c r="P105" s="27">
        <v>8.0</v>
      </c>
      <c r="Q105" s="27">
        <v>8.0</v>
      </c>
      <c r="R105" s="27">
        <v>7.0</v>
      </c>
      <c r="S105" s="27">
        <v>8.0</v>
      </c>
      <c r="T105" s="27">
        <v>9.0</v>
      </c>
      <c r="U105" s="27">
        <v>11.0</v>
      </c>
      <c r="V105" s="27">
        <v>9.0</v>
      </c>
      <c r="W105" s="27">
        <v>10.0</v>
      </c>
      <c r="X105" s="27">
        <v>9.0</v>
      </c>
      <c r="Y105" s="27">
        <v>11.0</v>
      </c>
      <c r="Z105" s="27">
        <v>8.0</v>
      </c>
      <c r="AA105" s="86">
        <f t="shared" si="110"/>
        <v>11</v>
      </c>
      <c r="AB105" s="86">
        <f t="shared" si="111"/>
        <v>4</v>
      </c>
      <c r="AC105" s="119">
        <f t="shared" si="112"/>
        <v>5.666666667</v>
      </c>
      <c r="AD105" s="40">
        <f t="shared" si="113"/>
        <v>6.857142857</v>
      </c>
      <c r="AE105" s="163"/>
      <c r="AF105" s="4"/>
      <c r="AG105" s="4"/>
      <c r="AH105" s="4"/>
      <c r="AI105" s="4"/>
      <c r="AJ105" s="4"/>
      <c r="AK105" s="4"/>
      <c r="AL105" s="64">
        <v>2024.0</v>
      </c>
      <c r="AM105" s="64">
        <v>3.0</v>
      </c>
      <c r="AN105" s="65" t="s">
        <v>63</v>
      </c>
      <c r="AO105" s="65" t="s">
        <v>66</v>
      </c>
      <c r="AP105" s="64">
        <v>98.84</v>
      </c>
      <c r="AQ105" s="64">
        <v>127.8</v>
      </c>
      <c r="AR105" s="65" t="str">
        <f>IF(Stats!$AP105&gt;Stats!$AQ105,Stats!$AN105,Stats!$AO105)</f>
        <v>Nixon</v>
      </c>
      <c r="AS105" s="65" t="str">
        <f>IF(Stats!$AR105=Stats!$AN105,CONCATENATE(Stats!$AN105," over ",Stats!$AO105),CONCATENATE(Stats!$AO105," over ",Stats!$AN105))</f>
        <v>Nixon over Mike S</v>
      </c>
      <c r="AT105" s="65" t="str">
        <f>IF(Stats!$AR105=Stats!$AO105,CONCATENATE(Stats!$AN105," loser to ",Stats!$AO105),CONCATENATE(Stats!$AO105," loser to ",Stats!$AN105))</f>
        <v>Mike S loser to Nixon</v>
      </c>
      <c r="AU105" s="64">
        <f>ABS(Stats!$AQ105-Stats!$AP105)</f>
        <v>28.96</v>
      </c>
      <c r="AV105" s="64">
        <f>Stats!$AQ105+Stats!$AP105</f>
        <v>226.64</v>
      </c>
      <c r="AW105" s="64"/>
      <c r="AX105" s="4"/>
      <c r="AY105" s="4" t="s">
        <v>513</v>
      </c>
      <c r="AZ105" s="4">
        <f>COUNTIF(Stats!$AS$4:$AS$1633,AY105)</f>
        <v>5</v>
      </c>
      <c r="BA105" s="4" t="s">
        <v>514</v>
      </c>
      <c r="BB105" s="4">
        <f>COUNTIF(Stats!$AT$4:$AT$1633,BA105)</f>
        <v>8</v>
      </c>
      <c r="BC105" s="4"/>
      <c r="BD105" s="4"/>
      <c r="BE105" s="4"/>
      <c r="BF105" s="4" t="s">
        <v>67</v>
      </c>
      <c r="BG105" s="4" t="s">
        <v>66</v>
      </c>
      <c r="BH105" s="4">
        <v>111.72</v>
      </c>
      <c r="BI105" s="4">
        <v>113.66</v>
      </c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</row>
    <row r="106" ht="12.75" customHeight="1">
      <c r="A106" s="68">
        <v>2018.0</v>
      </c>
      <c r="B106" s="52"/>
      <c r="C106" s="52" t="s">
        <v>453</v>
      </c>
      <c r="D106" s="52"/>
      <c r="E106" s="52" t="s">
        <v>515</v>
      </c>
      <c r="F106" s="4"/>
      <c r="G106" s="4"/>
      <c r="H106" s="4"/>
      <c r="I106" s="4"/>
      <c r="J106" s="26" t="s">
        <v>305</v>
      </c>
      <c r="K106" s="27" t="s">
        <v>49</v>
      </c>
      <c r="L106" s="28">
        <f t="shared" si="109"/>
        <v>7.357142857</v>
      </c>
      <c r="M106" s="27">
        <v>9.0</v>
      </c>
      <c r="N106" s="27">
        <v>8.0</v>
      </c>
      <c r="O106" s="27">
        <v>4.0</v>
      </c>
      <c r="P106" s="27">
        <v>8.0</v>
      </c>
      <c r="Q106" s="27">
        <v>9.0</v>
      </c>
      <c r="R106" s="27">
        <v>9.0</v>
      </c>
      <c r="S106" s="27">
        <v>5.0</v>
      </c>
      <c r="T106" s="27">
        <v>8.0</v>
      </c>
      <c r="U106" s="27">
        <v>6.0</v>
      </c>
      <c r="V106" s="27">
        <v>8.0</v>
      </c>
      <c r="W106" s="27">
        <v>8.0</v>
      </c>
      <c r="X106" s="27">
        <v>9.0</v>
      </c>
      <c r="Y106" s="27">
        <v>6.0</v>
      </c>
      <c r="Z106" s="27">
        <v>6.0</v>
      </c>
      <c r="AA106" s="86">
        <f t="shared" si="110"/>
        <v>9</v>
      </c>
      <c r="AB106" s="86">
        <f t="shared" si="111"/>
        <v>4</v>
      </c>
      <c r="AC106" s="119">
        <f t="shared" si="112"/>
        <v>7</v>
      </c>
      <c r="AD106" s="40">
        <f t="shared" si="113"/>
        <v>7.428571429</v>
      </c>
      <c r="AE106" s="163"/>
      <c r="AF106" s="4"/>
      <c r="AG106" s="4"/>
      <c r="AH106" s="4"/>
      <c r="AI106" s="4"/>
      <c r="AJ106" s="4"/>
      <c r="AK106" s="4"/>
      <c r="AL106" s="45">
        <v>2024.0</v>
      </c>
      <c r="AM106" s="45">
        <v>3.0</v>
      </c>
      <c r="AN106" s="46" t="s">
        <v>69</v>
      </c>
      <c r="AO106" s="46" t="s">
        <v>67</v>
      </c>
      <c r="AP106" s="45">
        <v>91.06</v>
      </c>
      <c r="AQ106" s="45">
        <v>104.16</v>
      </c>
      <c r="AR106" s="46" t="str">
        <f>IF(Stats!$AP106&gt;Stats!$AQ106,Stats!$AN106,Stats!$AO106)</f>
        <v>Rick</v>
      </c>
      <c r="AS106" s="46" t="str">
        <f>IF(Stats!$AR106=Stats!$AN106,CONCATENATE(Stats!$AN106," over ",Stats!$AO106),CONCATENATE(Stats!$AO106," over ",Stats!$AN106))</f>
        <v>Rick over Todd</v>
      </c>
      <c r="AT106" s="46" t="str">
        <f>IF(Stats!$AR106=Stats!$AO106,CONCATENATE(Stats!$AN106," loser to ",Stats!$AO106),CONCATENATE(Stats!$AO106," loser to ",Stats!$AN106))</f>
        <v>Todd loser to Rick</v>
      </c>
      <c r="AU106" s="45">
        <f>ABS(Stats!$AQ106-Stats!$AP106)</f>
        <v>13.1</v>
      </c>
      <c r="AV106" s="45">
        <f>Stats!$AQ106+Stats!$AP106</f>
        <v>195.22</v>
      </c>
      <c r="AW106" s="45"/>
      <c r="AX106" s="4"/>
      <c r="AY106" s="4" t="s">
        <v>516</v>
      </c>
      <c r="AZ106" s="4">
        <f>COUNTIF(Stats!$AS$4:$AS$1633,AY106)</f>
        <v>6</v>
      </c>
      <c r="BA106" s="4" t="s">
        <v>517</v>
      </c>
      <c r="BB106" s="4">
        <f>COUNTIF(Stats!$AT$4:$AT$1633,BA106)</f>
        <v>3</v>
      </c>
      <c r="BC106" s="4"/>
      <c r="BD106" s="4"/>
      <c r="BE106" s="4"/>
      <c r="BF106" s="4" t="s">
        <v>68</v>
      </c>
      <c r="BG106" s="4" t="s">
        <v>63</v>
      </c>
      <c r="BH106" s="4">
        <v>62.06</v>
      </c>
      <c r="BI106" s="4">
        <v>118.76</v>
      </c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</row>
    <row r="107" ht="12.75" customHeight="1">
      <c r="A107" s="75">
        <v>2018.0</v>
      </c>
      <c r="B107" s="25" t="s">
        <v>69</v>
      </c>
      <c r="C107" s="25" t="s">
        <v>518</v>
      </c>
      <c r="D107" s="25" t="s">
        <v>59</v>
      </c>
      <c r="E107" s="25" t="s">
        <v>519</v>
      </c>
      <c r="F107" s="4"/>
      <c r="G107" s="4"/>
      <c r="H107" s="4"/>
      <c r="I107" s="4"/>
      <c r="J107" s="26" t="s">
        <v>305</v>
      </c>
      <c r="K107" s="27" t="s">
        <v>59</v>
      </c>
      <c r="L107" s="28">
        <f t="shared" si="109"/>
        <v>7.285714286</v>
      </c>
      <c r="M107" s="27">
        <v>8.0</v>
      </c>
      <c r="N107" s="27">
        <v>5.0</v>
      </c>
      <c r="O107" s="27">
        <v>10.0</v>
      </c>
      <c r="P107" s="27">
        <v>10.0</v>
      </c>
      <c r="Q107" s="27">
        <v>8.0</v>
      </c>
      <c r="R107" s="27">
        <v>6.0</v>
      </c>
      <c r="S107" s="27">
        <v>6.0</v>
      </c>
      <c r="T107" s="27">
        <v>3.0</v>
      </c>
      <c r="U107" s="27">
        <v>7.0</v>
      </c>
      <c r="V107" s="27">
        <v>8.0</v>
      </c>
      <c r="W107" s="27">
        <v>6.0</v>
      </c>
      <c r="X107" s="27">
        <v>6.0</v>
      </c>
      <c r="Y107" s="27">
        <v>11.0</v>
      </c>
      <c r="Z107" s="27">
        <v>8.0</v>
      </c>
      <c r="AA107" s="86">
        <f t="shared" si="110"/>
        <v>11</v>
      </c>
      <c r="AB107" s="86">
        <f t="shared" si="111"/>
        <v>3</v>
      </c>
      <c r="AC107" s="119">
        <f t="shared" si="112"/>
        <v>7.666666667</v>
      </c>
      <c r="AD107" s="40">
        <f t="shared" si="113"/>
        <v>7.571428571</v>
      </c>
      <c r="AE107" s="163"/>
      <c r="AF107" s="4"/>
      <c r="AG107" s="4"/>
      <c r="AH107" s="4"/>
      <c r="AI107" s="4"/>
      <c r="AJ107" s="4"/>
      <c r="AK107" s="4"/>
      <c r="AL107" s="64">
        <v>2024.0</v>
      </c>
      <c r="AM107" s="64">
        <v>3.0</v>
      </c>
      <c r="AN107" s="65" t="s">
        <v>65</v>
      </c>
      <c r="AO107" s="65" t="s">
        <v>49</v>
      </c>
      <c r="AP107" s="64">
        <v>99.16</v>
      </c>
      <c r="AQ107" s="64">
        <v>150.36</v>
      </c>
      <c r="AR107" s="65" t="str">
        <f>IF(Stats!$AP107&gt;Stats!$AQ107,Stats!$AN107,Stats!$AO107)</f>
        <v>Adler</v>
      </c>
      <c r="AS107" s="65" t="str">
        <f>IF(Stats!$AR107=Stats!$AN107,CONCATENATE(Stats!$AN107," over ",Stats!$AO107),CONCATENATE(Stats!$AO107," over ",Stats!$AN107))</f>
        <v>Adler over Neill</v>
      </c>
      <c r="AT107" s="65" t="str">
        <f>IF(Stats!$AR107=Stats!$AO107,CONCATENATE(Stats!$AN107," loser to ",Stats!$AO107),CONCATENATE(Stats!$AO107," loser to ",Stats!$AN107))</f>
        <v>Neill loser to Adler</v>
      </c>
      <c r="AU107" s="64">
        <f>ABS(Stats!$AQ107-Stats!$AP107)</f>
        <v>51.2</v>
      </c>
      <c r="AV107" s="64">
        <f>Stats!$AQ107+Stats!$AP107</f>
        <v>249.52</v>
      </c>
      <c r="AW107" s="64"/>
      <c r="AX107" s="4"/>
      <c r="AY107" s="4" t="s">
        <v>520</v>
      </c>
      <c r="AZ107" s="4">
        <f>COUNTIF(Stats!$AS$4:$AS$1633,AY107)</f>
        <v>9</v>
      </c>
      <c r="BA107" s="4" t="s">
        <v>521</v>
      </c>
      <c r="BB107" s="4">
        <f>COUNTIF(Stats!$AT$4:$AT$1633,BA107)</f>
        <v>11</v>
      </c>
      <c r="BC107" s="4"/>
      <c r="BD107" s="4"/>
      <c r="BE107" s="4"/>
      <c r="BF107" s="4" t="s">
        <v>69</v>
      </c>
      <c r="BG107" s="4" t="s">
        <v>55</v>
      </c>
      <c r="BH107" s="4">
        <v>86.28</v>
      </c>
      <c r="BI107" s="4">
        <v>122.6</v>
      </c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</row>
    <row r="108" ht="12.75" customHeight="1">
      <c r="A108" s="75">
        <v>2018.0</v>
      </c>
      <c r="B108" s="25"/>
      <c r="C108" s="25" t="s">
        <v>522</v>
      </c>
      <c r="D108" s="25"/>
      <c r="E108" s="25" t="s">
        <v>523</v>
      </c>
      <c r="F108" s="4"/>
      <c r="G108" s="4"/>
      <c r="H108" s="4"/>
      <c r="I108" s="4"/>
      <c r="J108" s="26" t="s">
        <v>305</v>
      </c>
      <c r="K108" s="27" t="s">
        <v>65</v>
      </c>
      <c r="L108" s="28">
        <f t="shared" si="109"/>
        <v>7.230769231</v>
      </c>
      <c r="M108" s="27">
        <v>11.0</v>
      </c>
      <c r="N108" s="27">
        <v>5.0</v>
      </c>
      <c r="O108" s="27">
        <v>10.0</v>
      </c>
      <c r="P108" s="27">
        <v>6.0</v>
      </c>
      <c r="Q108" s="27">
        <v>6.0</v>
      </c>
      <c r="R108" s="27">
        <v>8.0</v>
      </c>
      <c r="S108" s="27">
        <v>5.0</v>
      </c>
      <c r="T108" s="27">
        <v>8.0</v>
      </c>
      <c r="U108" s="27">
        <v>9.0</v>
      </c>
      <c r="V108" s="27">
        <v>7.0</v>
      </c>
      <c r="W108" s="27">
        <v>6.0</v>
      </c>
      <c r="X108" s="27">
        <v>5.0</v>
      </c>
      <c r="Y108" s="27">
        <v>8.0</v>
      </c>
      <c r="Z108" s="27"/>
      <c r="AA108" s="86">
        <f t="shared" si="110"/>
        <v>11</v>
      </c>
      <c r="AB108" s="86">
        <f t="shared" si="111"/>
        <v>5</v>
      </c>
      <c r="AC108" s="119">
        <f t="shared" si="112"/>
        <v>8.666666667</v>
      </c>
      <c r="AD108" s="40">
        <f t="shared" si="113"/>
        <v>7.285714286</v>
      </c>
      <c r="AE108" s="163"/>
      <c r="AF108" s="4"/>
      <c r="AG108" s="4"/>
      <c r="AH108" s="4"/>
      <c r="AI108" s="4"/>
      <c r="AJ108" s="4"/>
      <c r="AK108" s="4"/>
      <c r="AL108" s="45">
        <v>2024.0</v>
      </c>
      <c r="AM108" s="45">
        <v>2.0</v>
      </c>
      <c r="AN108" s="46" t="s">
        <v>59</v>
      </c>
      <c r="AO108" s="46" t="s">
        <v>68</v>
      </c>
      <c r="AP108" s="45">
        <v>89.74</v>
      </c>
      <c r="AQ108" s="45">
        <v>55.4</v>
      </c>
      <c r="AR108" s="46" t="str">
        <f>IF(Stats!$AP108&gt;Stats!$AQ108,Stats!$AN108,Stats!$AO108)</f>
        <v>Forrest</v>
      </c>
      <c r="AS108" s="46" t="str">
        <f>IF(Stats!$AR108=Stats!$AN108,CONCATENATE(Stats!$AN108," over ",Stats!$AO108),CONCATENATE(Stats!$AO108," over ",Stats!$AN108))</f>
        <v>Forrest over Ryan</v>
      </c>
      <c r="AT108" s="46" t="str">
        <f>IF(Stats!$AR108=Stats!$AO108,CONCATENATE(Stats!$AN108," loser to ",Stats!$AO108),CONCATENATE(Stats!$AO108," loser to ",Stats!$AN108))</f>
        <v>Ryan loser to Forrest</v>
      </c>
      <c r="AU108" s="45">
        <f>ABS(Stats!$AQ108-Stats!$AP108)</f>
        <v>34.34</v>
      </c>
      <c r="AV108" s="45">
        <f>Stats!$AQ108+Stats!$AP108</f>
        <v>145.14</v>
      </c>
      <c r="AW108" s="45"/>
      <c r="AX108" s="4"/>
      <c r="AY108" s="4" t="s">
        <v>524</v>
      </c>
      <c r="AZ108" s="4">
        <f>COUNTIF(Stats!$AS$4:$AS$1633,AY108)</f>
        <v>7</v>
      </c>
      <c r="BA108" s="4" t="s">
        <v>525</v>
      </c>
      <c r="BB108" s="4">
        <f>COUNTIF(Stats!$AT$4:$AT$1633,BA108)</f>
        <v>3</v>
      </c>
      <c r="BC108" s="4"/>
      <c r="BD108" s="4"/>
      <c r="BE108" s="4"/>
      <c r="BF108" s="4" t="s">
        <v>65</v>
      </c>
      <c r="BG108" s="4" t="s">
        <v>57</v>
      </c>
      <c r="BH108" s="4">
        <v>70.74</v>
      </c>
      <c r="BI108" s="4">
        <v>78.18</v>
      </c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</row>
    <row r="109" ht="12.75" customHeight="1">
      <c r="A109" s="75">
        <v>2018.0</v>
      </c>
      <c r="B109" s="25"/>
      <c r="C109" s="25" t="s">
        <v>526</v>
      </c>
      <c r="D109" s="25"/>
      <c r="E109" s="25" t="s">
        <v>116</v>
      </c>
      <c r="F109" s="4"/>
      <c r="G109" s="4"/>
      <c r="H109" s="4"/>
      <c r="I109" s="4"/>
      <c r="J109" s="26" t="s">
        <v>305</v>
      </c>
      <c r="K109" s="27" t="s">
        <v>55</v>
      </c>
      <c r="L109" s="28">
        <f t="shared" si="109"/>
        <v>6.928571429</v>
      </c>
      <c r="M109" s="27">
        <v>5.0</v>
      </c>
      <c r="N109" s="27">
        <v>5.0</v>
      </c>
      <c r="O109" s="27">
        <v>8.0</v>
      </c>
      <c r="P109" s="27">
        <v>11.0</v>
      </c>
      <c r="Q109" s="27">
        <v>9.0</v>
      </c>
      <c r="R109" s="27">
        <v>7.0</v>
      </c>
      <c r="S109" s="27">
        <v>7.0</v>
      </c>
      <c r="T109" s="27">
        <v>10.0</v>
      </c>
      <c r="U109" s="27">
        <v>5.0</v>
      </c>
      <c r="V109" s="27">
        <v>5.0</v>
      </c>
      <c r="W109" s="27">
        <v>8.0</v>
      </c>
      <c r="X109" s="27">
        <v>6.0</v>
      </c>
      <c r="Y109" s="27">
        <v>5.0</v>
      </c>
      <c r="Z109" s="27">
        <v>6.0</v>
      </c>
      <c r="AA109" s="86">
        <f t="shared" si="110"/>
        <v>11</v>
      </c>
      <c r="AB109" s="86">
        <f t="shared" si="111"/>
        <v>5</v>
      </c>
      <c r="AC109" s="119">
        <f t="shared" si="112"/>
        <v>6</v>
      </c>
      <c r="AD109" s="40">
        <f t="shared" si="113"/>
        <v>7.428571429</v>
      </c>
      <c r="AE109" s="163"/>
      <c r="AF109" s="4"/>
      <c r="AG109" s="4"/>
      <c r="AH109" s="4"/>
      <c r="AI109" s="4"/>
      <c r="AJ109" s="4"/>
      <c r="AK109" s="4"/>
      <c r="AL109" s="64">
        <v>2024.0</v>
      </c>
      <c r="AM109" s="64">
        <v>2.0</v>
      </c>
      <c r="AN109" s="65" t="s">
        <v>50</v>
      </c>
      <c r="AO109" s="65" t="s">
        <v>64</v>
      </c>
      <c r="AP109" s="64">
        <v>89.7</v>
      </c>
      <c r="AQ109" s="64">
        <v>103.6</v>
      </c>
      <c r="AR109" s="65" t="str">
        <f>IF(Stats!$AP109&gt;Stats!$AQ109,Stats!$AN109,Stats!$AO109)</f>
        <v>Mims</v>
      </c>
      <c r="AS109" s="65" t="str">
        <f>IF(Stats!$AR109=Stats!$AN109,CONCATENATE(Stats!$AN109," over ",Stats!$AO109),CONCATENATE(Stats!$AO109," over ",Stats!$AN109))</f>
        <v>Mims over AJ</v>
      </c>
      <c r="AT109" s="65" t="str">
        <f>IF(Stats!$AR109=Stats!$AO109,CONCATENATE(Stats!$AN109," loser to ",Stats!$AO109),CONCATENATE(Stats!$AO109," loser to ",Stats!$AN109))</f>
        <v>AJ loser to Mims</v>
      </c>
      <c r="AU109" s="64">
        <f>ABS(Stats!$AQ109-Stats!$AP109)</f>
        <v>13.9</v>
      </c>
      <c r="AV109" s="64">
        <f>Stats!$AQ109+Stats!$AP109</f>
        <v>193.3</v>
      </c>
      <c r="AW109" s="64"/>
      <c r="AX109" s="4"/>
      <c r="AY109" s="4" t="s">
        <v>527</v>
      </c>
      <c r="AZ109" s="4">
        <f>COUNTIF(Stats!$AS$4:$AS$1633,AY109)</f>
        <v>7</v>
      </c>
      <c r="BA109" s="4" t="s">
        <v>528</v>
      </c>
      <c r="BB109" s="4">
        <f>COUNTIF(Stats!$AT$4:$AT$1633,BA109)</f>
        <v>7</v>
      </c>
      <c r="BC109" s="4"/>
      <c r="BD109" s="4"/>
      <c r="BE109" s="4"/>
      <c r="BF109" s="4" t="s">
        <v>49</v>
      </c>
      <c r="BG109" s="4" t="s">
        <v>61</v>
      </c>
      <c r="BH109" s="4">
        <v>98.14</v>
      </c>
      <c r="BI109" s="4">
        <v>107.8</v>
      </c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</row>
    <row r="110" ht="12.75" customHeight="1">
      <c r="A110" s="75">
        <v>2018.0</v>
      </c>
      <c r="B110" s="25"/>
      <c r="C110" s="25" t="s">
        <v>279</v>
      </c>
      <c r="D110" s="25"/>
      <c r="E110" s="25" t="s">
        <v>529</v>
      </c>
      <c r="F110" s="4"/>
      <c r="G110" s="4"/>
      <c r="H110" s="4"/>
      <c r="I110" s="4"/>
      <c r="J110" s="26" t="s">
        <v>305</v>
      </c>
      <c r="K110" s="27" t="s">
        <v>57</v>
      </c>
      <c r="L110" s="28">
        <f t="shared" si="109"/>
        <v>6.666666667</v>
      </c>
      <c r="M110" s="27">
        <v>8.0</v>
      </c>
      <c r="N110" s="27">
        <v>8.0</v>
      </c>
      <c r="O110" s="27">
        <v>6.0</v>
      </c>
      <c r="P110" s="27">
        <v>5.0</v>
      </c>
      <c r="Q110" s="27">
        <v>4.0</v>
      </c>
      <c r="R110" s="27">
        <v>7.0</v>
      </c>
      <c r="S110" s="27">
        <v>7.0</v>
      </c>
      <c r="T110" s="27">
        <v>9.0</v>
      </c>
      <c r="U110" s="27">
        <v>7.0</v>
      </c>
      <c r="V110" s="27">
        <v>6.0</v>
      </c>
      <c r="W110" s="27">
        <v>9.0</v>
      </c>
      <c r="X110" s="27">
        <v>4.0</v>
      </c>
      <c r="Y110" s="27"/>
      <c r="Z110" s="27"/>
      <c r="AA110" s="86">
        <f t="shared" si="110"/>
        <v>9</v>
      </c>
      <c r="AB110" s="86">
        <f t="shared" si="111"/>
        <v>4</v>
      </c>
      <c r="AC110" s="119">
        <f t="shared" si="112"/>
        <v>7.333333333</v>
      </c>
      <c r="AD110" s="40">
        <f t="shared" si="113"/>
        <v>6.428571429</v>
      </c>
      <c r="AE110" s="163"/>
      <c r="AF110" s="4"/>
      <c r="AG110" s="4"/>
      <c r="AH110" s="4"/>
      <c r="AI110" s="4"/>
      <c r="AJ110" s="4"/>
      <c r="AK110" s="4"/>
      <c r="AL110" s="45">
        <v>2024.0</v>
      </c>
      <c r="AM110" s="45">
        <v>2.0</v>
      </c>
      <c r="AN110" s="46" t="s">
        <v>60</v>
      </c>
      <c r="AO110" s="46" t="s">
        <v>61</v>
      </c>
      <c r="AP110" s="45">
        <v>117.56</v>
      </c>
      <c r="AQ110" s="45">
        <v>123.14</v>
      </c>
      <c r="AR110" s="46" t="str">
        <f>IF(Stats!$AP110&gt;Stats!$AQ110,Stats!$AN110,Stats!$AO110)</f>
        <v>Jimmy</v>
      </c>
      <c r="AS110" s="46" t="str">
        <f>IF(Stats!$AR110=Stats!$AN110,CONCATENATE(Stats!$AN110," over ",Stats!$AO110),CONCATENATE(Stats!$AO110," over ",Stats!$AN110))</f>
        <v>Jimmy over Hoyle</v>
      </c>
      <c r="AT110" s="46" t="str">
        <f>IF(Stats!$AR110=Stats!$AO110,CONCATENATE(Stats!$AN110," loser to ",Stats!$AO110),CONCATENATE(Stats!$AO110," loser to ",Stats!$AN110))</f>
        <v>Hoyle loser to Jimmy</v>
      </c>
      <c r="AU110" s="45">
        <f>ABS(Stats!$AQ110-Stats!$AP110)</f>
        <v>5.58</v>
      </c>
      <c r="AV110" s="45">
        <f>Stats!$AQ110+Stats!$AP110</f>
        <v>240.7</v>
      </c>
      <c r="AW110" s="45"/>
      <c r="AX110" s="4"/>
      <c r="AY110" s="4" t="s">
        <v>530</v>
      </c>
      <c r="AZ110" s="4">
        <f>COUNTIF(Stats!$AS$4:$AS$1633,AY110)</f>
        <v>2</v>
      </c>
      <c r="BA110" s="4" t="s">
        <v>531</v>
      </c>
      <c r="BB110" s="4">
        <f>COUNTIF(Stats!$AT$4:$AT$1633,BA110)</f>
        <v>8</v>
      </c>
      <c r="BC110" s="4"/>
      <c r="BD110" s="4"/>
      <c r="BE110" s="4"/>
      <c r="BF110" s="4" t="s">
        <v>67</v>
      </c>
      <c r="BG110" s="4" t="s">
        <v>64</v>
      </c>
      <c r="BH110" s="4">
        <v>88.82</v>
      </c>
      <c r="BI110" s="4">
        <v>98.54</v>
      </c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</row>
    <row r="111" ht="12.75" customHeight="1">
      <c r="A111" s="68">
        <v>2018.0</v>
      </c>
      <c r="B111" s="52" t="s">
        <v>69</v>
      </c>
      <c r="C111" s="52" t="s">
        <v>454</v>
      </c>
      <c r="D111" s="52" t="s">
        <v>55</v>
      </c>
      <c r="E111" s="52" t="s">
        <v>532</v>
      </c>
      <c r="F111" s="4"/>
      <c r="G111" s="4"/>
      <c r="H111" s="4"/>
      <c r="I111" s="4"/>
      <c r="J111" s="26" t="s">
        <v>305</v>
      </c>
      <c r="K111" s="27" t="s">
        <v>69</v>
      </c>
      <c r="L111" s="28">
        <f t="shared" si="109"/>
        <v>6.5</v>
      </c>
      <c r="M111" s="27">
        <v>6.0</v>
      </c>
      <c r="N111" s="27">
        <v>6.0</v>
      </c>
      <c r="O111" s="27">
        <v>9.0</v>
      </c>
      <c r="P111" s="27">
        <v>5.0</v>
      </c>
      <c r="Q111" s="27">
        <v>8.0</v>
      </c>
      <c r="R111" s="27">
        <v>9.0</v>
      </c>
      <c r="S111" s="27">
        <v>9.0</v>
      </c>
      <c r="T111" s="27">
        <v>4.0</v>
      </c>
      <c r="U111" s="27">
        <v>4.0</v>
      </c>
      <c r="V111" s="27">
        <v>6.0</v>
      </c>
      <c r="W111" s="27">
        <v>9.0</v>
      </c>
      <c r="X111" s="27">
        <v>7.0</v>
      </c>
      <c r="Y111" s="27">
        <v>4.0</v>
      </c>
      <c r="Z111" s="27">
        <v>5.0</v>
      </c>
      <c r="AA111" s="86">
        <f t="shared" si="110"/>
        <v>9</v>
      </c>
      <c r="AB111" s="86">
        <f t="shared" si="111"/>
        <v>4</v>
      </c>
      <c r="AC111" s="119">
        <f t="shared" si="112"/>
        <v>7</v>
      </c>
      <c r="AD111" s="40">
        <f t="shared" si="113"/>
        <v>7.428571429</v>
      </c>
      <c r="AE111" s="163"/>
      <c r="AF111" s="4"/>
      <c r="AG111" s="4"/>
      <c r="AH111" s="4"/>
      <c r="AI111" s="4"/>
      <c r="AJ111" s="4"/>
      <c r="AK111" s="4"/>
      <c r="AL111" s="64">
        <v>2024.0</v>
      </c>
      <c r="AM111" s="64">
        <v>2.0</v>
      </c>
      <c r="AN111" s="65" t="s">
        <v>66</v>
      </c>
      <c r="AO111" s="65" t="s">
        <v>57</v>
      </c>
      <c r="AP111" s="64">
        <v>112.68</v>
      </c>
      <c r="AQ111" s="64">
        <v>92.96</v>
      </c>
      <c r="AR111" s="65" t="str">
        <f>IF(Stats!$AP111&gt;Stats!$AQ111,Stats!$AN111,Stats!$AO111)</f>
        <v>Nixon</v>
      </c>
      <c r="AS111" s="65" t="str">
        <f>IF(Stats!$AR111=Stats!$AN111,CONCATENATE(Stats!$AN111," over ",Stats!$AO111),CONCATENATE(Stats!$AO111," over ",Stats!$AN111))</f>
        <v>Nixon over Doug</v>
      </c>
      <c r="AT111" s="65" t="str">
        <f>IF(Stats!$AR111=Stats!$AO111,CONCATENATE(Stats!$AN111," loser to ",Stats!$AO111),CONCATENATE(Stats!$AO111," loser to ",Stats!$AN111))</f>
        <v>Doug loser to Nixon</v>
      </c>
      <c r="AU111" s="64">
        <f>ABS(Stats!$AQ111-Stats!$AP111)</f>
        <v>19.72</v>
      </c>
      <c r="AV111" s="64">
        <f>Stats!$AQ111+Stats!$AP111</f>
        <v>205.64</v>
      </c>
      <c r="AW111" s="64"/>
      <c r="AX111" s="4"/>
      <c r="AY111" s="4" t="s">
        <v>533</v>
      </c>
      <c r="AZ111" s="4">
        <f>COUNTIF(Stats!$AS$4:$AS$1633,AY111)</f>
        <v>9</v>
      </c>
      <c r="BA111" s="4" t="s">
        <v>534</v>
      </c>
      <c r="BB111" s="4">
        <f>COUNTIF(Stats!$AT$4:$AT$1633,BA111)</f>
        <v>3</v>
      </c>
      <c r="BC111" s="4"/>
      <c r="BD111" s="4"/>
      <c r="BE111" s="4"/>
      <c r="BF111" s="4" t="s">
        <v>66</v>
      </c>
      <c r="BG111" s="4" t="s">
        <v>59</v>
      </c>
      <c r="BH111" s="4">
        <v>99.98</v>
      </c>
      <c r="BI111" s="4">
        <v>104.04</v>
      </c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</row>
    <row r="112" ht="12.75" customHeight="1">
      <c r="A112" s="75">
        <v>2018.0</v>
      </c>
      <c r="B112" s="25" t="s">
        <v>69</v>
      </c>
      <c r="C112" s="25" t="s">
        <v>354</v>
      </c>
      <c r="D112" s="25" t="s">
        <v>68</v>
      </c>
      <c r="E112" s="25" t="s">
        <v>535</v>
      </c>
      <c r="F112" s="4"/>
      <c r="G112" s="4"/>
      <c r="H112" s="4"/>
      <c r="I112" s="4"/>
      <c r="J112" s="26" t="s">
        <v>305</v>
      </c>
      <c r="K112" s="27" t="s">
        <v>117</v>
      </c>
      <c r="L112" s="28">
        <f t="shared" si="109"/>
        <v>6.4</v>
      </c>
      <c r="M112" s="27">
        <v>6.0</v>
      </c>
      <c r="N112" s="27">
        <v>7.0</v>
      </c>
      <c r="O112" s="27">
        <v>4.0</v>
      </c>
      <c r="P112" s="27">
        <v>8.0</v>
      </c>
      <c r="Q112" s="27">
        <v>8.0</v>
      </c>
      <c r="R112" s="27">
        <v>6.0</v>
      </c>
      <c r="S112" s="27">
        <v>8.0</v>
      </c>
      <c r="T112" s="27">
        <v>5.0</v>
      </c>
      <c r="U112" s="27">
        <v>9.0</v>
      </c>
      <c r="V112" s="27">
        <v>3.0</v>
      </c>
      <c r="W112" s="27"/>
      <c r="X112" s="27"/>
      <c r="Y112" s="27"/>
      <c r="Z112" s="27"/>
      <c r="AA112" s="86">
        <f t="shared" si="110"/>
        <v>9</v>
      </c>
      <c r="AB112" s="86">
        <f t="shared" si="111"/>
        <v>3</v>
      </c>
      <c r="AC112" s="119">
        <f t="shared" si="112"/>
        <v>5.666666667</v>
      </c>
      <c r="AD112" s="40">
        <f t="shared" si="113"/>
        <v>6.714285714</v>
      </c>
      <c r="AE112" s="163"/>
      <c r="AF112" s="4"/>
      <c r="AG112" s="4"/>
      <c r="AH112" s="4"/>
      <c r="AI112" s="4"/>
      <c r="AJ112" s="4"/>
      <c r="AK112" s="4"/>
      <c r="AL112" s="45">
        <v>2024.0</v>
      </c>
      <c r="AM112" s="45">
        <v>2.0</v>
      </c>
      <c r="AN112" s="46" t="s">
        <v>67</v>
      </c>
      <c r="AO112" s="46" t="s">
        <v>55</v>
      </c>
      <c r="AP112" s="45">
        <v>96.24</v>
      </c>
      <c r="AQ112" s="45">
        <v>87.52</v>
      </c>
      <c r="AR112" s="46" t="str">
        <f>IF(Stats!$AP112&gt;Stats!$AQ112,Stats!$AN112,Stats!$AO112)</f>
        <v>Rick</v>
      </c>
      <c r="AS112" s="46" t="str">
        <f>IF(Stats!$AR112=Stats!$AN112,CONCATENATE(Stats!$AN112," over ",Stats!$AO112),CONCATENATE(Stats!$AO112," over ",Stats!$AN112))</f>
        <v>Rick over Dave</v>
      </c>
      <c r="AT112" s="46" t="str">
        <f>IF(Stats!$AR112=Stats!$AO112,CONCATENATE(Stats!$AN112," loser to ",Stats!$AO112),CONCATENATE(Stats!$AO112," loser to ",Stats!$AN112))</f>
        <v>Dave loser to Rick</v>
      </c>
      <c r="AU112" s="45">
        <f>ABS(Stats!$AQ112-Stats!$AP112)</f>
        <v>8.72</v>
      </c>
      <c r="AV112" s="45">
        <f>Stats!$AQ112+Stats!$AP112</f>
        <v>183.76</v>
      </c>
      <c r="AW112" s="45"/>
      <c r="AX112" s="4"/>
      <c r="AY112" s="4" t="s">
        <v>536</v>
      </c>
      <c r="AZ112" s="4">
        <f>COUNTIF(Stats!$AS$4:$AS$1633,AY112)</f>
        <v>7</v>
      </c>
      <c r="BA112" s="4" t="s">
        <v>537</v>
      </c>
      <c r="BB112" s="4">
        <f>COUNTIF(Stats!$AT$4:$AT$1633,BA112)</f>
        <v>10</v>
      </c>
      <c r="BC112" s="4"/>
      <c r="BD112" s="4"/>
      <c r="BE112" s="4"/>
      <c r="BF112" s="4" t="s">
        <v>60</v>
      </c>
      <c r="BG112" s="4" t="s">
        <v>50</v>
      </c>
      <c r="BH112" s="4">
        <v>121.52</v>
      </c>
      <c r="BI112" s="4">
        <v>143.4</v>
      </c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</row>
    <row r="113" ht="12.75" customHeight="1">
      <c r="A113" s="75">
        <v>2018.0</v>
      </c>
      <c r="B113" s="25"/>
      <c r="C113" s="25" t="s">
        <v>532</v>
      </c>
      <c r="D113" s="25"/>
      <c r="E113" s="25"/>
      <c r="F113" s="4"/>
      <c r="G113" s="4"/>
      <c r="H113" s="4"/>
      <c r="I113" s="4"/>
      <c r="J113" s="26" t="s">
        <v>305</v>
      </c>
      <c r="K113" s="27" t="s">
        <v>66</v>
      </c>
      <c r="L113" s="28">
        <f t="shared" si="109"/>
        <v>6.285714286</v>
      </c>
      <c r="M113" s="27">
        <v>7.0</v>
      </c>
      <c r="N113" s="27">
        <v>7.0</v>
      </c>
      <c r="O113" s="27">
        <v>5.0</v>
      </c>
      <c r="P113" s="27">
        <v>4.0</v>
      </c>
      <c r="Q113" s="27">
        <v>5.0</v>
      </c>
      <c r="R113" s="27">
        <v>6.0</v>
      </c>
      <c r="S113" s="27">
        <v>9.0</v>
      </c>
      <c r="T113" s="27">
        <v>5.0</v>
      </c>
      <c r="U113" s="27">
        <v>6.0</v>
      </c>
      <c r="V113" s="27">
        <v>9.0</v>
      </c>
      <c r="W113" s="27">
        <v>5.0</v>
      </c>
      <c r="X113" s="27">
        <v>7.0</v>
      </c>
      <c r="Y113" s="27">
        <v>6.0</v>
      </c>
      <c r="Z113" s="27">
        <v>7.0</v>
      </c>
      <c r="AA113" s="86">
        <f t="shared" si="110"/>
        <v>9</v>
      </c>
      <c r="AB113" s="86">
        <f t="shared" si="111"/>
        <v>4</v>
      </c>
      <c r="AC113" s="119">
        <f t="shared" si="112"/>
        <v>6.333333333</v>
      </c>
      <c r="AD113" s="40">
        <f t="shared" si="113"/>
        <v>6.142857143</v>
      </c>
      <c r="AE113" s="163"/>
      <c r="AF113" s="4"/>
      <c r="AG113" s="4"/>
      <c r="AH113" s="4"/>
      <c r="AI113" s="4"/>
      <c r="AJ113" s="4"/>
      <c r="AK113" s="4"/>
      <c r="AL113" s="64">
        <v>2024.0</v>
      </c>
      <c r="AM113" s="64">
        <v>2.0</v>
      </c>
      <c r="AN113" s="65" t="s">
        <v>49</v>
      </c>
      <c r="AO113" s="65" t="s">
        <v>63</v>
      </c>
      <c r="AP113" s="64">
        <v>132.02</v>
      </c>
      <c r="AQ113" s="64">
        <v>97.62</v>
      </c>
      <c r="AR113" s="65" t="str">
        <f>IF(Stats!$AP113&gt;Stats!$AQ113,Stats!$AN113,Stats!$AO113)</f>
        <v>Adler</v>
      </c>
      <c r="AS113" s="65" t="str">
        <f>IF(Stats!$AR113=Stats!$AN113,CONCATENATE(Stats!$AN113," over ",Stats!$AO113),CONCATENATE(Stats!$AO113," over ",Stats!$AN113))</f>
        <v>Adler over Mike S</v>
      </c>
      <c r="AT113" s="65" t="str">
        <f>IF(Stats!$AR113=Stats!$AO113,CONCATENATE(Stats!$AN113," loser to ",Stats!$AO113),CONCATENATE(Stats!$AO113," loser to ",Stats!$AN113))</f>
        <v>Mike S loser to Adler</v>
      </c>
      <c r="AU113" s="64">
        <f>ABS(Stats!$AQ113-Stats!$AP113)</f>
        <v>34.4</v>
      </c>
      <c r="AV113" s="64">
        <f>Stats!$AQ113+Stats!$AP113</f>
        <v>229.64</v>
      </c>
      <c r="AW113" s="64"/>
      <c r="AX113" s="4"/>
      <c r="AY113" s="4" t="s">
        <v>538</v>
      </c>
      <c r="AZ113" s="4">
        <f>COUNTIF(Stats!$AS$4:$AS$1633,AY113)</f>
        <v>4</v>
      </c>
      <c r="BA113" s="4" t="s">
        <v>539</v>
      </c>
      <c r="BB113" s="4">
        <f>COUNTIF(Stats!$AT$4:$AT$1633,BA113)</f>
        <v>9</v>
      </c>
      <c r="BC113" s="4"/>
      <c r="BD113" s="4"/>
      <c r="BE113" s="4"/>
      <c r="BF113" s="4" t="s">
        <v>55</v>
      </c>
      <c r="BG113" s="4" t="s">
        <v>68</v>
      </c>
      <c r="BH113" s="4">
        <v>107.22</v>
      </c>
      <c r="BI113" s="4">
        <v>82.3</v>
      </c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</row>
    <row r="114" ht="12.75" customHeight="1">
      <c r="A114" s="68">
        <v>2018.0</v>
      </c>
      <c r="B114" s="52" t="s">
        <v>57</v>
      </c>
      <c r="C114" s="52" t="s">
        <v>540</v>
      </c>
      <c r="D114" s="52" t="s">
        <v>59</v>
      </c>
      <c r="E114" s="52" t="s">
        <v>279</v>
      </c>
      <c r="F114" s="4"/>
      <c r="G114" s="4"/>
      <c r="H114" s="4"/>
      <c r="I114" s="4"/>
      <c r="J114" s="26" t="s">
        <v>305</v>
      </c>
      <c r="K114" s="27" t="s">
        <v>68</v>
      </c>
      <c r="L114" s="28">
        <f t="shared" si="109"/>
        <v>6.285714286</v>
      </c>
      <c r="M114" s="27">
        <v>8.0</v>
      </c>
      <c r="N114" s="27">
        <v>9.0</v>
      </c>
      <c r="O114" s="27">
        <v>10.0</v>
      </c>
      <c r="P114" s="27">
        <v>4.0</v>
      </c>
      <c r="Q114" s="27">
        <v>3.0</v>
      </c>
      <c r="R114" s="27">
        <v>4.0</v>
      </c>
      <c r="S114" s="27">
        <v>6.0</v>
      </c>
      <c r="T114" s="27">
        <v>7.0</v>
      </c>
      <c r="U114" s="27">
        <v>5.0</v>
      </c>
      <c r="V114" s="27">
        <v>5.0</v>
      </c>
      <c r="W114" s="27">
        <v>5.0</v>
      </c>
      <c r="X114" s="27">
        <v>8.0</v>
      </c>
      <c r="Y114" s="27">
        <v>5.0</v>
      </c>
      <c r="Z114" s="27">
        <v>9.0</v>
      </c>
      <c r="AA114" s="86">
        <f t="shared" si="110"/>
        <v>10</v>
      </c>
      <c r="AB114" s="86">
        <f t="shared" si="111"/>
        <v>3</v>
      </c>
      <c r="AC114" s="119">
        <f t="shared" si="112"/>
        <v>9</v>
      </c>
      <c r="AD114" s="40">
        <f t="shared" si="113"/>
        <v>6.285714286</v>
      </c>
      <c r="AE114" s="163"/>
      <c r="AF114" s="4"/>
      <c r="AG114" s="4"/>
      <c r="AH114" s="4"/>
      <c r="AI114" s="4"/>
      <c r="AJ114" s="4"/>
      <c r="AK114" s="4"/>
      <c r="AL114" s="45">
        <v>2024.0</v>
      </c>
      <c r="AM114" s="45">
        <v>2.0</v>
      </c>
      <c r="AN114" s="46" t="s">
        <v>65</v>
      </c>
      <c r="AO114" s="46" t="s">
        <v>69</v>
      </c>
      <c r="AP114" s="45">
        <v>90.84</v>
      </c>
      <c r="AQ114" s="45">
        <v>122.36</v>
      </c>
      <c r="AR114" s="46" t="str">
        <f>IF(Stats!$AP114&gt;Stats!$AQ114,Stats!$AN114,Stats!$AO114)</f>
        <v>Todd</v>
      </c>
      <c r="AS114" s="46" t="str">
        <f>IF(Stats!$AR114=Stats!$AN114,CONCATENATE(Stats!$AN114," over ",Stats!$AO114),CONCATENATE(Stats!$AO114," over ",Stats!$AN114))</f>
        <v>Todd over Neill</v>
      </c>
      <c r="AT114" s="46" t="str">
        <f>IF(Stats!$AR114=Stats!$AO114,CONCATENATE(Stats!$AN114," loser to ",Stats!$AO114),CONCATENATE(Stats!$AO114," loser to ",Stats!$AN114))</f>
        <v>Neill loser to Todd</v>
      </c>
      <c r="AU114" s="45">
        <f>ABS(Stats!$AQ114-Stats!$AP114)</f>
        <v>31.52</v>
      </c>
      <c r="AV114" s="45">
        <f>Stats!$AQ114+Stats!$AP114</f>
        <v>213.2</v>
      </c>
      <c r="AW114" s="45"/>
      <c r="AX114" s="4"/>
      <c r="AY114" s="4" t="s">
        <v>541</v>
      </c>
      <c r="AZ114" s="4">
        <f>COUNTIF(Stats!$AS$4:$AS$1633,AY114)</f>
        <v>7</v>
      </c>
      <c r="BA114" s="4" t="s">
        <v>542</v>
      </c>
      <c r="BB114" s="4">
        <f>COUNTIF(Stats!$AT$4:$AT$1633,BA114)</f>
        <v>7</v>
      </c>
      <c r="BC114" s="4"/>
      <c r="BD114" s="4"/>
      <c r="BE114" s="4"/>
      <c r="BF114" s="4" t="s">
        <v>57</v>
      </c>
      <c r="BG114" s="4" t="s">
        <v>63</v>
      </c>
      <c r="BH114" s="4">
        <v>86.7</v>
      </c>
      <c r="BI114" s="4">
        <v>109.46</v>
      </c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</row>
    <row r="115" ht="12.75" customHeight="1">
      <c r="A115" s="75">
        <v>2018.0</v>
      </c>
      <c r="B115" s="25" t="s">
        <v>55</v>
      </c>
      <c r="C115" s="25" t="s">
        <v>543</v>
      </c>
      <c r="D115" s="25" t="s">
        <v>49</v>
      </c>
      <c r="E115" s="25" t="s">
        <v>544</v>
      </c>
      <c r="F115" s="4"/>
      <c r="G115" s="4"/>
      <c r="H115" s="4"/>
      <c r="I115" s="4"/>
      <c r="J115" s="26" t="s">
        <v>305</v>
      </c>
      <c r="K115" s="27" t="s">
        <v>61</v>
      </c>
      <c r="L115" s="28">
        <f t="shared" si="109"/>
        <v>6.214285714</v>
      </c>
      <c r="M115" s="27">
        <v>4.0</v>
      </c>
      <c r="N115" s="27">
        <v>10.0</v>
      </c>
      <c r="O115" s="27">
        <v>4.0</v>
      </c>
      <c r="P115" s="27">
        <v>5.0</v>
      </c>
      <c r="Q115" s="27">
        <v>6.0</v>
      </c>
      <c r="R115" s="27">
        <v>3.0</v>
      </c>
      <c r="S115" s="27">
        <v>4.0</v>
      </c>
      <c r="T115" s="27">
        <v>7.0</v>
      </c>
      <c r="U115" s="27">
        <v>9.0</v>
      </c>
      <c r="V115" s="27">
        <v>7.0</v>
      </c>
      <c r="W115" s="27">
        <v>7.0</v>
      </c>
      <c r="X115" s="27">
        <v>8.0</v>
      </c>
      <c r="Y115" s="27">
        <v>6.0</v>
      </c>
      <c r="Z115" s="27">
        <v>7.0</v>
      </c>
      <c r="AA115" s="86">
        <f t="shared" si="110"/>
        <v>10</v>
      </c>
      <c r="AB115" s="86">
        <f t="shared" si="111"/>
        <v>3</v>
      </c>
      <c r="AC115" s="119">
        <f t="shared" si="112"/>
        <v>6</v>
      </c>
      <c r="AD115" s="40">
        <f t="shared" si="113"/>
        <v>5.142857143</v>
      </c>
      <c r="AE115" s="163"/>
      <c r="AF115" s="4"/>
      <c r="AG115" s="4"/>
      <c r="AH115" s="4"/>
      <c r="AI115" s="4"/>
      <c r="AJ115" s="4"/>
      <c r="AK115" s="4"/>
      <c r="AL115" s="64">
        <v>2024.0</v>
      </c>
      <c r="AM115" s="64">
        <v>1.0</v>
      </c>
      <c r="AN115" s="65" t="s">
        <v>68</v>
      </c>
      <c r="AO115" s="65" t="s">
        <v>50</v>
      </c>
      <c r="AP115" s="64">
        <v>88.12</v>
      </c>
      <c r="AQ115" s="64">
        <v>123.56</v>
      </c>
      <c r="AR115" s="65" t="str">
        <f>IF(Stats!$AP115&gt;Stats!$AQ115,Stats!$AN115,Stats!$AO115)</f>
        <v>AJ</v>
      </c>
      <c r="AS115" s="65" t="str">
        <f>IF(Stats!$AR115=Stats!$AN115,CONCATENATE(Stats!$AN115," over ",Stats!$AO115),CONCATENATE(Stats!$AO115," over ",Stats!$AN115))</f>
        <v>AJ over Ryan</v>
      </c>
      <c r="AT115" s="65" t="str">
        <f>IF(Stats!$AR115=Stats!$AO115,CONCATENATE(Stats!$AN115," loser to ",Stats!$AO115),CONCATENATE(Stats!$AO115," loser to ",Stats!$AN115))</f>
        <v>Ryan loser to AJ</v>
      </c>
      <c r="AU115" s="64">
        <f>ABS(Stats!$AQ115-Stats!$AP115)</f>
        <v>35.44</v>
      </c>
      <c r="AV115" s="64">
        <f>Stats!$AQ115+Stats!$AP115</f>
        <v>211.68</v>
      </c>
      <c r="AW115" s="64"/>
      <c r="AX115" s="4"/>
      <c r="AY115" s="4" t="s">
        <v>545</v>
      </c>
      <c r="AZ115" s="4">
        <f>COUNTIF(Stats!$AS$4:$AS$1633,AY115)</f>
        <v>8</v>
      </c>
      <c r="BA115" s="4" t="s">
        <v>546</v>
      </c>
      <c r="BB115" s="4">
        <f>COUNTIF(Stats!$AT$4:$AT$1633,BA115)</f>
        <v>10</v>
      </c>
      <c r="BC115" s="4"/>
      <c r="BD115" s="4"/>
      <c r="BE115" s="4"/>
      <c r="BF115" s="4" t="s">
        <v>61</v>
      </c>
      <c r="BG115" s="4" t="s">
        <v>69</v>
      </c>
      <c r="BH115" s="4">
        <v>91.46</v>
      </c>
      <c r="BI115" s="4">
        <v>113.1</v>
      </c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</row>
    <row r="116" ht="12.75" customHeight="1">
      <c r="A116" s="68">
        <v>2018.0</v>
      </c>
      <c r="B116" s="52" t="s">
        <v>55</v>
      </c>
      <c r="C116" s="52" t="s">
        <v>547</v>
      </c>
      <c r="D116" s="52" t="s">
        <v>65</v>
      </c>
      <c r="E116" s="52" t="s">
        <v>548</v>
      </c>
      <c r="F116" s="4"/>
      <c r="G116" s="4"/>
      <c r="H116" s="4"/>
      <c r="I116" s="4"/>
      <c r="J116" s="26" t="s">
        <v>305</v>
      </c>
      <c r="K116" s="27" t="s">
        <v>50</v>
      </c>
      <c r="L116" s="28">
        <f t="shared" si="109"/>
        <v>5.857142857</v>
      </c>
      <c r="M116" s="27">
        <v>6.0</v>
      </c>
      <c r="N116" s="27">
        <v>7.0</v>
      </c>
      <c r="O116" s="27">
        <v>7.0</v>
      </c>
      <c r="P116" s="27">
        <v>4.0</v>
      </c>
      <c r="Q116" s="27">
        <v>5.0</v>
      </c>
      <c r="R116" s="27">
        <v>8.0</v>
      </c>
      <c r="S116" s="27">
        <v>6.0</v>
      </c>
      <c r="T116" s="27">
        <v>4.0</v>
      </c>
      <c r="U116" s="27">
        <v>3.0</v>
      </c>
      <c r="V116" s="27">
        <v>7.0</v>
      </c>
      <c r="W116" s="27">
        <v>4.0</v>
      </c>
      <c r="X116" s="27">
        <v>7.0</v>
      </c>
      <c r="Y116" s="27">
        <v>7.0</v>
      </c>
      <c r="Z116" s="27">
        <v>7.0</v>
      </c>
      <c r="AA116" s="86">
        <f t="shared" si="110"/>
        <v>8</v>
      </c>
      <c r="AB116" s="86">
        <f t="shared" si="111"/>
        <v>3</v>
      </c>
      <c r="AC116" s="119">
        <f t="shared" si="112"/>
        <v>6.666666667</v>
      </c>
      <c r="AD116" s="40">
        <f t="shared" si="113"/>
        <v>6.142857143</v>
      </c>
      <c r="AE116" s="163"/>
      <c r="AF116" s="4"/>
      <c r="AG116" s="4"/>
      <c r="AH116" s="4"/>
      <c r="AI116" s="4"/>
      <c r="AJ116" s="4"/>
      <c r="AK116" s="4"/>
      <c r="AL116" s="45">
        <v>2024.0</v>
      </c>
      <c r="AM116" s="45">
        <v>1.0</v>
      </c>
      <c r="AN116" s="46" t="s">
        <v>59</v>
      </c>
      <c r="AO116" s="46" t="s">
        <v>60</v>
      </c>
      <c r="AP116" s="45">
        <v>97.42</v>
      </c>
      <c r="AQ116" s="45">
        <v>103.88</v>
      </c>
      <c r="AR116" s="46" t="str">
        <f>IF(Stats!$AP116&gt;Stats!$AQ116,Stats!$AN116,Stats!$AO116)</f>
        <v>Hoyle</v>
      </c>
      <c r="AS116" s="46" t="str">
        <f>IF(Stats!$AR116=Stats!$AN116,CONCATENATE(Stats!$AN116," over ",Stats!$AO116),CONCATENATE(Stats!$AO116," over ",Stats!$AN116))</f>
        <v>Hoyle over Forrest</v>
      </c>
      <c r="AT116" s="46" t="str">
        <f>IF(Stats!$AR116=Stats!$AO116,CONCATENATE(Stats!$AN116," loser to ",Stats!$AO116),CONCATENATE(Stats!$AO116," loser to ",Stats!$AN116))</f>
        <v>Forrest loser to Hoyle</v>
      </c>
      <c r="AU116" s="45">
        <f>ABS(Stats!$AQ116-Stats!$AP116)</f>
        <v>6.46</v>
      </c>
      <c r="AV116" s="45">
        <f>Stats!$AQ116+Stats!$AP116</f>
        <v>201.3</v>
      </c>
      <c r="AW116" s="45"/>
      <c r="AX116" s="4"/>
      <c r="AY116" s="4" t="s">
        <v>549</v>
      </c>
      <c r="AZ116" s="4">
        <f>COUNTIF(Stats!$AS$4:$AS$1633,AY116)</f>
        <v>3</v>
      </c>
      <c r="BA116" s="4" t="s">
        <v>550</v>
      </c>
      <c r="BB116" s="4">
        <f>COUNTIF(Stats!$AT$4:$AT$1633,BA116)</f>
        <v>8</v>
      </c>
      <c r="BC116" s="4"/>
      <c r="BD116" s="4"/>
      <c r="BE116" s="4"/>
      <c r="BF116" s="4" t="s">
        <v>64</v>
      </c>
      <c r="BG116" s="4" t="s">
        <v>65</v>
      </c>
      <c r="BH116" s="4">
        <v>88.78</v>
      </c>
      <c r="BI116" s="4">
        <v>84.66</v>
      </c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</row>
    <row r="117" ht="12.75" customHeight="1">
      <c r="A117" s="68">
        <v>2018.0</v>
      </c>
      <c r="B117" s="52"/>
      <c r="C117" s="52"/>
      <c r="D117" s="52"/>
      <c r="E117" s="52" t="s">
        <v>551</v>
      </c>
      <c r="F117" s="4"/>
      <c r="G117" s="4"/>
      <c r="H117" s="4"/>
      <c r="I117" s="4"/>
      <c r="J117" s="94" t="s">
        <v>305</v>
      </c>
      <c r="K117" s="95" t="s">
        <v>67</v>
      </c>
      <c r="L117" s="150">
        <f t="shared" si="109"/>
        <v>5.333333333</v>
      </c>
      <c r="M117" s="95">
        <v>5.0</v>
      </c>
      <c r="N117" s="95">
        <v>8.0</v>
      </c>
      <c r="O117" s="95">
        <v>4.0</v>
      </c>
      <c r="P117" s="95">
        <v>4.0</v>
      </c>
      <c r="Q117" s="95">
        <v>5.0</v>
      </c>
      <c r="R117" s="95">
        <v>6.0</v>
      </c>
      <c r="S117" s="95"/>
      <c r="T117" s="95"/>
      <c r="U117" s="95"/>
      <c r="V117" s="95"/>
      <c r="W117" s="95"/>
      <c r="X117" s="95"/>
      <c r="Y117" s="95"/>
      <c r="Z117" s="95"/>
      <c r="AA117" s="151">
        <f t="shared" si="110"/>
        <v>8</v>
      </c>
      <c r="AB117" s="151">
        <f t="shared" si="111"/>
        <v>4</v>
      </c>
      <c r="AC117" s="152">
        <f t="shared" si="112"/>
        <v>5.666666667</v>
      </c>
      <c r="AD117" s="179">
        <f t="shared" si="113"/>
        <v>5.333333333</v>
      </c>
      <c r="AE117" s="163"/>
      <c r="AF117" s="4"/>
      <c r="AG117" s="4"/>
      <c r="AH117" s="4"/>
      <c r="AI117" s="4"/>
      <c r="AJ117" s="4"/>
      <c r="AK117" s="4"/>
      <c r="AL117" s="64">
        <v>2024.0</v>
      </c>
      <c r="AM117" s="64">
        <v>1.0</v>
      </c>
      <c r="AN117" s="65" t="s">
        <v>64</v>
      </c>
      <c r="AO117" s="65" t="s">
        <v>66</v>
      </c>
      <c r="AP117" s="64">
        <v>93.16</v>
      </c>
      <c r="AQ117" s="64">
        <v>120.24</v>
      </c>
      <c r="AR117" s="65" t="str">
        <f>IF(Stats!$AP117&gt;Stats!$AQ117,Stats!$AN117,Stats!$AO117)</f>
        <v>Nixon</v>
      </c>
      <c r="AS117" s="65" t="str">
        <f>IF(Stats!$AR117=Stats!$AN117,CONCATENATE(Stats!$AN117," over ",Stats!$AO117),CONCATENATE(Stats!$AO117," over ",Stats!$AN117))</f>
        <v>Nixon over Mims</v>
      </c>
      <c r="AT117" s="65" t="str">
        <f>IF(Stats!$AR117=Stats!$AO117,CONCATENATE(Stats!$AN117," loser to ",Stats!$AO117),CONCATENATE(Stats!$AO117," loser to ",Stats!$AN117))</f>
        <v>Mims loser to Nixon</v>
      </c>
      <c r="AU117" s="64">
        <f>ABS(Stats!$AQ117-Stats!$AP117)</f>
        <v>27.08</v>
      </c>
      <c r="AV117" s="64">
        <f>Stats!$AQ117+Stats!$AP117</f>
        <v>213.4</v>
      </c>
      <c r="AW117" s="64"/>
      <c r="AX117" s="4"/>
      <c r="AY117" s="4" t="s">
        <v>552</v>
      </c>
      <c r="AZ117" s="4">
        <f>COUNTIF(Stats!$AS$4:$AS$1633,AY117)</f>
        <v>5</v>
      </c>
      <c r="BA117" s="4" t="s">
        <v>553</v>
      </c>
      <c r="BB117" s="4">
        <f>COUNTIF(Stats!$AT$4:$AT$1633,BA117)</f>
        <v>5</v>
      </c>
      <c r="BC117" s="4"/>
      <c r="BD117" s="4"/>
      <c r="BE117" s="4"/>
      <c r="BF117" s="4" t="s">
        <v>59</v>
      </c>
      <c r="BG117" s="4" t="s">
        <v>49</v>
      </c>
      <c r="BH117" s="4">
        <v>129.72</v>
      </c>
      <c r="BI117" s="4">
        <v>117.02</v>
      </c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</row>
    <row r="118" ht="12.75" customHeight="1">
      <c r="A118" s="75">
        <v>2019.0</v>
      </c>
      <c r="B118" s="25" t="s">
        <v>66</v>
      </c>
      <c r="C118" s="25" t="s">
        <v>554</v>
      </c>
      <c r="D118" s="25" t="s">
        <v>61</v>
      </c>
      <c r="E118" s="25" t="s">
        <v>555</v>
      </c>
      <c r="F118" s="4"/>
      <c r="G118" s="4"/>
      <c r="H118" s="4"/>
      <c r="I118" s="4"/>
      <c r="J118" s="5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5">
        <v>2024.0</v>
      </c>
      <c r="AM118" s="45">
        <v>1.0</v>
      </c>
      <c r="AN118" s="46" t="s">
        <v>61</v>
      </c>
      <c r="AO118" s="46" t="s">
        <v>67</v>
      </c>
      <c r="AP118" s="45">
        <v>101.38</v>
      </c>
      <c r="AQ118" s="45">
        <v>110.26</v>
      </c>
      <c r="AR118" s="46" t="str">
        <f>IF(Stats!$AP118&gt;Stats!$AQ118,Stats!$AN118,Stats!$AO118)</f>
        <v>Rick</v>
      </c>
      <c r="AS118" s="46" t="str">
        <f>IF(Stats!$AR118=Stats!$AN118,CONCATENATE(Stats!$AN118," over ",Stats!$AO118),CONCATENATE(Stats!$AO118," over ",Stats!$AN118))</f>
        <v>Rick over Jimmy</v>
      </c>
      <c r="AT118" s="46" t="str">
        <f>IF(Stats!$AR118=Stats!$AO118,CONCATENATE(Stats!$AN118," loser to ",Stats!$AO118),CONCATENATE(Stats!$AO118," loser to ",Stats!$AN118))</f>
        <v>Jimmy loser to Rick</v>
      </c>
      <c r="AU118" s="45">
        <f>ABS(Stats!$AQ118-Stats!$AP118)</f>
        <v>8.88</v>
      </c>
      <c r="AV118" s="45">
        <f>Stats!$AQ118+Stats!$AP118</f>
        <v>211.64</v>
      </c>
      <c r="AW118" s="45"/>
      <c r="AX118" s="4"/>
      <c r="AY118" s="4" t="s">
        <v>556</v>
      </c>
      <c r="AZ118" s="4">
        <f>COUNTIF(Stats!$AS$4:$AS$1633,AY118)</f>
        <v>2</v>
      </c>
      <c r="BA118" s="4" t="s">
        <v>557</v>
      </c>
      <c r="BB118" s="4">
        <f>COUNTIF(Stats!$AT$4:$AT$1633,BA118)</f>
        <v>1</v>
      </c>
      <c r="BC118" s="4"/>
      <c r="BD118" s="4"/>
      <c r="BE118" s="4"/>
      <c r="BF118" s="4" t="s">
        <v>50</v>
      </c>
      <c r="BG118" s="4" t="s">
        <v>67</v>
      </c>
      <c r="BH118" s="4">
        <v>137.6</v>
      </c>
      <c r="BI118" s="4">
        <v>73.32</v>
      </c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</row>
    <row r="119" ht="12.75" customHeight="1">
      <c r="A119" s="68">
        <v>2019.0</v>
      </c>
      <c r="B119" s="52" t="s">
        <v>63</v>
      </c>
      <c r="C119" s="52" t="s">
        <v>558</v>
      </c>
      <c r="D119" s="52" t="s">
        <v>60</v>
      </c>
      <c r="E119" s="52" t="s">
        <v>559</v>
      </c>
      <c r="F119" s="4"/>
      <c r="G119" s="4"/>
      <c r="H119" s="4"/>
      <c r="I119" s="4"/>
      <c r="J119" s="5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64">
        <v>2024.0</v>
      </c>
      <c r="AM119" s="64">
        <v>1.0</v>
      </c>
      <c r="AN119" s="65" t="s">
        <v>57</v>
      </c>
      <c r="AO119" s="65" t="s">
        <v>49</v>
      </c>
      <c r="AP119" s="64">
        <v>119.68</v>
      </c>
      <c r="AQ119" s="64">
        <v>83.06</v>
      </c>
      <c r="AR119" s="65" t="str">
        <f>IF(Stats!$AP119&gt;Stats!$AQ119,Stats!$AN119,Stats!$AO119)</f>
        <v>Doug</v>
      </c>
      <c r="AS119" s="65" t="str">
        <f>IF(Stats!$AR119=Stats!$AN119,CONCATENATE(Stats!$AN119," over ",Stats!$AO119),CONCATENATE(Stats!$AO119," over ",Stats!$AN119))</f>
        <v>Doug over Adler</v>
      </c>
      <c r="AT119" s="65" t="str">
        <f>IF(Stats!$AR119=Stats!$AO119,CONCATENATE(Stats!$AN119," loser to ",Stats!$AO119),CONCATENATE(Stats!$AO119," loser to ",Stats!$AN119))</f>
        <v>Adler loser to Doug</v>
      </c>
      <c r="AU119" s="64">
        <f>ABS(Stats!$AQ119-Stats!$AP119)</f>
        <v>36.62</v>
      </c>
      <c r="AV119" s="64">
        <f>Stats!$AQ119+Stats!$AP119</f>
        <v>202.74</v>
      </c>
      <c r="AW119" s="64"/>
      <c r="AX119" s="4"/>
      <c r="AY119" s="4" t="s">
        <v>560</v>
      </c>
      <c r="AZ119" s="4">
        <f>COUNTIF(Stats!$AS$4:$AS$1633,AY119)</f>
        <v>3</v>
      </c>
      <c r="BA119" s="4" t="s">
        <v>561</v>
      </c>
      <c r="BB119" s="4">
        <f>COUNTIF(Stats!$AT$4:$AT$1633,BA119)</f>
        <v>2</v>
      </c>
      <c r="BC119" s="4"/>
      <c r="BD119" s="4"/>
      <c r="BE119" s="4"/>
      <c r="BF119" s="4" t="s">
        <v>60</v>
      </c>
      <c r="BG119" s="4" t="s">
        <v>66</v>
      </c>
      <c r="BH119" s="4">
        <v>126.6</v>
      </c>
      <c r="BI119" s="4">
        <v>115.4</v>
      </c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</row>
    <row r="120" ht="12.75" customHeight="1">
      <c r="A120" s="75">
        <v>2019.0</v>
      </c>
      <c r="B120" s="25" t="s">
        <v>63</v>
      </c>
      <c r="C120" s="25" t="s">
        <v>523</v>
      </c>
      <c r="D120" s="25" t="s">
        <v>68</v>
      </c>
      <c r="E120" s="25" t="s">
        <v>562</v>
      </c>
      <c r="F120" s="4"/>
      <c r="G120" s="4"/>
      <c r="H120" s="4"/>
      <c r="I120" s="4"/>
      <c r="J120" s="5"/>
      <c r="K120" s="103" t="s">
        <v>168</v>
      </c>
      <c r="L120" s="103" t="s">
        <v>169</v>
      </c>
      <c r="M120" s="104" t="s">
        <v>13</v>
      </c>
      <c r="N120" s="105" t="s">
        <v>14</v>
      </c>
      <c r="O120" s="105" t="s">
        <v>15</v>
      </c>
      <c r="P120" s="106" t="s">
        <v>16</v>
      </c>
      <c r="Q120" s="106" t="s">
        <v>17</v>
      </c>
      <c r="R120" s="106" t="s">
        <v>18</v>
      </c>
      <c r="S120" s="106" t="s">
        <v>19</v>
      </c>
      <c r="T120" s="106" t="s">
        <v>20</v>
      </c>
      <c r="U120" s="106" t="s">
        <v>21</v>
      </c>
      <c r="V120" s="106" t="s">
        <v>22</v>
      </c>
      <c r="W120" s="106" t="s">
        <v>23</v>
      </c>
      <c r="X120" s="106" t="s">
        <v>24</v>
      </c>
      <c r="Y120" s="106" t="s">
        <v>25</v>
      </c>
      <c r="Z120" s="106" t="s">
        <v>26</v>
      </c>
      <c r="AA120" s="106" t="s">
        <v>27</v>
      </c>
      <c r="AB120" s="104" t="s">
        <v>28</v>
      </c>
      <c r="AC120" s="104" t="s">
        <v>29</v>
      </c>
      <c r="AD120" s="180" t="s">
        <v>563</v>
      </c>
      <c r="AE120" s="107" t="s">
        <v>31</v>
      </c>
      <c r="AF120" s="4"/>
      <c r="AG120" s="4"/>
      <c r="AH120" s="4"/>
      <c r="AI120" s="4"/>
      <c r="AJ120" s="4"/>
      <c r="AK120" s="4"/>
      <c r="AL120" s="45">
        <v>2024.0</v>
      </c>
      <c r="AM120" s="45">
        <v>1.0</v>
      </c>
      <c r="AN120" s="46" t="s">
        <v>55</v>
      </c>
      <c r="AO120" s="46" t="s">
        <v>65</v>
      </c>
      <c r="AP120" s="45">
        <v>87.8</v>
      </c>
      <c r="AQ120" s="45">
        <v>107.46</v>
      </c>
      <c r="AR120" s="46" t="str">
        <f>IF(Stats!$AP120&gt;Stats!$AQ120,Stats!$AN120,Stats!$AO120)</f>
        <v>Neill</v>
      </c>
      <c r="AS120" s="46" t="str">
        <f>IF(Stats!$AR120=Stats!$AN120,CONCATENATE(Stats!$AN120," over ",Stats!$AO120),CONCATENATE(Stats!$AO120," over ",Stats!$AN120))</f>
        <v>Neill over Dave</v>
      </c>
      <c r="AT120" s="46" t="str">
        <f>IF(Stats!$AR120=Stats!$AO120,CONCATENATE(Stats!$AN120," loser to ",Stats!$AO120),CONCATENATE(Stats!$AO120," loser to ",Stats!$AN120))</f>
        <v>Dave loser to Neill</v>
      </c>
      <c r="AU120" s="45">
        <f>ABS(Stats!$AQ120-Stats!$AP120)</f>
        <v>19.66</v>
      </c>
      <c r="AV120" s="45">
        <f>Stats!$AQ120+Stats!$AP120</f>
        <v>195.26</v>
      </c>
      <c r="AW120" s="45"/>
      <c r="AX120" s="4"/>
      <c r="AY120" s="4" t="s">
        <v>564</v>
      </c>
      <c r="AZ120" s="4">
        <f>COUNTIF(Stats!$AS$4:$AS$1633,AY120)</f>
        <v>1</v>
      </c>
      <c r="BA120" s="4" t="s">
        <v>565</v>
      </c>
      <c r="BB120" s="4">
        <f>COUNTIF(Stats!$AT$4:$AT$1633,BA120)</f>
        <v>2</v>
      </c>
      <c r="BC120" s="4"/>
      <c r="BD120" s="4"/>
      <c r="BE120" s="4"/>
      <c r="BF120" s="4" t="s">
        <v>68</v>
      </c>
      <c r="BG120" s="4" t="s">
        <v>57</v>
      </c>
      <c r="BH120" s="4">
        <v>87.3</v>
      </c>
      <c r="BI120" s="4">
        <v>97.36</v>
      </c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</row>
    <row r="121" ht="12.75" customHeight="1">
      <c r="A121" s="75">
        <v>2019.0</v>
      </c>
      <c r="B121" s="25"/>
      <c r="C121" s="25" t="s">
        <v>566</v>
      </c>
      <c r="D121" s="25"/>
      <c r="E121" s="25" t="s">
        <v>567</v>
      </c>
      <c r="F121" s="4"/>
      <c r="G121" s="4"/>
      <c r="H121" s="4"/>
      <c r="I121" s="4"/>
      <c r="J121" s="5"/>
      <c r="K121" s="27" t="s">
        <v>64</v>
      </c>
      <c r="L121" s="28">
        <f t="shared" ref="L121:L141" si="114">AVERAGE(M121:AA121)</f>
        <v>4.25</v>
      </c>
      <c r="M121" s="108">
        <v>7.0</v>
      </c>
      <c r="N121" s="37">
        <v>4.0</v>
      </c>
      <c r="O121" s="34">
        <v>3.0</v>
      </c>
      <c r="P121" s="35" t="s">
        <v>283</v>
      </c>
      <c r="Q121" s="34">
        <v>3.0</v>
      </c>
      <c r="R121" s="181"/>
      <c r="S121" s="181"/>
      <c r="T121" s="181"/>
      <c r="U121" s="181"/>
      <c r="V121" s="181"/>
      <c r="W121" s="181"/>
      <c r="X121" s="181"/>
      <c r="Y121" s="181"/>
      <c r="Z121" s="181"/>
      <c r="AA121" s="181"/>
      <c r="AB121" s="113">
        <f t="shared" ref="AB121:AB141" si="115">MAX(M121:AA121)</f>
        <v>7</v>
      </c>
      <c r="AC121" s="114">
        <f t="shared" ref="AC121:AC141" si="116">MIN(M121:AA121)</f>
        <v>3</v>
      </c>
      <c r="AD121" s="114">
        <f>IFERROR(AVERAGE(M121:Q121),"")</f>
        <v>4.25</v>
      </c>
      <c r="AE121" s="40">
        <f>IFERROR(AVERAGE(M121:T121),"")</f>
        <v>4.25</v>
      </c>
      <c r="AF121" s="4"/>
      <c r="AG121" s="4"/>
      <c r="AH121" s="4"/>
      <c r="AI121" s="4"/>
      <c r="AJ121" s="4"/>
      <c r="AK121" s="4"/>
      <c r="AL121" s="64">
        <v>2024.0</v>
      </c>
      <c r="AM121" s="64">
        <v>1.0</v>
      </c>
      <c r="AN121" s="65" t="s">
        <v>63</v>
      </c>
      <c r="AO121" s="65" t="s">
        <v>69</v>
      </c>
      <c r="AP121" s="64">
        <v>94.32</v>
      </c>
      <c r="AQ121" s="64">
        <v>118.52</v>
      </c>
      <c r="AR121" s="65" t="str">
        <f>IF(Stats!$AP121&gt;Stats!$AQ121,Stats!$AN121,Stats!$AO121)</f>
        <v>Todd</v>
      </c>
      <c r="AS121" s="65" t="str">
        <f>IF(Stats!$AR121=Stats!$AN121,CONCATENATE(Stats!$AN121," over ",Stats!$AO121),CONCATENATE(Stats!$AO121," over ",Stats!$AN121))</f>
        <v>Todd over Mike S</v>
      </c>
      <c r="AT121" s="65" t="str">
        <f>IF(Stats!$AR121=Stats!$AO121,CONCATENATE(Stats!$AN121," loser to ",Stats!$AO121),CONCATENATE(Stats!$AO121," loser to ",Stats!$AN121))</f>
        <v>Mike S loser to Todd</v>
      </c>
      <c r="AU121" s="64">
        <f>ABS(Stats!$AQ121-Stats!$AP121)</f>
        <v>24.2</v>
      </c>
      <c r="AV121" s="64">
        <f>Stats!$AQ121+Stats!$AP121</f>
        <v>212.84</v>
      </c>
      <c r="AW121" s="64"/>
      <c r="AX121" s="4"/>
      <c r="AY121" s="4" t="s">
        <v>568</v>
      </c>
      <c r="AZ121" s="4">
        <f>COUNTIF(Stats!$AS$4:$AS$1633,AY121)</f>
        <v>3</v>
      </c>
      <c r="BA121" s="4" t="s">
        <v>569</v>
      </c>
      <c r="BB121" s="4">
        <f>COUNTIF(Stats!$AT$4:$AT$1633,BA121)</f>
        <v>3</v>
      </c>
      <c r="BC121" s="4"/>
      <c r="BD121" s="4"/>
      <c r="BE121" s="4"/>
      <c r="BF121" s="4" t="s">
        <v>55</v>
      </c>
      <c r="BG121" s="4" t="s">
        <v>61</v>
      </c>
      <c r="BH121" s="4">
        <v>111.26</v>
      </c>
      <c r="BI121" s="4">
        <v>85.0</v>
      </c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</row>
    <row r="122" ht="12.75" customHeight="1">
      <c r="A122" s="68">
        <v>2019.0</v>
      </c>
      <c r="B122" s="52" t="s">
        <v>59</v>
      </c>
      <c r="C122" s="52" t="s">
        <v>424</v>
      </c>
      <c r="D122" s="52" t="s">
        <v>65</v>
      </c>
      <c r="E122" s="52" t="s">
        <v>570</v>
      </c>
      <c r="F122" s="4"/>
      <c r="G122" s="4"/>
      <c r="H122" s="4"/>
      <c r="I122" s="4"/>
      <c r="J122" s="5"/>
      <c r="K122" s="27" t="s">
        <v>62</v>
      </c>
      <c r="L122" s="28">
        <f t="shared" si="114"/>
        <v>2</v>
      </c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54">
        <v>2.0</v>
      </c>
      <c r="AB122" s="113">
        <f t="shared" si="115"/>
        <v>2</v>
      </c>
      <c r="AC122" s="114">
        <f t="shared" si="116"/>
        <v>2</v>
      </c>
      <c r="AD122" s="119" t="str">
        <f>IFERROR(AVERAGE(N122:P122),"")</f>
        <v/>
      </c>
      <c r="AE122" s="40" t="str">
        <f>IFERROR(AVERAGE(N122:T122),"")</f>
        <v/>
      </c>
      <c r="AF122" s="4"/>
      <c r="AG122" s="4"/>
      <c r="AH122" s="4"/>
      <c r="AI122" s="4"/>
      <c r="AJ122" s="4"/>
      <c r="AK122" s="4"/>
      <c r="AL122" s="45">
        <v>2023.0</v>
      </c>
      <c r="AM122" s="45">
        <v>17.0</v>
      </c>
      <c r="AN122" s="46" t="s">
        <v>49</v>
      </c>
      <c r="AO122" s="46" t="s">
        <v>65</v>
      </c>
      <c r="AP122" s="45">
        <v>103.08</v>
      </c>
      <c r="AQ122" s="45">
        <v>103.2</v>
      </c>
      <c r="AR122" s="46" t="str">
        <f>IF(Stats!$AP122&gt;Stats!$AQ122,Stats!$AN122,Stats!$AO122)</f>
        <v>Neill</v>
      </c>
      <c r="AS122" s="46" t="str">
        <f>IF(Stats!$AR122=Stats!$AN122,CONCATENATE(Stats!$AN122," over ",Stats!$AO122),CONCATENATE(Stats!$AO122," over ",Stats!$AN122))</f>
        <v>Neill over Adler</v>
      </c>
      <c r="AT122" s="46" t="str">
        <f>IF(Stats!$AR122=Stats!$AO122,CONCATENATE(Stats!$AN122," loser to ",Stats!$AO122),CONCATENATE(Stats!$AO122," loser to ",Stats!$AN122))</f>
        <v>Adler loser to Neill</v>
      </c>
      <c r="AU122" s="45">
        <f>ABS(Stats!$AQ122-Stats!$AP122)</f>
        <v>0.12</v>
      </c>
      <c r="AV122" s="45">
        <f>Stats!$AQ122+Stats!$AP122</f>
        <v>206.28</v>
      </c>
      <c r="AW122" s="45" t="s">
        <v>73</v>
      </c>
      <c r="AX122" s="4"/>
      <c r="AY122" s="4" t="s">
        <v>571</v>
      </c>
      <c r="AZ122" s="4">
        <f>COUNTIF(Stats!$AS$4:$AS$1633,AY122)</f>
        <v>4</v>
      </c>
      <c r="BA122" s="4" t="s">
        <v>572</v>
      </c>
      <c r="BB122" s="4">
        <f>COUNTIF(Stats!$AT$4:$AT$1633,BA122)</f>
        <v>5</v>
      </c>
      <c r="BC122" s="4"/>
      <c r="BD122" s="4"/>
      <c r="BE122" s="4"/>
      <c r="BF122" s="4" t="s">
        <v>63</v>
      </c>
      <c r="BG122" s="4" t="s">
        <v>64</v>
      </c>
      <c r="BH122" s="4">
        <v>137.06</v>
      </c>
      <c r="BI122" s="4">
        <v>96.94</v>
      </c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</row>
    <row r="123" ht="12.75" customHeight="1">
      <c r="A123" s="68">
        <v>2019.0</v>
      </c>
      <c r="B123" s="52"/>
      <c r="C123" s="52"/>
      <c r="D123" s="52"/>
      <c r="E123" s="52" t="s">
        <v>573</v>
      </c>
      <c r="F123" s="4"/>
      <c r="G123" s="4"/>
      <c r="H123" s="4"/>
      <c r="I123" s="4"/>
      <c r="J123" s="5"/>
      <c r="K123" s="27" t="s">
        <v>49</v>
      </c>
      <c r="L123" s="28">
        <f t="shared" si="114"/>
        <v>5.142857143</v>
      </c>
      <c r="M123" s="122">
        <v>8.0</v>
      </c>
      <c r="N123" s="54">
        <v>2.0</v>
      </c>
      <c r="O123" s="72">
        <v>4.0</v>
      </c>
      <c r="P123" s="85" t="s">
        <v>194</v>
      </c>
      <c r="Q123" s="72">
        <v>4.0</v>
      </c>
      <c r="R123" s="54">
        <v>2.0</v>
      </c>
      <c r="S123" s="54">
        <v>2.0</v>
      </c>
      <c r="T123" s="59">
        <v>11.0</v>
      </c>
      <c r="U123" s="55">
        <v>5.0</v>
      </c>
      <c r="V123" s="63">
        <v>9.0</v>
      </c>
      <c r="W123" s="72">
        <v>4.0</v>
      </c>
      <c r="X123" s="72">
        <v>4.0</v>
      </c>
      <c r="Y123" s="62">
        <v>1.0</v>
      </c>
      <c r="Z123" s="60">
        <v>6.0</v>
      </c>
      <c r="AA123" s="61">
        <v>10.0</v>
      </c>
      <c r="AB123" s="113">
        <f t="shared" si="115"/>
        <v>11</v>
      </c>
      <c r="AC123" s="114">
        <f t="shared" si="116"/>
        <v>1</v>
      </c>
      <c r="AD123" s="114">
        <f t="shared" ref="AD123:AD128" si="117">IFERROR(AVERAGE(M123:Q123),"")</f>
        <v>4.5</v>
      </c>
      <c r="AE123" s="40">
        <f t="shared" ref="AE123:AE134" si="118">IFERROR(AVERAGE(M123:T123),"")</f>
        <v>4.714285714</v>
      </c>
      <c r="AF123" s="4"/>
      <c r="AG123" s="4"/>
      <c r="AH123" s="4"/>
      <c r="AI123" s="4"/>
      <c r="AJ123" s="4"/>
      <c r="AK123" s="4"/>
      <c r="AL123" s="64">
        <v>2023.0</v>
      </c>
      <c r="AM123" s="64">
        <v>17.0</v>
      </c>
      <c r="AN123" s="65" t="s">
        <v>68</v>
      </c>
      <c r="AO123" s="65" t="s">
        <v>64</v>
      </c>
      <c r="AP123" s="64">
        <v>117.48</v>
      </c>
      <c r="AQ123" s="64">
        <v>102.14</v>
      </c>
      <c r="AR123" s="65" t="str">
        <f>IF(Stats!$AP123&gt;Stats!$AQ123,Stats!$AN123,Stats!$AO123)</f>
        <v>Ryan</v>
      </c>
      <c r="AS123" s="65" t="str">
        <f>IF(Stats!$AR123=Stats!$AN123,CONCATENATE(Stats!$AN123," over ",Stats!$AO123),CONCATENATE(Stats!$AO123," over ",Stats!$AN123))</f>
        <v>Ryan over Mims</v>
      </c>
      <c r="AT123" s="65" t="str">
        <f>IF(Stats!$AR123=Stats!$AO123,CONCATENATE(Stats!$AN123," loser to ",Stats!$AO123),CONCATENATE(Stats!$AO123," loser to ",Stats!$AN123))</f>
        <v>Mims loser to Ryan</v>
      </c>
      <c r="AU123" s="64">
        <f>ABS(Stats!$AQ123-Stats!$AP123)</f>
        <v>15.34</v>
      </c>
      <c r="AV123" s="64">
        <f>Stats!$AQ123+Stats!$AP123</f>
        <v>219.62</v>
      </c>
      <c r="AW123" s="64" t="s">
        <v>73</v>
      </c>
      <c r="AX123" s="4"/>
      <c r="AY123" s="4" t="s">
        <v>574</v>
      </c>
      <c r="AZ123" s="4">
        <f>COUNTIF(Stats!$AS$4:$AS$1633,AY123)</f>
        <v>1</v>
      </c>
      <c r="BA123" s="4" t="s">
        <v>575</v>
      </c>
      <c r="BB123" s="4">
        <f>COUNTIF(Stats!$AT$4:$AT$1633,BA123)</f>
        <v>4</v>
      </c>
      <c r="BC123" s="4"/>
      <c r="BD123" s="4"/>
      <c r="BE123" s="4"/>
      <c r="BF123" s="4" t="s">
        <v>69</v>
      </c>
      <c r="BG123" s="4" t="s">
        <v>59</v>
      </c>
      <c r="BH123" s="4">
        <v>108.94</v>
      </c>
      <c r="BI123" s="4">
        <v>113.12</v>
      </c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</row>
    <row r="124" ht="12.75" customHeight="1">
      <c r="A124" s="75">
        <v>2019.0</v>
      </c>
      <c r="B124" s="25" t="s">
        <v>59</v>
      </c>
      <c r="C124" s="25" t="s">
        <v>503</v>
      </c>
      <c r="D124" s="25" t="s">
        <v>49</v>
      </c>
      <c r="E124" s="25" t="s">
        <v>576</v>
      </c>
      <c r="F124" s="4"/>
      <c r="G124" s="4"/>
      <c r="H124" s="4"/>
      <c r="I124" s="4"/>
      <c r="J124" s="5"/>
      <c r="K124" s="27" t="s">
        <v>59</v>
      </c>
      <c r="L124" s="28">
        <f t="shared" si="114"/>
        <v>6.5</v>
      </c>
      <c r="M124" s="122">
        <v>3.0</v>
      </c>
      <c r="N124" s="55">
        <v>5.0</v>
      </c>
      <c r="O124" s="76">
        <v>12.0</v>
      </c>
      <c r="P124" s="72" t="s">
        <v>205</v>
      </c>
      <c r="Q124" s="54">
        <v>2.0</v>
      </c>
      <c r="R124" s="55">
        <v>5.0</v>
      </c>
      <c r="S124" s="69">
        <v>8.0</v>
      </c>
      <c r="T124" s="61">
        <v>10.0</v>
      </c>
      <c r="U124" s="85">
        <v>14.0</v>
      </c>
      <c r="V124" s="73">
        <v>7.0</v>
      </c>
      <c r="W124" s="58">
        <v>3.0</v>
      </c>
      <c r="X124" s="69">
        <v>8.0</v>
      </c>
      <c r="Y124" s="61">
        <v>10.0</v>
      </c>
      <c r="Z124" s="62">
        <v>1.0</v>
      </c>
      <c r="AA124" s="58">
        <v>3.0</v>
      </c>
      <c r="AB124" s="113">
        <f t="shared" si="115"/>
        <v>14</v>
      </c>
      <c r="AC124" s="114">
        <f t="shared" si="116"/>
        <v>1</v>
      </c>
      <c r="AD124" s="114">
        <f t="shared" si="117"/>
        <v>5.5</v>
      </c>
      <c r="AE124" s="40">
        <f t="shared" si="118"/>
        <v>6.428571429</v>
      </c>
      <c r="AF124" s="4"/>
      <c r="AG124" s="4"/>
      <c r="AH124" s="4"/>
      <c r="AI124" s="4"/>
      <c r="AJ124" s="4"/>
      <c r="AK124" s="4"/>
      <c r="AL124" s="45">
        <v>2023.0</v>
      </c>
      <c r="AM124" s="45">
        <v>17.0</v>
      </c>
      <c r="AN124" s="46" t="s">
        <v>59</v>
      </c>
      <c r="AO124" s="46" t="s">
        <v>57</v>
      </c>
      <c r="AP124" s="45">
        <v>138.1</v>
      </c>
      <c r="AQ124" s="45">
        <v>133.92</v>
      </c>
      <c r="AR124" s="46" t="str">
        <f>IF(Stats!$AP124&gt;Stats!$AQ124,Stats!$AN124,Stats!$AO124)</f>
        <v>Forrest</v>
      </c>
      <c r="AS124" s="46" t="str">
        <f>IF(Stats!$AR124=Stats!$AN124,CONCATENATE(Stats!$AN124," over ",Stats!$AO124),CONCATENATE(Stats!$AO124," over ",Stats!$AN124))</f>
        <v>Forrest over Doug</v>
      </c>
      <c r="AT124" s="46" t="str">
        <f>IF(Stats!$AR124=Stats!$AO124,CONCATENATE(Stats!$AN124," loser to ",Stats!$AO124),CONCATENATE(Stats!$AO124," loser to ",Stats!$AN124))</f>
        <v>Doug loser to Forrest</v>
      </c>
      <c r="AU124" s="45">
        <f>ABS(Stats!$AQ124-Stats!$AP124)</f>
        <v>4.18</v>
      </c>
      <c r="AV124" s="45">
        <f>Stats!$AQ124+Stats!$AP124</f>
        <v>272.02</v>
      </c>
      <c r="AW124" s="45" t="s">
        <v>73</v>
      </c>
      <c r="AX124" s="4"/>
      <c r="AY124" s="4" t="s">
        <v>577</v>
      </c>
      <c r="AZ124" s="4">
        <f>COUNTIF(Stats!$AS$4:$AS$1633,AY124)</f>
        <v>2</v>
      </c>
      <c r="BA124" s="4" t="s">
        <v>578</v>
      </c>
      <c r="BB124" s="4">
        <f>COUNTIF(Stats!$AT$4:$AT$1633,BA124)</f>
        <v>2</v>
      </c>
      <c r="BC124" s="4"/>
      <c r="BD124" s="4"/>
      <c r="BE124" s="4"/>
      <c r="BF124" s="4" t="s">
        <v>65</v>
      </c>
      <c r="BG124" s="4" t="s">
        <v>50</v>
      </c>
      <c r="BH124" s="4">
        <v>120.82</v>
      </c>
      <c r="BI124" s="4">
        <v>121.2</v>
      </c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</row>
    <row r="125" ht="12.75" customHeight="1">
      <c r="A125" s="75">
        <v>2019.0</v>
      </c>
      <c r="B125" s="25"/>
      <c r="C125" s="25"/>
      <c r="D125" s="25"/>
      <c r="E125" s="25" t="s">
        <v>579</v>
      </c>
      <c r="F125" s="4"/>
      <c r="G125" s="4"/>
      <c r="H125" s="4"/>
      <c r="I125" s="4"/>
      <c r="J125" s="5"/>
      <c r="K125" s="27" t="s">
        <v>66</v>
      </c>
      <c r="L125" s="28">
        <f t="shared" si="114"/>
        <v>6.714285714</v>
      </c>
      <c r="M125" s="122">
        <v>1.0</v>
      </c>
      <c r="N125" s="73">
        <v>7.0</v>
      </c>
      <c r="O125" s="73">
        <v>7.0</v>
      </c>
      <c r="P125" s="61" t="s">
        <v>210</v>
      </c>
      <c r="Q125" s="59">
        <v>11.0</v>
      </c>
      <c r="R125" s="61">
        <v>10.0</v>
      </c>
      <c r="S125" s="59">
        <v>11.0</v>
      </c>
      <c r="T125" s="62">
        <v>1.0</v>
      </c>
      <c r="U125" s="63">
        <v>9.0</v>
      </c>
      <c r="V125" s="69">
        <v>8.0</v>
      </c>
      <c r="W125" s="62">
        <v>1.0</v>
      </c>
      <c r="X125" s="61">
        <v>10.0</v>
      </c>
      <c r="Y125" s="73">
        <v>7.0</v>
      </c>
      <c r="Z125" s="55">
        <v>5.0</v>
      </c>
      <c r="AA125" s="60">
        <v>6.0</v>
      </c>
      <c r="AB125" s="113">
        <f t="shared" si="115"/>
        <v>11</v>
      </c>
      <c r="AC125" s="114">
        <f t="shared" si="116"/>
        <v>1</v>
      </c>
      <c r="AD125" s="114">
        <f t="shared" si="117"/>
        <v>6.5</v>
      </c>
      <c r="AE125" s="40">
        <f t="shared" si="118"/>
        <v>6.857142857</v>
      </c>
      <c r="AF125" s="4"/>
      <c r="AG125" s="4"/>
      <c r="AH125" s="4"/>
      <c r="AI125" s="4"/>
      <c r="AJ125" s="4"/>
      <c r="AK125" s="4"/>
      <c r="AL125" s="64">
        <v>2023.0</v>
      </c>
      <c r="AM125" s="64">
        <v>17.0</v>
      </c>
      <c r="AN125" s="65" t="s">
        <v>69</v>
      </c>
      <c r="AO125" s="65" t="s">
        <v>66</v>
      </c>
      <c r="AP125" s="64">
        <v>128.58</v>
      </c>
      <c r="AQ125" s="64">
        <v>88.26</v>
      </c>
      <c r="AR125" s="65" t="str">
        <f>IF(Stats!$AP125&gt;Stats!$AQ125,Stats!$AN125,Stats!$AO125)</f>
        <v>Todd</v>
      </c>
      <c r="AS125" s="65" t="str">
        <f>IF(Stats!$AR125=Stats!$AN125,CONCATENATE(Stats!$AN125," over ",Stats!$AO125),CONCATENATE(Stats!$AO125," over ",Stats!$AN125))</f>
        <v>Todd over Nixon</v>
      </c>
      <c r="AT125" s="65" t="str">
        <f>IF(Stats!$AR125=Stats!$AO125,CONCATENATE(Stats!$AN125," loser to ",Stats!$AO125),CONCATENATE(Stats!$AO125," loser to ",Stats!$AN125))</f>
        <v>Nixon loser to Todd</v>
      </c>
      <c r="AU125" s="64">
        <f>ABS(Stats!$AQ125-Stats!$AP125)</f>
        <v>40.32</v>
      </c>
      <c r="AV125" s="64">
        <f>Stats!$AQ125+Stats!$AP125</f>
        <v>216.84</v>
      </c>
      <c r="AW125" s="64" t="s">
        <v>73</v>
      </c>
      <c r="AX125" s="4"/>
      <c r="AY125" s="4" t="s">
        <v>580</v>
      </c>
      <c r="AZ125" s="4">
        <f>COUNTIF(Stats!$AS$4:$AS$1633,AY125)</f>
        <v>4</v>
      </c>
      <c r="BA125" s="4" t="s">
        <v>581</v>
      </c>
      <c r="BB125" s="4">
        <f>COUNTIF(Stats!$AT$4:$AT$1633,BA125)</f>
        <v>5</v>
      </c>
      <c r="BC125" s="4"/>
      <c r="BD125" s="4"/>
      <c r="BE125" s="4"/>
      <c r="BF125" s="4" t="s">
        <v>49</v>
      </c>
      <c r="BG125" s="4" t="s">
        <v>60</v>
      </c>
      <c r="BH125" s="4">
        <v>120.28</v>
      </c>
      <c r="BI125" s="4">
        <v>82.14</v>
      </c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</row>
    <row r="126" ht="12.75" customHeight="1">
      <c r="A126" s="68">
        <v>2019.0</v>
      </c>
      <c r="B126" s="52" t="s">
        <v>49</v>
      </c>
      <c r="C126" s="52" t="s">
        <v>582</v>
      </c>
      <c r="D126" s="52" t="s">
        <v>65</v>
      </c>
      <c r="E126" s="52" t="s">
        <v>583</v>
      </c>
      <c r="F126" s="4"/>
      <c r="G126" s="4"/>
      <c r="H126" s="4"/>
      <c r="I126" s="4"/>
      <c r="J126" s="5"/>
      <c r="K126" s="27" t="s">
        <v>57</v>
      </c>
      <c r="L126" s="28">
        <f t="shared" si="114"/>
        <v>7</v>
      </c>
      <c r="M126" s="122">
        <v>9.0</v>
      </c>
      <c r="N126" s="58">
        <v>3.0</v>
      </c>
      <c r="O126" s="55">
        <v>5.0</v>
      </c>
      <c r="P126" s="63" t="s">
        <v>186</v>
      </c>
      <c r="Q126" s="63">
        <v>9.0</v>
      </c>
      <c r="R126" s="79">
        <v>13.0</v>
      </c>
      <c r="S126" s="55">
        <v>5.0</v>
      </c>
      <c r="T126" s="73">
        <v>7.0</v>
      </c>
      <c r="U126" s="58">
        <v>3.0</v>
      </c>
      <c r="V126" s="60">
        <v>6.0</v>
      </c>
      <c r="W126" s="63">
        <v>9.0</v>
      </c>
      <c r="X126" s="58">
        <v>3.0</v>
      </c>
      <c r="Y126" s="76">
        <v>12.0</v>
      </c>
      <c r="Z126" s="27"/>
      <c r="AA126" s="27"/>
      <c r="AB126" s="113">
        <f t="shared" si="115"/>
        <v>13</v>
      </c>
      <c r="AC126" s="114">
        <f t="shared" si="116"/>
        <v>3</v>
      </c>
      <c r="AD126" s="114">
        <f t="shared" si="117"/>
        <v>6.5</v>
      </c>
      <c r="AE126" s="40">
        <f t="shared" si="118"/>
        <v>7.285714286</v>
      </c>
      <c r="AF126" s="4"/>
      <c r="AG126" s="4"/>
      <c r="AH126" s="4"/>
      <c r="AI126" s="4"/>
      <c r="AJ126" s="4"/>
      <c r="AK126" s="4"/>
      <c r="AL126" s="45">
        <v>2023.0</v>
      </c>
      <c r="AM126" s="45">
        <v>17.0</v>
      </c>
      <c r="AN126" s="46" t="s">
        <v>67</v>
      </c>
      <c r="AO126" s="46" t="s">
        <v>60</v>
      </c>
      <c r="AP126" s="45">
        <v>123.16</v>
      </c>
      <c r="AQ126" s="45">
        <v>103.7</v>
      </c>
      <c r="AR126" s="46" t="str">
        <f>IF(Stats!$AP126&gt;Stats!$AQ126,Stats!$AN126,Stats!$AO126)</f>
        <v>Rick</v>
      </c>
      <c r="AS126" s="46" t="str">
        <f>IF(Stats!$AR126=Stats!$AN126,CONCATENATE(Stats!$AN126," over ",Stats!$AO126),CONCATENATE(Stats!$AO126," over ",Stats!$AN126))</f>
        <v>Rick over Hoyle</v>
      </c>
      <c r="AT126" s="46" t="str">
        <f>IF(Stats!$AR126=Stats!$AO126,CONCATENATE(Stats!$AN126," loser to ",Stats!$AO126),CONCATENATE(Stats!$AO126," loser to ",Stats!$AN126))</f>
        <v>Hoyle loser to Rick</v>
      </c>
      <c r="AU126" s="45">
        <f>ABS(Stats!$AQ126-Stats!$AP126)</f>
        <v>19.46</v>
      </c>
      <c r="AV126" s="45">
        <f>Stats!$AQ126+Stats!$AP126</f>
        <v>226.86</v>
      </c>
      <c r="AW126" s="45" t="s">
        <v>73</v>
      </c>
      <c r="AX126" s="4"/>
      <c r="AY126" s="4" t="s">
        <v>584</v>
      </c>
      <c r="AZ126" s="4">
        <f>COUNTIF(Stats!$AS$4:$AS$1633,AY126)</f>
        <v>2</v>
      </c>
      <c r="BA126" s="4" t="s">
        <v>585</v>
      </c>
      <c r="BB126" s="4">
        <f>COUNTIF(Stats!$AT$4:$AT$1633,BA126)</f>
        <v>4</v>
      </c>
      <c r="BC126" s="4"/>
      <c r="BD126" s="4"/>
      <c r="BE126" s="4"/>
      <c r="BF126" s="4" t="s">
        <v>67</v>
      </c>
      <c r="BG126" s="4" t="s">
        <v>66</v>
      </c>
      <c r="BH126" s="4">
        <v>111.48</v>
      </c>
      <c r="BI126" s="4">
        <v>138.04</v>
      </c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</row>
    <row r="127" ht="12.75" customHeight="1">
      <c r="A127" s="75">
        <v>2019.0</v>
      </c>
      <c r="B127" s="25" t="s">
        <v>65</v>
      </c>
      <c r="C127" s="25" t="s">
        <v>586</v>
      </c>
      <c r="D127" s="25" t="s">
        <v>49</v>
      </c>
      <c r="E127" s="25" t="s">
        <v>587</v>
      </c>
      <c r="F127" s="4"/>
      <c r="G127" s="4"/>
      <c r="H127" s="4"/>
      <c r="I127" s="4"/>
      <c r="J127" s="5"/>
      <c r="K127" s="27" t="s">
        <v>117</v>
      </c>
      <c r="L127" s="28">
        <f t="shared" si="114"/>
        <v>7.6</v>
      </c>
      <c r="M127" s="122">
        <v>5.0</v>
      </c>
      <c r="N127" s="61">
        <v>10.0</v>
      </c>
      <c r="O127" s="63">
        <v>9.0</v>
      </c>
      <c r="P127" s="59" t="s">
        <v>236</v>
      </c>
      <c r="Q127" s="55">
        <v>5.0</v>
      </c>
      <c r="R127" s="60">
        <v>6.0</v>
      </c>
      <c r="S127" s="63">
        <v>9.0</v>
      </c>
      <c r="T127" s="55">
        <v>5.0</v>
      </c>
      <c r="U127" s="61">
        <v>10.0</v>
      </c>
      <c r="V127" s="58">
        <v>3.0</v>
      </c>
      <c r="W127" s="85">
        <v>14.0</v>
      </c>
      <c r="X127" s="27"/>
      <c r="Y127" s="27"/>
      <c r="Z127" s="27"/>
      <c r="AA127" s="27"/>
      <c r="AB127" s="113">
        <f t="shared" si="115"/>
        <v>14</v>
      </c>
      <c r="AC127" s="114">
        <f t="shared" si="116"/>
        <v>3</v>
      </c>
      <c r="AD127" s="114">
        <f t="shared" si="117"/>
        <v>7.25</v>
      </c>
      <c r="AE127" s="40">
        <f t="shared" si="118"/>
        <v>7</v>
      </c>
      <c r="AF127" s="4"/>
      <c r="AG127" s="4"/>
      <c r="AH127" s="4"/>
      <c r="AI127" s="4"/>
      <c r="AJ127" s="4"/>
      <c r="AK127" s="4"/>
      <c r="AL127" s="64">
        <v>2023.0</v>
      </c>
      <c r="AM127" s="64">
        <v>17.0</v>
      </c>
      <c r="AN127" s="65" t="s">
        <v>61</v>
      </c>
      <c r="AO127" s="65" t="s">
        <v>63</v>
      </c>
      <c r="AP127" s="64">
        <v>121.32</v>
      </c>
      <c r="AQ127" s="64">
        <v>123.54</v>
      </c>
      <c r="AR127" s="65" t="str">
        <f>IF(Stats!$AP127&gt;Stats!$AQ127,Stats!$AN127,Stats!$AO127)</f>
        <v>Mike S</v>
      </c>
      <c r="AS127" s="65" t="str">
        <f>IF(Stats!$AR127=Stats!$AN127,CONCATENATE(Stats!$AN127," over ",Stats!$AO127),CONCATENATE(Stats!$AO127," over ",Stats!$AN127))</f>
        <v>Mike S over Jimmy</v>
      </c>
      <c r="AT127" s="65" t="str">
        <f>IF(Stats!$AR127=Stats!$AO127,CONCATENATE(Stats!$AN127," loser to ",Stats!$AO127),CONCATENATE(Stats!$AO127," loser to ",Stats!$AN127))</f>
        <v>Jimmy loser to Mike S</v>
      </c>
      <c r="AU127" s="64">
        <f>ABS(Stats!$AQ127-Stats!$AP127)</f>
        <v>2.22</v>
      </c>
      <c r="AV127" s="64">
        <f>Stats!$AQ127+Stats!$AP127</f>
        <v>244.86</v>
      </c>
      <c r="AW127" s="64" t="s">
        <v>73</v>
      </c>
      <c r="AX127" s="4"/>
      <c r="AY127" s="4" t="s">
        <v>588</v>
      </c>
      <c r="AZ127" s="4">
        <f>COUNTIF(Stats!$AS$4:$AS$1633,AY127)</f>
        <v>3</v>
      </c>
      <c r="BA127" s="4" t="s">
        <v>589</v>
      </c>
      <c r="BB127" s="4">
        <f>COUNTIF(Stats!$AT$4:$AT$1633,BA127)</f>
        <v>3</v>
      </c>
      <c r="BC127" s="4"/>
      <c r="BD127" s="4"/>
      <c r="BE127" s="4"/>
      <c r="BF127" s="4" t="s">
        <v>61</v>
      </c>
      <c r="BG127" s="4" t="s">
        <v>68</v>
      </c>
      <c r="BH127" s="4">
        <v>104.98</v>
      </c>
      <c r="BI127" s="4">
        <v>76.66</v>
      </c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</row>
    <row r="128" ht="12.75" customHeight="1">
      <c r="A128" s="68">
        <v>2019.0</v>
      </c>
      <c r="B128" s="52" t="s">
        <v>60</v>
      </c>
      <c r="C128" s="52" t="s">
        <v>590</v>
      </c>
      <c r="D128" s="52" t="s">
        <v>63</v>
      </c>
      <c r="E128" s="52" t="s">
        <v>591</v>
      </c>
      <c r="F128" s="4"/>
      <c r="G128" s="4"/>
      <c r="H128" s="4"/>
      <c r="I128" s="4"/>
      <c r="J128" s="5"/>
      <c r="K128" s="27" t="s">
        <v>50</v>
      </c>
      <c r="L128" s="28">
        <f t="shared" si="114"/>
        <v>8.5</v>
      </c>
      <c r="M128" s="122">
        <v>2.0</v>
      </c>
      <c r="N128" s="63">
        <v>9.0</v>
      </c>
      <c r="O128" s="69">
        <v>8.0</v>
      </c>
      <c r="P128" s="69" t="s">
        <v>251</v>
      </c>
      <c r="Q128" s="76">
        <v>12.0</v>
      </c>
      <c r="R128" s="76">
        <v>12.0</v>
      </c>
      <c r="S128" s="72">
        <v>4.0</v>
      </c>
      <c r="T128" s="69">
        <v>8.0</v>
      </c>
      <c r="U128" s="76">
        <v>12.0</v>
      </c>
      <c r="V128" s="85">
        <v>14.0</v>
      </c>
      <c r="W128" s="73">
        <v>7.0</v>
      </c>
      <c r="X128" s="76">
        <v>12.0</v>
      </c>
      <c r="Y128" s="69">
        <v>8.0</v>
      </c>
      <c r="Z128" s="72">
        <v>4.0</v>
      </c>
      <c r="AA128" s="73">
        <v>7.0</v>
      </c>
      <c r="AB128" s="113">
        <f t="shared" si="115"/>
        <v>14</v>
      </c>
      <c r="AC128" s="114">
        <f t="shared" si="116"/>
        <v>2</v>
      </c>
      <c r="AD128" s="114">
        <f t="shared" si="117"/>
        <v>7.75</v>
      </c>
      <c r="AE128" s="40">
        <f t="shared" si="118"/>
        <v>7.857142857</v>
      </c>
      <c r="AF128" s="4"/>
      <c r="AG128" s="4"/>
      <c r="AH128" s="4"/>
      <c r="AI128" s="4"/>
      <c r="AJ128" s="4"/>
      <c r="AK128" s="4"/>
      <c r="AL128" s="45">
        <v>2023.0</v>
      </c>
      <c r="AM128" s="45">
        <v>17.0</v>
      </c>
      <c r="AN128" s="46" t="s">
        <v>55</v>
      </c>
      <c r="AO128" s="46" t="s">
        <v>50</v>
      </c>
      <c r="AP128" s="45">
        <v>74.2</v>
      </c>
      <c r="AQ128" s="45">
        <v>76.3</v>
      </c>
      <c r="AR128" s="46" t="str">
        <f>IF(Stats!$AP128&gt;Stats!$AQ128,Stats!$AN128,Stats!$AO128)</f>
        <v>AJ</v>
      </c>
      <c r="AS128" s="46" t="str">
        <f>IF(Stats!$AR128=Stats!$AN128,CONCATENATE(Stats!$AN128," over ",Stats!$AO128),CONCATENATE(Stats!$AO128," over ",Stats!$AN128))</f>
        <v>AJ over Dave</v>
      </c>
      <c r="AT128" s="46" t="str">
        <f>IF(Stats!$AR128=Stats!$AO128,CONCATENATE(Stats!$AN128," loser to ",Stats!$AO128),CONCATENATE(Stats!$AO128," loser to ",Stats!$AN128))</f>
        <v>Dave loser to AJ</v>
      </c>
      <c r="AU128" s="45">
        <f>ABS(Stats!$AQ128-Stats!$AP128)</f>
        <v>2.1</v>
      </c>
      <c r="AV128" s="45">
        <f>Stats!$AQ128+Stats!$AP128</f>
        <v>150.5</v>
      </c>
      <c r="AW128" s="45" t="s">
        <v>73</v>
      </c>
      <c r="AX128" s="4"/>
      <c r="AY128" s="4" t="s">
        <v>592</v>
      </c>
      <c r="AZ128" s="4">
        <f>COUNTIF(Stats!$AS$4:$AS$1633,AY128)</f>
        <v>11</v>
      </c>
      <c r="BA128" s="4" t="s">
        <v>593</v>
      </c>
      <c r="BB128" s="4">
        <f>COUNTIF(Stats!$AT$4:$AT$1633,BA128)</f>
        <v>2</v>
      </c>
      <c r="BC128" s="4"/>
      <c r="BD128" s="4"/>
      <c r="BE128" s="4"/>
      <c r="BF128" s="4" t="s">
        <v>64</v>
      </c>
      <c r="BG128" s="4" t="s">
        <v>57</v>
      </c>
      <c r="BH128" s="4">
        <v>139.08</v>
      </c>
      <c r="BI128" s="4">
        <v>93.72</v>
      </c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</row>
    <row r="129" ht="12.75" customHeight="1">
      <c r="A129" s="75">
        <v>2019.0</v>
      </c>
      <c r="B129" s="25" t="s">
        <v>142</v>
      </c>
      <c r="C129" s="25" t="s">
        <v>594</v>
      </c>
      <c r="D129" s="25" t="s">
        <v>63</v>
      </c>
      <c r="E129" s="25" t="s">
        <v>595</v>
      </c>
      <c r="F129" s="4"/>
      <c r="G129" s="4"/>
      <c r="H129" s="4"/>
      <c r="I129" s="4"/>
      <c r="J129" s="5"/>
      <c r="K129" s="27" t="s">
        <v>126</v>
      </c>
      <c r="L129" s="28">
        <f t="shared" si="114"/>
        <v>7</v>
      </c>
      <c r="M129" s="27"/>
      <c r="N129" s="27"/>
      <c r="O129" s="27"/>
      <c r="P129" s="27"/>
      <c r="Q129" s="27"/>
      <c r="R129" s="27"/>
      <c r="S129" s="27"/>
      <c r="T129" s="58">
        <v>3.0</v>
      </c>
      <c r="U129" s="59">
        <v>11.0</v>
      </c>
      <c r="V129" s="27"/>
      <c r="W129" s="27"/>
      <c r="X129" s="27"/>
      <c r="Y129" s="27"/>
      <c r="Z129" s="27"/>
      <c r="AA129" s="27"/>
      <c r="AB129" s="113">
        <f t="shared" si="115"/>
        <v>11</v>
      </c>
      <c r="AC129" s="114">
        <f t="shared" si="116"/>
        <v>3</v>
      </c>
      <c r="AD129" s="114" t="str">
        <f>IFERROR(AVERAGE(M129:O129),"")</f>
        <v/>
      </c>
      <c r="AE129" s="40">
        <f t="shared" si="118"/>
        <v>3</v>
      </c>
      <c r="AF129" s="4"/>
      <c r="AG129" s="4"/>
      <c r="AH129" s="4"/>
      <c r="AI129" s="4"/>
      <c r="AJ129" s="4"/>
      <c r="AK129" s="4"/>
      <c r="AL129" s="64">
        <v>2023.0</v>
      </c>
      <c r="AM129" s="64">
        <v>16.0</v>
      </c>
      <c r="AN129" s="65" t="s">
        <v>64</v>
      </c>
      <c r="AO129" s="65" t="s">
        <v>65</v>
      </c>
      <c r="AP129" s="64">
        <v>101.58</v>
      </c>
      <c r="AQ129" s="64">
        <v>123.1</v>
      </c>
      <c r="AR129" s="65" t="str">
        <f>IF(Stats!$AP129&gt;Stats!$AQ129,Stats!$AN129,Stats!$AO129)</f>
        <v>Neill</v>
      </c>
      <c r="AS129" s="65" t="str">
        <f>IF(Stats!$AR129=Stats!$AN129,CONCATENATE(Stats!$AN129," over ",Stats!$AO129),CONCATENATE(Stats!$AO129," over ",Stats!$AN129))</f>
        <v>Neill over Mims</v>
      </c>
      <c r="AT129" s="65" t="str">
        <f>IF(Stats!$AR129=Stats!$AO129,CONCATENATE(Stats!$AN129," loser to ",Stats!$AO129),CONCATENATE(Stats!$AO129," loser to ",Stats!$AN129))</f>
        <v>Mims loser to Neill</v>
      </c>
      <c r="AU129" s="64">
        <f>ABS(Stats!$AQ129-Stats!$AP129)</f>
        <v>21.52</v>
      </c>
      <c r="AV129" s="64">
        <f>Stats!$AQ129+Stats!$AP129</f>
        <v>224.68</v>
      </c>
      <c r="AW129" s="64" t="s">
        <v>73</v>
      </c>
      <c r="AX129" s="4"/>
      <c r="AY129" s="4" t="s">
        <v>596</v>
      </c>
      <c r="AZ129" s="4">
        <f>COUNTIF(Stats!$AS$4:$AS$1633,AY129)</f>
        <v>11</v>
      </c>
      <c r="BA129" s="4" t="s">
        <v>597</v>
      </c>
      <c r="BB129" s="4">
        <f>COUNTIF(Stats!$AT$4:$AT$1633,BA129)</f>
        <v>2</v>
      </c>
      <c r="BC129" s="4"/>
      <c r="BD129" s="4"/>
      <c r="BE129" s="4"/>
      <c r="BF129" s="4" t="s">
        <v>59</v>
      </c>
      <c r="BG129" s="4" t="s">
        <v>55</v>
      </c>
      <c r="BH129" s="4">
        <v>121.44</v>
      </c>
      <c r="BI129" s="4">
        <v>120.38</v>
      </c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</row>
    <row r="130" ht="12.75" customHeight="1">
      <c r="A130" s="68">
        <v>2019.0</v>
      </c>
      <c r="B130" s="52" t="s">
        <v>142</v>
      </c>
      <c r="C130" s="52" t="s">
        <v>357</v>
      </c>
      <c r="D130" s="52" t="s">
        <v>61</v>
      </c>
      <c r="E130" s="52" t="s">
        <v>445</v>
      </c>
      <c r="F130" s="4"/>
      <c r="G130" s="4"/>
      <c r="H130" s="4"/>
      <c r="I130" s="4"/>
      <c r="J130" s="5"/>
      <c r="K130" s="27" t="s">
        <v>61</v>
      </c>
      <c r="L130" s="28">
        <f t="shared" si="114"/>
        <v>7.857142857</v>
      </c>
      <c r="M130" s="122">
        <v>11.0</v>
      </c>
      <c r="N130" s="85">
        <v>14.0</v>
      </c>
      <c r="O130" s="62">
        <v>1.0</v>
      </c>
      <c r="P130" s="76" t="s">
        <v>199</v>
      </c>
      <c r="Q130" s="69">
        <v>8.0</v>
      </c>
      <c r="R130" s="63">
        <v>9.0</v>
      </c>
      <c r="S130" s="85">
        <v>14.0</v>
      </c>
      <c r="T130" s="79">
        <v>13.0</v>
      </c>
      <c r="U130" s="73">
        <v>7.0</v>
      </c>
      <c r="V130" s="72">
        <v>4.0</v>
      </c>
      <c r="W130" s="60">
        <v>6.0</v>
      </c>
      <c r="X130" s="73">
        <v>7.0</v>
      </c>
      <c r="Y130" s="72">
        <v>4.0</v>
      </c>
      <c r="Z130" s="73">
        <v>7.0</v>
      </c>
      <c r="AA130" s="55">
        <v>5.0</v>
      </c>
      <c r="AB130" s="113">
        <f t="shared" si="115"/>
        <v>14</v>
      </c>
      <c r="AC130" s="114">
        <f t="shared" si="116"/>
        <v>1</v>
      </c>
      <c r="AD130" s="114">
        <f t="shared" ref="AD130:AD133" si="119">IFERROR(AVERAGE(M130:Q130),"")</f>
        <v>8.5</v>
      </c>
      <c r="AE130" s="40">
        <f t="shared" si="118"/>
        <v>10</v>
      </c>
      <c r="AF130" s="4"/>
      <c r="AG130" s="4"/>
      <c r="AH130" s="4"/>
      <c r="AI130" s="4"/>
      <c r="AJ130" s="4"/>
      <c r="AK130" s="4"/>
      <c r="AL130" s="45">
        <v>2023.0</v>
      </c>
      <c r="AM130" s="45">
        <v>16.0</v>
      </c>
      <c r="AN130" s="46" t="s">
        <v>68</v>
      </c>
      <c r="AO130" s="46" t="s">
        <v>49</v>
      </c>
      <c r="AP130" s="45">
        <v>92.32</v>
      </c>
      <c r="AQ130" s="45">
        <v>112.04</v>
      </c>
      <c r="AR130" s="46" t="str">
        <f>IF(Stats!$AP130&gt;Stats!$AQ130,Stats!$AN130,Stats!$AO130)</f>
        <v>Adler</v>
      </c>
      <c r="AS130" s="46" t="str">
        <f>IF(Stats!$AR130=Stats!$AN130,CONCATENATE(Stats!$AN130," over ",Stats!$AO130),CONCATENATE(Stats!$AO130," over ",Stats!$AN130))</f>
        <v>Adler over Ryan</v>
      </c>
      <c r="AT130" s="46" t="str">
        <f>IF(Stats!$AR130=Stats!$AO130,CONCATENATE(Stats!$AN130," loser to ",Stats!$AO130),CONCATENATE(Stats!$AO130," loser to ",Stats!$AN130))</f>
        <v>Ryan loser to Adler</v>
      </c>
      <c r="AU130" s="45">
        <f>ABS(Stats!$AQ130-Stats!$AP130)</f>
        <v>19.72</v>
      </c>
      <c r="AV130" s="45">
        <f>Stats!$AQ130+Stats!$AP130</f>
        <v>204.36</v>
      </c>
      <c r="AW130" s="45" t="s">
        <v>73</v>
      </c>
      <c r="AX130" s="4"/>
      <c r="AY130" s="4" t="s">
        <v>598</v>
      </c>
      <c r="AZ130" s="4">
        <f>COUNTIF(Stats!$AS$4:$AS$1633,AY130)</f>
        <v>1</v>
      </c>
      <c r="BA130" s="4" t="s">
        <v>599</v>
      </c>
      <c r="BB130" s="4">
        <f>COUNTIF(Stats!$AT$4:$AT$1633,BA130)</f>
        <v>4</v>
      </c>
      <c r="BC130" s="4"/>
      <c r="BD130" s="4"/>
      <c r="BE130" s="4"/>
      <c r="BF130" s="4" t="s">
        <v>50</v>
      </c>
      <c r="BG130" s="4" t="s">
        <v>63</v>
      </c>
      <c r="BH130" s="4">
        <v>146.08</v>
      </c>
      <c r="BI130" s="4">
        <v>114.62</v>
      </c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</row>
    <row r="131" ht="12.75" customHeight="1">
      <c r="A131" s="75">
        <v>2019.0</v>
      </c>
      <c r="B131" s="25" t="s">
        <v>61</v>
      </c>
      <c r="C131" s="25" t="s">
        <v>600</v>
      </c>
      <c r="D131" s="25" t="s">
        <v>63</v>
      </c>
      <c r="E131" s="25" t="s">
        <v>601</v>
      </c>
      <c r="F131" s="4"/>
      <c r="G131" s="4"/>
      <c r="H131" s="4"/>
      <c r="I131" s="4"/>
      <c r="J131" s="5"/>
      <c r="K131" s="27" t="s">
        <v>65</v>
      </c>
      <c r="L131" s="28">
        <f t="shared" si="114"/>
        <v>7</v>
      </c>
      <c r="M131" s="122">
        <v>13.0</v>
      </c>
      <c r="N131" s="62">
        <v>1.0</v>
      </c>
      <c r="O131" s="79">
        <v>13.0</v>
      </c>
      <c r="P131" s="58" t="s">
        <v>216</v>
      </c>
      <c r="Q131" s="73">
        <v>7.0</v>
      </c>
      <c r="R131" s="69">
        <v>8.0</v>
      </c>
      <c r="S131" s="58">
        <v>3.0</v>
      </c>
      <c r="T131" s="76">
        <v>12.0</v>
      </c>
      <c r="U131" s="72">
        <v>4.0</v>
      </c>
      <c r="V131" s="54">
        <v>2.0</v>
      </c>
      <c r="W131" s="55">
        <v>5.0</v>
      </c>
      <c r="X131" s="63">
        <v>9.0</v>
      </c>
      <c r="Y131" s="59">
        <v>11.0</v>
      </c>
      <c r="Z131" s="58">
        <v>3.0</v>
      </c>
      <c r="AA131" s="27"/>
      <c r="AB131" s="113">
        <f t="shared" si="115"/>
        <v>13</v>
      </c>
      <c r="AC131" s="114">
        <f t="shared" si="116"/>
        <v>1</v>
      </c>
      <c r="AD131" s="114">
        <f t="shared" si="119"/>
        <v>8.5</v>
      </c>
      <c r="AE131" s="40">
        <f t="shared" si="118"/>
        <v>8.142857143</v>
      </c>
      <c r="AF131" s="4"/>
      <c r="AG131" s="4"/>
      <c r="AH131" s="4"/>
      <c r="AI131" s="4"/>
      <c r="AJ131" s="4"/>
      <c r="AK131" s="4"/>
      <c r="AL131" s="64">
        <v>2023.0</v>
      </c>
      <c r="AM131" s="64">
        <v>16.0</v>
      </c>
      <c r="AN131" s="65" t="s">
        <v>59</v>
      </c>
      <c r="AO131" s="65" t="s">
        <v>57</v>
      </c>
      <c r="AP131" s="64">
        <v>97.9</v>
      </c>
      <c r="AQ131" s="64">
        <v>128.96</v>
      </c>
      <c r="AR131" s="65" t="str">
        <f>IF(Stats!$AP131&gt;Stats!$AQ131,Stats!$AN131,Stats!$AO131)</f>
        <v>Doug</v>
      </c>
      <c r="AS131" s="65" t="str">
        <f>IF(Stats!$AR131=Stats!$AN131,CONCATENATE(Stats!$AN131," over ",Stats!$AO131),CONCATENATE(Stats!$AO131," over ",Stats!$AN131))</f>
        <v>Doug over Forrest</v>
      </c>
      <c r="AT131" s="65" t="str">
        <f>IF(Stats!$AR131=Stats!$AO131,CONCATENATE(Stats!$AN131," loser to ",Stats!$AO131),CONCATENATE(Stats!$AO131," loser to ",Stats!$AN131))</f>
        <v>Forrest loser to Doug</v>
      </c>
      <c r="AU131" s="64">
        <f>ABS(Stats!$AQ131-Stats!$AP131)</f>
        <v>31.06</v>
      </c>
      <c r="AV131" s="64">
        <f>Stats!$AQ131+Stats!$AP131</f>
        <v>226.86</v>
      </c>
      <c r="AW131" s="64" t="s">
        <v>73</v>
      </c>
      <c r="AX131" s="4"/>
      <c r="AY131" s="4" t="s">
        <v>602</v>
      </c>
      <c r="AZ131" s="4">
        <f>COUNTIF(Stats!$AS$4:$AS$1633,AY131)</f>
        <v>1</v>
      </c>
      <c r="BA131" s="4" t="s">
        <v>603</v>
      </c>
      <c r="BB131" s="4">
        <f>COUNTIF(Stats!$AT$4:$AT$1633,BA131)</f>
        <v>2</v>
      </c>
      <c r="BC131" s="4"/>
      <c r="BD131" s="4"/>
      <c r="BE131" s="4"/>
      <c r="BF131" s="4" t="s">
        <v>60</v>
      </c>
      <c r="BG131" s="4" t="s">
        <v>69</v>
      </c>
      <c r="BH131" s="4">
        <v>53.6</v>
      </c>
      <c r="BI131" s="4">
        <v>61.44</v>
      </c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</row>
    <row r="132" ht="12.75" customHeight="1">
      <c r="A132" s="75">
        <v>2019.0</v>
      </c>
      <c r="B132" s="25"/>
      <c r="C132" s="25" t="s">
        <v>604</v>
      </c>
      <c r="D132" s="25"/>
      <c r="E132" s="25" t="s">
        <v>515</v>
      </c>
      <c r="F132" s="4"/>
      <c r="G132" s="4"/>
      <c r="H132" s="4"/>
      <c r="I132" s="4"/>
      <c r="J132" s="5"/>
      <c r="K132" s="27" t="s">
        <v>63</v>
      </c>
      <c r="L132" s="28">
        <f t="shared" si="114"/>
        <v>4.357142857</v>
      </c>
      <c r="M132" s="122">
        <v>6.0</v>
      </c>
      <c r="N132" s="69">
        <v>8.0</v>
      </c>
      <c r="O132" s="85">
        <v>14.0</v>
      </c>
      <c r="P132" s="73" t="s">
        <v>176</v>
      </c>
      <c r="Q132" s="60">
        <v>6.0</v>
      </c>
      <c r="R132" s="58">
        <v>3.0</v>
      </c>
      <c r="S132" s="60">
        <v>6.0</v>
      </c>
      <c r="T132" s="72">
        <v>4.0</v>
      </c>
      <c r="U132" s="54">
        <v>2.0</v>
      </c>
      <c r="V132" s="62">
        <v>1.0</v>
      </c>
      <c r="W132" s="54">
        <v>2.0</v>
      </c>
      <c r="X132" s="62">
        <v>1.0</v>
      </c>
      <c r="Y132" s="54">
        <v>2.0</v>
      </c>
      <c r="Z132" s="54">
        <v>2.0</v>
      </c>
      <c r="AA132" s="72">
        <v>4.0</v>
      </c>
      <c r="AB132" s="113">
        <f t="shared" si="115"/>
        <v>14</v>
      </c>
      <c r="AC132" s="114">
        <f t="shared" si="116"/>
        <v>1</v>
      </c>
      <c r="AD132" s="114">
        <f t="shared" si="119"/>
        <v>8.5</v>
      </c>
      <c r="AE132" s="40">
        <f t="shared" si="118"/>
        <v>6.714285714</v>
      </c>
      <c r="AF132" s="4"/>
      <c r="AG132" s="4"/>
      <c r="AH132" s="4"/>
      <c r="AI132" s="4"/>
      <c r="AJ132" s="4"/>
      <c r="AK132" s="4"/>
      <c r="AL132" s="45">
        <v>2023.0</v>
      </c>
      <c r="AM132" s="45">
        <v>16.0</v>
      </c>
      <c r="AN132" s="46" t="s">
        <v>60</v>
      </c>
      <c r="AO132" s="46" t="s">
        <v>66</v>
      </c>
      <c r="AP132" s="45">
        <v>109.48</v>
      </c>
      <c r="AQ132" s="45">
        <v>115.88</v>
      </c>
      <c r="AR132" s="46" t="str">
        <f>IF(Stats!$AP132&gt;Stats!$AQ132,Stats!$AN132,Stats!$AO132)</f>
        <v>Nixon</v>
      </c>
      <c r="AS132" s="46" t="str">
        <f>IF(Stats!$AR132=Stats!$AN132,CONCATENATE(Stats!$AN132," over ",Stats!$AO132),CONCATENATE(Stats!$AO132," over ",Stats!$AN132))</f>
        <v>Nixon over Hoyle</v>
      </c>
      <c r="AT132" s="46" t="str">
        <f>IF(Stats!$AR132=Stats!$AO132,CONCATENATE(Stats!$AN132," loser to ",Stats!$AO132),CONCATENATE(Stats!$AO132," loser to ",Stats!$AN132))</f>
        <v>Hoyle loser to Nixon</v>
      </c>
      <c r="AU132" s="45">
        <f>ABS(Stats!$AQ132-Stats!$AP132)</f>
        <v>6.4</v>
      </c>
      <c r="AV132" s="45">
        <f>Stats!$AQ132+Stats!$AP132</f>
        <v>225.36</v>
      </c>
      <c r="AW132" s="45" t="s">
        <v>73</v>
      </c>
      <c r="AX132" s="4"/>
      <c r="AY132" s="4" t="s">
        <v>605</v>
      </c>
      <c r="AZ132" s="4">
        <f>COUNTIF(Stats!$AS$4:$AS$1633,AY132)</f>
        <v>9</v>
      </c>
      <c r="BA132" s="4" t="s">
        <v>606</v>
      </c>
      <c r="BB132" s="4">
        <f>COUNTIF(Stats!$AT$4:$AT$1633,BA132)</f>
        <v>5</v>
      </c>
      <c r="BC132" s="4"/>
      <c r="BD132" s="4"/>
      <c r="BE132" s="4"/>
      <c r="BF132" s="4" t="s">
        <v>66</v>
      </c>
      <c r="BG132" s="4" t="s">
        <v>65</v>
      </c>
      <c r="BH132" s="4">
        <v>122.58</v>
      </c>
      <c r="BI132" s="4">
        <v>78.52</v>
      </c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</row>
    <row r="133" ht="12.75" customHeight="1">
      <c r="A133" s="68">
        <v>2019.0</v>
      </c>
      <c r="B133" s="52" t="s">
        <v>49</v>
      </c>
      <c r="C133" s="52" t="s">
        <v>555</v>
      </c>
      <c r="D133" s="52" t="s">
        <v>61</v>
      </c>
      <c r="E133" s="52" t="s">
        <v>433</v>
      </c>
      <c r="F133" s="4"/>
      <c r="G133" s="4"/>
      <c r="H133" s="4"/>
      <c r="I133" s="4"/>
      <c r="J133" s="5"/>
      <c r="K133" s="27" t="s">
        <v>68</v>
      </c>
      <c r="L133" s="28">
        <f t="shared" si="114"/>
        <v>8.928571429</v>
      </c>
      <c r="M133" s="122">
        <v>14.0</v>
      </c>
      <c r="N133" s="60">
        <v>6.0</v>
      </c>
      <c r="O133" s="54">
        <v>2.0</v>
      </c>
      <c r="P133" s="62" t="s">
        <v>231</v>
      </c>
      <c r="Q133" s="79">
        <v>13.0</v>
      </c>
      <c r="R133" s="85">
        <v>14.0</v>
      </c>
      <c r="S133" s="79">
        <v>13.0</v>
      </c>
      <c r="T133" s="63">
        <v>9.0</v>
      </c>
      <c r="U133" s="69">
        <v>8.0</v>
      </c>
      <c r="V133" s="59">
        <v>11.0</v>
      </c>
      <c r="W133" s="59">
        <v>11.0</v>
      </c>
      <c r="X133" s="59">
        <v>11.0</v>
      </c>
      <c r="Y133" s="58">
        <v>3.0</v>
      </c>
      <c r="Z133" s="63">
        <v>9.0</v>
      </c>
      <c r="AA133" s="62">
        <v>1.0</v>
      </c>
      <c r="AB133" s="113">
        <f t="shared" si="115"/>
        <v>14</v>
      </c>
      <c r="AC133" s="114">
        <f t="shared" si="116"/>
        <v>1</v>
      </c>
      <c r="AD133" s="114">
        <f t="shared" si="119"/>
        <v>8.75</v>
      </c>
      <c r="AE133" s="40">
        <f t="shared" si="118"/>
        <v>10.14285714</v>
      </c>
      <c r="AF133" s="4"/>
      <c r="AG133" s="4"/>
      <c r="AH133" s="4"/>
      <c r="AI133" s="4"/>
      <c r="AJ133" s="4"/>
      <c r="AK133" s="4"/>
      <c r="AL133" s="64">
        <v>2023.0</v>
      </c>
      <c r="AM133" s="64">
        <v>16.0</v>
      </c>
      <c r="AN133" s="65" t="s">
        <v>69</v>
      </c>
      <c r="AO133" s="65" t="s">
        <v>63</v>
      </c>
      <c r="AP133" s="64">
        <v>140.0</v>
      </c>
      <c r="AQ133" s="64">
        <v>102.9</v>
      </c>
      <c r="AR133" s="65" t="str">
        <f>IF(Stats!$AP133&gt;Stats!$AQ133,Stats!$AN133,Stats!$AO133)</f>
        <v>Todd</v>
      </c>
      <c r="AS133" s="65" t="str">
        <f>IF(Stats!$AR133=Stats!$AN133,CONCATENATE(Stats!$AN133," over ",Stats!$AO133),CONCATENATE(Stats!$AO133," over ",Stats!$AN133))</f>
        <v>Todd over Mike S</v>
      </c>
      <c r="AT133" s="65" t="str">
        <f>IF(Stats!$AR133=Stats!$AO133,CONCATENATE(Stats!$AN133," loser to ",Stats!$AO133),CONCATENATE(Stats!$AO133," loser to ",Stats!$AN133))</f>
        <v>Mike S loser to Todd</v>
      </c>
      <c r="AU133" s="64">
        <f>ABS(Stats!$AQ133-Stats!$AP133)</f>
        <v>37.1</v>
      </c>
      <c r="AV133" s="64">
        <f>Stats!$AQ133+Stats!$AP133</f>
        <v>242.9</v>
      </c>
      <c r="AW133" s="64" t="s">
        <v>73</v>
      </c>
      <c r="AX133" s="4"/>
      <c r="AY133" s="4" t="s">
        <v>607</v>
      </c>
      <c r="AZ133" s="4">
        <f>COUNTIF(Stats!$AS$4:$AS$1633,AY133)</f>
        <v>11</v>
      </c>
      <c r="BA133" s="4" t="s">
        <v>608</v>
      </c>
      <c r="BB133" s="4">
        <f>COUNTIF(Stats!$AT$4:$AT$1633,BA133)</f>
        <v>6</v>
      </c>
      <c r="BC133" s="4"/>
      <c r="BD133" s="4"/>
      <c r="BE133" s="4"/>
      <c r="BF133" s="4" t="s">
        <v>67</v>
      </c>
      <c r="BG133" s="4" t="s">
        <v>49</v>
      </c>
      <c r="BH133" s="4">
        <v>101.34</v>
      </c>
      <c r="BI133" s="4">
        <v>98.98</v>
      </c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</row>
    <row r="134" ht="12.75" customHeight="1">
      <c r="A134" s="68">
        <v>2019.0</v>
      </c>
      <c r="B134" s="52"/>
      <c r="C134" s="52" t="s">
        <v>468</v>
      </c>
      <c r="D134" s="52"/>
      <c r="E134" s="52" t="s">
        <v>609</v>
      </c>
      <c r="F134" s="4"/>
      <c r="G134" s="4"/>
      <c r="H134" s="4"/>
      <c r="I134" s="4"/>
      <c r="J134" s="5"/>
      <c r="K134" s="27" t="s">
        <v>58</v>
      </c>
      <c r="L134" s="28">
        <f t="shared" si="114"/>
        <v>9</v>
      </c>
      <c r="M134" s="27"/>
      <c r="N134" s="27"/>
      <c r="O134" s="27"/>
      <c r="P134" s="27"/>
      <c r="Q134" s="27"/>
      <c r="R134" s="27"/>
      <c r="S134" s="76">
        <v>12.0</v>
      </c>
      <c r="T134" s="85">
        <v>14.0</v>
      </c>
      <c r="U134" s="60">
        <v>6.0</v>
      </c>
      <c r="V134" s="55">
        <v>5.0</v>
      </c>
      <c r="W134" s="69">
        <v>8.0</v>
      </c>
      <c r="X134" s="27"/>
      <c r="Y134" s="27"/>
      <c r="Z134" s="27"/>
      <c r="AA134" s="27"/>
      <c r="AB134" s="113">
        <f t="shared" si="115"/>
        <v>14</v>
      </c>
      <c r="AC134" s="114">
        <f t="shared" si="116"/>
        <v>5</v>
      </c>
      <c r="AD134" s="119" t="str">
        <f t="shared" ref="AD134:AD135" si="120">IFERROR(AVERAGE(N134:P134),"")</f>
        <v/>
      </c>
      <c r="AE134" s="40">
        <f t="shared" si="118"/>
        <v>13</v>
      </c>
      <c r="AF134" s="4"/>
      <c r="AG134" s="4"/>
      <c r="AH134" s="4"/>
      <c r="AI134" s="4"/>
      <c r="AJ134" s="4"/>
      <c r="AK134" s="4"/>
      <c r="AL134" s="45">
        <v>2023.0</v>
      </c>
      <c r="AM134" s="45">
        <v>16.0</v>
      </c>
      <c r="AN134" s="46" t="s">
        <v>67</v>
      </c>
      <c r="AO134" s="46" t="s">
        <v>50</v>
      </c>
      <c r="AP134" s="45">
        <v>87.92</v>
      </c>
      <c r="AQ134" s="45">
        <v>85.34</v>
      </c>
      <c r="AR134" s="46" t="str">
        <f>IF(Stats!$AP134&gt;Stats!$AQ134,Stats!$AN134,Stats!$AO134)</f>
        <v>Rick</v>
      </c>
      <c r="AS134" s="46" t="str">
        <f>IF(Stats!$AR134=Stats!$AN134,CONCATENATE(Stats!$AN134," over ",Stats!$AO134),CONCATENATE(Stats!$AO134," over ",Stats!$AN134))</f>
        <v>Rick over AJ</v>
      </c>
      <c r="AT134" s="46" t="str">
        <f>IF(Stats!$AR134=Stats!$AO134,CONCATENATE(Stats!$AN134," loser to ",Stats!$AO134),CONCATENATE(Stats!$AO134," loser to ",Stats!$AN134))</f>
        <v>AJ loser to Rick</v>
      </c>
      <c r="AU134" s="45">
        <f>ABS(Stats!$AQ134-Stats!$AP134)</f>
        <v>2.58</v>
      </c>
      <c r="AV134" s="45">
        <f>Stats!$AQ134+Stats!$AP134</f>
        <v>173.26</v>
      </c>
      <c r="AW134" s="45" t="s">
        <v>73</v>
      </c>
      <c r="AX134" s="4"/>
      <c r="AY134" s="4" t="s">
        <v>610</v>
      </c>
      <c r="AZ134" s="4">
        <f>COUNTIF(Stats!$AS$4:$AS$1633,AY134)</f>
        <v>4</v>
      </c>
      <c r="BA134" s="4" t="s">
        <v>611</v>
      </c>
      <c r="BB134" s="4">
        <f>COUNTIF(Stats!$AT$4:$AT$1633,BA134)</f>
        <v>3</v>
      </c>
      <c r="BC134" s="4"/>
      <c r="BD134" s="4"/>
      <c r="BE134" s="4"/>
      <c r="BF134" s="4" t="s">
        <v>68</v>
      </c>
      <c r="BG134" s="4" t="s">
        <v>64</v>
      </c>
      <c r="BH134" s="4">
        <v>49.38</v>
      </c>
      <c r="BI134" s="4">
        <v>73.0</v>
      </c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</row>
    <row r="135" ht="12.75" customHeight="1">
      <c r="A135" s="75">
        <v>2019.0</v>
      </c>
      <c r="B135" s="25" t="s">
        <v>68</v>
      </c>
      <c r="C135" s="25" t="s">
        <v>601</v>
      </c>
      <c r="D135" s="25" t="s">
        <v>63</v>
      </c>
      <c r="E135" s="25" t="s">
        <v>453</v>
      </c>
      <c r="F135" s="4"/>
      <c r="G135" s="4"/>
      <c r="H135" s="4"/>
      <c r="I135" s="4"/>
      <c r="J135" s="5"/>
      <c r="K135" s="27" t="s">
        <v>56</v>
      </c>
      <c r="L135" s="28">
        <f t="shared" si="114"/>
        <v>9</v>
      </c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63">
        <v>9.0</v>
      </c>
      <c r="AB135" s="113">
        <f t="shared" si="115"/>
        <v>9</v>
      </c>
      <c r="AC135" s="114">
        <f t="shared" si="116"/>
        <v>9</v>
      </c>
      <c r="AD135" s="119" t="str">
        <f t="shared" si="120"/>
        <v/>
      </c>
      <c r="AE135" s="40" t="str">
        <f>IFERROR(AVERAGE(N135:T135),"")</f>
        <v/>
      </c>
      <c r="AF135" s="4"/>
      <c r="AG135" s="4"/>
      <c r="AH135" s="4"/>
      <c r="AI135" s="4"/>
      <c r="AJ135" s="4"/>
      <c r="AK135" s="4"/>
      <c r="AL135" s="64">
        <v>2023.0</v>
      </c>
      <c r="AM135" s="64">
        <v>16.0</v>
      </c>
      <c r="AN135" s="65" t="s">
        <v>61</v>
      </c>
      <c r="AO135" s="65" t="s">
        <v>55</v>
      </c>
      <c r="AP135" s="64">
        <v>110.4</v>
      </c>
      <c r="AQ135" s="64">
        <v>90.7</v>
      </c>
      <c r="AR135" s="65" t="str">
        <f>IF(Stats!$AP135&gt;Stats!$AQ135,Stats!$AN135,Stats!$AO135)</f>
        <v>Jimmy</v>
      </c>
      <c r="AS135" s="65" t="str">
        <f>IF(Stats!$AR135=Stats!$AN135,CONCATENATE(Stats!$AN135," over ",Stats!$AO135),CONCATENATE(Stats!$AO135," over ",Stats!$AN135))</f>
        <v>Jimmy over Dave</v>
      </c>
      <c r="AT135" s="65" t="str">
        <f>IF(Stats!$AR135=Stats!$AO135,CONCATENATE(Stats!$AN135," loser to ",Stats!$AO135),CONCATENATE(Stats!$AO135," loser to ",Stats!$AN135))</f>
        <v>Dave loser to Jimmy</v>
      </c>
      <c r="AU135" s="64">
        <f>ABS(Stats!$AQ135-Stats!$AP135)</f>
        <v>19.7</v>
      </c>
      <c r="AV135" s="64">
        <f>Stats!$AQ135+Stats!$AP135</f>
        <v>201.1</v>
      </c>
      <c r="AW135" s="64" t="s">
        <v>73</v>
      </c>
      <c r="AX135" s="4"/>
      <c r="AY135" s="4" t="s">
        <v>612</v>
      </c>
      <c r="AZ135" s="4">
        <f>COUNTIF(Stats!$AS$4:$AS$1633,AY135)</f>
        <v>5</v>
      </c>
      <c r="BA135" s="4" t="s">
        <v>613</v>
      </c>
      <c r="BB135" s="4">
        <f>COUNTIF(Stats!$AT$4:$AT$1633,BA135)</f>
        <v>3</v>
      </c>
      <c r="BC135" s="4"/>
      <c r="BD135" s="4"/>
      <c r="BE135" s="4"/>
      <c r="BF135" s="4" t="s">
        <v>61</v>
      </c>
      <c r="BG135" s="4" t="s">
        <v>59</v>
      </c>
      <c r="BH135" s="4">
        <v>114.38</v>
      </c>
      <c r="BI135" s="4">
        <v>87.48</v>
      </c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</row>
    <row r="136" ht="12.75" customHeight="1">
      <c r="A136" s="68">
        <v>2019.0</v>
      </c>
      <c r="B136" s="52" t="s">
        <v>69</v>
      </c>
      <c r="C136" s="52" t="s">
        <v>380</v>
      </c>
      <c r="D136" s="52" t="s">
        <v>66</v>
      </c>
      <c r="E136" s="52" t="s">
        <v>614</v>
      </c>
      <c r="F136" s="4"/>
      <c r="G136" s="4"/>
      <c r="H136" s="4"/>
      <c r="I136" s="4"/>
      <c r="J136" s="5"/>
      <c r="K136" s="27" t="s">
        <v>69</v>
      </c>
      <c r="L136" s="28">
        <f t="shared" si="114"/>
        <v>7.5</v>
      </c>
      <c r="M136" s="122">
        <v>4.0</v>
      </c>
      <c r="N136" s="59">
        <v>11.0</v>
      </c>
      <c r="O136" s="61">
        <v>10.0</v>
      </c>
      <c r="P136" s="55" t="s">
        <v>241</v>
      </c>
      <c r="Q136" s="61">
        <v>10.0</v>
      </c>
      <c r="R136" s="72">
        <v>4.0</v>
      </c>
      <c r="S136" s="62">
        <v>1.0</v>
      </c>
      <c r="T136" s="54">
        <v>2.0</v>
      </c>
      <c r="U136" s="79">
        <v>13.0</v>
      </c>
      <c r="V136" s="76">
        <v>12.0</v>
      </c>
      <c r="W136" s="61">
        <v>10.0</v>
      </c>
      <c r="X136" s="54">
        <v>2.0</v>
      </c>
      <c r="Y136" s="55">
        <v>5.0</v>
      </c>
      <c r="Z136" s="61">
        <v>10.0</v>
      </c>
      <c r="AA136" s="59">
        <v>11.0</v>
      </c>
      <c r="AB136" s="113">
        <f t="shared" si="115"/>
        <v>13</v>
      </c>
      <c r="AC136" s="114">
        <f t="shared" si="116"/>
        <v>1</v>
      </c>
      <c r="AD136" s="114">
        <f>IFERROR(AVERAGE(M136:Q136),"")</f>
        <v>8.75</v>
      </c>
      <c r="AE136" s="40">
        <f>IFERROR(AVERAGE(M136:T136),"")</f>
        <v>6</v>
      </c>
      <c r="AF136" s="4"/>
      <c r="AG136" s="4"/>
      <c r="AH136" s="4"/>
      <c r="AI136" s="4"/>
      <c r="AJ136" s="4"/>
      <c r="AK136" s="4"/>
      <c r="AL136" s="45">
        <v>2023.0</v>
      </c>
      <c r="AM136" s="45">
        <v>15.0</v>
      </c>
      <c r="AN136" s="46" t="s">
        <v>59</v>
      </c>
      <c r="AO136" s="46" t="s">
        <v>64</v>
      </c>
      <c r="AP136" s="45">
        <v>109.98</v>
      </c>
      <c r="AQ136" s="45">
        <v>111.04</v>
      </c>
      <c r="AR136" s="46" t="str">
        <f>IF(Stats!$AP136&gt;Stats!$AQ136,Stats!$AN136,Stats!$AO136)</f>
        <v>Mims</v>
      </c>
      <c r="AS136" s="46" t="str">
        <f>IF(Stats!$AR136=Stats!$AN136,CONCATENATE(Stats!$AN136," over ",Stats!$AO136),CONCATENATE(Stats!$AO136," over ",Stats!$AN136))</f>
        <v>Mims over Forrest</v>
      </c>
      <c r="AT136" s="46" t="str">
        <f>IF(Stats!$AR136=Stats!$AO136,CONCATENATE(Stats!$AN136," loser to ",Stats!$AO136),CONCATENATE(Stats!$AO136," loser to ",Stats!$AN136))</f>
        <v>Forrest loser to Mims</v>
      </c>
      <c r="AU136" s="45">
        <f>ABS(Stats!$AQ136-Stats!$AP136)</f>
        <v>1.06</v>
      </c>
      <c r="AV136" s="45">
        <f>Stats!$AQ136+Stats!$AP136</f>
        <v>221.02</v>
      </c>
      <c r="AW136" s="45" t="s">
        <v>73</v>
      </c>
      <c r="AX136" s="4"/>
      <c r="AY136" s="4" t="s">
        <v>615</v>
      </c>
      <c r="AZ136" s="4">
        <f>COUNTIF(Stats!$AS$4:$AS$1633,AY136)</f>
        <v>13</v>
      </c>
      <c r="BA136" s="4" t="s">
        <v>616</v>
      </c>
      <c r="BB136" s="4">
        <f>COUNTIF(Stats!$AT$4:$AT$1633,BA136)</f>
        <v>1</v>
      </c>
      <c r="BC136" s="4"/>
      <c r="BD136" s="4"/>
      <c r="BE136" s="4"/>
      <c r="BF136" s="4" t="s">
        <v>57</v>
      </c>
      <c r="BG136" s="4" t="s">
        <v>50</v>
      </c>
      <c r="BH136" s="4">
        <v>88.88</v>
      </c>
      <c r="BI136" s="4">
        <v>136.44</v>
      </c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</row>
    <row r="137" ht="12.75" customHeight="1">
      <c r="A137" s="75">
        <v>2019.0</v>
      </c>
      <c r="B137" s="25" t="s">
        <v>69</v>
      </c>
      <c r="C137" s="25" t="s">
        <v>499</v>
      </c>
      <c r="D137" s="25" t="s">
        <v>60</v>
      </c>
      <c r="E137" s="25" t="s">
        <v>587</v>
      </c>
      <c r="F137" s="4"/>
      <c r="G137" s="4"/>
      <c r="H137" s="4"/>
      <c r="I137" s="4"/>
      <c r="J137" s="5"/>
      <c r="K137" s="27" t="s">
        <v>51</v>
      </c>
      <c r="L137" s="28">
        <f t="shared" si="114"/>
        <v>9.5</v>
      </c>
      <c r="M137" s="27"/>
      <c r="N137" s="27"/>
      <c r="O137" s="27"/>
      <c r="P137" s="27"/>
      <c r="Q137" s="27"/>
      <c r="R137" s="27"/>
      <c r="S137" s="27"/>
      <c r="T137" s="27"/>
      <c r="U137" s="27"/>
      <c r="V137" s="79">
        <v>13.0</v>
      </c>
      <c r="W137" s="79">
        <v>13.0</v>
      </c>
      <c r="X137" s="60">
        <v>6.0</v>
      </c>
      <c r="Y137" s="60">
        <v>6.0</v>
      </c>
      <c r="Z137" s="27"/>
      <c r="AA137" s="27"/>
      <c r="AB137" s="113">
        <f t="shared" si="115"/>
        <v>13</v>
      </c>
      <c r="AC137" s="114">
        <f t="shared" si="116"/>
        <v>6</v>
      </c>
      <c r="AD137" s="119" t="str">
        <f t="shared" ref="AD137:AD138" si="121">IFERROR(AVERAGE(N137:P137),"")</f>
        <v/>
      </c>
      <c r="AE137" s="40" t="str">
        <f t="shared" ref="AE137:AE138" si="122">IFERROR(AVERAGE(N137:T137),"")</f>
        <v/>
      </c>
      <c r="AF137" s="4"/>
      <c r="AG137" s="4"/>
      <c r="AH137" s="4"/>
      <c r="AI137" s="4"/>
      <c r="AJ137" s="4"/>
      <c r="AK137" s="4"/>
      <c r="AL137" s="64">
        <v>2023.0</v>
      </c>
      <c r="AM137" s="64">
        <v>15.0</v>
      </c>
      <c r="AN137" s="65" t="s">
        <v>68</v>
      </c>
      <c r="AO137" s="65" t="s">
        <v>57</v>
      </c>
      <c r="AP137" s="64">
        <v>129.32</v>
      </c>
      <c r="AQ137" s="64">
        <v>82.16</v>
      </c>
      <c r="AR137" s="65" t="str">
        <f>IF(Stats!$AP137&gt;Stats!$AQ137,Stats!$AN137,Stats!$AO137)</f>
        <v>Ryan</v>
      </c>
      <c r="AS137" s="65" t="str">
        <f>IF(Stats!$AR137=Stats!$AN137,CONCATENATE(Stats!$AN137," over ",Stats!$AO137),CONCATENATE(Stats!$AO137," over ",Stats!$AN137))</f>
        <v>Ryan over Doug</v>
      </c>
      <c r="AT137" s="65" t="str">
        <f>IF(Stats!$AR137=Stats!$AO137,CONCATENATE(Stats!$AN137," loser to ",Stats!$AO137),CONCATENATE(Stats!$AO137," loser to ",Stats!$AN137))</f>
        <v>Doug loser to Ryan</v>
      </c>
      <c r="AU137" s="64">
        <f>ABS(Stats!$AQ137-Stats!$AP137)</f>
        <v>47.16</v>
      </c>
      <c r="AV137" s="64">
        <f>Stats!$AQ137+Stats!$AP137</f>
        <v>211.48</v>
      </c>
      <c r="AW137" s="64" t="s">
        <v>73</v>
      </c>
      <c r="AX137" s="4"/>
      <c r="AY137" s="4" t="s">
        <v>617</v>
      </c>
      <c r="AZ137" s="4">
        <f>COUNTIF(Stats!$AS$4:$AS$1633,AY137)</f>
        <v>12</v>
      </c>
      <c r="BA137" s="4" t="s">
        <v>618</v>
      </c>
      <c r="BB137" s="4">
        <f>COUNTIF(Stats!$AT$4:$AT$1633,BA137)</f>
        <v>13</v>
      </c>
      <c r="BC137" s="4"/>
      <c r="BD137" s="4"/>
      <c r="BE137" s="4"/>
      <c r="BF137" s="4" t="s">
        <v>55</v>
      </c>
      <c r="BG137" s="4" t="s">
        <v>60</v>
      </c>
      <c r="BH137" s="4">
        <v>91.46</v>
      </c>
      <c r="BI137" s="4">
        <v>102.22</v>
      </c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</row>
    <row r="138" ht="12.75" customHeight="1">
      <c r="A138" s="75">
        <v>2019.0</v>
      </c>
      <c r="B138" s="25"/>
      <c r="C138" s="25"/>
      <c r="D138" s="25"/>
      <c r="E138" s="25" t="s">
        <v>619</v>
      </c>
      <c r="F138" s="4"/>
      <c r="G138" s="4"/>
      <c r="H138" s="4"/>
      <c r="I138" s="4"/>
      <c r="J138" s="5"/>
      <c r="K138" s="27" t="s">
        <v>54</v>
      </c>
      <c r="L138" s="28">
        <f t="shared" si="114"/>
        <v>12</v>
      </c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76">
        <v>12.0</v>
      </c>
      <c r="AB138" s="113">
        <f t="shared" si="115"/>
        <v>12</v>
      </c>
      <c r="AC138" s="114">
        <f t="shared" si="116"/>
        <v>12</v>
      </c>
      <c r="AD138" s="119" t="str">
        <f t="shared" si="121"/>
        <v/>
      </c>
      <c r="AE138" s="40" t="str">
        <f t="shared" si="122"/>
        <v/>
      </c>
      <c r="AF138" s="4"/>
      <c r="AG138" s="4"/>
      <c r="AH138" s="4"/>
      <c r="AI138" s="4"/>
      <c r="AJ138" s="4"/>
      <c r="AK138" s="4"/>
      <c r="AL138" s="45">
        <v>2023.0</v>
      </c>
      <c r="AM138" s="45">
        <v>15.0</v>
      </c>
      <c r="AN138" s="46" t="s">
        <v>63</v>
      </c>
      <c r="AO138" s="46" t="s">
        <v>66</v>
      </c>
      <c r="AP138" s="45">
        <v>82.86</v>
      </c>
      <c r="AQ138" s="45">
        <v>82.86</v>
      </c>
      <c r="AR138" s="46" t="str">
        <f>IF(Stats!$AP138&gt;Stats!$AQ138,Stats!$AN138,Stats!$AO138)</f>
        <v>Nixon</v>
      </c>
      <c r="AS138" s="46" t="str">
        <f>IF(Stats!$AR138=Stats!$AN138,CONCATENATE(Stats!$AN138," over ",Stats!$AO138),CONCATENATE(Stats!$AO138," over ",Stats!$AN138))</f>
        <v>Nixon over Mike S</v>
      </c>
      <c r="AT138" s="46" t="str">
        <f>IF(Stats!$AR138=Stats!$AO138,CONCATENATE(Stats!$AN138," loser to ",Stats!$AO138),CONCATENATE(Stats!$AO138," loser to ",Stats!$AN138))</f>
        <v>Mike S loser to Nixon</v>
      </c>
      <c r="AU138" s="45">
        <f>ABS(Stats!$AQ138-Stats!$AP138)</f>
        <v>0</v>
      </c>
      <c r="AV138" s="45">
        <f>Stats!$AQ138+Stats!$AP138</f>
        <v>165.72</v>
      </c>
      <c r="AW138" s="45" t="s">
        <v>73</v>
      </c>
      <c r="AX138" s="4"/>
      <c r="AY138" s="4" t="s">
        <v>620</v>
      </c>
      <c r="AZ138" s="4">
        <f>COUNTIF(Stats!$AS$4:$AS$1633,AY138)</f>
        <v>2</v>
      </c>
      <c r="BA138" s="4" t="s">
        <v>621</v>
      </c>
      <c r="BB138" s="4">
        <f>COUNTIF(Stats!$AT$4:$AT$1633,BA138)</f>
        <v>1</v>
      </c>
      <c r="BC138" s="4"/>
      <c r="BD138" s="4"/>
      <c r="BE138" s="4"/>
      <c r="BF138" s="4" t="s">
        <v>63</v>
      </c>
      <c r="BG138" s="4" t="s">
        <v>66</v>
      </c>
      <c r="BH138" s="4">
        <v>98.84</v>
      </c>
      <c r="BI138" s="4">
        <v>127.8</v>
      </c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</row>
    <row r="139" ht="12.75" customHeight="1">
      <c r="A139" s="75">
        <v>2019.0</v>
      </c>
      <c r="B139" s="25" t="s">
        <v>50</v>
      </c>
      <c r="C139" s="25" t="s">
        <v>342</v>
      </c>
      <c r="D139" s="25" t="s">
        <v>67</v>
      </c>
      <c r="E139" s="25" t="s">
        <v>622</v>
      </c>
      <c r="F139" s="4"/>
      <c r="G139" s="4"/>
      <c r="H139" s="4"/>
      <c r="I139" s="4"/>
      <c r="J139" s="5"/>
      <c r="K139" s="27" t="s">
        <v>55</v>
      </c>
      <c r="L139" s="28">
        <f t="shared" si="114"/>
        <v>7.357142857</v>
      </c>
      <c r="M139" s="122">
        <v>12.0</v>
      </c>
      <c r="N139" s="76">
        <v>12.0</v>
      </c>
      <c r="O139" s="59">
        <v>11.0</v>
      </c>
      <c r="P139" s="60" t="s">
        <v>226</v>
      </c>
      <c r="Q139" s="62">
        <v>1.0</v>
      </c>
      <c r="R139" s="62">
        <v>1.0</v>
      </c>
      <c r="S139" s="73">
        <v>7.0</v>
      </c>
      <c r="T139" s="60">
        <v>6.0</v>
      </c>
      <c r="U139" s="62">
        <v>1.0</v>
      </c>
      <c r="V139" s="61">
        <v>10.0</v>
      </c>
      <c r="W139" s="76">
        <v>12.0</v>
      </c>
      <c r="X139" s="55">
        <v>5.0</v>
      </c>
      <c r="Y139" s="63">
        <v>9.0</v>
      </c>
      <c r="Z139" s="69">
        <v>8.0</v>
      </c>
      <c r="AA139" s="69">
        <v>8.0</v>
      </c>
      <c r="AB139" s="113">
        <f t="shared" si="115"/>
        <v>12</v>
      </c>
      <c r="AC139" s="114">
        <f t="shared" si="116"/>
        <v>1</v>
      </c>
      <c r="AD139" s="114">
        <f>IFERROR(AVERAGE(M139:Q139),"")</f>
        <v>9</v>
      </c>
      <c r="AE139" s="40">
        <f t="shared" ref="AE139:AE141" si="123">IFERROR(AVERAGE(M139:T139),"")</f>
        <v>7.142857143</v>
      </c>
      <c r="AF139" s="4"/>
      <c r="AG139" s="4"/>
      <c r="AH139" s="4"/>
      <c r="AI139" s="4"/>
      <c r="AJ139" s="4"/>
      <c r="AK139" s="4"/>
      <c r="AL139" s="64">
        <v>2023.0</v>
      </c>
      <c r="AM139" s="64">
        <v>15.0</v>
      </c>
      <c r="AN139" s="65" t="s">
        <v>60</v>
      </c>
      <c r="AO139" s="65" t="s">
        <v>50</v>
      </c>
      <c r="AP139" s="64">
        <v>103.5</v>
      </c>
      <c r="AQ139" s="64">
        <v>95.56</v>
      </c>
      <c r="AR139" s="65" t="str">
        <f>IF(Stats!$AP139&gt;Stats!$AQ139,Stats!$AN139,Stats!$AO139)</f>
        <v>Hoyle</v>
      </c>
      <c r="AS139" s="65" t="str">
        <f>IF(Stats!$AR139=Stats!$AN139,CONCATENATE(Stats!$AN139," over ",Stats!$AO139),CONCATENATE(Stats!$AO139," over ",Stats!$AN139))</f>
        <v>Hoyle over AJ</v>
      </c>
      <c r="AT139" s="65" t="str">
        <f>IF(Stats!$AR139=Stats!$AO139,CONCATENATE(Stats!$AN139," loser to ",Stats!$AO139),CONCATENATE(Stats!$AO139," loser to ",Stats!$AN139))</f>
        <v>AJ loser to Hoyle</v>
      </c>
      <c r="AU139" s="64">
        <f>ABS(Stats!$AQ139-Stats!$AP139)</f>
        <v>7.94</v>
      </c>
      <c r="AV139" s="64">
        <f>Stats!$AQ139+Stats!$AP139</f>
        <v>199.06</v>
      </c>
      <c r="AW139" s="64" t="s">
        <v>73</v>
      </c>
      <c r="AX139" s="4"/>
      <c r="AY139" s="4" t="s">
        <v>623</v>
      </c>
      <c r="AZ139" s="4">
        <f>COUNTIF(Stats!$AS$4:$AS$1633,AY139)</f>
        <v>10</v>
      </c>
      <c r="BA139" s="4" t="s">
        <v>624</v>
      </c>
      <c r="BB139" s="4">
        <f>COUNTIF(Stats!$AT$4:$AT$1633,BA139)</f>
        <v>6</v>
      </c>
      <c r="BC139" s="4"/>
      <c r="BD139" s="4"/>
      <c r="BE139" s="4"/>
      <c r="BF139" s="4" t="s">
        <v>69</v>
      </c>
      <c r="BG139" s="4" t="s">
        <v>67</v>
      </c>
      <c r="BH139" s="4">
        <v>91.06</v>
      </c>
      <c r="BI139" s="4">
        <v>104.16</v>
      </c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</row>
    <row r="140" ht="12.75" customHeight="1">
      <c r="A140" s="68">
        <v>2020.0</v>
      </c>
      <c r="B140" s="52" t="s">
        <v>49</v>
      </c>
      <c r="C140" s="52" t="s">
        <v>625</v>
      </c>
      <c r="D140" s="52" t="s">
        <v>61</v>
      </c>
      <c r="E140" s="52" t="s">
        <v>626</v>
      </c>
      <c r="F140" s="4"/>
      <c r="G140" s="4"/>
      <c r="H140" s="4"/>
      <c r="I140" s="4"/>
      <c r="J140" s="5"/>
      <c r="K140" s="27" t="s">
        <v>142</v>
      </c>
      <c r="L140" s="28">
        <f t="shared" si="114"/>
        <v>7</v>
      </c>
      <c r="M140" s="27"/>
      <c r="N140" s="27"/>
      <c r="O140" s="27"/>
      <c r="P140" s="27"/>
      <c r="Q140" s="27"/>
      <c r="R140" s="73">
        <v>7.0</v>
      </c>
      <c r="S140" s="27"/>
      <c r="T140" s="27"/>
      <c r="U140" s="27"/>
      <c r="V140" s="27"/>
      <c r="W140" s="27"/>
      <c r="X140" s="27"/>
      <c r="Y140" s="27"/>
      <c r="Z140" s="27"/>
      <c r="AA140" s="27"/>
      <c r="AB140" s="113">
        <f t="shared" si="115"/>
        <v>7</v>
      </c>
      <c r="AC140" s="114">
        <f t="shared" si="116"/>
        <v>7</v>
      </c>
      <c r="AD140" s="119" t="str">
        <f>IFERROR(AVERAGE(N140:P140),"")</f>
        <v/>
      </c>
      <c r="AE140" s="40">
        <f t="shared" si="123"/>
        <v>7</v>
      </c>
      <c r="AF140" s="4"/>
      <c r="AG140" s="4"/>
      <c r="AH140" s="4"/>
      <c r="AI140" s="4"/>
      <c r="AJ140" s="4"/>
      <c r="AK140" s="4"/>
      <c r="AL140" s="45">
        <v>2023.0</v>
      </c>
      <c r="AM140" s="45">
        <v>15.0</v>
      </c>
      <c r="AN140" s="46" t="s">
        <v>55</v>
      </c>
      <c r="AO140" s="46" t="s">
        <v>69</v>
      </c>
      <c r="AP140" s="45">
        <v>81.36</v>
      </c>
      <c r="AQ140" s="45">
        <v>104.04</v>
      </c>
      <c r="AR140" s="46" t="str">
        <f>IF(Stats!$AP140&gt;Stats!$AQ140,Stats!$AN140,Stats!$AO140)</f>
        <v>Todd</v>
      </c>
      <c r="AS140" s="46" t="str">
        <f>IF(Stats!$AR140=Stats!$AN140,CONCATENATE(Stats!$AN140," over ",Stats!$AO140),CONCATENATE(Stats!$AO140," over ",Stats!$AN140))</f>
        <v>Todd over Dave</v>
      </c>
      <c r="AT140" s="46" t="str">
        <f>IF(Stats!$AR140=Stats!$AO140,CONCATENATE(Stats!$AN140," loser to ",Stats!$AO140),CONCATENATE(Stats!$AO140," loser to ",Stats!$AN140))</f>
        <v>Dave loser to Todd</v>
      </c>
      <c r="AU140" s="45">
        <f>ABS(Stats!$AQ140-Stats!$AP140)</f>
        <v>22.68</v>
      </c>
      <c r="AV140" s="45">
        <f>Stats!$AQ140+Stats!$AP140</f>
        <v>185.4</v>
      </c>
      <c r="AW140" s="45" t="s">
        <v>73</v>
      </c>
      <c r="AX140" s="4"/>
      <c r="AY140" s="4" t="s">
        <v>627</v>
      </c>
      <c r="AZ140" s="4">
        <f>COUNTIF(Stats!$AS$4:$AS$1633,AY140)</f>
        <v>10</v>
      </c>
      <c r="BA140" s="4" t="s">
        <v>628</v>
      </c>
      <c r="BB140" s="4">
        <f>COUNTIF(Stats!$AT$4:$AT$1633,BA140)</f>
        <v>1</v>
      </c>
      <c r="BC140" s="4"/>
      <c r="BD140" s="4"/>
      <c r="BE140" s="4"/>
      <c r="BF140" s="4" t="s">
        <v>65</v>
      </c>
      <c r="BG140" s="4" t="s">
        <v>49</v>
      </c>
      <c r="BH140" s="4">
        <v>99.16</v>
      </c>
      <c r="BI140" s="4">
        <v>150.36</v>
      </c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</row>
    <row r="141" ht="12.75" customHeight="1">
      <c r="A141" s="68">
        <v>2020.0</v>
      </c>
      <c r="B141" s="52"/>
      <c r="C141" s="52" t="s">
        <v>629</v>
      </c>
      <c r="D141" s="52"/>
      <c r="E141" s="52" t="s">
        <v>630</v>
      </c>
      <c r="F141" s="4"/>
      <c r="G141" s="4"/>
      <c r="H141" s="4"/>
      <c r="I141" s="4"/>
      <c r="J141" s="5"/>
      <c r="K141" s="95" t="s">
        <v>67</v>
      </c>
      <c r="L141" s="28">
        <f t="shared" si="114"/>
        <v>10.66666667</v>
      </c>
      <c r="M141" s="136">
        <v>10.0</v>
      </c>
      <c r="N141" s="164">
        <v>13.0</v>
      </c>
      <c r="O141" s="177">
        <v>6.0</v>
      </c>
      <c r="P141" s="164" t="s">
        <v>263</v>
      </c>
      <c r="Q141" s="182">
        <v>14.0</v>
      </c>
      <c r="R141" s="183">
        <v>11.0</v>
      </c>
      <c r="S141" s="184">
        <v>10.0</v>
      </c>
      <c r="T141" s="95"/>
      <c r="U141" s="95"/>
      <c r="V141" s="95"/>
      <c r="W141" s="95"/>
      <c r="X141" s="95"/>
      <c r="Y141" s="95"/>
      <c r="Z141" s="95"/>
      <c r="AA141" s="95"/>
      <c r="AB141" s="113">
        <f t="shared" si="115"/>
        <v>14</v>
      </c>
      <c r="AC141" s="114">
        <f t="shared" si="116"/>
        <v>6</v>
      </c>
      <c r="AD141" s="114">
        <f>IFERROR(AVERAGE(M141:Q141),"")</f>
        <v>10.75</v>
      </c>
      <c r="AE141" s="40">
        <f t="shared" si="123"/>
        <v>10.66666667</v>
      </c>
      <c r="AF141" s="4"/>
      <c r="AG141" s="4"/>
      <c r="AH141" s="4"/>
      <c r="AI141" s="4"/>
      <c r="AJ141" s="4"/>
      <c r="AK141" s="4"/>
      <c r="AL141" s="64">
        <v>2023.0</v>
      </c>
      <c r="AM141" s="64">
        <v>15.0</v>
      </c>
      <c r="AN141" s="65" t="s">
        <v>61</v>
      </c>
      <c r="AO141" s="65" t="s">
        <v>67</v>
      </c>
      <c r="AP141" s="64">
        <v>80.04</v>
      </c>
      <c r="AQ141" s="64">
        <v>113.18</v>
      </c>
      <c r="AR141" s="65" t="str">
        <f>IF(Stats!$AP141&gt;Stats!$AQ141,Stats!$AN141,Stats!$AO141)</f>
        <v>Rick</v>
      </c>
      <c r="AS141" s="65" t="str">
        <f>IF(Stats!$AR141=Stats!$AN141,CONCATENATE(Stats!$AN141," over ",Stats!$AO141),CONCATENATE(Stats!$AO141," over ",Stats!$AN141))</f>
        <v>Rick over Jimmy</v>
      </c>
      <c r="AT141" s="65" t="str">
        <f>IF(Stats!$AR141=Stats!$AO141,CONCATENATE(Stats!$AN141," loser to ",Stats!$AO141),CONCATENATE(Stats!$AO141," loser to ",Stats!$AN141))</f>
        <v>Jimmy loser to Rick</v>
      </c>
      <c r="AU141" s="64">
        <f>ABS(Stats!$AQ141-Stats!$AP141)</f>
        <v>33.14</v>
      </c>
      <c r="AV141" s="64">
        <f>Stats!$AQ141+Stats!$AP141</f>
        <v>193.22</v>
      </c>
      <c r="AW141" s="64" t="s">
        <v>73</v>
      </c>
      <c r="AX141" s="4"/>
      <c r="AY141" s="4" t="s">
        <v>631</v>
      </c>
      <c r="AZ141" s="4">
        <f>COUNTIF(Stats!$AS$4:$AS$1633,AY141)</f>
        <v>4</v>
      </c>
      <c r="BA141" s="4" t="s">
        <v>632</v>
      </c>
      <c r="BB141" s="4">
        <f>COUNTIF(Stats!$AT$4:$AT$1633,BA141)</f>
        <v>7</v>
      </c>
      <c r="BC141" s="4"/>
      <c r="BD141" s="4"/>
      <c r="BE141" s="4"/>
      <c r="BF141" s="4" t="s">
        <v>59</v>
      </c>
      <c r="BG141" s="4" t="s">
        <v>68</v>
      </c>
      <c r="BH141" s="4">
        <v>89.74</v>
      </c>
      <c r="BI141" s="4">
        <v>55.4</v>
      </c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</row>
    <row r="142" ht="12.75" customHeight="1">
      <c r="A142" s="75">
        <v>2020.0</v>
      </c>
      <c r="B142" s="25" t="s">
        <v>66</v>
      </c>
      <c r="C142" s="25" t="s">
        <v>512</v>
      </c>
      <c r="D142" s="25" t="s">
        <v>65</v>
      </c>
      <c r="E142" s="25" t="s">
        <v>614</v>
      </c>
      <c r="F142" s="4"/>
      <c r="G142" s="4"/>
      <c r="H142" s="4"/>
      <c r="I142" s="4"/>
      <c r="J142" s="5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5">
        <v>2023.0</v>
      </c>
      <c r="AM142" s="45">
        <v>14.0</v>
      </c>
      <c r="AN142" s="46" t="s">
        <v>57</v>
      </c>
      <c r="AO142" s="46" t="s">
        <v>68</v>
      </c>
      <c r="AP142" s="45">
        <v>91.84</v>
      </c>
      <c r="AQ142" s="45">
        <v>109.86</v>
      </c>
      <c r="AR142" s="147" t="s">
        <v>2</v>
      </c>
      <c r="AS142" s="147" t="s">
        <v>2</v>
      </c>
      <c r="AT142" s="147" t="s">
        <v>2</v>
      </c>
      <c r="AU142" s="45">
        <f>ABS(Stats!$AQ142-Stats!$AP142)</f>
        <v>18.02</v>
      </c>
      <c r="AV142" s="45">
        <f>Stats!$AQ142+Stats!$AP142</f>
        <v>201.7</v>
      </c>
      <c r="AW142" s="45"/>
      <c r="AX142" s="4"/>
      <c r="AY142" s="4" t="s">
        <v>633</v>
      </c>
      <c r="AZ142" s="4">
        <f>COUNTIF(Stats!$AS$4:$AS$1633,AY142)</f>
        <v>14</v>
      </c>
      <c r="BA142" s="4" t="s">
        <v>634</v>
      </c>
      <c r="BB142" s="4">
        <f>COUNTIF(Stats!$AT$4:$AT$1633,BA142)</f>
        <v>8</v>
      </c>
      <c r="BC142" s="4"/>
      <c r="BD142" s="4"/>
      <c r="BE142" s="4"/>
      <c r="BF142" s="4" t="s">
        <v>50</v>
      </c>
      <c r="BG142" s="4" t="s">
        <v>64</v>
      </c>
      <c r="BH142" s="4">
        <v>89.7</v>
      </c>
      <c r="BI142" s="4">
        <v>103.6</v>
      </c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</row>
    <row r="143" ht="12.75" customHeight="1">
      <c r="A143" s="75">
        <v>2020.0</v>
      </c>
      <c r="B143" s="25"/>
      <c r="C143" s="25"/>
      <c r="D143" s="25"/>
      <c r="E143" s="25" t="s">
        <v>635</v>
      </c>
      <c r="F143" s="4"/>
      <c r="G143" s="4"/>
      <c r="H143" s="4"/>
      <c r="I143" s="4"/>
      <c r="J143" s="5"/>
      <c r="K143" s="103" t="s">
        <v>168</v>
      </c>
      <c r="L143" s="103" t="s">
        <v>294</v>
      </c>
      <c r="M143" s="107" t="s">
        <v>13</v>
      </c>
      <c r="N143" s="142" t="s">
        <v>14</v>
      </c>
      <c r="O143" s="142" t="s">
        <v>15</v>
      </c>
      <c r="P143" s="142" t="s">
        <v>16</v>
      </c>
      <c r="Q143" s="142" t="s">
        <v>17</v>
      </c>
      <c r="R143" s="142" t="s">
        <v>18</v>
      </c>
      <c r="S143" s="142" t="s">
        <v>19</v>
      </c>
      <c r="T143" s="142" t="s">
        <v>20</v>
      </c>
      <c r="U143" s="142" t="s">
        <v>21</v>
      </c>
      <c r="V143" s="142" t="s">
        <v>22</v>
      </c>
      <c r="W143" s="142" t="s">
        <v>23</v>
      </c>
      <c r="X143" s="142" t="s">
        <v>24</v>
      </c>
      <c r="Y143" s="142" t="s">
        <v>25</v>
      </c>
      <c r="Z143" s="142" t="s">
        <v>26</v>
      </c>
      <c r="AA143" s="142" t="s">
        <v>27</v>
      </c>
      <c r="AB143" s="107" t="s">
        <v>28</v>
      </c>
      <c r="AC143" s="107" t="s">
        <v>29</v>
      </c>
      <c r="AD143" s="107" t="s">
        <v>30</v>
      </c>
      <c r="AE143" s="107" t="s">
        <v>31</v>
      </c>
      <c r="AF143" s="4"/>
      <c r="AG143" s="4"/>
      <c r="AH143" s="4"/>
      <c r="AI143" s="4"/>
      <c r="AJ143" s="4"/>
      <c r="AK143" s="4"/>
      <c r="AL143" s="64">
        <v>2023.0</v>
      </c>
      <c r="AM143" s="64">
        <v>14.0</v>
      </c>
      <c r="AN143" s="65" t="s">
        <v>50</v>
      </c>
      <c r="AO143" s="65" t="s">
        <v>59</v>
      </c>
      <c r="AP143" s="64">
        <v>73.94</v>
      </c>
      <c r="AQ143" s="64">
        <v>127.42</v>
      </c>
      <c r="AR143" s="148" t="s">
        <v>2</v>
      </c>
      <c r="AS143" s="148" t="s">
        <v>2</v>
      </c>
      <c r="AT143" s="148" t="s">
        <v>2</v>
      </c>
      <c r="AU143" s="64">
        <f>ABS(Stats!$AQ143-Stats!$AP143)</f>
        <v>53.48</v>
      </c>
      <c r="AV143" s="64">
        <f>Stats!$AQ143+Stats!$AP143</f>
        <v>201.36</v>
      </c>
      <c r="AW143" s="64"/>
      <c r="AX143" s="4"/>
      <c r="AY143" s="4" t="s">
        <v>636</v>
      </c>
      <c r="AZ143" s="4">
        <f>COUNTIF(Stats!$AS$4:$AS$1633,AY143)</f>
        <v>10</v>
      </c>
      <c r="BA143" s="4" t="s">
        <v>637</v>
      </c>
      <c r="BB143" s="4">
        <f>COUNTIF(Stats!$AT$4:$AT$1633,BA143)</f>
        <v>1</v>
      </c>
      <c r="BC143" s="4"/>
      <c r="BD143" s="4"/>
      <c r="BE143" s="4"/>
      <c r="BF143" s="4" t="s">
        <v>60</v>
      </c>
      <c r="BG143" s="4" t="s">
        <v>61</v>
      </c>
      <c r="BH143" s="4">
        <v>117.56</v>
      </c>
      <c r="BI143" s="4">
        <v>123.14</v>
      </c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</row>
    <row r="144" ht="12.75" customHeight="1">
      <c r="A144" s="68">
        <v>2020.0</v>
      </c>
      <c r="B144" s="52" t="s">
        <v>59</v>
      </c>
      <c r="C144" s="52" t="s">
        <v>638</v>
      </c>
      <c r="D144" s="52" t="s">
        <v>63</v>
      </c>
      <c r="E144" s="52" t="s">
        <v>639</v>
      </c>
      <c r="F144" s="4"/>
      <c r="G144" s="4"/>
      <c r="H144" s="4"/>
      <c r="I144" s="4"/>
      <c r="J144" s="5"/>
      <c r="K144" s="27" t="s">
        <v>62</v>
      </c>
      <c r="L144" s="28">
        <f>AVERAGE(N144:AA144)</f>
        <v>9</v>
      </c>
      <c r="M144" s="143"/>
      <c r="N144" s="143"/>
      <c r="O144" s="143"/>
      <c r="P144" s="143"/>
      <c r="Q144" s="143"/>
      <c r="R144" s="143"/>
      <c r="S144" s="143"/>
      <c r="T144" s="143"/>
      <c r="U144" s="143"/>
      <c r="V144" s="143"/>
      <c r="W144" s="143"/>
      <c r="X144" s="143"/>
      <c r="Y144" s="143"/>
      <c r="Z144" s="143"/>
      <c r="AA144" s="143">
        <v>9.0</v>
      </c>
      <c r="AB144" s="113">
        <f>MAX(N144:AA144)</f>
        <v>9</v>
      </c>
      <c r="AC144" s="114">
        <f>MIN(N144:AA144)</f>
        <v>9</v>
      </c>
      <c r="AD144" s="114" t="str">
        <f>IFERROR(AVERAGE(N144:P144),"")</f>
        <v/>
      </c>
      <c r="AE144" s="40" t="str">
        <f>IFERROR(AVERAGE(N144:T144),"")</f>
        <v/>
      </c>
      <c r="AF144" s="4"/>
      <c r="AG144" s="4"/>
      <c r="AH144" s="4"/>
      <c r="AI144" s="4"/>
      <c r="AJ144" s="4"/>
      <c r="AK144" s="4"/>
      <c r="AL144" s="45">
        <v>2023.0</v>
      </c>
      <c r="AM144" s="45">
        <v>14.0</v>
      </c>
      <c r="AN144" s="46" t="s">
        <v>60</v>
      </c>
      <c r="AO144" s="46" t="s">
        <v>64</v>
      </c>
      <c r="AP144" s="45">
        <v>96.76</v>
      </c>
      <c r="AQ144" s="45">
        <v>103.34</v>
      </c>
      <c r="AR144" s="147" t="s">
        <v>2</v>
      </c>
      <c r="AS144" s="147" t="s">
        <v>2</v>
      </c>
      <c r="AT144" s="147" t="s">
        <v>2</v>
      </c>
      <c r="AU144" s="45">
        <f>ABS(Stats!$AQ144-Stats!$AP144)</f>
        <v>6.58</v>
      </c>
      <c r="AV144" s="45">
        <f>Stats!$AQ144+Stats!$AP144</f>
        <v>200.1</v>
      </c>
      <c r="AW144" s="45"/>
      <c r="AX144" s="4"/>
      <c r="AY144" s="4" t="s">
        <v>640</v>
      </c>
      <c r="AZ144" s="4">
        <f>COUNTIF(Stats!$AS$4:$AS$1633,AY144)</f>
        <v>5</v>
      </c>
      <c r="BA144" s="4" t="s">
        <v>641</v>
      </c>
      <c r="BB144" s="4">
        <f>COUNTIF(Stats!$AT$4:$AT$1633,BA144)</f>
        <v>9</v>
      </c>
      <c r="BC144" s="4"/>
      <c r="BD144" s="4"/>
      <c r="BE144" s="4"/>
      <c r="BF144" s="4" t="s">
        <v>66</v>
      </c>
      <c r="BG144" s="4" t="s">
        <v>57</v>
      </c>
      <c r="BH144" s="4">
        <v>112.68</v>
      </c>
      <c r="BI144" s="4">
        <v>92.96</v>
      </c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</row>
    <row r="145" ht="12.75" customHeight="1">
      <c r="A145" s="75">
        <v>2020.0</v>
      </c>
      <c r="B145" s="25" t="s">
        <v>49</v>
      </c>
      <c r="C145" s="25" t="s">
        <v>642</v>
      </c>
      <c r="D145" s="25" t="s">
        <v>61</v>
      </c>
      <c r="E145" s="25" t="s">
        <v>643</v>
      </c>
      <c r="F145" s="4"/>
      <c r="G145" s="4"/>
      <c r="H145" s="4"/>
      <c r="I145" s="4"/>
      <c r="J145" s="5"/>
      <c r="K145" s="27" t="s">
        <v>64</v>
      </c>
      <c r="L145" s="28">
        <f t="shared" ref="L145:L149" si="124">AVERAGE(M145:AA145)</f>
        <v>8.8</v>
      </c>
      <c r="M145" s="27">
        <v>8.0</v>
      </c>
      <c r="N145" s="27">
        <v>8.0</v>
      </c>
      <c r="O145" s="27">
        <v>9.0</v>
      </c>
      <c r="P145" s="27">
        <v>10.0</v>
      </c>
      <c r="Q145" s="27">
        <v>9.0</v>
      </c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86">
        <f t="shared" ref="AB145:AB149" si="125">MAX(M145:AA145)</f>
        <v>10</v>
      </c>
      <c r="AC145" s="119">
        <f t="shared" ref="AC145:AC149" si="126">MIN(M145:AA145)</f>
        <v>8</v>
      </c>
      <c r="AD145" s="119">
        <f t="shared" ref="AD145:AD149" si="127">IFERROR(AVERAGE(M145:O145),"")</f>
        <v>8.333333333</v>
      </c>
      <c r="AE145" s="40">
        <f t="shared" ref="AE145:AE149" si="128">IFERROR(AVERAGE(M145:T145),"")</f>
        <v>8.8</v>
      </c>
      <c r="AF145" s="4"/>
      <c r="AG145" s="4"/>
      <c r="AH145" s="4"/>
      <c r="AI145" s="4"/>
      <c r="AJ145" s="4"/>
      <c r="AK145" s="4"/>
      <c r="AL145" s="64">
        <v>2023.0</v>
      </c>
      <c r="AM145" s="64">
        <v>14.0</v>
      </c>
      <c r="AN145" s="65" t="s">
        <v>55</v>
      </c>
      <c r="AO145" s="65" t="s">
        <v>67</v>
      </c>
      <c r="AP145" s="64">
        <v>97.84</v>
      </c>
      <c r="AQ145" s="64">
        <v>103.24</v>
      </c>
      <c r="AR145" s="148" t="s">
        <v>2</v>
      </c>
      <c r="AS145" s="148" t="s">
        <v>2</v>
      </c>
      <c r="AT145" s="148" t="s">
        <v>2</v>
      </c>
      <c r="AU145" s="64">
        <f>ABS(Stats!$AQ145-Stats!$AP145)</f>
        <v>5.4</v>
      </c>
      <c r="AV145" s="64">
        <f>Stats!$AQ145+Stats!$AP145</f>
        <v>201.08</v>
      </c>
      <c r="AW145" s="64"/>
      <c r="AX145" s="4"/>
      <c r="AY145" s="4" t="s">
        <v>644</v>
      </c>
      <c r="AZ145" s="4">
        <f>COUNTIF(Stats!$AS$4:$AS$1633,AY145)</f>
        <v>7</v>
      </c>
      <c r="BA145" s="4" t="s">
        <v>645</v>
      </c>
      <c r="BB145" s="4">
        <f>COUNTIF(Stats!$AT$4:$AT$1633,BA145)</f>
        <v>4</v>
      </c>
      <c r="BC145" s="4"/>
      <c r="BD145" s="4"/>
      <c r="BE145" s="4"/>
      <c r="BF145" s="4" t="s">
        <v>67</v>
      </c>
      <c r="BG145" s="4" t="s">
        <v>55</v>
      </c>
      <c r="BH145" s="4">
        <v>96.24</v>
      </c>
      <c r="BI145" s="4">
        <v>87.52</v>
      </c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</row>
    <row r="146" ht="12.75" customHeight="1">
      <c r="A146" s="75">
        <v>2020.0</v>
      </c>
      <c r="B146" s="25"/>
      <c r="C146" s="25" t="s">
        <v>289</v>
      </c>
      <c r="D146" s="25"/>
      <c r="E146" s="25" t="s">
        <v>547</v>
      </c>
      <c r="F146" s="4"/>
      <c r="G146" s="4"/>
      <c r="H146" s="4"/>
      <c r="I146" s="4"/>
      <c r="J146" s="5"/>
      <c r="K146" s="27" t="s">
        <v>59</v>
      </c>
      <c r="L146" s="28">
        <f t="shared" si="124"/>
        <v>7.466666667</v>
      </c>
      <c r="M146" s="27">
        <v>10.0</v>
      </c>
      <c r="N146" s="27">
        <v>8.0</v>
      </c>
      <c r="O146" s="27">
        <v>5.0</v>
      </c>
      <c r="P146" s="27">
        <v>10.0</v>
      </c>
      <c r="Q146" s="27">
        <v>10.0</v>
      </c>
      <c r="R146" s="27">
        <v>8.0</v>
      </c>
      <c r="S146" s="27">
        <v>6.0</v>
      </c>
      <c r="T146" s="27">
        <v>6.0</v>
      </c>
      <c r="U146" s="27">
        <v>3.0</v>
      </c>
      <c r="V146" s="27">
        <v>7.0</v>
      </c>
      <c r="W146" s="27">
        <v>8.0</v>
      </c>
      <c r="X146" s="27">
        <v>6.0</v>
      </c>
      <c r="Y146" s="27">
        <v>6.0</v>
      </c>
      <c r="Z146" s="27">
        <v>11.0</v>
      </c>
      <c r="AA146" s="27">
        <v>8.0</v>
      </c>
      <c r="AB146" s="86">
        <f t="shared" si="125"/>
        <v>11</v>
      </c>
      <c r="AC146" s="119">
        <f t="shared" si="126"/>
        <v>3</v>
      </c>
      <c r="AD146" s="119">
        <f t="shared" si="127"/>
        <v>7.666666667</v>
      </c>
      <c r="AE146" s="40">
        <f t="shared" si="128"/>
        <v>7.875</v>
      </c>
      <c r="AF146" s="4"/>
      <c r="AG146" s="4"/>
      <c r="AH146" s="4"/>
      <c r="AI146" s="4"/>
      <c r="AJ146" s="4"/>
      <c r="AK146" s="4"/>
      <c r="AL146" s="45">
        <v>2023.0</v>
      </c>
      <c r="AM146" s="45">
        <v>14.0</v>
      </c>
      <c r="AN146" s="46" t="s">
        <v>61</v>
      </c>
      <c r="AO146" s="46" t="s">
        <v>49</v>
      </c>
      <c r="AP146" s="45">
        <v>93.62</v>
      </c>
      <c r="AQ146" s="45">
        <v>105.68</v>
      </c>
      <c r="AR146" s="147" t="s">
        <v>2</v>
      </c>
      <c r="AS146" s="147" t="s">
        <v>2</v>
      </c>
      <c r="AT146" s="147" t="s">
        <v>2</v>
      </c>
      <c r="AU146" s="45">
        <f>ABS(Stats!$AQ146-Stats!$AP146)</f>
        <v>12.06</v>
      </c>
      <c r="AV146" s="45">
        <f>Stats!$AQ146+Stats!$AP146</f>
        <v>199.3</v>
      </c>
      <c r="AW146" s="45"/>
      <c r="AX146" s="4"/>
      <c r="AY146" s="4" t="s">
        <v>646</v>
      </c>
      <c r="AZ146" s="4">
        <f>COUNTIF(Stats!$AS$4:$AS$1633,AY146)</f>
        <v>3</v>
      </c>
      <c r="BA146" s="4" t="s">
        <v>647</v>
      </c>
      <c r="BB146" s="4">
        <f>COUNTIF(Stats!$AT$4:$AT$1633,BA146)</f>
        <v>8</v>
      </c>
      <c r="BC146" s="4"/>
      <c r="BD146" s="4"/>
      <c r="BE146" s="4"/>
      <c r="BF146" s="4" t="s">
        <v>49</v>
      </c>
      <c r="BG146" s="4" t="s">
        <v>63</v>
      </c>
      <c r="BH146" s="4">
        <v>132.02</v>
      </c>
      <c r="BI146" s="4">
        <v>97.62</v>
      </c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</row>
    <row r="147" ht="12.75" customHeight="1">
      <c r="A147" s="68">
        <v>2020.0</v>
      </c>
      <c r="B147" s="52" t="s">
        <v>61</v>
      </c>
      <c r="C147" s="52" t="s">
        <v>642</v>
      </c>
      <c r="D147" s="52" t="s">
        <v>59</v>
      </c>
      <c r="E147" s="52" t="s">
        <v>648</v>
      </c>
      <c r="F147" s="4"/>
      <c r="G147" s="4"/>
      <c r="H147" s="4"/>
      <c r="I147" s="4"/>
      <c r="J147" s="5"/>
      <c r="K147" s="27" t="s">
        <v>69</v>
      </c>
      <c r="L147" s="28">
        <f t="shared" si="124"/>
        <v>6.733333333</v>
      </c>
      <c r="M147" s="27">
        <v>10.0</v>
      </c>
      <c r="N147" s="27">
        <v>6.0</v>
      </c>
      <c r="O147" s="27">
        <v>6.0</v>
      </c>
      <c r="P147" s="27">
        <v>9.0</v>
      </c>
      <c r="Q147" s="27">
        <v>5.0</v>
      </c>
      <c r="R147" s="27">
        <v>8.0</v>
      </c>
      <c r="S147" s="27">
        <v>9.0</v>
      </c>
      <c r="T147" s="27">
        <v>9.0</v>
      </c>
      <c r="U147" s="27">
        <v>4.0</v>
      </c>
      <c r="V147" s="27">
        <v>4.0</v>
      </c>
      <c r="W147" s="27">
        <v>6.0</v>
      </c>
      <c r="X147" s="27">
        <v>9.0</v>
      </c>
      <c r="Y147" s="27">
        <v>7.0</v>
      </c>
      <c r="Z147" s="27">
        <v>4.0</v>
      </c>
      <c r="AA147" s="27">
        <v>5.0</v>
      </c>
      <c r="AB147" s="86">
        <f t="shared" si="125"/>
        <v>10</v>
      </c>
      <c r="AC147" s="119">
        <f t="shared" si="126"/>
        <v>4</v>
      </c>
      <c r="AD147" s="119">
        <f t="shared" si="127"/>
        <v>7.333333333</v>
      </c>
      <c r="AE147" s="40">
        <f t="shared" si="128"/>
        <v>7.75</v>
      </c>
      <c r="AF147" s="4"/>
      <c r="AG147" s="4"/>
      <c r="AH147" s="4"/>
      <c r="AI147" s="4"/>
      <c r="AJ147" s="4"/>
      <c r="AK147" s="4"/>
      <c r="AL147" s="64">
        <v>2023.0</v>
      </c>
      <c r="AM147" s="64">
        <v>14.0</v>
      </c>
      <c r="AN147" s="65" t="s">
        <v>69</v>
      </c>
      <c r="AO147" s="65" t="s">
        <v>65</v>
      </c>
      <c r="AP147" s="64">
        <v>75.38</v>
      </c>
      <c r="AQ147" s="64">
        <v>121.94</v>
      </c>
      <c r="AR147" s="148" t="s">
        <v>2</v>
      </c>
      <c r="AS147" s="148" t="s">
        <v>2</v>
      </c>
      <c r="AT147" s="148" t="s">
        <v>2</v>
      </c>
      <c r="AU147" s="64">
        <f>ABS(Stats!$AQ147-Stats!$AP147)</f>
        <v>46.56</v>
      </c>
      <c r="AV147" s="64">
        <f>Stats!$AQ147+Stats!$AP147</f>
        <v>197.32</v>
      </c>
      <c r="AW147" s="64"/>
      <c r="AX147" s="4"/>
      <c r="AY147" s="4" t="s">
        <v>649</v>
      </c>
      <c r="AZ147" s="4">
        <f>COUNTIF(Stats!$AS$4:$AS$1633,AY147)</f>
        <v>2</v>
      </c>
      <c r="BA147" s="4" t="s">
        <v>650</v>
      </c>
      <c r="BB147" s="4">
        <f>COUNTIF(Stats!$AT$4:$AT$1633,BA147)</f>
        <v>14</v>
      </c>
      <c r="BC147" s="4"/>
      <c r="BD147" s="4"/>
      <c r="BE147" s="4"/>
      <c r="BF147" s="4" t="s">
        <v>65</v>
      </c>
      <c r="BG147" s="4" t="s">
        <v>69</v>
      </c>
      <c r="BH147" s="4">
        <v>90.84</v>
      </c>
      <c r="BI147" s="4">
        <v>122.36</v>
      </c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</row>
    <row r="148" ht="12.75" customHeight="1">
      <c r="A148" s="68">
        <v>2020.0</v>
      </c>
      <c r="B148" s="52"/>
      <c r="C148" s="52" t="s">
        <v>445</v>
      </c>
      <c r="D148" s="52"/>
      <c r="E148" s="52" t="s">
        <v>651</v>
      </c>
      <c r="F148" s="4"/>
      <c r="G148" s="4"/>
      <c r="H148" s="4"/>
      <c r="I148" s="4"/>
      <c r="J148" s="5"/>
      <c r="K148" s="27" t="s">
        <v>49</v>
      </c>
      <c r="L148" s="28">
        <f t="shared" si="124"/>
        <v>7.333333333</v>
      </c>
      <c r="M148" s="27">
        <v>7.0</v>
      </c>
      <c r="N148" s="27">
        <v>9.0</v>
      </c>
      <c r="O148" s="27">
        <v>8.0</v>
      </c>
      <c r="P148" s="27">
        <v>4.0</v>
      </c>
      <c r="Q148" s="27">
        <v>8.0</v>
      </c>
      <c r="R148" s="27">
        <v>9.0</v>
      </c>
      <c r="S148" s="27">
        <v>9.0</v>
      </c>
      <c r="T148" s="27">
        <v>5.0</v>
      </c>
      <c r="U148" s="27">
        <v>8.0</v>
      </c>
      <c r="V148" s="27">
        <v>6.0</v>
      </c>
      <c r="W148" s="27">
        <v>8.0</v>
      </c>
      <c r="X148" s="27">
        <v>8.0</v>
      </c>
      <c r="Y148" s="27">
        <v>9.0</v>
      </c>
      <c r="Z148" s="27">
        <v>6.0</v>
      </c>
      <c r="AA148" s="27">
        <v>6.0</v>
      </c>
      <c r="AB148" s="86">
        <f t="shared" si="125"/>
        <v>9</v>
      </c>
      <c r="AC148" s="119">
        <f t="shared" si="126"/>
        <v>4</v>
      </c>
      <c r="AD148" s="119">
        <f t="shared" si="127"/>
        <v>8</v>
      </c>
      <c r="AE148" s="40">
        <f t="shared" si="128"/>
        <v>7.375</v>
      </c>
      <c r="AF148" s="4"/>
      <c r="AG148" s="4"/>
      <c r="AH148" s="4"/>
      <c r="AI148" s="4"/>
      <c r="AJ148" s="4"/>
      <c r="AK148" s="4"/>
      <c r="AL148" s="45">
        <v>2023.0</v>
      </c>
      <c r="AM148" s="45">
        <v>14.0</v>
      </c>
      <c r="AN148" s="46" t="s">
        <v>66</v>
      </c>
      <c r="AO148" s="46" t="s">
        <v>63</v>
      </c>
      <c r="AP148" s="45">
        <v>86.92</v>
      </c>
      <c r="AQ148" s="45">
        <v>118.42</v>
      </c>
      <c r="AR148" s="147" t="s">
        <v>2</v>
      </c>
      <c r="AS148" s="147" t="s">
        <v>2</v>
      </c>
      <c r="AT148" s="147" t="s">
        <v>2</v>
      </c>
      <c r="AU148" s="45">
        <f>ABS(Stats!$AQ148-Stats!$AP148)</f>
        <v>31.5</v>
      </c>
      <c r="AV148" s="45">
        <f>Stats!$AQ148+Stats!$AP148</f>
        <v>205.34</v>
      </c>
      <c r="AW148" s="45"/>
      <c r="AX148" s="4"/>
      <c r="AY148" s="4" t="s">
        <v>652</v>
      </c>
      <c r="AZ148" s="4">
        <f>COUNTIF(Stats!$AS$4:$AS$1633,AY148)</f>
        <v>11</v>
      </c>
      <c r="BA148" s="4" t="s">
        <v>653</v>
      </c>
      <c r="BB148" s="4">
        <f>COUNTIF(Stats!$AT$4:$AT$1633,BA148)</f>
        <v>3</v>
      </c>
      <c r="BC148" s="4"/>
      <c r="BD148" s="4"/>
      <c r="BE148" s="4"/>
      <c r="BF148" s="4" t="s">
        <v>68</v>
      </c>
      <c r="BG148" s="4" t="s">
        <v>50</v>
      </c>
      <c r="BH148" s="4">
        <v>88.12</v>
      </c>
      <c r="BI148" s="4">
        <v>123.56</v>
      </c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</row>
    <row r="149" ht="12.75" customHeight="1">
      <c r="A149" s="75">
        <v>2020.0</v>
      </c>
      <c r="B149" s="25" t="s">
        <v>61</v>
      </c>
      <c r="C149" s="25" t="s">
        <v>648</v>
      </c>
      <c r="D149" s="25" t="s">
        <v>63</v>
      </c>
      <c r="E149" s="25" t="s">
        <v>654</v>
      </c>
      <c r="F149" s="4"/>
      <c r="G149" s="4"/>
      <c r="H149" s="4"/>
      <c r="I149" s="4"/>
      <c r="J149" s="5"/>
      <c r="K149" s="27" t="s">
        <v>63</v>
      </c>
      <c r="L149" s="28">
        <f t="shared" si="124"/>
        <v>8.2</v>
      </c>
      <c r="M149" s="27">
        <v>8.0</v>
      </c>
      <c r="N149" s="27">
        <v>7.0</v>
      </c>
      <c r="O149" s="27">
        <v>4.0</v>
      </c>
      <c r="P149" s="27">
        <v>6.0</v>
      </c>
      <c r="Q149" s="27">
        <v>8.0</v>
      </c>
      <c r="R149" s="27">
        <v>8.0</v>
      </c>
      <c r="S149" s="27">
        <v>7.0</v>
      </c>
      <c r="T149" s="27">
        <v>8.0</v>
      </c>
      <c r="U149" s="27">
        <v>9.0</v>
      </c>
      <c r="V149" s="27">
        <v>11.0</v>
      </c>
      <c r="W149" s="27">
        <v>9.0</v>
      </c>
      <c r="X149" s="27">
        <v>10.0</v>
      </c>
      <c r="Y149" s="27">
        <v>9.0</v>
      </c>
      <c r="Z149" s="27">
        <v>11.0</v>
      </c>
      <c r="AA149" s="27">
        <v>8.0</v>
      </c>
      <c r="AB149" s="86">
        <f t="shared" si="125"/>
        <v>11</v>
      </c>
      <c r="AC149" s="119">
        <f t="shared" si="126"/>
        <v>4</v>
      </c>
      <c r="AD149" s="119">
        <f t="shared" si="127"/>
        <v>6.333333333</v>
      </c>
      <c r="AE149" s="40">
        <f t="shared" si="128"/>
        <v>7</v>
      </c>
      <c r="AF149" s="4"/>
      <c r="AG149" s="4"/>
      <c r="AH149" s="4"/>
      <c r="AI149" s="4"/>
      <c r="AJ149" s="4"/>
      <c r="AK149" s="4"/>
      <c r="AL149" s="64">
        <v>2023.0</v>
      </c>
      <c r="AM149" s="64">
        <v>13.0</v>
      </c>
      <c r="AN149" s="65" t="s">
        <v>68</v>
      </c>
      <c r="AO149" s="65" t="s">
        <v>60</v>
      </c>
      <c r="AP149" s="64">
        <v>98.48</v>
      </c>
      <c r="AQ149" s="64">
        <v>116.66</v>
      </c>
      <c r="AR149" s="65" t="str">
        <f>IF(Stats!$AP149&gt;Stats!$AQ149,Stats!$AN149,Stats!$AO149)</f>
        <v>Hoyle</v>
      </c>
      <c r="AS149" s="65" t="str">
        <f>IF(Stats!$AR149=Stats!$AN149,CONCATENATE(Stats!$AN149," over ",Stats!$AO149),CONCATENATE(Stats!$AO149," over ",Stats!$AN149))</f>
        <v>Hoyle over Ryan</v>
      </c>
      <c r="AT149" s="65" t="str">
        <f>IF(Stats!$AR149=Stats!$AO149,CONCATENATE(Stats!$AN149," loser to ",Stats!$AO149),CONCATENATE(Stats!$AO149," loser to ",Stats!$AN149))</f>
        <v>Ryan loser to Hoyle</v>
      </c>
      <c r="AU149" s="64">
        <f>ABS(Stats!$AQ149-Stats!$AP149)</f>
        <v>18.18</v>
      </c>
      <c r="AV149" s="64">
        <f>Stats!$AQ149+Stats!$AP149</f>
        <v>215.14</v>
      </c>
      <c r="AW149" s="64"/>
      <c r="AX149" s="4"/>
      <c r="AY149" s="4" t="s">
        <v>655</v>
      </c>
      <c r="AZ149" s="4">
        <f>COUNTIF(Stats!$AS$4:$AS$1633,AY149)</f>
        <v>3</v>
      </c>
      <c r="BA149" s="4" t="s">
        <v>656</v>
      </c>
      <c r="BB149" s="4">
        <f>COUNTIF(Stats!$AT$4:$AT$1633,BA149)</f>
        <v>9</v>
      </c>
      <c r="BC149" s="4"/>
      <c r="BD149" s="4"/>
      <c r="BE149" s="4"/>
      <c r="BF149" s="4" t="s">
        <v>59</v>
      </c>
      <c r="BG149" s="4" t="s">
        <v>60</v>
      </c>
      <c r="BH149" s="4">
        <v>97.42</v>
      </c>
      <c r="BI149" s="4">
        <v>103.88</v>
      </c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</row>
    <row r="150" ht="12.75" customHeight="1">
      <c r="A150" s="75">
        <v>2020.0</v>
      </c>
      <c r="B150" s="25"/>
      <c r="C150" s="25" t="s">
        <v>629</v>
      </c>
      <c r="D150" s="25"/>
      <c r="E150" s="25" t="s">
        <v>657</v>
      </c>
      <c r="F150" s="4"/>
      <c r="G150" s="4"/>
      <c r="H150" s="4"/>
      <c r="I150" s="4"/>
      <c r="J150" s="5"/>
      <c r="K150" s="27" t="s">
        <v>142</v>
      </c>
      <c r="L150" s="28">
        <f>AVERAGE(N150:AA150)</f>
        <v>7</v>
      </c>
      <c r="M150" s="27"/>
      <c r="N150" s="27"/>
      <c r="O150" s="27"/>
      <c r="P150" s="27"/>
      <c r="Q150" s="27"/>
      <c r="R150" s="27">
        <v>7.0</v>
      </c>
      <c r="S150" s="27"/>
      <c r="T150" s="27"/>
      <c r="U150" s="27"/>
      <c r="V150" s="27"/>
      <c r="W150" s="27"/>
      <c r="X150" s="27"/>
      <c r="Y150" s="27"/>
      <c r="Z150" s="27"/>
      <c r="AA150" s="27"/>
      <c r="AB150" s="86">
        <f>MAX(N150:AA150)</f>
        <v>7</v>
      </c>
      <c r="AC150" s="119">
        <f>MIN(N150:AA150)</f>
        <v>7</v>
      </c>
      <c r="AD150" s="119" t="str">
        <f>IFERROR(AVERAGE(N150:P150),"")</f>
        <v/>
      </c>
      <c r="AE150" s="40">
        <f>IFERROR(AVERAGE(N150:T150),"")</f>
        <v>7</v>
      </c>
      <c r="AF150" s="4"/>
      <c r="AG150" s="4"/>
      <c r="AH150" s="4"/>
      <c r="AI150" s="4"/>
      <c r="AJ150" s="4"/>
      <c r="AK150" s="4"/>
      <c r="AL150" s="45">
        <v>2023.0</v>
      </c>
      <c r="AM150" s="45">
        <v>13.0</v>
      </c>
      <c r="AN150" s="46" t="s">
        <v>50</v>
      </c>
      <c r="AO150" s="46" t="s">
        <v>66</v>
      </c>
      <c r="AP150" s="45">
        <v>116.98</v>
      </c>
      <c r="AQ150" s="45">
        <v>108.7</v>
      </c>
      <c r="AR150" s="46" t="str">
        <f>IF(Stats!$AP150&gt;Stats!$AQ150,Stats!$AN150,Stats!$AO150)</f>
        <v>AJ</v>
      </c>
      <c r="AS150" s="46" t="str">
        <f>IF(Stats!$AR150=Stats!$AN150,CONCATENATE(Stats!$AN150," over ",Stats!$AO150),CONCATENATE(Stats!$AO150," over ",Stats!$AN150))</f>
        <v>AJ over Nixon</v>
      </c>
      <c r="AT150" s="46" t="str">
        <f>IF(Stats!$AR150=Stats!$AO150,CONCATENATE(Stats!$AN150," loser to ",Stats!$AO150),CONCATENATE(Stats!$AO150," loser to ",Stats!$AN150))</f>
        <v>Nixon loser to AJ</v>
      </c>
      <c r="AU150" s="45">
        <f>ABS(Stats!$AQ150-Stats!$AP150)</f>
        <v>8.28</v>
      </c>
      <c r="AV150" s="45">
        <f>Stats!$AQ150+Stats!$AP150</f>
        <v>225.68</v>
      </c>
      <c r="AW150" s="45"/>
      <c r="AX150" s="4"/>
      <c r="AY150" s="4" t="s">
        <v>658</v>
      </c>
      <c r="AZ150" s="4">
        <f>COUNTIF(Stats!$AS$4:$AS$1633,AY150)</f>
        <v>2</v>
      </c>
      <c r="BA150" s="4" t="s">
        <v>659</v>
      </c>
      <c r="BB150" s="4">
        <f>COUNTIF(Stats!$AT$4:$AT$1633,BA150)</f>
        <v>11</v>
      </c>
      <c r="BC150" s="4"/>
      <c r="BD150" s="4"/>
      <c r="BE150" s="4"/>
      <c r="BF150" s="4" t="s">
        <v>64</v>
      </c>
      <c r="BG150" s="4" t="s">
        <v>66</v>
      </c>
      <c r="BH150" s="4">
        <v>93.16</v>
      </c>
      <c r="BI150" s="4">
        <v>120.24</v>
      </c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</row>
    <row r="151" ht="12.75" customHeight="1">
      <c r="A151" s="75">
        <v>2020.0</v>
      </c>
      <c r="B151" s="25"/>
      <c r="C151" s="25" t="s">
        <v>660</v>
      </c>
      <c r="D151" s="25"/>
      <c r="E151" s="25" t="s">
        <v>661</v>
      </c>
      <c r="F151" s="4"/>
      <c r="G151" s="4"/>
      <c r="H151" s="4"/>
      <c r="I151" s="4"/>
      <c r="J151" s="5"/>
      <c r="K151" s="27" t="s">
        <v>55</v>
      </c>
      <c r="L151" s="28">
        <f t="shared" ref="L151:L152" si="129">AVERAGE(M151:AA151)</f>
        <v>6.666666667</v>
      </c>
      <c r="M151" s="27">
        <v>3.0</v>
      </c>
      <c r="N151" s="27">
        <v>5.0</v>
      </c>
      <c r="O151" s="27">
        <v>5.0</v>
      </c>
      <c r="P151" s="27">
        <v>8.0</v>
      </c>
      <c r="Q151" s="27">
        <v>11.0</v>
      </c>
      <c r="R151" s="27">
        <v>9.0</v>
      </c>
      <c r="S151" s="27">
        <v>7.0</v>
      </c>
      <c r="T151" s="27">
        <v>7.0</v>
      </c>
      <c r="U151" s="27">
        <v>10.0</v>
      </c>
      <c r="V151" s="27">
        <v>5.0</v>
      </c>
      <c r="W151" s="27">
        <v>5.0</v>
      </c>
      <c r="X151" s="27">
        <v>8.0</v>
      </c>
      <c r="Y151" s="27">
        <v>6.0</v>
      </c>
      <c r="Z151" s="27">
        <v>5.0</v>
      </c>
      <c r="AA151" s="27">
        <v>6.0</v>
      </c>
      <c r="AB151" s="86">
        <f t="shared" ref="AB151:AB152" si="130">MAX(M151:AA151)</f>
        <v>11</v>
      </c>
      <c r="AC151" s="119">
        <f t="shared" ref="AC151:AC152" si="131">MIN(M151:AA151)</f>
        <v>3</v>
      </c>
      <c r="AD151" s="119">
        <f t="shared" ref="AD151:AD152" si="132">IFERROR(AVERAGE(M151:O151),"")</f>
        <v>4.333333333</v>
      </c>
      <c r="AE151" s="40">
        <f t="shared" ref="AE151:AE152" si="133">IFERROR(AVERAGE(M151:T151),"")</f>
        <v>6.875</v>
      </c>
      <c r="AF151" s="4"/>
      <c r="AG151" s="4"/>
      <c r="AH151" s="4"/>
      <c r="AI151" s="4"/>
      <c r="AJ151" s="4"/>
      <c r="AK151" s="4"/>
      <c r="AL151" s="64">
        <v>2023.0</v>
      </c>
      <c r="AM151" s="64">
        <v>13.0</v>
      </c>
      <c r="AN151" s="65" t="s">
        <v>59</v>
      </c>
      <c r="AO151" s="65" t="s">
        <v>67</v>
      </c>
      <c r="AP151" s="64">
        <v>94.46</v>
      </c>
      <c r="AQ151" s="64">
        <v>82.38</v>
      </c>
      <c r="AR151" s="65" t="str">
        <f>IF(Stats!$AP151&gt;Stats!$AQ151,Stats!$AN151,Stats!$AO151)</f>
        <v>Forrest</v>
      </c>
      <c r="AS151" s="65" t="str">
        <f>IF(Stats!$AR151=Stats!$AN151,CONCATENATE(Stats!$AN151," over ",Stats!$AO151),CONCATENATE(Stats!$AO151," over ",Stats!$AN151))</f>
        <v>Forrest over Rick</v>
      </c>
      <c r="AT151" s="65" t="str">
        <f>IF(Stats!$AR151=Stats!$AO151,CONCATENATE(Stats!$AN151," loser to ",Stats!$AO151),CONCATENATE(Stats!$AO151," loser to ",Stats!$AN151))</f>
        <v>Rick loser to Forrest</v>
      </c>
      <c r="AU151" s="64">
        <f>ABS(Stats!$AQ151-Stats!$AP151)</f>
        <v>12.08</v>
      </c>
      <c r="AV151" s="64">
        <f>Stats!$AQ151+Stats!$AP151</f>
        <v>176.84</v>
      </c>
      <c r="AW151" s="64"/>
      <c r="AX151" s="4"/>
      <c r="AY151" s="4" t="s">
        <v>662</v>
      </c>
      <c r="AZ151" s="4">
        <f>COUNTIF(Stats!$AS$4:$AS$1633,AY151)</f>
        <v>7</v>
      </c>
      <c r="BA151" s="4" t="s">
        <v>663</v>
      </c>
      <c r="BB151" s="4">
        <f>COUNTIF(Stats!$AT$4:$AT$1633,BA151)</f>
        <v>6</v>
      </c>
      <c r="BC151" s="4"/>
      <c r="BD151" s="4"/>
      <c r="BE151" s="4"/>
      <c r="BF151" s="4" t="s">
        <v>61</v>
      </c>
      <c r="BG151" s="4" t="s">
        <v>67</v>
      </c>
      <c r="BH151" s="4">
        <v>101.38</v>
      </c>
      <c r="BI151" s="4">
        <v>110.26</v>
      </c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</row>
    <row r="152" ht="12.75" customHeight="1">
      <c r="A152" s="75">
        <v>2020.0</v>
      </c>
      <c r="B152" s="25"/>
      <c r="C152" s="25"/>
      <c r="D152" s="25"/>
      <c r="E152" s="25" t="s">
        <v>638</v>
      </c>
      <c r="F152" s="4"/>
      <c r="G152" s="4"/>
      <c r="H152" s="4"/>
      <c r="I152" s="4"/>
      <c r="J152" s="5"/>
      <c r="K152" s="27" t="s">
        <v>117</v>
      </c>
      <c r="L152" s="28">
        <f t="shared" si="129"/>
        <v>6.545454545</v>
      </c>
      <c r="M152" s="27">
        <v>8.0</v>
      </c>
      <c r="N152" s="27">
        <v>6.0</v>
      </c>
      <c r="O152" s="27">
        <v>7.0</v>
      </c>
      <c r="P152" s="27">
        <v>4.0</v>
      </c>
      <c r="Q152" s="27">
        <v>8.0</v>
      </c>
      <c r="R152" s="27">
        <v>8.0</v>
      </c>
      <c r="S152" s="27">
        <v>6.0</v>
      </c>
      <c r="T152" s="27">
        <v>8.0</v>
      </c>
      <c r="U152" s="27">
        <v>5.0</v>
      </c>
      <c r="V152" s="27">
        <v>9.0</v>
      </c>
      <c r="W152" s="27">
        <v>3.0</v>
      </c>
      <c r="X152" s="27"/>
      <c r="Y152" s="27"/>
      <c r="Z152" s="27"/>
      <c r="AA152" s="27"/>
      <c r="AB152" s="86">
        <f t="shared" si="130"/>
        <v>9</v>
      </c>
      <c r="AC152" s="119">
        <f t="shared" si="131"/>
        <v>3</v>
      </c>
      <c r="AD152" s="119">
        <f t="shared" si="132"/>
        <v>7</v>
      </c>
      <c r="AE152" s="40">
        <f t="shared" si="133"/>
        <v>6.875</v>
      </c>
      <c r="AF152" s="4"/>
      <c r="AG152" s="4"/>
      <c r="AH152" s="4"/>
      <c r="AI152" s="4"/>
      <c r="AJ152" s="4"/>
      <c r="AK152" s="4"/>
      <c r="AL152" s="45">
        <v>2023.0</v>
      </c>
      <c r="AM152" s="45">
        <v>13.0</v>
      </c>
      <c r="AN152" s="46" t="s">
        <v>64</v>
      </c>
      <c r="AO152" s="46" t="s">
        <v>49</v>
      </c>
      <c r="AP152" s="45">
        <v>98.82</v>
      </c>
      <c r="AQ152" s="45">
        <v>127.44</v>
      </c>
      <c r="AR152" s="46" t="str">
        <f>IF(Stats!$AP152&gt;Stats!$AQ152,Stats!$AN152,Stats!$AO152)</f>
        <v>Adler</v>
      </c>
      <c r="AS152" s="46" t="str">
        <f>IF(Stats!$AR152=Stats!$AN152,CONCATENATE(Stats!$AN152," over ",Stats!$AO152),CONCATENATE(Stats!$AO152," over ",Stats!$AN152))</f>
        <v>Adler over Mims</v>
      </c>
      <c r="AT152" s="46" t="str">
        <f>IF(Stats!$AR152=Stats!$AO152,CONCATENATE(Stats!$AN152," loser to ",Stats!$AO152),CONCATENATE(Stats!$AO152," loser to ",Stats!$AN152))</f>
        <v>Mims loser to Adler</v>
      </c>
      <c r="AU152" s="45">
        <f>ABS(Stats!$AQ152-Stats!$AP152)</f>
        <v>28.62</v>
      </c>
      <c r="AV152" s="45">
        <f>Stats!$AQ152+Stats!$AP152</f>
        <v>226.26</v>
      </c>
      <c r="AW152" s="45"/>
      <c r="AX152" s="4"/>
      <c r="AY152" s="4" t="s">
        <v>664</v>
      </c>
      <c r="AZ152" s="4">
        <f>COUNTIF(Stats!$AS$4:$AS$1633,AY152)</f>
        <v>7</v>
      </c>
      <c r="BA152" s="4" t="s">
        <v>665</v>
      </c>
      <c r="BB152" s="4">
        <f>COUNTIF(Stats!$AT$4:$AT$1633,BA152)</f>
        <v>6</v>
      </c>
      <c r="BC152" s="4"/>
      <c r="BD152" s="4"/>
      <c r="BE152" s="4"/>
      <c r="BF152" s="4" t="s">
        <v>57</v>
      </c>
      <c r="BG152" s="4" t="s">
        <v>49</v>
      </c>
      <c r="BH152" s="4">
        <v>119.68</v>
      </c>
      <c r="BI152" s="4">
        <v>83.06</v>
      </c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</row>
    <row r="153" ht="12.75" customHeight="1">
      <c r="A153" s="68">
        <v>2020.0</v>
      </c>
      <c r="B153" s="52" t="s">
        <v>57</v>
      </c>
      <c r="C153" s="52" t="s">
        <v>666</v>
      </c>
      <c r="D153" s="52" t="s">
        <v>63</v>
      </c>
      <c r="E153" s="52" t="s">
        <v>667</v>
      </c>
      <c r="F153" s="4"/>
      <c r="G153" s="4"/>
      <c r="H153" s="4"/>
      <c r="I153" s="4"/>
      <c r="J153" s="5"/>
      <c r="K153" s="27" t="s">
        <v>126</v>
      </c>
      <c r="L153" s="28">
        <f>AVERAGE(N153:AA153)</f>
        <v>6.5</v>
      </c>
      <c r="M153" s="27"/>
      <c r="N153" s="27"/>
      <c r="O153" s="27"/>
      <c r="P153" s="27"/>
      <c r="Q153" s="27"/>
      <c r="R153" s="27"/>
      <c r="S153" s="27"/>
      <c r="T153" s="27">
        <v>8.0</v>
      </c>
      <c r="U153" s="27">
        <v>5.0</v>
      </c>
      <c r="V153" s="27"/>
      <c r="W153" s="27"/>
      <c r="X153" s="27"/>
      <c r="Y153" s="27"/>
      <c r="Z153" s="27"/>
      <c r="AA153" s="27"/>
      <c r="AB153" s="86">
        <f>MAX(N153:AA153)</f>
        <v>8</v>
      </c>
      <c r="AC153" s="119">
        <f>MIN(N153:AA153)</f>
        <v>5</v>
      </c>
      <c r="AD153" s="119" t="str">
        <f>IFERROR(AVERAGE(N153:P153),"")</f>
        <v/>
      </c>
      <c r="AE153" s="40">
        <f>IFERROR(AVERAGE(N153:T153),"")</f>
        <v>8</v>
      </c>
      <c r="AF153" s="4"/>
      <c r="AG153" s="4"/>
      <c r="AH153" s="4"/>
      <c r="AI153" s="4"/>
      <c r="AJ153" s="4"/>
      <c r="AK153" s="4"/>
      <c r="AL153" s="64">
        <v>2023.0</v>
      </c>
      <c r="AM153" s="64">
        <v>13.0</v>
      </c>
      <c r="AN153" s="65" t="s">
        <v>61</v>
      </c>
      <c r="AO153" s="65" t="s">
        <v>65</v>
      </c>
      <c r="AP153" s="64">
        <v>97.54</v>
      </c>
      <c r="AQ153" s="64">
        <v>121.9</v>
      </c>
      <c r="AR153" s="65" t="str">
        <f>IF(Stats!$AP153&gt;Stats!$AQ153,Stats!$AN153,Stats!$AO153)</f>
        <v>Neill</v>
      </c>
      <c r="AS153" s="65" t="str">
        <f>IF(Stats!$AR153=Stats!$AN153,CONCATENATE(Stats!$AN153," over ",Stats!$AO153),CONCATENATE(Stats!$AO153," over ",Stats!$AN153))</f>
        <v>Neill over Jimmy</v>
      </c>
      <c r="AT153" s="65" t="str">
        <f>IF(Stats!$AR153=Stats!$AO153,CONCATENATE(Stats!$AN153," loser to ",Stats!$AO153),CONCATENATE(Stats!$AO153," loser to ",Stats!$AN153))</f>
        <v>Jimmy loser to Neill</v>
      </c>
      <c r="AU153" s="64">
        <f>ABS(Stats!$AQ153-Stats!$AP153)</f>
        <v>24.36</v>
      </c>
      <c r="AV153" s="64">
        <f>Stats!$AQ153+Stats!$AP153</f>
        <v>219.44</v>
      </c>
      <c r="AW153" s="64"/>
      <c r="AX153" s="4"/>
      <c r="AY153" s="4" t="s">
        <v>668</v>
      </c>
      <c r="AZ153" s="4">
        <f>COUNTIF(Stats!$AS$4:$AS$1633,AY153)</f>
        <v>6</v>
      </c>
      <c r="BA153" s="4" t="s">
        <v>669</v>
      </c>
      <c r="BB153" s="4">
        <f>COUNTIF(Stats!$AT$4:$AT$1633,BA153)</f>
        <v>1</v>
      </c>
      <c r="BC153" s="4"/>
      <c r="BD153" s="4"/>
      <c r="BE153" s="4"/>
      <c r="BF153" s="4" t="s">
        <v>55</v>
      </c>
      <c r="BG153" s="4" t="s">
        <v>65</v>
      </c>
      <c r="BH153" s="4">
        <v>87.8</v>
      </c>
      <c r="BI153" s="4">
        <v>107.46</v>
      </c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</row>
    <row r="154" ht="12.75" customHeight="1">
      <c r="A154" s="68">
        <v>2020.0</v>
      </c>
      <c r="B154" s="52"/>
      <c r="C154" s="52" t="s">
        <v>670</v>
      </c>
      <c r="D154" s="52"/>
      <c r="E154" s="52" t="s">
        <v>671</v>
      </c>
      <c r="F154" s="4"/>
      <c r="G154" s="4"/>
      <c r="H154" s="4"/>
      <c r="I154" s="4"/>
      <c r="J154" s="5"/>
      <c r="K154" s="27" t="s">
        <v>66</v>
      </c>
      <c r="L154" s="28">
        <f t="shared" ref="L154:L158" si="134">AVERAGE(M154:AA154)</f>
        <v>6.666666667</v>
      </c>
      <c r="M154" s="27">
        <v>12.0</v>
      </c>
      <c r="N154" s="27">
        <v>7.0</v>
      </c>
      <c r="O154" s="27">
        <v>7.0</v>
      </c>
      <c r="P154" s="27">
        <v>5.0</v>
      </c>
      <c r="Q154" s="27">
        <v>4.0</v>
      </c>
      <c r="R154" s="27">
        <v>5.0</v>
      </c>
      <c r="S154" s="27">
        <v>6.0</v>
      </c>
      <c r="T154" s="27">
        <v>9.0</v>
      </c>
      <c r="U154" s="27">
        <v>5.0</v>
      </c>
      <c r="V154" s="27">
        <v>6.0</v>
      </c>
      <c r="W154" s="27">
        <v>9.0</v>
      </c>
      <c r="X154" s="27">
        <v>5.0</v>
      </c>
      <c r="Y154" s="27">
        <v>7.0</v>
      </c>
      <c r="Z154" s="27">
        <v>6.0</v>
      </c>
      <c r="AA154" s="27">
        <v>7.0</v>
      </c>
      <c r="AB154" s="86">
        <f t="shared" ref="AB154:AB158" si="135">MAX(M154:AA154)</f>
        <v>12</v>
      </c>
      <c r="AC154" s="119">
        <f t="shared" ref="AC154:AC158" si="136">MIN(M154:AA154)</f>
        <v>4</v>
      </c>
      <c r="AD154" s="119">
        <f t="shared" ref="AD154:AD158" si="137">IFERROR(AVERAGE(M154:O154),"")</f>
        <v>8.666666667</v>
      </c>
      <c r="AE154" s="40">
        <f t="shared" ref="AE154:AE158" si="138">IFERROR(AVERAGE(M154:T154),"")</f>
        <v>6.875</v>
      </c>
      <c r="AF154" s="4"/>
      <c r="AG154" s="4"/>
      <c r="AH154" s="4"/>
      <c r="AI154" s="4"/>
      <c r="AJ154" s="4"/>
      <c r="AK154" s="4"/>
      <c r="AL154" s="45">
        <v>2023.0</v>
      </c>
      <c r="AM154" s="45">
        <v>13.0</v>
      </c>
      <c r="AN154" s="46" t="s">
        <v>57</v>
      </c>
      <c r="AO154" s="46" t="s">
        <v>69</v>
      </c>
      <c r="AP154" s="45">
        <v>111.56</v>
      </c>
      <c r="AQ154" s="45">
        <v>129.12</v>
      </c>
      <c r="AR154" s="46" t="str">
        <f>IF(Stats!$AP154&gt;Stats!$AQ154,Stats!$AN154,Stats!$AO154)</f>
        <v>Todd</v>
      </c>
      <c r="AS154" s="46" t="str">
        <f>IF(Stats!$AR154=Stats!$AN154,CONCATENATE(Stats!$AN154," over ",Stats!$AO154),CONCATENATE(Stats!$AO154," over ",Stats!$AN154))</f>
        <v>Todd over Doug</v>
      </c>
      <c r="AT154" s="46" t="str">
        <f>IF(Stats!$AR154=Stats!$AO154,CONCATENATE(Stats!$AN154," loser to ",Stats!$AO154),CONCATENATE(Stats!$AO154," loser to ",Stats!$AN154))</f>
        <v>Doug loser to Todd</v>
      </c>
      <c r="AU154" s="45">
        <f>ABS(Stats!$AQ154-Stats!$AP154)</f>
        <v>17.56</v>
      </c>
      <c r="AV154" s="45">
        <f>Stats!$AQ154+Stats!$AP154</f>
        <v>240.68</v>
      </c>
      <c r="AW154" s="45"/>
      <c r="AX154" s="4"/>
      <c r="AY154" s="4" t="s">
        <v>672</v>
      </c>
      <c r="AZ154" s="4">
        <f>COUNTIF(Stats!$AS$4:$AS$1633,AY154)</f>
        <v>3</v>
      </c>
      <c r="BA154" s="4" t="s">
        <v>673</v>
      </c>
      <c r="BB154" s="4">
        <f>COUNTIF(Stats!$AT$4:$AT$1633,BA154)</f>
        <v>1</v>
      </c>
      <c r="BC154" s="4"/>
      <c r="BD154" s="4"/>
      <c r="BE154" s="4"/>
      <c r="BF154" s="4" t="s">
        <v>63</v>
      </c>
      <c r="BG154" s="4" t="s">
        <v>69</v>
      </c>
      <c r="BH154" s="4">
        <v>94.32</v>
      </c>
      <c r="BI154" s="4">
        <v>118.52</v>
      </c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</row>
    <row r="155" ht="12.75" customHeight="1">
      <c r="A155" s="68">
        <v>2020.0</v>
      </c>
      <c r="B155" s="52"/>
      <c r="C155" s="52"/>
      <c r="D155" s="52"/>
      <c r="E155" s="52" t="s">
        <v>309</v>
      </c>
      <c r="F155" s="4"/>
      <c r="G155" s="4"/>
      <c r="H155" s="4"/>
      <c r="I155" s="4"/>
      <c r="J155" s="5"/>
      <c r="K155" s="27" t="s">
        <v>65</v>
      </c>
      <c r="L155" s="28">
        <f t="shared" si="134"/>
        <v>6.857142857</v>
      </c>
      <c r="M155" s="27">
        <v>2.0</v>
      </c>
      <c r="N155" s="27">
        <v>11.0</v>
      </c>
      <c r="O155" s="27">
        <v>5.0</v>
      </c>
      <c r="P155" s="27">
        <v>10.0</v>
      </c>
      <c r="Q155" s="27">
        <v>6.0</v>
      </c>
      <c r="R155" s="27">
        <v>6.0</v>
      </c>
      <c r="S155" s="27">
        <v>8.0</v>
      </c>
      <c r="T155" s="27">
        <v>5.0</v>
      </c>
      <c r="U155" s="27">
        <v>8.0</v>
      </c>
      <c r="V155" s="27">
        <v>9.0</v>
      </c>
      <c r="W155" s="27">
        <v>7.0</v>
      </c>
      <c r="X155" s="27">
        <v>6.0</v>
      </c>
      <c r="Y155" s="27">
        <v>5.0</v>
      </c>
      <c r="Z155" s="27">
        <v>8.0</v>
      </c>
      <c r="AA155" s="27"/>
      <c r="AB155" s="86">
        <f t="shared" si="135"/>
        <v>11</v>
      </c>
      <c r="AC155" s="119">
        <f t="shared" si="136"/>
        <v>2</v>
      </c>
      <c r="AD155" s="119">
        <f t="shared" si="137"/>
        <v>6</v>
      </c>
      <c r="AE155" s="40">
        <f t="shared" si="138"/>
        <v>6.625</v>
      </c>
      <c r="AF155" s="4"/>
      <c r="AG155" s="4"/>
      <c r="AH155" s="4"/>
      <c r="AI155" s="4"/>
      <c r="AJ155" s="4"/>
      <c r="AK155" s="4"/>
      <c r="AL155" s="64">
        <v>2023.0</v>
      </c>
      <c r="AM155" s="64">
        <v>13.0</v>
      </c>
      <c r="AN155" s="65" t="s">
        <v>55</v>
      </c>
      <c r="AO155" s="65" t="s">
        <v>63</v>
      </c>
      <c r="AP155" s="64">
        <v>103.26</v>
      </c>
      <c r="AQ155" s="64">
        <v>107.58</v>
      </c>
      <c r="AR155" s="65" t="str">
        <f>IF(Stats!$AP155&gt;Stats!$AQ155,Stats!$AN155,Stats!$AO155)</f>
        <v>Mike S</v>
      </c>
      <c r="AS155" s="65" t="str">
        <f>IF(Stats!$AR155=Stats!$AN155,CONCATENATE(Stats!$AN155," over ",Stats!$AO155),CONCATENATE(Stats!$AO155," over ",Stats!$AN155))</f>
        <v>Mike S over Dave</v>
      </c>
      <c r="AT155" s="65" t="str">
        <f>IF(Stats!$AR155=Stats!$AO155,CONCATENATE(Stats!$AN155," loser to ",Stats!$AO155),CONCATENATE(Stats!$AO155," loser to ",Stats!$AN155))</f>
        <v>Dave loser to Mike S</v>
      </c>
      <c r="AU155" s="64">
        <f>ABS(Stats!$AQ155-Stats!$AP155)</f>
        <v>4.32</v>
      </c>
      <c r="AV155" s="64">
        <f>Stats!$AQ155+Stats!$AP155</f>
        <v>210.84</v>
      </c>
      <c r="AW155" s="64"/>
      <c r="AX155" s="4"/>
      <c r="AY155" s="4" t="s">
        <v>674</v>
      </c>
      <c r="AZ155" s="4">
        <f>COUNTIF(Stats!$AS$4:$AS$1633,AY155)</f>
        <v>6</v>
      </c>
      <c r="BA155" s="4" t="s">
        <v>675</v>
      </c>
      <c r="BB155" s="4">
        <f>COUNTIF(Stats!$AT$4:$AT$1633,BA155)</f>
        <v>4</v>
      </c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</row>
    <row r="156" ht="12.75" customHeight="1">
      <c r="A156" s="75">
        <v>2020.0</v>
      </c>
      <c r="B156" s="25" t="s">
        <v>69</v>
      </c>
      <c r="C156" s="25" t="s">
        <v>676</v>
      </c>
      <c r="D156" s="25" t="s">
        <v>63</v>
      </c>
      <c r="E156" s="25" t="s">
        <v>601</v>
      </c>
      <c r="F156" s="4"/>
      <c r="G156" s="4"/>
      <c r="H156" s="4"/>
      <c r="I156" s="4"/>
      <c r="J156" s="5"/>
      <c r="K156" s="27" t="s">
        <v>50</v>
      </c>
      <c r="L156" s="28">
        <f t="shared" si="134"/>
        <v>6.133333333</v>
      </c>
      <c r="M156" s="27">
        <v>10.0</v>
      </c>
      <c r="N156" s="27">
        <v>6.0</v>
      </c>
      <c r="O156" s="27">
        <v>7.0</v>
      </c>
      <c r="P156" s="27">
        <v>7.0</v>
      </c>
      <c r="Q156" s="27">
        <v>4.0</v>
      </c>
      <c r="R156" s="27">
        <v>5.0</v>
      </c>
      <c r="S156" s="27">
        <v>8.0</v>
      </c>
      <c r="T156" s="27">
        <v>6.0</v>
      </c>
      <c r="U156" s="27">
        <v>4.0</v>
      </c>
      <c r="V156" s="27">
        <v>3.0</v>
      </c>
      <c r="W156" s="27">
        <v>7.0</v>
      </c>
      <c r="X156" s="27">
        <v>4.0</v>
      </c>
      <c r="Y156" s="27">
        <v>7.0</v>
      </c>
      <c r="Z156" s="27">
        <v>7.0</v>
      </c>
      <c r="AA156" s="27">
        <v>7.0</v>
      </c>
      <c r="AB156" s="86">
        <f t="shared" si="135"/>
        <v>10</v>
      </c>
      <c r="AC156" s="119">
        <f t="shared" si="136"/>
        <v>3</v>
      </c>
      <c r="AD156" s="119">
        <f t="shared" si="137"/>
        <v>7.666666667</v>
      </c>
      <c r="AE156" s="40">
        <f t="shared" si="138"/>
        <v>6.625</v>
      </c>
      <c r="AF156" s="4"/>
      <c r="AG156" s="4"/>
      <c r="AH156" s="4"/>
      <c r="AI156" s="4"/>
      <c r="AJ156" s="4"/>
      <c r="AK156" s="4"/>
      <c r="AL156" s="45">
        <v>2023.0</v>
      </c>
      <c r="AM156" s="45">
        <v>12.0</v>
      </c>
      <c r="AN156" s="46" t="s">
        <v>66</v>
      </c>
      <c r="AO156" s="46" t="s">
        <v>68</v>
      </c>
      <c r="AP156" s="45">
        <v>137.76</v>
      </c>
      <c r="AQ156" s="45">
        <v>99.46</v>
      </c>
      <c r="AR156" s="46" t="str">
        <f>IF(Stats!$AP156&gt;Stats!$AQ156,Stats!$AN156,Stats!$AO156)</f>
        <v>Nixon</v>
      </c>
      <c r="AS156" s="46" t="str">
        <f>IF(Stats!$AR156=Stats!$AN156,CONCATENATE(Stats!$AN156," over ",Stats!$AO156),CONCATENATE(Stats!$AO156," over ",Stats!$AN156))</f>
        <v>Nixon over Ryan</v>
      </c>
      <c r="AT156" s="46" t="str">
        <f>IF(Stats!$AR156=Stats!$AO156,CONCATENATE(Stats!$AN156," loser to ",Stats!$AO156),CONCATENATE(Stats!$AO156," loser to ",Stats!$AN156))</f>
        <v>Ryan loser to Nixon</v>
      </c>
      <c r="AU156" s="45">
        <f>ABS(Stats!$AQ156-Stats!$AP156)</f>
        <v>38.3</v>
      </c>
      <c r="AV156" s="45">
        <f>Stats!$AQ156+Stats!$AP156</f>
        <v>237.22</v>
      </c>
      <c r="AW156" s="45"/>
      <c r="AX156" s="4"/>
      <c r="AY156" s="4" t="s">
        <v>677</v>
      </c>
      <c r="AZ156" s="4">
        <f>COUNTIF(Stats!$AS$4:$AS$1633,AY156)</f>
        <v>6</v>
      </c>
      <c r="BA156" s="4" t="s">
        <v>678</v>
      </c>
      <c r="BB156" s="4">
        <f>COUNTIF(Stats!$AT$4:$AT$1633,BA156)</f>
        <v>9</v>
      </c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</row>
    <row r="157" ht="12.75" customHeight="1">
      <c r="A157" s="75">
        <v>2020.0</v>
      </c>
      <c r="B157" s="25"/>
      <c r="C157" s="25"/>
      <c r="D157" s="25"/>
      <c r="E157" s="25" t="s">
        <v>370</v>
      </c>
      <c r="F157" s="4"/>
      <c r="G157" s="4"/>
      <c r="H157" s="4"/>
      <c r="I157" s="4"/>
      <c r="J157" s="5"/>
      <c r="K157" s="27" t="s">
        <v>57</v>
      </c>
      <c r="L157" s="28">
        <f t="shared" si="134"/>
        <v>6.692307692</v>
      </c>
      <c r="M157" s="27">
        <v>7.0</v>
      </c>
      <c r="N157" s="27">
        <v>8.0</v>
      </c>
      <c r="O157" s="27">
        <v>8.0</v>
      </c>
      <c r="P157" s="27">
        <v>6.0</v>
      </c>
      <c r="Q157" s="27">
        <v>5.0</v>
      </c>
      <c r="R157" s="27">
        <v>4.0</v>
      </c>
      <c r="S157" s="27">
        <v>7.0</v>
      </c>
      <c r="T157" s="27">
        <v>7.0</v>
      </c>
      <c r="U157" s="27">
        <v>9.0</v>
      </c>
      <c r="V157" s="27">
        <v>7.0</v>
      </c>
      <c r="W157" s="27">
        <v>6.0</v>
      </c>
      <c r="X157" s="27">
        <v>9.0</v>
      </c>
      <c r="Y157" s="27">
        <v>4.0</v>
      </c>
      <c r="Z157" s="27"/>
      <c r="AA157" s="27"/>
      <c r="AB157" s="86">
        <f t="shared" si="135"/>
        <v>9</v>
      </c>
      <c r="AC157" s="119">
        <f t="shared" si="136"/>
        <v>4</v>
      </c>
      <c r="AD157" s="119">
        <f t="shared" si="137"/>
        <v>7.666666667</v>
      </c>
      <c r="AE157" s="40">
        <f t="shared" si="138"/>
        <v>6.5</v>
      </c>
      <c r="AF157" s="4"/>
      <c r="AG157" s="4"/>
      <c r="AH157" s="4"/>
      <c r="AI157" s="4"/>
      <c r="AJ157" s="4"/>
      <c r="AK157" s="4"/>
      <c r="AL157" s="64">
        <v>2023.0</v>
      </c>
      <c r="AM157" s="64">
        <v>12.0</v>
      </c>
      <c r="AN157" s="65" t="s">
        <v>67</v>
      </c>
      <c r="AO157" s="65" t="s">
        <v>60</v>
      </c>
      <c r="AP157" s="64">
        <v>101.0</v>
      </c>
      <c r="AQ157" s="64">
        <v>80.3</v>
      </c>
      <c r="AR157" s="65" t="str">
        <f>IF(Stats!$AP157&gt;Stats!$AQ157,Stats!$AN157,Stats!$AO157)</f>
        <v>Rick</v>
      </c>
      <c r="AS157" s="65" t="str">
        <f>IF(Stats!$AR157=Stats!$AN157,CONCATENATE(Stats!$AN157," over ",Stats!$AO157),CONCATENATE(Stats!$AO157," over ",Stats!$AN157))</f>
        <v>Rick over Hoyle</v>
      </c>
      <c r="AT157" s="65" t="str">
        <f>IF(Stats!$AR157=Stats!$AO157,CONCATENATE(Stats!$AN157," loser to ",Stats!$AO157),CONCATENATE(Stats!$AO157," loser to ",Stats!$AN157))</f>
        <v>Hoyle loser to Rick</v>
      </c>
      <c r="AU157" s="64">
        <f>ABS(Stats!$AQ157-Stats!$AP157)</f>
        <v>20.7</v>
      </c>
      <c r="AV157" s="64">
        <f>Stats!$AQ157+Stats!$AP157</f>
        <v>181.3</v>
      </c>
      <c r="AW157" s="64"/>
      <c r="AX157" s="4"/>
      <c r="AY157" s="4" t="s">
        <v>679</v>
      </c>
      <c r="AZ157" s="4">
        <f>COUNTIF(Stats!$AS$4:$AS$1633,AY157)</f>
        <v>6</v>
      </c>
      <c r="BA157" s="4" t="s">
        <v>680</v>
      </c>
      <c r="BB157" s="4">
        <f>COUNTIF(Stats!$AT$4:$AT$1633,BA157)</f>
        <v>3</v>
      </c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</row>
    <row r="158" ht="12.75" customHeight="1">
      <c r="A158" s="68">
        <v>2020.0</v>
      </c>
      <c r="B158" s="52" t="s">
        <v>69</v>
      </c>
      <c r="C158" s="52" t="s">
        <v>562</v>
      </c>
      <c r="D158" s="52" t="s">
        <v>61</v>
      </c>
      <c r="E158" s="52" t="s">
        <v>289</v>
      </c>
      <c r="F158" s="4"/>
      <c r="G158" s="4"/>
      <c r="H158" s="4"/>
      <c r="I158" s="4"/>
      <c r="J158" s="5"/>
      <c r="K158" s="27" t="s">
        <v>68</v>
      </c>
      <c r="L158" s="28">
        <f t="shared" si="134"/>
        <v>5.933333333</v>
      </c>
      <c r="M158" s="27">
        <v>1.0</v>
      </c>
      <c r="N158" s="27">
        <v>8.0</v>
      </c>
      <c r="O158" s="27">
        <v>9.0</v>
      </c>
      <c r="P158" s="27">
        <v>10.0</v>
      </c>
      <c r="Q158" s="27">
        <v>4.0</v>
      </c>
      <c r="R158" s="27">
        <v>3.0</v>
      </c>
      <c r="S158" s="27">
        <v>4.0</v>
      </c>
      <c r="T158" s="27">
        <v>6.0</v>
      </c>
      <c r="U158" s="27">
        <v>7.0</v>
      </c>
      <c r="V158" s="27">
        <v>5.0</v>
      </c>
      <c r="W158" s="27">
        <v>5.0</v>
      </c>
      <c r="X158" s="27">
        <v>5.0</v>
      </c>
      <c r="Y158" s="27">
        <v>8.0</v>
      </c>
      <c r="Z158" s="27">
        <v>5.0</v>
      </c>
      <c r="AA158" s="27">
        <v>9.0</v>
      </c>
      <c r="AB158" s="86">
        <f t="shared" si="135"/>
        <v>10</v>
      </c>
      <c r="AC158" s="119">
        <f t="shared" si="136"/>
        <v>1</v>
      </c>
      <c r="AD158" s="119">
        <f t="shared" si="137"/>
        <v>6</v>
      </c>
      <c r="AE158" s="40">
        <f t="shared" si="138"/>
        <v>5.625</v>
      </c>
      <c r="AF158" s="4"/>
      <c r="AG158" s="4"/>
      <c r="AH158" s="4"/>
      <c r="AI158" s="4"/>
      <c r="AJ158" s="4"/>
      <c r="AK158" s="4"/>
      <c r="AL158" s="45">
        <v>2023.0</v>
      </c>
      <c r="AM158" s="45">
        <v>12.0</v>
      </c>
      <c r="AN158" s="46" t="s">
        <v>49</v>
      </c>
      <c r="AO158" s="46" t="s">
        <v>50</v>
      </c>
      <c r="AP158" s="45">
        <v>145.3</v>
      </c>
      <c r="AQ158" s="45">
        <v>109.48</v>
      </c>
      <c r="AR158" s="46" t="str">
        <f>IF(Stats!$AP158&gt;Stats!$AQ158,Stats!$AN158,Stats!$AO158)</f>
        <v>Adler</v>
      </c>
      <c r="AS158" s="46" t="str">
        <f>IF(Stats!$AR158=Stats!$AN158,CONCATENATE(Stats!$AN158," over ",Stats!$AO158),CONCATENATE(Stats!$AO158," over ",Stats!$AN158))</f>
        <v>Adler over AJ</v>
      </c>
      <c r="AT158" s="46" t="str">
        <f>IF(Stats!$AR158=Stats!$AO158,CONCATENATE(Stats!$AN158," loser to ",Stats!$AO158),CONCATENATE(Stats!$AO158," loser to ",Stats!$AN158))</f>
        <v>AJ loser to Adler</v>
      </c>
      <c r="AU158" s="45">
        <f>ABS(Stats!$AQ158-Stats!$AP158)</f>
        <v>35.82</v>
      </c>
      <c r="AV158" s="45">
        <f>Stats!$AQ158+Stats!$AP158</f>
        <v>254.78</v>
      </c>
      <c r="AW158" s="45"/>
      <c r="AX158" s="4"/>
      <c r="AY158" s="4" t="s">
        <v>681</v>
      </c>
      <c r="AZ158" s="4">
        <f>COUNTIF(Stats!$AS$4:$AS$1633,AY158)</f>
        <v>7</v>
      </c>
      <c r="BA158" s="4" t="s">
        <v>682</v>
      </c>
      <c r="BB158" s="4">
        <f>COUNTIF(Stats!$AT$4:$AT$1633,BA158)</f>
        <v>5</v>
      </c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</row>
    <row r="159" ht="12.75" customHeight="1">
      <c r="A159" s="75">
        <v>2020.0</v>
      </c>
      <c r="B159" s="25" t="s">
        <v>49</v>
      </c>
      <c r="C159" s="25" t="s">
        <v>683</v>
      </c>
      <c r="D159" s="25" t="s">
        <v>61</v>
      </c>
      <c r="E159" s="25" t="s">
        <v>562</v>
      </c>
      <c r="F159" s="4"/>
      <c r="G159" s="4"/>
      <c r="H159" s="4"/>
      <c r="I159" s="4"/>
      <c r="J159" s="5"/>
      <c r="K159" s="27" t="s">
        <v>56</v>
      </c>
      <c r="L159" s="28">
        <f>AVERAGE(N159:AA159)</f>
        <v>6</v>
      </c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>
        <v>6.0</v>
      </c>
      <c r="AB159" s="86">
        <f>MAX(N159:AA159)</f>
        <v>6</v>
      </c>
      <c r="AC159" s="119">
        <f>MIN(N159:AA159)</f>
        <v>6</v>
      </c>
      <c r="AD159" s="119" t="str">
        <f>IFERROR(AVERAGE(N159:P159),"")</f>
        <v/>
      </c>
      <c r="AE159" s="40" t="str">
        <f>IFERROR(AVERAGE(N159:T159),"")</f>
        <v/>
      </c>
      <c r="AF159" s="4"/>
      <c r="AG159" s="4"/>
      <c r="AH159" s="4"/>
      <c r="AI159" s="4"/>
      <c r="AJ159" s="4"/>
      <c r="AK159" s="4"/>
      <c r="AL159" s="64">
        <v>2023.0</v>
      </c>
      <c r="AM159" s="64">
        <v>12.0</v>
      </c>
      <c r="AN159" s="65" t="s">
        <v>65</v>
      </c>
      <c r="AO159" s="65" t="s">
        <v>59</v>
      </c>
      <c r="AP159" s="64">
        <v>142.62</v>
      </c>
      <c r="AQ159" s="64">
        <v>102.56</v>
      </c>
      <c r="AR159" s="65" t="str">
        <f>IF(Stats!$AP159&gt;Stats!$AQ159,Stats!$AN159,Stats!$AO159)</f>
        <v>Neill</v>
      </c>
      <c r="AS159" s="65" t="str">
        <f>IF(Stats!$AR159=Stats!$AN159,CONCATENATE(Stats!$AN159," over ",Stats!$AO159),CONCATENATE(Stats!$AO159," over ",Stats!$AN159))</f>
        <v>Neill over Forrest</v>
      </c>
      <c r="AT159" s="65" t="str">
        <f>IF(Stats!$AR159=Stats!$AO159,CONCATENATE(Stats!$AN159," loser to ",Stats!$AO159),CONCATENATE(Stats!$AO159," loser to ",Stats!$AN159))</f>
        <v>Forrest loser to Neill</v>
      </c>
      <c r="AU159" s="64">
        <f>ABS(Stats!$AQ159-Stats!$AP159)</f>
        <v>40.06</v>
      </c>
      <c r="AV159" s="64">
        <f>Stats!$AQ159+Stats!$AP159</f>
        <v>245.18</v>
      </c>
      <c r="AW159" s="64"/>
      <c r="AX159" s="4"/>
      <c r="AY159" s="4" t="s">
        <v>684</v>
      </c>
      <c r="AZ159" s="4">
        <f>COUNTIF(Stats!$AS$4:$AS$1633,AY159)</f>
        <v>6</v>
      </c>
      <c r="BA159" s="4" t="s">
        <v>685</v>
      </c>
      <c r="BB159" s="4">
        <f>COUNTIF(Stats!$AT$4:$AT$1633,BA159)</f>
        <v>8</v>
      </c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</row>
    <row r="160" ht="12.75" customHeight="1">
      <c r="A160" s="68">
        <v>2020.0</v>
      </c>
      <c r="B160" s="52" t="s">
        <v>69</v>
      </c>
      <c r="C160" s="52" t="s">
        <v>686</v>
      </c>
      <c r="D160" s="52" t="s">
        <v>65</v>
      </c>
      <c r="E160" s="52" t="s">
        <v>687</v>
      </c>
      <c r="F160" s="4"/>
      <c r="G160" s="4"/>
      <c r="H160" s="4"/>
      <c r="I160" s="4"/>
      <c r="J160" s="5"/>
      <c r="K160" s="27" t="s">
        <v>67</v>
      </c>
      <c r="L160" s="28">
        <f>AVERAGE(M160:AA160)</f>
        <v>5.428571429</v>
      </c>
      <c r="M160" s="27">
        <v>6.0</v>
      </c>
      <c r="N160" s="27">
        <v>5.0</v>
      </c>
      <c r="O160" s="27">
        <v>8.0</v>
      </c>
      <c r="P160" s="27">
        <v>4.0</v>
      </c>
      <c r="Q160" s="27">
        <v>4.0</v>
      </c>
      <c r="R160" s="27">
        <v>5.0</v>
      </c>
      <c r="S160" s="27">
        <v>6.0</v>
      </c>
      <c r="T160" s="27"/>
      <c r="U160" s="27"/>
      <c r="V160" s="27"/>
      <c r="W160" s="27"/>
      <c r="X160" s="27"/>
      <c r="Y160" s="27"/>
      <c r="Z160" s="27"/>
      <c r="AA160" s="27"/>
      <c r="AB160" s="86">
        <f>MAX(M160:AA160)</f>
        <v>8</v>
      </c>
      <c r="AC160" s="119">
        <f>MIN(M160:AA160)</f>
        <v>4</v>
      </c>
      <c r="AD160" s="119">
        <f>IFERROR(AVERAGE(M160:O160),"")</f>
        <v>6.333333333</v>
      </c>
      <c r="AE160" s="40">
        <f>IFERROR(AVERAGE(M160:T160),"")</f>
        <v>5.428571429</v>
      </c>
      <c r="AF160" s="4"/>
      <c r="AG160" s="4"/>
      <c r="AH160" s="4"/>
      <c r="AI160" s="4"/>
      <c r="AJ160" s="4"/>
      <c r="AK160" s="4"/>
      <c r="AL160" s="45">
        <v>2023.0</v>
      </c>
      <c r="AM160" s="45">
        <v>12.0</v>
      </c>
      <c r="AN160" s="46" t="s">
        <v>69</v>
      </c>
      <c r="AO160" s="46" t="s">
        <v>64</v>
      </c>
      <c r="AP160" s="45">
        <v>77.64</v>
      </c>
      <c r="AQ160" s="45">
        <v>111.08</v>
      </c>
      <c r="AR160" s="46" t="str">
        <f>IF(Stats!$AP160&gt;Stats!$AQ160,Stats!$AN160,Stats!$AO160)</f>
        <v>Mims</v>
      </c>
      <c r="AS160" s="46" t="str">
        <f>IF(Stats!$AR160=Stats!$AN160,CONCATENATE(Stats!$AN160," over ",Stats!$AO160),CONCATENATE(Stats!$AO160," over ",Stats!$AN160))</f>
        <v>Mims over Todd</v>
      </c>
      <c r="AT160" s="46" t="str">
        <f>IF(Stats!$AR160=Stats!$AO160,CONCATENATE(Stats!$AN160," loser to ",Stats!$AO160),CONCATENATE(Stats!$AO160," loser to ",Stats!$AN160))</f>
        <v>Todd loser to Mims</v>
      </c>
      <c r="AU160" s="45">
        <f>ABS(Stats!$AQ160-Stats!$AP160)</f>
        <v>33.44</v>
      </c>
      <c r="AV160" s="45">
        <f>Stats!$AQ160+Stats!$AP160</f>
        <v>188.72</v>
      </c>
      <c r="AW160" s="45"/>
      <c r="AX160" s="4"/>
      <c r="AY160" s="4" t="s">
        <v>688</v>
      </c>
      <c r="AZ160" s="4">
        <f>COUNTIF(Stats!$AS$4:$AS$1633,AY160)</f>
        <v>7</v>
      </c>
      <c r="BA160" s="4" t="s">
        <v>689</v>
      </c>
      <c r="BB160" s="4">
        <f>COUNTIF(Stats!$AT$4:$AT$1633,BA160)</f>
        <v>12</v>
      </c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</row>
    <row r="161" ht="12.75" customHeight="1">
      <c r="A161" s="75">
        <v>2021.0</v>
      </c>
      <c r="B161" s="25" t="s">
        <v>65</v>
      </c>
      <c r="C161" s="25" t="s">
        <v>690</v>
      </c>
      <c r="D161" s="25" t="s">
        <v>63</v>
      </c>
      <c r="E161" s="25" t="s">
        <v>691</v>
      </c>
      <c r="F161" s="4"/>
      <c r="G161" s="4"/>
      <c r="H161" s="4"/>
      <c r="I161" s="4"/>
      <c r="J161" s="5"/>
      <c r="K161" s="27" t="s">
        <v>58</v>
      </c>
      <c r="L161" s="28">
        <f t="shared" ref="L161:L162" si="139">AVERAGE(N161:AA161)</f>
        <v>5.8</v>
      </c>
      <c r="M161" s="27"/>
      <c r="N161" s="27"/>
      <c r="O161" s="27"/>
      <c r="P161" s="27"/>
      <c r="Q161" s="27"/>
      <c r="R161" s="27"/>
      <c r="S161" s="27">
        <v>5.0</v>
      </c>
      <c r="T161" s="27">
        <v>4.0</v>
      </c>
      <c r="U161" s="27">
        <v>7.0</v>
      </c>
      <c r="V161" s="27">
        <v>7.0</v>
      </c>
      <c r="W161" s="27">
        <v>6.0</v>
      </c>
      <c r="X161" s="27"/>
      <c r="Y161" s="27"/>
      <c r="Z161" s="27"/>
      <c r="AA161" s="27"/>
      <c r="AB161" s="86">
        <f t="shared" ref="AB161:AB162" si="140">MAX(N161:AA161)</f>
        <v>7</v>
      </c>
      <c r="AC161" s="119">
        <f t="shared" ref="AC161:AC162" si="141">MIN(N161:AA161)</f>
        <v>4</v>
      </c>
      <c r="AD161" s="119" t="str">
        <f t="shared" ref="AD161:AD162" si="142">IFERROR(AVERAGE(N161:P161),"")</f>
        <v/>
      </c>
      <c r="AE161" s="40">
        <f t="shared" ref="AE161:AE162" si="143">IFERROR(AVERAGE(N161:T161),"")</f>
        <v>4.5</v>
      </c>
      <c r="AF161" s="4"/>
      <c r="AG161" s="4"/>
      <c r="AH161" s="4"/>
      <c r="AI161" s="4"/>
      <c r="AJ161" s="4"/>
      <c r="AK161" s="4"/>
      <c r="AL161" s="64">
        <v>2023.0</v>
      </c>
      <c r="AM161" s="64">
        <v>12.0</v>
      </c>
      <c r="AN161" s="65" t="s">
        <v>63</v>
      </c>
      <c r="AO161" s="65" t="s">
        <v>61</v>
      </c>
      <c r="AP161" s="64">
        <v>94.92</v>
      </c>
      <c r="AQ161" s="64">
        <v>93.88</v>
      </c>
      <c r="AR161" s="65" t="str">
        <f>IF(Stats!$AP161&gt;Stats!$AQ161,Stats!$AN161,Stats!$AO161)</f>
        <v>Mike S</v>
      </c>
      <c r="AS161" s="65" t="str">
        <f>IF(Stats!$AR161=Stats!$AN161,CONCATENATE(Stats!$AN161," over ",Stats!$AO161),CONCATENATE(Stats!$AO161," over ",Stats!$AN161))</f>
        <v>Mike S over Jimmy</v>
      </c>
      <c r="AT161" s="65" t="str">
        <f>IF(Stats!$AR161=Stats!$AO161,CONCATENATE(Stats!$AN161," loser to ",Stats!$AO161),CONCATENATE(Stats!$AO161," loser to ",Stats!$AN161))</f>
        <v>Jimmy loser to Mike S</v>
      </c>
      <c r="AU161" s="64">
        <f>ABS(Stats!$AQ161-Stats!$AP161)</f>
        <v>1.04</v>
      </c>
      <c r="AV161" s="64">
        <f>Stats!$AQ161+Stats!$AP161</f>
        <v>188.8</v>
      </c>
      <c r="AW161" s="64"/>
      <c r="AX161" s="4"/>
      <c r="AY161" s="4" t="s">
        <v>692</v>
      </c>
      <c r="AZ161" s="4">
        <f>COUNTIF(Stats!$AS$4:$AS$1633,AY161)</f>
        <v>13</v>
      </c>
      <c r="BA161" s="4" t="s">
        <v>693</v>
      </c>
      <c r="BB161" s="4">
        <f>COUNTIF(Stats!$AT$4:$AT$1633,BA161)</f>
        <v>4</v>
      </c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</row>
    <row r="162" ht="12.75" customHeight="1">
      <c r="A162" s="68">
        <v>2021.0</v>
      </c>
      <c r="B162" s="52" t="s">
        <v>61</v>
      </c>
      <c r="C162" s="52" t="s">
        <v>694</v>
      </c>
      <c r="D162" s="52" t="s">
        <v>63</v>
      </c>
      <c r="E162" s="52" t="s">
        <v>590</v>
      </c>
      <c r="F162" s="4"/>
      <c r="G162" s="4"/>
      <c r="H162" s="4"/>
      <c r="I162" s="4"/>
      <c r="J162" s="5"/>
      <c r="K162" s="27" t="s">
        <v>51</v>
      </c>
      <c r="L162" s="28">
        <f t="shared" si="139"/>
        <v>5.5</v>
      </c>
      <c r="M162" s="27"/>
      <c r="N162" s="27"/>
      <c r="O162" s="27"/>
      <c r="P162" s="27"/>
      <c r="Q162" s="27"/>
      <c r="R162" s="27"/>
      <c r="S162" s="27"/>
      <c r="T162" s="27"/>
      <c r="U162" s="27"/>
      <c r="V162" s="27">
        <v>3.0</v>
      </c>
      <c r="W162" s="27">
        <v>5.0</v>
      </c>
      <c r="X162" s="27">
        <v>7.0</v>
      </c>
      <c r="Y162" s="27">
        <v>7.0</v>
      </c>
      <c r="Z162" s="27"/>
      <c r="AA162" s="27"/>
      <c r="AB162" s="86">
        <f t="shared" si="140"/>
        <v>7</v>
      </c>
      <c r="AC162" s="119">
        <f t="shared" si="141"/>
        <v>3</v>
      </c>
      <c r="AD162" s="119" t="str">
        <f t="shared" si="142"/>
        <v/>
      </c>
      <c r="AE162" s="40" t="str">
        <f t="shared" si="143"/>
        <v/>
      </c>
      <c r="AF162" s="4"/>
      <c r="AG162" s="4"/>
      <c r="AH162" s="4"/>
      <c r="AI162" s="4"/>
      <c r="AJ162" s="4"/>
      <c r="AK162" s="4"/>
      <c r="AL162" s="45">
        <v>2023.0</v>
      </c>
      <c r="AM162" s="45">
        <v>12.0</v>
      </c>
      <c r="AN162" s="46" t="s">
        <v>55</v>
      </c>
      <c r="AO162" s="46" t="s">
        <v>57</v>
      </c>
      <c r="AP162" s="45">
        <v>132.64</v>
      </c>
      <c r="AQ162" s="45">
        <v>130.06</v>
      </c>
      <c r="AR162" s="46" t="str">
        <f>IF(Stats!$AP162&gt;Stats!$AQ162,Stats!$AN162,Stats!$AO162)</f>
        <v>Dave</v>
      </c>
      <c r="AS162" s="46" t="str">
        <f>IF(Stats!$AR162=Stats!$AN162,CONCATENATE(Stats!$AN162," over ",Stats!$AO162),CONCATENATE(Stats!$AO162," over ",Stats!$AN162))</f>
        <v>Dave over Doug</v>
      </c>
      <c r="AT162" s="46" t="str">
        <f>IF(Stats!$AR162=Stats!$AO162,CONCATENATE(Stats!$AN162," loser to ",Stats!$AO162),CONCATENATE(Stats!$AO162," loser to ",Stats!$AN162))</f>
        <v>Doug loser to Dave</v>
      </c>
      <c r="AU162" s="45">
        <f>ABS(Stats!$AQ162-Stats!$AP162)</f>
        <v>2.58</v>
      </c>
      <c r="AV162" s="45">
        <f>Stats!$AQ162+Stats!$AP162</f>
        <v>262.7</v>
      </c>
      <c r="AW162" s="45"/>
      <c r="AX162" s="4"/>
      <c r="AY162" s="4" t="s">
        <v>695</v>
      </c>
      <c r="AZ162" s="4">
        <f>COUNTIF(Stats!$AS$4:$AS$1633,AY162)</f>
        <v>3</v>
      </c>
      <c r="BA162" s="4" t="s">
        <v>696</v>
      </c>
      <c r="BB162" s="4">
        <f>COUNTIF(Stats!$AT$4:$AT$1633,BA162)</f>
        <v>6</v>
      </c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</row>
    <row r="163" ht="12.75" customHeight="1">
      <c r="A163" s="75">
        <v>2021.0</v>
      </c>
      <c r="B163" s="25" t="s">
        <v>64</v>
      </c>
      <c r="C163" s="25" t="s">
        <v>697</v>
      </c>
      <c r="D163" s="25" t="s">
        <v>63</v>
      </c>
      <c r="E163" s="25" t="s">
        <v>698</v>
      </c>
      <c r="F163" s="4"/>
      <c r="G163" s="4"/>
      <c r="H163" s="4"/>
      <c r="I163" s="4"/>
      <c r="J163" s="5"/>
      <c r="K163" s="27" t="s">
        <v>61</v>
      </c>
      <c r="L163" s="28">
        <f>AVERAGE(M163:AA163)</f>
        <v>6.2</v>
      </c>
      <c r="M163" s="27">
        <v>6.0</v>
      </c>
      <c r="N163" s="27">
        <v>4.0</v>
      </c>
      <c r="O163" s="27">
        <v>10.0</v>
      </c>
      <c r="P163" s="27">
        <v>4.0</v>
      </c>
      <c r="Q163" s="27">
        <v>5.0</v>
      </c>
      <c r="R163" s="27">
        <v>6.0</v>
      </c>
      <c r="S163" s="27">
        <v>3.0</v>
      </c>
      <c r="T163" s="27">
        <v>4.0</v>
      </c>
      <c r="U163" s="27">
        <v>7.0</v>
      </c>
      <c r="V163" s="27">
        <v>9.0</v>
      </c>
      <c r="W163" s="27">
        <v>7.0</v>
      </c>
      <c r="X163" s="27">
        <v>7.0</v>
      </c>
      <c r="Y163" s="27">
        <v>8.0</v>
      </c>
      <c r="Z163" s="27">
        <v>6.0</v>
      </c>
      <c r="AA163" s="27">
        <v>7.0</v>
      </c>
      <c r="AB163" s="86">
        <f>MAX(M163:AA163)</f>
        <v>10</v>
      </c>
      <c r="AC163" s="119">
        <f>MIN(M163:AA163)</f>
        <v>3</v>
      </c>
      <c r="AD163" s="119">
        <f>IFERROR(AVERAGE(M163:O163),"")</f>
        <v>6.666666667</v>
      </c>
      <c r="AE163" s="40">
        <f>IFERROR(AVERAGE(M163:T163),"")</f>
        <v>5.25</v>
      </c>
      <c r="AF163" s="4"/>
      <c r="AG163" s="4"/>
      <c r="AH163" s="4"/>
      <c r="AI163" s="4"/>
      <c r="AJ163" s="4"/>
      <c r="AK163" s="4"/>
      <c r="AL163" s="64">
        <v>2023.0</v>
      </c>
      <c r="AM163" s="64">
        <v>11.0</v>
      </c>
      <c r="AN163" s="65" t="s">
        <v>68</v>
      </c>
      <c r="AO163" s="65" t="s">
        <v>67</v>
      </c>
      <c r="AP163" s="64">
        <v>104.6</v>
      </c>
      <c r="AQ163" s="64">
        <v>81.74</v>
      </c>
      <c r="AR163" s="65" t="str">
        <f>IF(Stats!$AP163&gt;Stats!$AQ163,Stats!$AN163,Stats!$AO163)</f>
        <v>Ryan</v>
      </c>
      <c r="AS163" s="65" t="str">
        <f>IF(Stats!$AR163=Stats!$AN163,CONCATENATE(Stats!$AN163," over ",Stats!$AO163),CONCATENATE(Stats!$AO163," over ",Stats!$AN163))</f>
        <v>Ryan over Rick</v>
      </c>
      <c r="AT163" s="65" t="str">
        <f>IF(Stats!$AR163=Stats!$AO163,CONCATENATE(Stats!$AN163," loser to ",Stats!$AO163),CONCATENATE(Stats!$AO163," loser to ",Stats!$AN163))</f>
        <v>Rick loser to Ryan</v>
      </c>
      <c r="AU163" s="64">
        <f>ABS(Stats!$AQ163-Stats!$AP163)</f>
        <v>22.86</v>
      </c>
      <c r="AV163" s="64">
        <f>Stats!$AQ163+Stats!$AP163</f>
        <v>186.34</v>
      </c>
      <c r="AW163" s="64"/>
      <c r="AX163" s="4"/>
      <c r="AY163" s="4" t="s">
        <v>699</v>
      </c>
      <c r="AZ163" s="4">
        <f>COUNTIF(Stats!$AS$4:$AS$1633,AY163)</f>
        <v>1</v>
      </c>
      <c r="BA163" s="4" t="s">
        <v>700</v>
      </c>
      <c r="BB163" s="4">
        <f>COUNTIF(Stats!$AT$4:$AT$1633,BA163)</f>
        <v>9</v>
      </c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</row>
    <row r="164" ht="12.75" customHeight="1">
      <c r="A164" s="75">
        <v>2021.0</v>
      </c>
      <c r="B164" s="25"/>
      <c r="C164" s="25"/>
      <c r="D164" s="25"/>
      <c r="E164" s="25" t="s">
        <v>518</v>
      </c>
      <c r="F164" s="4"/>
      <c r="G164" s="4"/>
      <c r="H164" s="4"/>
      <c r="I164" s="4"/>
      <c r="J164" s="5"/>
      <c r="K164" s="95" t="s">
        <v>54</v>
      </c>
      <c r="L164" s="150">
        <f>AVERAGE(N164:AA164)</f>
        <v>3</v>
      </c>
      <c r="M164" s="95"/>
      <c r="N164" s="95"/>
      <c r="O164" s="95"/>
      <c r="P164" s="95"/>
      <c r="Q164" s="95"/>
      <c r="R164" s="95"/>
      <c r="S164" s="95"/>
      <c r="T164" s="95"/>
      <c r="U164" s="95"/>
      <c r="V164" s="95"/>
      <c r="W164" s="95"/>
      <c r="X164" s="95"/>
      <c r="Y164" s="95"/>
      <c r="Z164" s="95"/>
      <c r="AA164" s="95">
        <v>3.0</v>
      </c>
      <c r="AB164" s="151">
        <f>MAX(N164:AA164)</f>
        <v>3</v>
      </c>
      <c r="AC164" s="152">
        <f>MIN(N164:AA164)</f>
        <v>3</v>
      </c>
      <c r="AD164" s="152" t="str">
        <f>IFERROR(AVERAGE(N164:P164),"")</f>
        <v/>
      </c>
      <c r="AE164" s="153" t="str">
        <f>IFERROR(AVERAGE(N164:T164),"")</f>
        <v/>
      </c>
      <c r="AF164" s="4"/>
      <c r="AG164" s="4"/>
      <c r="AH164" s="4"/>
      <c r="AI164" s="4"/>
      <c r="AJ164" s="4"/>
      <c r="AK164" s="4"/>
      <c r="AL164" s="45">
        <v>2023.0</v>
      </c>
      <c r="AM164" s="45">
        <v>11.0</v>
      </c>
      <c r="AN164" s="46" t="s">
        <v>66</v>
      </c>
      <c r="AO164" s="46" t="s">
        <v>49</v>
      </c>
      <c r="AP164" s="45">
        <v>83.4</v>
      </c>
      <c r="AQ164" s="45">
        <v>99.5</v>
      </c>
      <c r="AR164" s="46" t="str">
        <f>IF(Stats!$AP164&gt;Stats!$AQ164,Stats!$AN164,Stats!$AO164)</f>
        <v>Adler</v>
      </c>
      <c r="AS164" s="46" t="str">
        <f>IF(Stats!$AR164=Stats!$AN164,CONCATENATE(Stats!$AN164," over ",Stats!$AO164),CONCATENATE(Stats!$AO164," over ",Stats!$AN164))</f>
        <v>Adler over Nixon</v>
      </c>
      <c r="AT164" s="46" t="str">
        <f>IF(Stats!$AR164=Stats!$AO164,CONCATENATE(Stats!$AN164," loser to ",Stats!$AO164),CONCATENATE(Stats!$AO164," loser to ",Stats!$AN164))</f>
        <v>Nixon loser to Adler</v>
      </c>
      <c r="AU164" s="45">
        <f>ABS(Stats!$AQ164-Stats!$AP164)</f>
        <v>16.1</v>
      </c>
      <c r="AV164" s="45">
        <f>Stats!$AQ164+Stats!$AP164</f>
        <v>182.9</v>
      </c>
      <c r="AW164" s="45"/>
      <c r="AX164" s="4"/>
      <c r="AY164" s="4" t="s">
        <v>701</v>
      </c>
      <c r="AZ164" s="4">
        <f>COUNTIF(Stats!$AS$4:$AS$1633,AY164)</f>
        <v>10</v>
      </c>
      <c r="BA164" s="4" t="s">
        <v>702</v>
      </c>
      <c r="BB164" s="4">
        <f>COUNTIF(Stats!$AT$4:$AT$1633,BA164)</f>
        <v>3</v>
      </c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</row>
    <row r="165" ht="12.75" customHeight="1">
      <c r="A165" s="68">
        <v>2021.0</v>
      </c>
      <c r="B165" s="52" t="s">
        <v>49</v>
      </c>
      <c r="C165" s="52" t="s">
        <v>703</v>
      </c>
      <c r="D165" s="52" t="s">
        <v>63</v>
      </c>
      <c r="E165" s="52" t="s">
        <v>704</v>
      </c>
      <c r="F165" s="4"/>
      <c r="G165" s="4"/>
      <c r="H165" s="4"/>
      <c r="I165" s="4"/>
      <c r="J165" s="5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64">
        <v>2023.0</v>
      </c>
      <c r="AM165" s="64">
        <v>11.0</v>
      </c>
      <c r="AN165" s="65" t="s">
        <v>60</v>
      </c>
      <c r="AO165" s="65" t="s">
        <v>65</v>
      </c>
      <c r="AP165" s="64">
        <v>79.62</v>
      </c>
      <c r="AQ165" s="64">
        <v>101.88</v>
      </c>
      <c r="AR165" s="65" t="str">
        <f>IF(Stats!$AP165&gt;Stats!$AQ165,Stats!$AN165,Stats!$AO165)</f>
        <v>Neill</v>
      </c>
      <c r="AS165" s="65" t="str">
        <f>IF(Stats!$AR165=Stats!$AN165,CONCATENATE(Stats!$AN165," over ",Stats!$AO165),CONCATENATE(Stats!$AO165," over ",Stats!$AN165))</f>
        <v>Neill over Hoyle</v>
      </c>
      <c r="AT165" s="65" t="str">
        <f>IF(Stats!$AR165=Stats!$AO165,CONCATENATE(Stats!$AN165," loser to ",Stats!$AO165),CONCATENATE(Stats!$AO165," loser to ",Stats!$AN165))</f>
        <v>Hoyle loser to Neill</v>
      </c>
      <c r="AU165" s="64">
        <f>ABS(Stats!$AQ165-Stats!$AP165)</f>
        <v>22.26</v>
      </c>
      <c r="AV165" s="64">
        <f>Stats!$AQ165+Stats!$AP165</f>
        <v>181.5</v>
      </c>
      <c r="AW165" s="64"/>
      <c r="AX165" s="4"/>
      <c r="AY165" s="4" t="s">
        <v>705</v>
      </c>
      <c r="AZ165" s="4">
        <f>COUNTIF(Stats!$AS$4:$AS$1633,AY165)</f>
        <v>7</v>
      </c>
      <c r="BA165" s="4" t="s">
        <v>706</v>
      </c>
      <c r="BB165" s="4">
        <f>COUNTIF(Stats!$AT$4:$AT$1633,BA165)</f>
        <v>4</v>
      </c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</row>
    <row r="166" ht="12.75" customHeight="1">
      <c r="A166" s="75">
        <v>2021.0</v>
      </c>
      <c r="B166" s="25" t="s">
        <v>66</v>
      </c>
      <c r="C166" s="25" t="s">
        <v>707</v>
      </c>
      <c r="D166" s="25" t="s">
        <v>61</v>
      </c>
      <c r="E166" s="25" t="s">
        <v>708</v>
      </c>
      <c r="F166" s="4"/>
      <c r="G166" s="4"/>
      <c r="H166" s="4"/>
      <c r="I166" s="4"/>
      <c r="J166" s="5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5">
        <v>2023.0</v>
      </c>
      <c r="AM166" s="45">
        <v>11.0</v>
      </c>
      <c r="AN166" s="46" t="s">
        <v>50</v>
      </c>
      <c r="AO166" s="46" t="s">
        <v>69</v>
      </c>
      <c r="AP166" s="45">
        <v>112.4</v>
      </c>
      <c r="AQ166" s="45">
        <v>99.96</v>
      </c>
      <c r="AR166" s="46" t="str">
        <f>IF(Stats!$AP166&gt;Stats!$AQ166,Stats!$AN166,Stats!$AO166)</f>
        <v>AJ</v>
      </c>
      <c r="AS166" s="46" t="str">
        <f>IF(Stats!$AR166=Stats!$AN166,CONCATENATE(Stats!$AN166," over ",Stats!$AO166),CONCATENATE(Stats!$AO166," over ",Stats!$AN166))</f>
        <v>AJ over Todd</v>
      </c>
      <c r="AT166" s="46" t="str">
        <f>IF(Stats!$AR166=Stats!$AO166,CONCATENATE(Stats!$AN166," loser to ",Stats!$AO166),CONCATENATE(Stats!$AO166," loser to ",Stats!$AN166))</f>
        <v>Todd loser to AJ</v>
      </c>
      <c r="AU166" s="45">
        <f>ABS(Stats!$AQ166-Stats!$AP166)</f>
        <v>12.44</v>
      </c>
      <c r="AV166" s="45">
        <f>Stats!$AQ166+Stats!$AP166</f>
        <v>212.36</v>
      </c>
      <c r="AW166" s="45"/>
      <c r="AX166" s="4"/>
      <c r="AY166" s="4" t="s">
        <v>709</v>
      </c>
      <c r="AZ166" s="4">
        <f>COUNTIF(Stats!$AS$4:$AS$1633,AY166)</f>
        <v>5</v>
      </c>
      <c r="BA166" s="4" t="s">
        <v>710</v>
      </c>
      <c r="BB166" s="4">
        <f>COUNTIF(Stats!$AT$4:$AT$1633,BA166)</f>
        <v>9</v>
      </c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</row>
    <row r="167" ht="12.75" customHeight="1">
      <c r="A167" s="68">
        <v>2021.0</v>
      </c>
      <c r="B167" s="52" t="s">
        <v>57</v>
      </c>
      <c r="C167" s="52" t="s">
        <v>711</v>
      </c>
      <c r="D167" s="52" t="s">
        <v>63</v>
      </c>
      <c r="E167" s="52" t="s">
        <v>712</v>
      </c>
      <c r="F167" s="4"/>
      <c r="G167" s="4"/>
      <c r="H167" s="4"/>
      <c r="I167" s="4"/>
      <c r="J167" s="5"/>
      <c r="K167" s="103" t="s">
        <v>168</v>
      </c>
      <c r="L167" s="185" t="s">
        <v>274</v>
      </c>
      <c r="M167" s="107" t="s">
        <v>13</v>
      </c>
      <c r="N167" s="142" t="s">
        <v>14</v>
      </c>
      <c r="O167" s="142" t="s">
        <v>15</v>
      </c>
      <c r="P167" s="142" t="s">
        <v>16</v>
      </c>
      <c r="Q167" s="142" t="s">
        <v>17</v>
      </c>
      <c r="R167" s="142" t="s">
        <v>18</v>
      </c>
      <c r="S167" s="142" t="s">
        <v>19</v>
      </c>
      <c r="T167" s="142" t="s">
        <v>20</v>
      </c>
      <c r="U167" s="142" t="s">
        <v>21</v>
      </c>
      <c r="V167" s="142" t="s">
        <v>22</v>
      </c>
      <c r="W167" s="142" t="s">
        <v>23</v>
      </c>
      <c r="X167" s="142" t="s">
        <v>24</v>
      </c>
      <c r="Y167" s="142" t="s">
        <v>25</v>
      </c>
      <c r="Z167" s="142" t="s">
        <v>26</v>
      </c>
      <c r="AA167" s="142" t="s">
        <v>27</v>
      </c>
      <c r="AB167" s="107" t="s">
        <v>28</v>
      </c>
      <c r="AC167" s="107" t="s">
        <v>29</v>
      </c>
      <c r="AD167" s="107" t="s">
        <v>30</v>
      </c>
      <c r="AE167" s="107" t="s">
        <v>31</v>
      </c>
      <c r="AF167" s="4"/>
      <c r="AG167" s="4"/>
      <c r="AH167" s="4"/>
      <c r="AI167" s="4"/>
      <c r="AJ167" s="4"/>
      <c r="AK167" s="4"/>
      <c r="AL167" s="64">
        <v>2023.0</v>
      </c>
      <c r="AM167" s="64">
        <v>11.0</v>
      </c>
      <c r="AN167" s="65" t="s">
        <v>59</v>
      </c>
      <c r="AO167" s="65" t="s">
        <v>63</v>
      </c>
      <c r="AP167" s="64">
        <v>120.02</v>
      </c>
      <c r="AQ167" s="64">
        <v>104.54</v>
      </c>
      <c r="AR167" s="65" t="str">
        <f>IF(Stats!$AP167&gt;Stats!$AQ167,Stats!$AN167,Stats!$AO167)</f>
        <v>Forrest</v>
      </c>
      <c r="AS167" s="65" t="str">
        <f>IF(Stats!$AR167=Stats!$AN167,CONCATENATE(Stats!$AN167," over ",Stats!$AO167),CONCATENATE(Stats!$AO167," over ",Stats!$AN167))</f>
        <v>Forrest over Mike S</v>
      </c>
      <c r="AT167" s="65" t="str">
        <f>IF(Stats!$AR167=Stats!$AO167,CONCATENATE(Stats!$AN167," loser to ",Stats!$AO167),CONCATENATE(Stats!$AO167," loser to ",Stats!$AN167))</f>
        <v>Mike S loser to Forrest</v>
      </c>
      <c r="AU167" s="64">
        <f>ABS(Stats!$AQ167-Stats!$AP167)</f>
        <v>15.48</v>
      </c>
      <c r="AV167" s="64">
        <f>Stats!$AQ167+Stats!$AP167</f>
        <v>224.56</v>
      </c>
      <c r="AW167" s="64"/>
      <c r="AX167" s="4"/>
      <c r="AY167" s="4" t="s">
        <v>713</v>
      </c>
      <c r="AZ167" s="4">
        <f>COUNTIF(Stats!$AS$4:$AS$1633,AY167)</f>
        <v>8</v>
      </c>
      <c r="BA167" s="4" t="s">
        <v>714</v>
      </c>
      <c r="BB167" s="4">
        <f>COUNTIF(Stats!$AT$4:$AT$1633,BA167)</f>
        <v>10</v>
      </c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</row>
    <row r="168" ht="12.75" customHeight="1">
      <c r="A168" s="68">
        <v>2021.0</v>
      </c>
      <c r="B168" s="52"/>
      <c r="C168" s="52" t="s">
        <v>428</v>
      </c>
      <c r="D168" s="52"/>
      <c r="E168" s="52" t="s">
        <v>595</v>
      </c>
      <c r="F168" s="4"/>
      <c r="G168" s="4"/>
      <c r="H168" s="4"/>
      <c r="I168" s="4"/>
      <c r="J168" s="5"/>
      <c r="K168" s="186" t="s">
        <v>62</v>
      </c>
      <c r="L168" s="187">
        <f t="shared" ref="L168:L188" si="144">AVERAGE(M168:AA168)</f>
        <v>0.6428571429</v>
      </c>
      <c r="M168" s="188"/>
      <c r="N168" s="188"/>
      <c r="O168" s="188"/>
      <c r="P168" s="188"/>
      <c r="Q168" s="188"/>
      <c r="R168" s="188"/>
      <c r="S168" s="188"/>
      <c r="T168" s="188"/>
      <c r="U168" s="188"/>
      <c r="V168" s="188"/>
      <c r="W168" s="188"/>
      <c r="X168" s="188"/>
      <c r="Y168" s="188"/>
      <c r="Z168" s="188"/>
      <c r="AA168" s="187">
        <f>AA144/AA$190</f>
        <v>0.6428571429</v>
      </c>
      <c r="AB168" s="189">
        <f>MAX(N168:AA168)</f>
        <v>0.6428571429</v>
      </c>
      <c r="AC168" s="189">
        <f>MIN(N168:AA168)</f>
        <v>0.6428571429</v>
      </c>
      <c r="AD168" s="189" t="str">
        <f>IFERROR(AVERAGE(N168:P168),"")</f>
        <v/>
      </c>
      <c r="AE168" s="189" t="str">
        <f>IFERROR(AVERAGE(N168:T168),"")</f>
        <v/>
      </c>
      <c r="AF168" s="4"/>
      <c r="AG168" s="4"/>
      <c r="AH168" s="4"/>
      <c r="AI168" s="4"/>
      <c r="AJ168" s="4"/>
      <c r="AK168" s="4"/>
      <c r="AL168" s="45">
        <v>2023.0</v>
      </c>
      <c r="AM168" s="45">
        <v>11.0</v>
      </c>
      <c r="AN168" s="46" t="s">
        <v>64</v>
      </c>
      <c r="AO168" s="46" t="s">
        <v>55</v>
      </c>
      <c r="AP168" s="45">
        <v>112.36</v>
      </c>
      <c r="AQ168" s="45">
        <v>93.66</v>
      </c>
      <c r="AR168" s="46" t="str">
        <f>IF(Stats!$AP168&gt;Stats!$AQ168,Stats!$AN168,Stats!$AO168)</f>
        <v>Mims</v>
      </c>
      <c r="AS168" s="46" t="str">
        <f>IF(Stats!$AR168=Stats!$AN168,CONCATENATE(Stats!$AN168," over ",Stats!$AO168),CONCATENATE(Stats!$AO168," over ",Stats!$AN168))</f>
        <v>Mims over Dave</v>
      </c>
      <c r="AT168" s="46" t="str">
        <f>IF(Stats!$AR168=Stats!$AO168,CONCATENATE(Stats!$AN168," loser to ",Stats!$AO168),CONCATENATE(Stats!$AO168," loser to ",Stats!$AN168))</f>
        <v>Dave loser to Mims</v>
      </c>
      <c r="AU168" s="45">
        <f>ABS(Stats!$AQ168-Stats!$AP168)</f>
        <v>18.7</v>
      </c>
      <c r="AV168" s="45">
        <f>Stats!$AQ168+Stats!$AP168</f>
        <v>206.02</v>
      </c>
      <c r="AW168" s="45"/>
      <c r="AX168" s="4"/>
      <c r="AY168" s="4" t="s">
        <v>715</v>
      </c>
      <c r="AZ168" s="4">
        <f>COUNTIF(Stats!$AS$4:$AS$1633,AY168)</f>
        <v>8</v>
      </c>
      <c r="BA168" s="4" t="s">
        <v>716</v>
      </c>
      <c r="BB168" s="4">
        <f>COUNTIF(Stats!$AT$4:$AT$1633,BA168)</f>
        <v>7</v>
      </c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</row>
    <row r="169" ht="12.75" customHeight="1">
      <c r="A169" s="68">
        <v>2021.0</v>
      </c>
      <c r="B169" s="52"/>
      <c r="C169" s="52"/>
      <c r="D169" s="52"/>
      <c r="E169" s="52" t="s">
        <v>697</v>
      </c>
      <c r="F169" s="4"/>
      <c r="G169" s="4"/>
      <c r="H169" s="4"/>
      <c r="I169" s="4"/>
      <c r="J169" s="5"/>
      <c r="K169" s="186" t="s">
        <v>64</v>
      </c>
      <c r="L169" s="187">
        <f t="shared" si="144"/>
        <v>0.6384615385</v>
      </c>
      <c r="M169" s="187">
        <f t="shared" ref="M169:Q169" si="145">M145/M$190</f>
        <v>0.5714285714</v>
      </c>
      <c r="N169" s="187">
        <f t="shared" si="145"/>
        <v>0.5714285714</v>
      </c>
      <c r="O169" s="187">
        <f t="shared" si="145"/>
        <v>0.6428571429</v>
      </c>
      <c r="P169" s="187">
        <f t="shared" si="145"/>
        <v>0.7142857143</v>
      </c>
      <c r="Q169" s="187">
        <f t="shared" si="145"/>
        <v>0.6923076923</v>
      </c>
      <c r="R169" s="188"/>
      <c r="S169" s="188"/>
      <c r="T169" s="188"/>
      <c r="U169" s="188"/>
      <c r="V169" s="188"/>
      <c r="W169" s="188"/>
      <c r="X169" s="188"/>
      <c r="Y169" s="188"/>
      <c r="Z169" s="188"/>
      <c r="AA169" s="188"/>
      <c r="AB169" s="190">
        <f t="shared" ref="AB169:AB173" si="147">MAX(M169:AA169)</f>
        <v>0.7142857143</v>
      </c>
      <c r="AC169" s="190">
        <f t="shared" ref="AC169:AC173" si="148">MIN(M169:AA169)</f>
        <v>0.5714285714</v>
      </c>
      <c r="AD169" s="190">
        <f t="shared" ref="AD169:AD173" si="149">IFERROR(AVERAGE(M169:O169),"")</f>
        <v>0.5952380952</v>
      </c>
      <c r="AE169" s="190">
        <f t="shared" ref="AE169:AE173" si="150">IFERROR(AVERAGE(M169:T169),"")</f>
        <v>0.6384615385</v>
      </c>
      <c r="AF169" s="4"/>
      <c r="AG169" s="4"/>
      <c r="AH169" s="4"/>
      <c r="AI169" s="4"/>
      <c r="AJ169" s="4"/>
      <c r="AK169" s="4"/>
      <c r="AL169" s="64">
        <v>2023.0</v>
      </c>
      <c r="AM169" s="64">
        <v>11.0</v>
      </c>
      <c r="AN169" s="65" t="s">
        <v>61</v>
      </c>
      <c r="AO169" s="65" t="s">
        <v>57</v>
      </c>
      <c r="AP169" s="64">
        <v>74.76</v>
      </c>
      <c r="AQ169" s="64">
        <v>106.14</v>
      </c>
      <c r="AR169" s="65" t="str">
        <f>IF(Stats!$AP169&gt;Stats!$AQ169,Stats!$AN169,Stats!$AO169)</f>
        <v>Doug</v>
      </c>
      <c r="AS169" s="65" t="str">
        <f>IF(Stats!$AR169=Stats!$AN169,CONCATENATE(Stats!$AN169," over ",Stats!$AO169),CONCATENATE(Stats!$AO169," over ",Stats!$AN169))</f>
        <v>Doug over Jimmy</v>
      </c>
      <c r="AT169" s="65" t="str">
        <f>IF(Stats!$AR169=Stats!$AO169,CONCATENATE(Stats!$AN169," loser to ",Stats!$AO169),CONCATENATE(Stats!$AO169," loser to ",Stats!$AN169))</f>
        <v>Jimmy loser to Doug</v>
      </c>
      <c r="AU169" s="64">
        <f>ABS(Stats!$AQ169-Stats!$AP169)</f>
        <v>31.38</v>
      </c>
      <c r="AV169" s="64">
        <f>Stats!$AQ169+Stats!$AP169</f>
        <v>180.9</v>
      </c>
      <c r="AW169" s="64"/>
      <c r="AX169" s="4"/>
      <c r="AY169" s="4" t="s">
        <v>717</v>
      </c>
      <c r="AZ169" s="4">
        <f>COUNTIF(Stats!$AS$4:$AS$1633,AY169)</f>
        <v>1</v>
      </c>
      <c r="BA169" s="4" t="s">
        <v>718</v>
      </c>
      <c r="BB169" s="4">
        <f>COUNTIF(Stats!$AT$4:$AT$1633,BA169)</f>
        <v>1</v>
      </c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</row>
    <row r="170" ht="12.75" customHeight="1">
      <c r="A170" s="75">
        <v>2021.0</v>
      </c>
      <c r="B170" s="25" t="s">
        <v>64</v>
      </c>
      <c r="C170" s="25" t="s">
        <v>547</v>
      </c>
      <c r="D170" s="25" t="s">
        <v>66</v>
      </c>
      <c r="E170" s="25" t="s">
        <v>719</v>
      </c>
      <c r="F170" s="4"/>
      <c r="G170" s="4"/>
      <c r="H170" s="4"/>
      <c r="I170" s="4"/>
      <c r="J170" s="5"/>
      <c r="K170" s="186" t="s">
        <v>59</v>
      </c>
      <c r="L170" s="187">
        <f t="shared" si="144"/>
        <v>0.5509157509</v>
      </c>
      <c r="M170" s="187">
        <f t="shared" ref="M170:AA170" si="146">M146/M$190</f>
        <v>0.7142857143</v>
      </c>
      <c r="N170" s="187">
        <f t="shared" si="146"/>
        <v>0.5714285714</v>
      </c>
      <c r="O170" s="187">
        <f t="shared" si="146"/>
        <v>0.3571428571</v>
      </c>
      <c r="P170" s="187">
        <f t="shared" si="146"/>
        <v>0.7142857143</v>
      </c>
      <c r="Q170" s="187">
        <f t="shared" si="146"/>
        <v>0.7692307692</v>
      </c>
      <c r="R170" s="187">
        <f t="shared" si="146"/>
        <v>0.6153846154</v>
      </c>
      <c r="S170" s="187">
        <f t="shared" si="146"/>
        <v>0.4615384615</v>
      </c>
      <c r="T170" s="187">
        <f t="shared" si="146"/>
        <v>0.4615384615</v>
      </c>
      <c r="U170" s="187">
        <f t="shared" si="146"/>
        <v>0.2307692308</v>
      </c>
      <c r="V170" s="187">
        <f t="shared" si="146"/>
        <v>0.5384615385</v>
      </c>
      <c r="W170" s="187">
        <f t="shared" si="146"/>
        <v>0.6153846154</v>
      </c>
      <c r="X170" s="187">
        <f t="shared" si="146"/>
        <v>0.4285714286</v>
      </c>
      <c r="Y170" s="187">
        <f t="shared" si="146"/>
        <v>0.4285714286</v>
      </c>
      <c r="Z170" s="187">
        <f t="shared" si="146"/>
        <v>0.7857142857</v>
      </c>
      <c r="AA170" s="187">
        <f t="shared" si="146"/>
        <v>0.5714285714</v>
      </c>
      <c r="AB170" s="190">
        <f t="shared" si="147"/>
        <v>0.7857142857</v>
      </c>
      <c r="AC170" s="190">
        <f t="shared" si="148"/>
        <v>0.2307692308</v>
      </c>
      <c r="AD170" s="190">
        <f t="shared" si="149"/>
        <v>0.5476190476</v>
      </c>
      <c r="AE170" s="190">
        <f t="shared" si="150"/>
        <v>0.5831043956</v>
      </c>
      <c r="AF170" s="4"/>
      <c r="AG170" s="4"/>
      <c r="AH170" s="4"/>
      <c r="AI170" s="4"/>
      <c r="AJ170" s="4"/>
      <c r="AK170" s="4"/>
      <c r="AL170" s="45">
        <v>2023.0</v>
      </c>
      <c r="AM170" s="45">
        <v>10.0</v>
      </c>
      <c r="AN170" s="46" t="s">
        <v>49</v>
      </c>
      <c r="AO170" s="46" t="s">
        <v>68</v>
      </c>
      <c r="AP170" s="45">
        <v>126.9</v>
      </c>
      <c r="AQ170" s="45">
        <v>119.82</v>
      </c>
      <c r="AR170" s="46" t="str">
        <f>IF(Stats!$AP170&gt;Stats!$AQ170,Stats!$AN170,Stats!$AO170)</f>
        <v>Adler</v>
      </c>
      <c r="AS170" s="46" t="str">
        <f>IF(Stats!$AR170=Stats!$AN170,CONCATENATE(Stats!$AN170," over ",Stats!$AO170),CONCATENATE(Stats!$AO170," over ",Stats!$AN170))</f>
        <v>Adler over Ryan</v>
      </c>
      <c r="AT170" s="46" t="str">
        <f>IF(Stats!$AR170=Stats!$AO170,CONCATENATE(Stats!$AN170," loser to ",Stats!$AO170),CONCATENATE(Stats!$AO170," loser to ",Stats!$AN170))</f>
        <v>Ryan loser to Adler</v>
      </c>
      <c r="AU170" s="45">
        <f>ABS(Stats!$AQ170-Stats!$AP170)</f>
        <v>7.08</v>
      </c>
      <c r="AV170" s="45">
        <f>Stats!$AQ170+Stats!$AP170</f>
        <v>246.72</v>
      </c>
      <c r="AW170" s="45"/>
      <c r="AX170" s="4"/>
      <c r="AY170" s="4" t="s">
        <v>720</v>
      </c>
      <c r="AZ170" s="4">
        <f>COUNTIF(Stats!$AS$4:$AS$1633,AY170)</f>
        <v>4</v>
      </c>
      <c r="BA170" s="4" t="s">
        <v>721</v>
      </c>
      <c r="BB170" s="4">
        <f>COUNTIF(Stats!$AT$4:$AT$1633,BA170)</f>
        <v>2</v>
      </c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</row>
    <row r="171" ht="12.75" customHeight="1">
      <c r="A171" s="75">
        <v>2021.0</v>
      </c>
      <c r="B171" s="25"/>
      <c r="C171" s="25" t="s">
        <v>558</v>
      </c>
      <c r="D171" s="25"/>
      <c r="E171" s="25"/>
      <c r="F171" s="4"/>
      <c r="G171" s="4"/>
      <c r="H171" s="4"/>
      <c r="I171" s="4"/>
      <c r="J171" s="5"/>
      <c r="K171" s="186" t="s">
        <v>69</v>
      </c>
      <c r="L171" s="187">
        <f t="shared" si="144"/>
        <v>0.4974358974</v>
      </c>
      <c r="M171" s="187">
        <f t="shared" ref="M171:AA171" si="151">M147/M$190</f>
        <v>0.7142857143</v>
      </c>
      <c r="N171" s="187">
        <f t="shared" si="151"/>
        <v>0.4285714286</v>
      </c>
      <c r="O171" s="187">
        <f t="shared" si="151"/>
        <v>0.4285714286</v>
      </c>
      <c r="P171" s="187">
        <f t="shared" si="151"/>
        <v>0.6428571429</v>
      </c>
      <c r="Q171" s="187">
        <f t="shared" si="151"/>
        <v>0.3846153846</v>
      </c>
      <c r="R171" s="187">
        <f t="shared" si="151"/>
        <v>0.6153846154</v>
      </c>
      <c r="S171" s="187">
        <f t="shared" si="151"/>
        <v>0.6923076923</v>
      </c>
      <c r="T171" s="187">
        <f t="shared" si="151"/>
        <v>0.6923076923</v>
      </c>
      <c r="U171" s="187">
        <f t="shared" si="151"/>
        <v>0.3076923077</v>
      </c>
      <c r="V171" s="187">
        <f t="shared" si="151"/>
        <v>0.3076923077</v>
      </c>
      <c r="W171" s="187">
        <f t="shared" si="151"/>
        <v>0.4615384615</v>
      </c>
      <c r="X171" s="187">
        <f t="shared" si="151"/>
        <v>0.6428571429</v>
      </c>
      <c r="Y171" s="187">
        <f t="shared" si="151"/>
        <v>0.5</v>
      </c>
      <c r="Z171" s="187">
        <f t="shared" si="151"/>
        <v>0.2857142857</v>
      </c>
      <c r="AA171" s="187">
        <f t="shared" si="151"/>
        <v>0.3571428571</v>
      </c>
      <c r="AB171" s="190">
        <f t="shared" si="147"/>
        <v>0.7142857143</v>
      </c>
      <c r="AC171" s="190">
        <f t="shared" si="148"/>
        <v>0.2857142857</v>
      </c>
      <c r="AD171" s="190">
        <f t="shared" si="149"/>
        <v>0.5238095238</v>
      </c>
      <c r="AE171" s="190">
        <f t="shared" si="150"/>
        <v>0.5748626374</v>
      </c>
      <c r="AF171" s="4"/>
      <c r="AG171" s="4"/>
      <c r="AH171" s="4"/>
      <c r="AI171" s="4"/>
      <c r="AJ171" s="4"/>
      <c r="AK171" s="4"/>
      <c r="AL171" s="64">
        <v>2023.0</v>
      </c>
      <c r="AM171" s="64">
        <v>10.0</v>
      </c>
      <c r="AN171" s="65" t="s">
        <v>65</v>
      </c>
      <c r="AO171" s="65" t="s">
        <v>67</v>
      </c>
      <c r="AP171" s="64">
        <v>128.94</v>
      </c>
      <c r="AQ171" s="64">
        <v>98.18</v>
      </c>
      <c r="AR171" s="65" t="str">
        <f>IF(Stats!$AP171&gt;Stats!$AQ171,Stats!$AN171,Stats!$AO171)</f>
        <v>Neill</v>
      </c>
      <c r="AS171" s="65" t="str">
        <f>IF(Stats!$AR171=Stats!$AN171,CONCATENATE(Stats!$AN171," over ",Stats!$AO171),CONCATENATE(Stats!$AO171," over ",Stats!$AN171))</f>
        <v>Neill over Rick</v>
      </c>
      <c r="AT171" s="65" t="str">
        <f>IF(Stats!$AR171=Stats!$AO171,CONCATENATE(Stats!$AN171," loser to ",Stats!$AO171),CONCATENATE(Stats!$AO171," loser to ",Stats!$AN171))</f>
        <v>Rick loser to Neill</v>
      </c>
      <c r="AU171" s="64">
        <f>ABS(Stats!$AQ171-Stats!$AP171)</f>
        <v>30.76</v>
      </c>
      <c r="AV171" s="64">
        <f>Stats!$AQ171+Stats!$AP171</f>
        <v>227.12</v>
      </c>
      <c r="AW171" s="64"/>
      <c r="AX171" s="4"/>
      <c r="AY171" s="4" t="s">
        <v>722</v>
      </c>
      <c r="AZ171" s="4">
        <f>COUNTIF(Stats!$AS$4:$AS$1633,AY171)</f>
        <v>1</v>
      </c>
      <c r="BA171" s="4" t="s">
        <v>723</v>
      </c>
      <c r="BB171" s="4">
        <f>COUNTIF(Stats!$AT$4:$AT$1633,BA171)</f>
        <v>1</v>
      </c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</row>
    <row r="172" ht="12.75" customHeight="1">
      <c r="A172" s="68">
        <v>2021.0</v>
      </c>
      <c r="B172" s="52" t="s">
        <v>60</v>
      </c>
      <c r="C172" s="52" t="s">
        <v>323</v>
      </c>
      <c r="D172" s="52" t="s">
        <v>63</v>
      </c>
      <c r="E172" s="52" t="s">
        <v>555</v>
      </c>
      <c r="F172" s="4"/>
      <c r="G172" s="4"/>
      <c r="H172" s="4"/>
      <c r="I172" s="4"/>
      <c r="J172" s="5"/>
      <c r="K172" s="186" t="s">
        <v>49</v>
      </c>
      <c r="L172" s="187">
        <f t="shared" si="144"/>
        <v>0.5432234432</v>
      </c>
      <c r="M172" s="187">
        <f t="shared" ref="M172:AA172" si="152">M148/M$190</f>
        <v>0.5</v>
      </c>
      <c r="N172" s="187">
        <f t="shared" si="152"/>
        <v>0.6428571429</v>
      </c>
      <c r="O172" s="187">
        <f t="shared" si="152"/>
        <v>0.5714285714</v>
      </c>
      <c r="P172" s="187">
        <f t="shared" si="152"/>
        <v>0.2857142857</v>
      </c>
      <c r="Q172" s="187">
        <f t="shared" si="152"/>
        <v>0.6153846154</v>
      </c>
      <c r="R172" s="187">
        <f t="shared" si="152"/>
        <v>0.6923076923</v>
      </c>
      <c r="S172" s="187">
        <f t="shared" si="152"/>
        <v>0.6923076923</v>
      </c>
      <c r="T172" s="187">
        <f t="shared" si="152"/>
        <v>0.3846153846</v>
      </c>
      <c r="U172" s="187">
        <f t="shared" si="152"/>
        <v>0.6153846154</v>
      </c>
      <c r="V172" s="187">
        <f t="shared" si="152"/>
        <v>0.4615384615</v>
      </c>
      <c r="W172" s="187">
        <f t="shared" si="152"/>
        <v>0.6153846154</v>
      </c>
      <c r="X172" s="187">
        <f t="shared" si="152"/>
        <v>0.5714285714</v>
      </c>
      <c r="Y172" s="187">
        <f t="shared" si="152"/>
        <v>0.6428571429</v>
      </c>
      <c r="Z172" s="187">
        <f t="shared" si="152"/>
        <v>0.4285714286</v>
      </c>
      <c r="AA172" s="187">
        <f t="shared" si="152"/>
        <v>0.4285714286</v>
      </c>
      <c r="AB172" s="190">
        <f t="shared" si="147"/>
        <v>0.6923076923</v>
      </c>
      <c r="AC172" s="190">
        <f t="shared" si="148"/>
        <v>0.2857142857</v>
      </c>
      <c r="AD172" s="190">
        <f t="shared" si="149"/>
        <v>0.5714285714</v>
      </c>
      <c r="AE172" s="190">
        <f t="shared" si="150"/>
        <v>0.5480769231</v>
      </c>
      <c r="AF172" s="4"/>
      <c r="AG172" s="4"/>
      <c r="AH172" s="4"/>
      <c r="AI172" s="4"/>
      <c r="AJ172" s="4"/>
      <c r="AK172" s="4"/>
      <c r="AL172" s="45">
        <v>2023.0</v>
      </c>
      <c r="AM172" s="45">
        <v>10.0</v>
      </c>
      <c r="AN172" s="46" t="s">
        <v>69</v>
      </c>
      <c r="AO172" s="46" t="s">
        <v>66</v>
      </c>
      <c r="AP172" s="45">
        <v>111.46</v>
      </c>
      <c r="AQ172" s="45">
        <v>78.68</v>
      </c>
      <c r="AR172" s="46" t="str">
        <f>IF(Stats!$AP172&gt;Stats!$AQ172,Stats!$AN172,Stats!$AO172)</f>
        <v>Todd</v>
      </c>
      <c r="AS172" s="46" t="str">
        <f>IF(Stats!$AR172=Stats!$AN172,CONCATENATE(Stats!$AN172," over ",Stats!$AO172),CONCATENATE(Stats!$AO172," over ",Stats!$AN172))</f>
        <v>Todd over Nixon</v>
      </c>
      <c r="AT172" s="46" t="str">
        <f>IF(Stats!$AR172=Stats!$AO172,CONCATENATE(Stats!$AN172," loser to ",Stats!$AO172),CONCATENATE(Stats!$AO172," loser to ",Stats!$AN172))</f>
        <v>Nixon loser to Todd</v>
      </c>
      <c r="AU172" s="45">
        <f>ABS(Stats!$AQ172-Stats!$AP172)</f>
        <v>32.78</v>
      </c>
      <c r="AV172" s="45">
        <f>Stats!$AQ172+Stats!$AP172</f>
        <v>190.14</v>
      </c>
      <c r="AW172" s="45"/>
      <c r="AX172" s="4"/>
      <c r="AY172" s="4" t="s">
        <v>724</v>
      </c>
      <c r="AZ172" s="4">
        <f>COUNTIF(Stats!$AS$4:$AS$1633,AY172)</f>
        <v>8</v>
      </c>
      <c r="BA172" s="4" t="s">
        <v>725</v>
      </c>
      <c r="BB172" s="4">
        <f>COUNTIF(Stats!$AT$4:$AT$1633,BA172)</f>
        <v>10</v>
      </c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</row>
    <row r="173" ht="12.75" customHeight="1">
      <c r="A173" s="68">
        <v>2021.0</v>
      </c>
      <c r="B173" s="52"/>
      <c r="C173" s="52"/>
      <c r="D173" s="52"/>
      <c r="E173" s="52" t="s">
        <v>726</v>
      </c>
      <c r="F173" s="4"/>
      <c r="G173" s="4"/>
      <c r="H173" s="4"/>
      <c r="I173" s="4"/>
      <c r="J173" s="5"/>
      <c r="K173" s="186" t="s">
        <v>63</v>
      </c>
      <c r="L173" s="187">
        <f t="shared" si="144"/>
        <v>0.6076923077</v>
      </c>
      <c r="M173" s="187">
        <f t="shared" ref="M173:AA173" si="153">M149/M$190</f>
        <v>0.5714285714</v>
      </c>
      <c r="N173" s="187">
        <f t="shared" si="153"/>
        <v>0.5</v>
      </c>
      <c r="O173" s="187">
        <f t="shared" si="153"/>
        <v>0.2857142857</v>
      </c>
      <c r="P173" s="187">
        <f t="shared" si="153"/>
        <v>0.4285714286</v>
      </c>
      <c r="Q173" s="187">
        <f t="shared" si="153"/>
        <v>0.6153846154</v>
      </c>
      <c r="R173" s="187">
        <f t="shared" si="153"/>
        <v>0.6153846154</v>
      </c>
      <c r="S173" s="187">
        <f t="shared" si="153"/>
        <v>0.5384615385</v>
      </c>
      <c r="T173" s="187">
        <f t="shared" si="153"/>
        <v>0.6153846154</v>
      </c>
      <c r="U173" s="187">
        <f t="shared" si="153"/>
        <v>0.6923076923</v>
      </c>
      <c r="V173" s="187">
        <f t="shared" si="153"/>
        <v>0.8461538462</v>
      </c>
      <c r="W173" s="187">
        <f t="shared" si="153"/>
        <v>0.6923076923</v>
      </c>
      <c r="X173" s="187">
        <f t="shared" si="153"/>
        <v>0.7142857143</v>
      </c>
      <c r="Y173" s="187">
        <f t="shared" si="153"/>
        <v>0.6428571429</v>
      </c>
      <c r="Z173" s="187">
        <f t="shared" si="153"/>
        <v>0.7857142857</v>
      </c>
      <c r="AA173" s="187">
        <f t="shared" si="153"/>
        <v>0.5714285714</v>
      </c>
      <c r="AB173" s="190">
        <f t="shared" si="147"/>
        <v>0.8461538462</v>
      </c>
      <c r="AC173" s="190">
        <f t="shared" si="148"/>
        <v>0.2857142857</v>
      </c>
      <c r="AD173" s="190">
        <f t="shared" si="149"/>
        <v>0.4523809524</v>
      </c>
      <c r="AE173" s="190">
        <f t="shared" si="150"/>
        <v>0.5212912088</v>
      </c>
      <c r="AF173" s="4"/>
      <c r="AG173" s="4"/>
      <c r="AH173" s="4"/>
      <c r="AI173" s="4"/>
      <c r="AJ173" s="4"/>
      <c r="AK173" s="4"/>
      <c r="AL173" s="64">
        <v>2023.0</v>
      </c>
      <c r="AM173" s="64">
        <v>10.0</v>
      </c>
      <c r="AN173" s="65" t="s">
        <v>63</v>
      </c>
      <c r="AO173" s="65" t="s">
        <v>60</v>
      </c>
      <c r="AP173" s="64">
        <v>71.78</v>
      </c>
      <c r="AQ173" s="64">
        <v>78.96</v>
      </c>
      <c r="AR173" s="65" t="str">
        <f>IF(Stats!$AP173&gt;Stats!$AQ173,Stats!$AN173,Stats!$AO173)</f>
        <v>Hoyle</v>
      </c>
      <c r="AS173" s="65" t="str">
        <f>IF(Stats!$AR173=Stats!$AN173,CONCATENATE(Stats!$AN173," over ",Stats!$AO173),CONCATENATE(Stats!$AO173," over ",Stats!$AN173))</f>
        <v>Hoyle over Mike S</v>
      </c>
      <c r="AT173" s="65" t="str">
        <f>IF(Stats!$AR173=Stats!$AO173,CONCATENATE(Stats!$AN173," loser to ",Stats!$AO173),CONCATENATE(Stats!$AO173," loser to ",Stats!$AN173))</f>
        <v>Mike S loser to Hoyle</v>
      </c>
      <c r="AU173" s="64">
        <f>ABS(Stats!$AQ173-Stats!$AP173)</f>
        <v>7.18</v>
      </c>
      <c r="AV173" s="64">
        <f>Stats!$AQ173+Stats!$AP173</f>
        <v>150.74</v>
      </c>
      <c r="AW173" s="64"/>
      <c r="AX173" s="4"/>
      <c r="AY173" s="4" t="s">
        <v>727</v>
      </c>
      <c r="AZ173" s="4">
        <f>COUNTIF(Stats!$AS$4:$AS$1633,AY173)</f>
        <v>9</v>
      </c>
      <c r="BA173" s="4" t="s">
        <v>728</v>
      </c>
      <c r="BB173" s="4">
        <f>COUNTIF(Stats!$AT$4:$AT$1633,BA173)</f>
        <v>1</v>
      </c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</row>
    <row r="174" ht="12.75" customHeight="1">
      <c r="A174" s="75">
        <v>2021.0</v>
      </c>
      <c r="B174" s="25" t="s">
        <v>57</v>
      </c>
      <c r="C174" s="25" t="s">
        <v>729</v>
      </c>
      <c r="D174" s="25" t="s">
        <v>66</v>
      </c>
      <c r="E174" s="25" t="s">
        <v>730</v>
      </c>
      <c r="F174" s="4"/>
      <c r="G174" s="4"/>
      <c r="H174" s="4"/>
      <c r="I174" s="4"/>
      <c r="J174" s="5"/>
      <c r="K174" s="186" t="s">
        <v>142</v>
      </c>
      <c r="L174" s="187">
        <f t="shared" si="144"/>
        <v>0.5384615385</v>
      </c>
      <c r="M174" s="188"/>
      <c r="N174" s="188"/>
      <c r="O174" s="188"/>
      <c r="P174" s="188"/>
      <c r="Q174" s="188"/>
      <c r="R174" s="187">
        <f>R150/R$190</f>
        <v>0.5384615385</v>
      </c>
      <c r="S174" s="188"/>
      <c r="T174" s="188"/>
      <c r="U174" s="188"/>
      <c r="V174" s="188"/>
      <c r="W174" s="188"/>
      <c r="X174" s="188"/>
      <c r="Y174" s="188"/>
      <c r="Z174" s="188"/>
      <c r="AA174" s="188"/>
      <c r="AB174" s="190">
        <f>MAX(N174:AA174)</f>
        <v>0.5384615385</v>
      </c>
      <c r="AC174" s="190">
        <f>MIN(N174:AA174)</f>
        <v>0.5384615385</v>
      </c>
      <c r="AD174" s="190" t="str">
        <f>IFERROR(AVERAGE(N174:P174),"")</f>
        <v/>
      </c>
      <c r="AE174" s="190">
        <f>IFERROR(AVERAGE(N174:T174),"")</f>
        <v>0.5384615385</v>
      </c>
      <c r="AF174" s="4"/>
      <c r="AG174" s="4"/>
      <c r="AH174" s="4"/>
      <c r="AI174" s="4"/>
      <c r="AJ174" s="4"/>
      <c r="AK174" s="4"/>
      <c r="AL174" s="45">
        <v>2023.0</v>
      </c>
      <c r="AM174" s="45">
        <v>10.0</v>
      </c>
      <c r="AN174" s="46" t="s">
        <v>55</v>
      </c>
      <c r="AO174" s="46" t="s">
        <v>50</v>
      </c>
      <c r="AP174" s="45">
        <v>97.76</v>
      </c>
      <c r="AQ174" s="45">
        <v>108.4</v>
      </c>
      <c r="AR174" s="46" t="str">
        <f>IF(Stats!$AP174&gt;Stats!$AQ174,Stats!$AN174,Stats!$AO174)</f>
        <v>AJ</v>
      </c>
      <c r="AS174" s="46" t="str">
        <f>IF(Stats!$AR174=Stats!$AN174,CONCATENATE(Stats!$AN174," over ",Stats!$AO174),CONCATENATE(Stats!$AO174," over ",Stats!$AN174))</f>
        <v>AJ over Dave</v>
      </c>
      <c r="AT174" s="46" t="str">
        <f>IF(Stats!$AR174=Stats!$AO174,CONCATENATE(Stats!$AN174," loser to ",Stats!$AO174),CONCATENATE(Stats!$AO174," loser to ",Stats!$AN174))</f>
        <v>Dave loser to AJ</v>
      </c>
      <c r="AU174" s="45">
        <f>ABS(Stats!$AQ174-Stats!$AP174)</f>
        <v>10.64</v>
      </c>
      <c r="AV174" s="45">
        <f>Stats!$AQ174+Stats!$AP174</f>
        <v>206.16</v>
      </c>
      <c r="AW174" s="45"/>
      <c r="AX174" s="4"/>
      <c r="AY174" s="4" t="s">
        <v>731</v>
      </c>
      <c r="AZ174" s="4">
        <f>COUNTIF(Stats!$AS$4:$AS$1633,AY174)</f>
        <v>7</v>
      </c>
      <c r="BA174" s="4" t="s">
        <v>732</v>
      </c>
      <c r="BB174" s="4">
        <f>COUNTIF(Stats!$AT$4:$AT$1633,BA174)</f>
        <v>7</v>
      </c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</row>
    <row r="175" ht="12.75" customHeight="1">
      <c r="A175" s="75">
        <v>2021.0</v>
      </c>
      <c r="B175" s="25"/>
      <c r="C175" s="25"/>
      <c r="D175" s="25"/>
      <c r="E175" s="25" t="s">
        <v>733</v>
      </c>
      <c r="F175" s="4"/>
      <c r="G175" s="4"/>
      <c r="H175" s="4"/>
      <c r="I175" s="4"/>
      <c r="J175" s="5"/>
      <c r="K175" s="186" t="s">
        <v>55</v>
      </c>
      <c r="L175" s="187">
        <f t="shared" si="144"/>
        <v>0.495970696</v>
      </c>
      <c r="M175" s="187">
        <f t="shared" ref="M175:AA175" si="154">M151/M$190</f>
        <v>0.2142857143</v>
      </c>
      <c r="N175" s="187">
        <f t="shared" si="154"/>
        <v>0.3571428571</v>
      </c>
      <c r="O175" s="187">
        <f t="shared" si="154"/>
        <v>0.3571428571</v>
      </c>
      <c r="P175" s="187">
        <f t="shared" si="154"/>
        <v>0.5714285714</v>
      </c>
      <c r="Q175" s="187">
        <f t="shared" si="154"/>
        <v>0.8461538462</v>
      </c>
      <c r="R175" s="187">
        <f t="shared" si="154"/>
        <v>0.6923076923</v>
      </c>
      <c r="S175" s="187">
        <f t="shared" si="154"/>
        <v>0.5384615385</v>
      </c>
      <c r="T175" s="187">
        <f t="shared" si="154"/>
        <v>0.5384615385</v>
      </c>
      <c r="U175" s="187">
        <f t="shared" si="154"/>
        <v>0.7692307692</v>
      </c>
      <c r="V175" s="187">
        <f t="shared" si="154"/>
        <v>0.3846153846</v>
      </c>
      <c r="W175" s="187">
        <f t="shared" si="154"/>
        <v>0.3846153846</v>
      </c>
      <c r="X175" s="187">
        <f t="shared" si="154"/>
        <v>0.5714285714</v>
      </c>
      <c r="Y175" s="187">
        <f t="shared" si="154"/>
        <v>0.4285714286</v>
      </c>
      <c r="Z175" s="187">
        <f t="shared" si="154"/>
        <v>0.3571428571</v>
      </c>
      <c r="AA175" s="187">
        <f t="shared" si="154"/>
        <v>0.4285714286</v>
      </c>
      <c r="AB175" s="190">
        <f t="shared" ref="AB175:AB176" si="156">MAX(M175:AA175)</f>
        <v>0.8461538462</v>
      </c>
      <c r="AC175" s="190">
        <f t="shared" ref="AC175:AC176" si="157">MIN(M175:AA175)</f>
        <v>0.2142857143</v>
      </c>
      <c r="AD175" s="190">
        <f t="shared" ref="AD175:AD176" si="158">IFERROR(AVERAGE(M175:O175),"")</f>
        <v>0.3095238095</v>
      </c>
      <c r="AE175" s="190">
        <f t="shared" ref="AE175:AE176" si="159">IFERROR(AVERAGE(M175:T175),"")</f>
        <v>0.5144230769</v>
      </c>
      <c r="AF175" s="4"/>
      <c r="AG175" s="4"/>
      <c r="AH175" s="4"/>
      <c r="AI175" s="4"/>
      <c r="AJ175" s="4"/>
      <c r="AK175" s="4"/>
      <c r="AL175" s="64">
        <v>2023.0</v>
      </c>
      <c r="AM175" s="64">
        <v>10.0</v>
      </c>
      <c r="AN175" s="65" t="s">
        <v>57</v>
      </c>
      <c r="AO175" s="65" t="s">
        <v>59</v>
      </c>
      <c r="AP175" s="64">
        <v>101.44</v>
      </c>
      <c r="AQ175" s="64">
        <v>113.2</v>
      </c>
      <c r="AR175" s="65" t="str">
        <f>IF(Stats!$AP175&gt;Stats!$AQ175,Stats!$AN175,Stats!$AO175)</f>
        <v>Forrest</v>
      </c>
      <c r="AS175" s="65" t="str">
        <f>IF(Stats!$AR175=Stats!$AN175,CONCATENATE(Stats!$AN175," over ",Stats!$AO175),CONCATENATE(Stats!$AO175," over ",Stats!$AN175))</f>
        <v>Forrest over Doug</v>
      </c>
      <c r="AT175" s="65" t="str">
        <f>IF(Stats!$AR175=Stats!$AO175,CONCATENATE(Stats!$AN175," loser to ",Stats!$AO175),CONCATENATE(Stats!$AO175," loser to ",Stats!$AN175))</f>
        <v>Doug loser to Forrest</v>
      </c>
      <c r="AU175" s="64">
        <f>ABS(Stats!$AQ175-Stats!$AP175)</f>
        <v>11.76</v>
      </c>
      <c r="AV175" s="64">
        <f>Stats!$AQ175+Stats!$AP175</f>
        <v>214.64</v>
      </c>
      <c r="AW175" s="64"/>
      <c r="AX175" s="4"/>
      <c r="AY175" s="4" t="s">
        <v>734</v>
      </c>
      <c r="AZ175" s="4">
        <f>COUNTIF(Stats!$AS$4:$AS$1633,AY175)</f>
        <v>15</v>
      </c>
      <c r="BA175" s="4" t="s">
        <v>735</v>
      </c>
      <c r="BB175" s="4">
        <f>COUNTIF(Stats!$AT$4:$AT$1633,BA175)</f>
        <v>4</v>
      </c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</row>
    <row r="176" ht="12.75" customHeight="1">
      <c r="A176" s="68">
        <v>2021.0</v>
      </c>
      <c r="B176" s="52" t="s">
        <v>64</v>
      </c>
      <c r="C176" s="52" t="s">
        <v>547</v>
      </c>
      <c r="D176" s="52" t="s">
        <v>66</v>
      </c>
      <c r="E176" s="52" t="s">
        <v>719</v>
      </c>
      <c r="F176" s="4"/>
      <c r="G176" s="4"/>
      <c r="H176" s="4"/>
      <c r="I176" s="4"/>
      <c r="J176" s="5"/>
      <c r="K176" s="186" t="s">
        <v>117</v>
      </c>
      <c r="L176" s="187">
        <f t="shared" si="144"/>
        <v>0.491008991</v>
      </c>
      <c r="M176" s="187">
        <f t="shared" ref="M176:W176" si="155">M152/M$190</f>
        <v>0.5714285714</v>
      </c>
      <c r="N176" s="187">
        <f t="shared" si="155"/>
        <v>0.4285714286</v>
      </c>
      <c r="O176" s="187">
        <f t="shared" si="155"/>
        <v>0.5</v>
      </c>
      <c r="P176" s="187">
        <f t="shared" si="155"/>
        <v>0.2857142857</v>
      </c>
      <c r="Q176" s="187">
        <f t="shared" si="155"/>
        <v>0.6153846154</v>
      </c>
      <c r="R176" s="187">
        <f t="shared" si="155"/>
        <v>0.6153846154</v>
      </c>
      <c r="S176" s="187">
        <f t="shared" si="155"/>
        <v>0.4615384615</v>
      </c>
      <c r="T176" s="187">
        <f t="shared" si="155"/>
        <v>0.6153846154</v>
      </c>
      <c r="U176" s="187">
        <f t="shared" si="155"/>
        <v>0.3846153846</v>
      </c>
      <c r="V176" s="187">
        <f t="shared" si="155"/>
        <v>0.6923076923</v>
      </c>
      <c r="W176" s="187">
        <f t="shared" si="155"/>
        <v>0.2307692308</v>
      </c>
      <c r="X176" s="188"/>
      <c r="Y176" s="188"/>
      <c r="Z176" s="188"/>
      <c r="AA176" s="188"/>
      <c r="AB176" s="190">
        <f t="shared" si="156"/>
        <v>0.6923076923</v>
      </c>
      <c r="AC176" s="190">
        <f t="shared" si="157"/>
        <v>0.2307692308</v>
      </c>
      <c r="AD176" s="190">
        <f t="shared" si="158"/>
        <v>0.5</v>
      </c>
      <c r="AE176" s="190">
        <f t="shared" si="159"/>
        <v>0.5116758242</v>
      </c>
      <c r="AF176" s="4"/>
      <c r="AG176" s="4"/>
      <c r="AH176" s="4"/>
      <c r="AI176" s="4"/>
      <c r="AJ176" s="4"/>
      <c r="AK176" s="4"/>
      <c r="AL176" s="45">
        <v>2023.0</v>
      </c>
      <c r="AM176" s="45">
        <v>10.0</v>
      </c>
      <c r="AN176" s="46" t="s">
        <v>61</v>
      </c>
      <c r="AO176" s="46" t="s">
        <v>64</v>
      </c>
      <c r="AP176" s="45">
        <v>117.02</v>
      </c>
      <c r="AQ176" s="45">
        <v>121.72</v>
      </c>
      <c r="AR176" s="46" t="str">
        <f>IF(Stats!$AP176&gt;Stats!$AQ176,Stats!$AN176,Stats!$AO176)</f>
        <v>Mims</v>
      </c>
      <c r="AS176" s="46" t="str">
        <f>IF(Stats!$AR176=Stats!$AN176,CONCATENATE(Stats!$AN176," over ",Stats!$AO176),CONCATENATE(Stats!$AO176," over ",Stats!$AN176))</f>
        <v>Mims over Jimmy</v>
      </c>
      <c r="AT176" s="46" t="str">
        <f>IF(Stats!$AR176=Stats!$AO176,CONCATENATE(Stats!$AN176," loser to ",Stats!$AO176),CONCATENATE(Stats!$AO176," loser to ",Stats!$AN176))</f>
        <v>Jimmy loser to Mims</v>
      </c>
      <c r="AU176" s="45">
        <f>ABS(Stats!$AQ176-Stats!$AP176)</f>
        <v>4.7</v>
      </c>
      <c r="AV176" s="45">
        <f>Stats!$AQ176+Stats!$AP176</f>
        <v>238.74</v>
      </c>
      <c r="AW176" s="45"/>
      <c r="AX176" s="4"/>
      <c r="AY176" s="4" t="s">
        <v>736</v>
      </c>
      <c r="AZ176" s="4">
        <f>COUNTIF(Stats!$AS$4:$AS$1633,AY176)</f>
        <v>10</v>
      </c>
      <c r="BA176" s="4" t="s">
        <v>737</v>
      </c>
      <c r="BB176" s="4">
        <f>COUNTIF(Stats!$AT$4:$AT$1633,BA176)</f>
        <v>13</v>
      </c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</row>
    <row r="177" ht="12.75" customHeight="1">
      <c r="A177" s="68">
        <v>2021.0</v>
      </c>
      <c r="B177" s="52"/>
      <c r="C177" s="52" t="s">
        <v>558</v>
      </c>
      <c r="D177" s="52"/>
      <c r="E177" s="52"/>
      <c r="F177" s="4"/>
      <c r="G177" s="4"/>
      <c r="H177" s="4"/>
      <c r="I177" s="4"/>
      <c r="J177" s="5"/>
      <c r="K177" s="186" t="s">
        <v>126</v>
      </c>
      <c r="L177" s="187">
        <f t="shared" si="144"/>
        <v>0.5</v>
      </c>
      <c r="M177" s="188"/>
      <c r="N177" s="188"/>
      <c r="O177" s="188"/>
      <c r="P177" s="188"/>
      <c r="Q177" s="188"/>
      <c r="R177" s="188"/>
      <c r="S177" s="188"/>
      <c r="T177" s="187">
        <f t="shared" ref="T177:U177" si="160">T153/T$190</f>
        <v>0.6153846154</v>
      </c>
      <c r="U177" s="187">
        <f t="shared" si="160"/>
        <v>0.3846153846</v>
      </c>
      <c r="V177" s="188"/>
      <c r="W177" s="188"/>
      <c r="X177" s="188"/>
      <c r="Y177" s="188"/>
      <c r="Z177" s="188"/>
      <c r="AA177" s="188"/>
      <c r="AB177" s="190">
        <f>MAX(N177:AA177)</f>
        <v>0.6153846154</v>
      </c>
      <c r="AC177" s="190">
        <f>MIN(N177:AA177)</f>
        <v>0.3846153846</v>
      </c>
      <c r="AD177" s="190" t="str">
        <f>IFERROR(AVERAGE(N177:P177),"")</f>
        <v/>
      </c>
      <c r="AE177" s="190">
        <f>IFERROR(AVERAGE(N177:T177),"")</f>
        <v>0.6153846154</v>
      </c>
      <c r="AF177" s="4"/>
      <c r="AG177" s="4"/>
      <c r="AH177" s="4"/>
      <c r="AI177" s="4"/>
      <c r="AJ177" s="4"/>
      <c r="AK177" s="4"/>
      <c r="AL177" s="64">
        <v>2023.0</v>
      </c>
      <c r="AM177" s="64">
        <v>9.0</v>
      </c>
      <c r="AN177" s="65" t="s">
        <v>68</v>
      </c>
      <c r="AO177" s="65" t="s">
        <v>65</v>
      </c>
      <c r="AP177" s="64">
        <v>57.72</v>
      </c>
      <c r="AQ177" s="64">
        <v>96.2</v>
      </c>
      <c r="AR177" s="65" t="str">
        <f>IF(Stats!$AP177&gt;Stats!$AQ177,Stats!$AN177,Stats!$AO177)</f>
        <v>Neill</v>
      </c>
      <c r="AS177" s="65" t="str">
        <f>IF(Stats!$AR177=Stats!$AN177,CONCATENATE(Stats!$AN177," over ",Stats!$AO177),CONCATENATE(Stats!$AO177," over ",Stats!$AN177))</f>
        <v>Neill over Ryan</v>
      </c>
      <c r="AT177" s="65" t="str">
        <f>IF(Stats!$AR177=Stats!$AO177,CONCATENATE(Stats!$AN177," loser to ",Stats!$AO177),CONCATENATE(Stats!$AO177," loser to ",Stats!$AN177))</f>
        <v>Ryan loser to Neill</v>
      </c>
      <c r="AU177" s="64">
        <f>ABS(Stats!$AQ177-Stats!$AP177)</f>
        <v>38.48</v>
      </c>
      <c r="AV177" s="64">
        <f>Stats!$AQ177+Stats!$AP177</f>
        <v>153.92</v>
      </c>
      <c r="AW177" s="64"/>
      <c r="AX177" s="4"/>
      <c r="AY177" s="4" t="s">
        <v>738</v>
      </c>
      <c r="AZ177" s="4">
        <f>COUNTIF(Stats!$AS$4:$AS$1633,AY177)</f>
        <v>1</v>
      </c>
      <c r="BA177" s="4" t="s">
        <v>739</v>
      </c>
      <c r="BB177" s="4">
        <f>COUNTIF(Stats!$AT$4:$AT$1633,BA177)</f>
        <v>7</v>
      </c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</row>
    <row r="178" ht="12.75" customHeight="1">
      <c r="A178" s="75">
        <v>2022.0</v>
      </c>
      <c r="B178" s="25" t="s">
        <v>65</v>
      </c>
      <c r="C178" s="25" t="s">
        <v>740</v>
      </c>
      <c r="D178" s="25" t="s">
        <v>61</v>
      </c>
      <c r="E178" s="25" t="s">
        <v>741</v>
      </c>
      <c r="F178" s="4"/>
      <c r="G178" s="4"/>
      <c r="H178" s="4"/>
      <c r="I178" s="4"/>
      <c r="J178" s="5"/>
      <c r="K178" s="186" t="s">
        <v>66</v>
      </c>
      <c r="L178" s="187">
        <f t="shared" si="144"/>
        <v>0.4923076923</v>
      </c>
      <c r="M178" s="187">
        <f t="shared" ref="M178:AA178" si="161">M154/M$190</f>
        <v>0.8571428571</v>
      </c>
      <c r="N178" s="187">
        <f t="shared" si="161"/>
        <v>0.5</v>
      </c>
      <c r="O178" s="187">
        <f t="shared" si="161"/>
        <v>0.5</v>
      </c>
      <c r="P178" s="187">
        <f t="shared" si="161"/>
        <v>0.3571428571</v>
      </c>
      <c r="Q178" s="187">
        <f t="shared" si="161"/>
        <v>0.3076923077</v>
      </c>
      <c r="R178" s="187">
        <f t="shared" si="161"/>
        <v>0.3846153846</v>
      </c>
      <c r="S178" s="187">
        <f t="shared" si="161"/>
        <v>0.4615384615</v>
      </c>
      <c r="T178" s="187">
        <f t="shared" si="161"/>
        <v>0.6923076923</v>
      </c>
      <c r="U178" s="187">
        <f t="shared" si="161"/>
        <v>0.3846153846</v>
      </c>
      <c r="V178" s="187">
        <f t="shared" si="161"/>
        <v>0.4615384615</v>
      </c>
      <c r="W178" s="187">
        <f t="shared" si="161"/>
        <v>0.6923076923</v>
      </c>
      <c r="X178" s="187">
        <f t="shared" si="161"/>
        <v>0.3571428571</v>
      </c>
      <c r="Y178" s="187">
        <f t="shared" si="161"/>
        <v>0.5</v>
      </c>
      <c r="Z178" s="187">
        <f t="shared" si="161"/>
        <v>0.4285714286</v>
      </c>
      <c r="AA178" s="187">
        <f t="shared" si="161"/>
        <v>0.5</v>
      </c>
      <c r="AB178" s="190">
        <f t="shared" ref="AB178:AB182" si="163">MAX(M178:AA178)</f>
        <v>0.8571428571</v>
      </c>
      <c r="AC178" s="190">
        <f t="shared" ref="AC178:AC182" si="164">MIN(M178:AA178)</f>
        <v>0.3076923077</v>
      </c>
      <c r="AD178" s="190">
        <f t="shared" ref="AD178:AD182" si="165">IFERROR(AVERAGE(M178:O178),"")</f>
        <v>0.619047619</v>
      </c>
      <c r="AE178" s="190">
        <f t="shared" ref="AE178:AE182" si="166">IFERROR(AVERAGE(M178:T178),"")</f>
        <v>0.5075549451</v>
      </c>
      <c r="AF178" s="4"/>
      <c r="AG178" s="4"/>
      <c r="AH178" s="4"/>
      <c r="AI178" s="4"/>
      <c r="AJ178" s="4"/>
      <c r="AK178" s="4"/>
      <c r="AL178" s="45">
        <v>2023.0</v>
      </c>
      <c r="AM178" s="45">
        <v>9.0</v>
      </c>
      <c r="AN178" s="46" t="s">
        <v>49</v>
      </c>
      <c r="AO178" s="46" t="s">
        <v>69</v>
      </c>
      <c r="AP178" s="45">
        <v>105.58</v>
      </c>
      <c r="AQ178" s="45">
        <v>57.72</v>
      </c>
      <c r="AR178" s="46" t="str">
        <f>IF(Stats!$AP178&gt;Stats!$AQ178,Stats!$AN178,Stats!$AO178)</f>
        <v>Adler</v>
      </c>
      <c r="AS178" s="46" t="str">
        <f>IF(Stats!$AR178=Stats!$AN178,CONCATENATE(Stats!$AN178," over ",Stats!$AO178),CONCATENATE(Stats!$AO178," over ",Stats!$AN178))</f>
        <v>Adler over Todd</v>
      </c>
      <c r="AT178" s="46" t="str">
        <f>IF(Stats!$AR178=Stats!$AO178,CONCATENATE(Stats!$AN178," loser to ",Stats!$AO178),CONCATENATE(Stats!$AO178," loser to ",Stats!$AN178))</f>
        <v>Todd loser to Adler</v>
      </c>
      <c r="AU178" s="45">
        <f>ABS(Stats!$AQ178-Stats!$AP178)</f>
        <v>47.86</v>
      </c>
      <c r="AV178" s="45">
        <f>Stats!$AQ178+Stats!$AP178</f>
        <v>163.3</v>
      </c>
      <c r="AW178" s="45"/>
      <c r="AX178" s="4"/>
      <c r="AY178" s="4" t="s">
        <v>742</v>
      </c>
      <c r="AZ178" s="4">
        <f>COUNTIF(Stats!$AS$4:$AS$1633,AY178)</f>
        <v>2</v>
      </c>
      <c r="BA178" s="4" t="s">
        <v>743</v>
      </c>
      <c r="BB178" s="4">
        <f>COUNTIF(Stats!$AT$4:$AT$1633,BA178)</f>
        <v>18</v>
      </c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</row>
    <row r="179" ht="12.75" customHeight="1">
      <c r="A179" s="75">
        <v>2022.0</v>
      </c>
      <c r="B179" s="25"/>
      <c r="C179" s="25" t="s">
        <v>744</v>
      </c>
      <c r="D179" s="25"/>
      <c r="E179" s="25" t="s">
        <v>554</v>
      </c>
      <c r="F179" s="4"/>
      <c r="G179" s="4"/>
      <c r="H179" s="4"/>
      <c r="I179" s="4"/>
      <c r="J179" s="5"/>
      <c r="K179" s="186" t="s">
        <v>65</v>
      </c>
      <c r="L179" s="187">
        <f t="shared" si="144"/>
        <v>0.5090266876</v>
      </c>
      <c r="M179" s="187">
        <f t="shared" ref="M179:Z179" si="162">M155/M$190</f>
        <v>0.1428571429</v>
      </c>
      <c r="N179" s="187">
        <f t="shared" si="162"/>
        <v>0.7857142857</v>
      </c>
      <c r="O179" s="187">
        <f t="shared" si="162"/>
        <v>0.3571428571</v>
      </c>
      <c r="P179" s="187">
        <f t="shared" si="162"/>
        <v>0.7142857143</v>
      </c>
      <c r="Q179" s="187">
        <f t="shared" si="162"/>
        <v>0.4615384615</v>
      </c>
      <c r="R179" s="187">
        <f t="shared" si="162"/>
        <v>0.4615384615</v>
      </c>
      <c r="S179" s="187">
        <f t="shared" si="162"/>
        <v>0.6153846154</v>
      </c>
      <c r="T179" s="187">
        <f t="shared" si="162"/>
        <v>0.3846153846</v>
      </c>
      <c r="U179" s="187">
        <f t="shared" si="162"/>
        <v>0.6153846154</v>
      </c>
      <c r="V179" s="187">
        <f t="shared" si="162"/>
        <v>0.6923076923</v>
      </c>
      <c r="W179" s="187">
        <f t="shared" si="162"/>
        <v>0.5384615385</v>
      </c>
      <c r="X179" s="187">
        <f t="shared" si="162"/>
        <v>0.4285714286</v>
      </c>
      <c r="Y179" s="187">
        <f t="shared" si="162"/>
        <v>0.3571428571</v>
      </c>
      <c r="Z179" s="187">
        <f t="shared" si="162"/>
        <v>0.5714285714</v>
      </c>
      <c r="AA179" s="188"/>
      <c r="AB179" s="190">
        <f t="shared" si="163"/>
        <v>0.7857142857</v>
      </c>
      <c r="AC179" s="190">
        <f t="shared" si="164"/>
        <v>0.1428571429</v>
      </c>
      <c r="AD179" s="190">
        <f t="shared" si="165"/>
        <v>0.4285714286</v>
      </c>
      <c r="AE179" s="190">
        <f t="shared" si="166"/>
        <v>0.4903846154</v>
      </c>
      <c r="AF179" s="4"/>
      <c r="AG179" s="4"/>
      <c r="AH179" s="4"/>
      <c r="AI179" s="4"/>
      <c r="AJ179" s="4"/>
      <c r="AK179" s="4"/>
      <c r="AL179" s="64">
        <v>2023.0</v>
      </c>
      <c r="AM179" s="64">
        <v>9.0</v>
      </c>
      <c r="AN179" s="65" t="s">
        <v>67</v>
      </c>
      <c r="AO179" s="65" t="s">
        <v>63</v>
      </c>
      <c r="AP179" s="64">
        <v>88.4</v>
      </c>
      <c r="AQ179" s="64">
        <v>104.32</v>
      </c>
      <c r="AR179" s="65" t="str">
        <f>IF(Stats!$AP179&gt;Stats!$AQ179,Stats!$AN179,Stats!$AO179)</f>
        <v>Mike S</v>
      </c>
      <c r="AS179" s="65" t="str">
        <f>IF(Stats!$AR179=Stats!$AN179,CONCATENATE(Stats!$AN179," over ",Stats!$AO179),CONCATENATE(Stats!$AO179," over ",Stats!$AN179))</f>
        <v>Mike S over Rick</v>
      </c>
      <c r="AT179" s="65" t="str">
        <f>IF(Stats!$AR179=Stats!$AO179,CONCATENATE(Stats!$AN179," loser to ",Stats!$AO179),CONCATENATE(Stats!$AO179," loser to ",Stats!$AN179))</f>
        <v>Rick loser to Mike S</v>
      </c>
      <c r="AU179" s="64">
        <f>ABS(Stats!$AQ179-Stats!$AP179)</f>
        <v>15.92</v>
      </c>
      <c r="AV179" s="64">
        <f>Stats!$AQ179+Stats!$AP179</f>
        <v>192.72</v>
      </c>
      <c r="AW179" s="64"/>
      <c r="AX179" s="4"/>
      <c r="AY179" s="4" t="s">
        <v>745</v>
      </c>
      <c r="AZ179" s="4">
        <f>COUNTIF(Stats!$AS$4:$AS$1633,AY179)</f>
        <v>2</v>
      </c>
      <c r="BA179" s="4" t="s">
        <v>746</v>
      </c>
      <c r="BB179" s="4">
        <f>COUNTIF(Stats!$AT$4:$AT$1633,BA179)</f>
        <v>5</v>
      </c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</row>
    <row r="180" ht="12.75" customHeight="1">
      <c r="A180" s="68">
        <v>2022.0</v>
      </c>
      <c r="B180" s="52" t="s">
        <v>61</v>
      </c>
      <c r="C180" s="52" t="s">
        <v>747</v>
      </c>
      <c r="D180" s="52" t="s">
        <v>63</v>
      </c>
      <c r="E180" s="52" t="s">
        <v>748</v>
      </c>
      <c r="F180" s="4"/>
      <c r="G180" s="4"/>
      <c r="H180" s="4"/>
      <c r="I180" s="4"/>
      <c r="J180" s="5"/>
      <c r="K180" s="186" t="s">
        <v>50</v>
      </c>
      <c r="L180" s="187">
        <f t="shared" si="144"/>
        <v>0.4516483516</v>
      </c>
      <c r="M180" s="187">
        <f t="shared" ref="M180:AA180" si="167">M156/M$190</f>
        <v>0.7142857143</v>
      </c>
      <c r="N180" s="187">
        <f t="shared" si="167"/>
        <v>0.4285714286</v>
      </c>
      <c r="O180" s="187">
        <f t="shared" si="167"/>
        <v>0.5</v>
      </c>
      <c r="P180" s="187">
        <f t="shared" si="167"/>
        <v>0.5</v>
      </c>
      <c r="Q180" s="187">
        <f t="shared" si="167"/>
        <v>0.3076923077</v>
      </c>
      <c r="R180" s="187">
        <f t="shared" si="167"/>
        <v>0.3846153846</v>
      </c>
      <c r="S180" s="187">
        <f t="shared" si="167"/>
        <v>0.6153846154</v>
      </c>
      <c r="T180" s="187">
        <f t="shared" si="167"/>
        <v>0.4615384615</v>
      </c>
      <c r="U180" s="187">
        <f t="shared" si="167"/>
        <v>0.3076923077</v>
      </c>
      <c r="V180" s="187">
        <f t="shared" si="167"/>
        <v>0.2307692308</v>
      </c>
      <c r="W180" s="187">
        <f t="shared" si="167"/>
        <v>0.5384615385</v>
      </c>
      <c r="X180" s="187">
        <f t="shared" si="167"/>
        <v>0.2857142857</v>
      </c>
      <c r="Y180" s="187">
        <f t="shared" si="167"/>
        <v>0.5</v>
      </c>
      <c r="Z180" s="187">
        <f t="shared" si="167"/>
        <v>0.5</v>
      </c>
      <c r="AA180" s="187">
        <f t="shared" si="167"/>
        <v>0.5</v>
      </c>
      <c r="AB180" s="190">
        <f t="shared" si="163"/>
        <v>0.7142857143</v>
      </c>
      <c r="AC180" s="190">
        <f t="shared" si="164"/>
        <v>0.2307692308</v>
      </c>
      <c r="AD180" s="190">
        <f t="shared" si="165"/>
        <v>0.5476190476</v>
      </c>
      <c r="AE180" s="190">
        <f t="shared" si="166"/>
        <v>0.489010989</v>
      </c>
      <c r="AF180" s="4"/>
      <c r="AG180" s="4"/>
      <c r="AH180" s="4"/>
      <c r="AI180" s="4"/>
      <c r="AJ180" s="4"/>
      <c r="AK180" s="4"/>
      <c r="AL180" s="45">
        <v>2023.0</v>
      </c>
      <c r="AM180" s="45">
        <v>9.0</v>
      </c>
      <c r="AN180" s="46" t="s">
        <v>66</v>
      </c>
      <c r="AO180" s="46" t="s">
        <v>55</v>
      </c>
      <c r="AP180" s="45">
        <v>116.22</v>
      </c>
      <c r="AQ180" s="45">
        <v>147.96</v>
      </c>
      <c r="AR180" s="46" t="str">
        <f>IF(Stats!$AP180&gt;Stats!$AQ180,Stats!$AN180,Stats!$AO180)</f>
        <v>Dave</v>
      </c>
      <c r="AS180" s="46" t="str">
        <f>IF(Stats!$AR180=Stats!$AN180,CONCATENATE(Stats!$AN180," over ",Stats!$AO180),CONCATENATE(Stats!$AO180," over ",Stats!$AN180))</f>
        <v>Dave over Nixon</v>
      </c>
      <c r="AT180" s="46" t="str">
        <f>IF(Stats!$AR180=Stats!$AO180,CONCATENATE(Stats!$AN180," loser to ",Stats!$AO180),CONCATENATE(Stats!$AO180," loser to ",Stats!$AN180))</f>
        <v>Nixon loser to Dave</v>
      </c>
      <c r="AU180" s="45">
        <f>ABS(Stats!$AQ180-Stats!$AP180)</f>
        <v>31.74</v>
      </c>
      <c r="AV180" s="45">
        <f>Stats!$AQ180+Stats!$AP180</f>
        <v>264.18</v>
      </c>
      <c r="AW180" s="45"/>
      <c r="AX180" s="4"/>
      <c r="AY180" s="4" t="s">
        <v>749</v>
      </c>
      <c r="AZ180" s="4">
        <f>COUNTIF(Stats!$AS$4:$AS$1633,AY180)</f>
        <v>1</v>
      </c>
      <c r="BA180" s="4" t="s">
        <v>750</v>
      </c>
      <c r="BB180" s="4">
        <f>COUNTIF(Stats!$AT$4:$AT$1633,BA180)</f>
        <v>11</v>
      </c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</row>
    <row r="181" ht="12.75" customHeight="1">
      <c r="A181" s="68">
        <v>2022.0</v>
      </c>
      <c r="B181" s="52"/>
      <c r="C181" s="52" t="s">
        <v>751</v>
      </c>
      <c r="D181" s="52"/>
      <c r="E181" s="52" t="s">
        <v>752</v>
      </c>
      <c r="F181" s="4"/>
      <c r="G181" s="4"/>
      <c r="H181" s="4"/>
      <c r="I181" s="4"/>
      <c r="J181" s="5"/>
      <c r="K181" s="186" t="s">
        <v>57</v>
      </c>
      <c r="L181" s="187">
        <f t="shared" si="144"/>
        <v>0.4970414201</v>
      </c>
      <c r="M181" s="187">
        <f t="shared" ref="M181:Y181" si="168">M157/M$190</f>
        <v>0.5</v>
      </c>
      <c r="N181" s="187">
        <f t="shared" si="168"/>
        <v>0.5714285714</v>
      </c>
      <c r="O181" s="187">
        <f t="shared" si="168"/>
        <v>0.5714285714</v>
      </c>
      <c r="P181" s="187">
        <f t="shared" si="168"/>
        <v>0.4285714286</v>
      </c>
      <c r="Q181" s="187">
        <f t="shared" si="168"/>
        <v>0.3846153846</v>
      </c>
      <c r="R181" s="187">
        <f t="shared" si="168"/>
        <v>0.3076923077</v>
      </c>
      <c r="S181" s="187">
        <f t="shared" si="168"/>
        <v>0.5384615385</v>
      </c>
      <c r="T181" s="187">
        <f t="shared" si="168"/>
        <v>0.5384615385</v>
      </c>
      <c r="U181" s="187">
        <f t="shared" si="168"/>
        <v>0.6923076923</v>
      </c>
      <c r="V181" s="187">
        <f t="shared" si="168"/>
        <v>0.5384615385</v>
      </c>
      <c r="W181" s="187">
        <f t="shared" si="168"/>
        <v>0.4615384615</v>
      </c>
      <c r="X181" s="187">
        <f t="shared" si="168"/>
        <v>0.6428571429</v>
      </c>
      <c r="Y181" s="187">
        <f t="shared" si="168"/>
        <v>0.2857142857</v>
      </c>
      <c r="Z181" s="188"/>
      <c r="AA181" s="188"/>
      <c r="AB181" s="190">
        <f t="shared" si="163"/>
        <v>0.6923076923</v>
      </c>
      <c r="AC181" s="190">
        <f t="shared" si="164"/>
        <v>0.2857142857</v>
      </c>
      <c r="AD181" s="190">
        <f t="shared" si="165"/>
        <v>0.5476190476</v>
      </c>
      <c r="AE181" s="190">
        <f t="shared" si="166"/>
        <v>0.4800824176</v>
      </c>
      <c r="AF181" s="4"/>
      <c r="AG181" s="4"/>
      <c r="AH181" s="4"/>
      <c r="AI181" s="4"/>
      <c r="AJ181" s="4"/>
      <c r="AK181" s="4"/>
      <c r="AL181" s="64">
        <v>2023.0</v>
      </c>
      <c r="AM181" s="64">
        <v>9.0</v>
      </c>
      <c r="AN181" s="65" t="s">
        <v>60</v>
      </c>
      <c r="AO181" s="65" t="s">
        <v>57</v>
      </c>
      <c r="AP181" s="64">
        <v>81.68</v>
      </c>
      <c r="AQ181" s="64">
        <v>136.3</v>
      </c>
      <c r="AR181" s="65" t="str">
        <f>IF(Stats!$AP181&gt;Stats!$AQ181,Stats!$AN181,Stats!$AO181)</f>
        <v>Doug</v>
      </c>
      <c r="AS181" s="65" t="str">
        <f>IF(Stats!$AR181=Stats!$AN181,CONCATENATE(Stats!$AN181," over ",Stats!$AO181),CONCATENATE(Stats!$AO181," over ",Stats!$AN181))</f>
        <v>Doug over Hoyle</v>
      </c>
      <c r="AT181" s="65" t="str">
        <f>IF(Stats!$AR181=Stats!$AO181,CONCATENATE(Stats!$AN181," loser to ",Stats!$AO181),CONCATENATE(Stats!$AO181," loser to ",Stats!$AN181))</f>
        <v>Hoyle loser to Doug</v>
      </c>
      <c r="AU181" s="64">
        <f>ABS(Stats!$AQ181-Stats!$AP181)</f>
        <v>54.62</v>
      </c>
      <c r="AV181" s="64">
        <f>Stats!$AQ181+Stats!$AP181</f>
        <v>217.98</v>
      </c>
      <c r="AW181" s="64"/>
      <c r="AX181" s="4"/>
      <c r="AY181" s="4" t="s">
        <v>753</v>
      </c>
      <c r="AZ181" s="4">
        <f>COUNTIF(Stats!$AS$4:$AS$1633,AY181)</f>
        <v>1</v>
      </c>
      <c r="BA181" s="4" t="s">
        <v>754</v>
      </c>
      <c r="BB181" s="4">
        <f>COUNTIF(Stats!$AT$4:$AT$1633,BA181)</f>
        <v>8</v>
      </c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</row>
    <row r="182" ht="12.75" customHeight="1">
      <c r="A182" s="75">
        <v>2022.0</v>
      </c>
      <c r="B182" s="25" t="s">
        <v>49</v>
      </c>
      <c r="C182" s="25" t="s">
        <v>755</v>
      </c>
      <c r="D182" s="25" t="s">
        <v>61</v>
      </c>
      <c r="E182" s="25" t="s">
        <v>756</v>
      </c>
      <c r="F182" s="4"/>
      <c r="G182" s="4"/>
      <c r="H182" s="4"/>
      <c r="I182" s="4"/>
      <c r="J182" s="5"/>
      <c r="K182" s="186" t="s">
        <v>68</v>
      </c>
      <c r="L182" s="187">
        <f t="shared" si="144"/>
        <v>0.4362637363</v>
      </c>
      <c r="M182" s="187">
        <f t="shared" ref="M182:AA182" si="169">M158/M$190</f>
        <v>0.07142857143</v>
      </c>
      <c r="N182" s="187">
        <f t="shared" si="169"/>
        <v>0.5714285714</v>
      </c>
      <c r="O182" s="187">
        <f t="shared" si="169"/>
        <v>0.6428571429</v>
      </c>
      <c r="P182" s="187">
        <f t="shared" si="169"/>
        <v>0.7142857143</v>
      </c>
      <c r="Q182" s="187">
        <f t="shared" si="169"/>
        <v>0.3076923077</v>
      </c>
      <c r="R182" s="187">
        <f t="shared" si="169"/>
        <v>0.2307692308</v>
      </c>
      <c r="S182" s="187">
        <f t="shared" si="169"/>
        <v>0.3076923077</v>
      </c>
      <c r="T182" s="187">
        <f t="shared" si="169"/>
        <v>0.4615384615</v>
      </c>
      <c r="U182" s="187">
        <f t="shared" si="169"/>
        <v>0.5384615385</v>
      </c>
      <c r="V182" s="187">
        <f t="shared" si="169"/>
        <v>0.3846153846</v>
      </c>
      <c r="W182" s="187">
        <f t="shared" si="169"/>
        <v>0.3846153846</v>
      </c>
      <c r="X182" s="187">
        <f t="shared" si="169"/>
        <v>0.3571428571</v>
      </c>
      <c r="Y182" s="187">
        <f t="shared" si="169"/>
        <v>0.5714285714</v>
      </c>
      <c r="Z182" s="187">
        <f t="shared" si="169"/>
        <v>0.3571428571</v>
      </c>
      <c r="AA182" s="187">
        <f t="shared" si="169"/>
        <v>0.6428571429</v>
      </c>
      <c r="AB182" s="190">
        <f t="shared" si="163"/>
        <v>0.7142857143</v>
      </c>
      <c r="AC182" s="190">
        <f t="shared" si="164"/>
        <v>0.07142857143</v>
      </c>
      <c r="AD182" s="190">
        <f t="shared" si="165"/>
        <v>0.4285714286</v>
      </c>
      <c r="AE182" s="190">
        <f t="shared" si="166"/>
        <v>0.4134615385</v>
      </c>
      <c r="AF182" s="4"/>
      <c r="AG182" s="4"/>
      <c r="AH182" s="4"/>
      <c r="AI182" s="4"/>
      <c r="AJ182" s="4"/>
      <c r="AK182" s="4"/>
      <c r="AL182" s="45">
        <v>2023.0</v>
      </c>
      <c r="AM182" s="45">
        <v>9.0</v>
      </c>
      <c r="AN182" s="46" t="s">
        <v>50</v>
      </c>
      <c r="AO182" s="46" t="s">
        <v>61</v>
      </c>
      <c r="AP182" s="45">
        <v>99.28</v>
      </c>
      <c r="AQ182" s="45">
        <v>92.94</v>
      </c>
      <c r="AR182" s="46" t="str">
        <f>IF(Stats!$AP182&gt;Stats!$AQ182,Stats!$AN182,Stats!$AO182)</f>
        <v>AJ</v>
      </c>
      <c r="AS182" s="46" t="str">
        <f>IF(Stats!$AR182=Stats!$AN182,CONCATENATE(Stats!$AN182," over ",Stats!$AO182),CONCATENATE(Stats!$AO182," over ",Stats!$AN182))</f>
        <v>AJ over Jimmy</v>
      </c>
      <c r="AT182" s="46" t="str">
        <f>IF(Stats!$AR182=Stats!$AO182,CONCATENATE(Stats!$AN182," loser to ",Stats!$AO182),CONCATENATE(Stats!$AO182," loser to ",Stats!$AN182))</f>
        <v>Jimmy loser to AJ</v>
      </c>
      <c r="AU182" s="45">
        <f>ABS(Stats!$AQ182-Stats!$AP182)</f>
        <v>6.34</v>
      </c>
      <c r="AV182" s="45">
        <f>Stats!$AQ182+Stats!$AP182</f>
        <v>192.22</v>
      </c>
      <c r="AW182" s="45"/>
      <c r="AX182" s="4"/>
      <c r="AY182" s="4" t="s">
        <v>757</v>
      </c>
      <c r="AZ182" s="4">
        <f>COUNTIF(Stats!$AS$4:$AS$1633,AY182)</f>
        <v>1</v>
      </c>
      <c r="BA182" s="4" t="s">
        <v>758</v>
      </c>
      <c r="BB182" s="4">
        <f>COUNTIF(Stats!$AT$4:$AT$1633,BA182)</f>
        <v>3</v>
      </c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</row>
    <row r="183" ht="12.75" customHeight="1">
      <c r="A183" s="75">
        <v>2022.0</v>
      </c>
      <c r="B183" s="25"/>
      <c r="C183" s="25" t="s">
        <v>759</v>
      </c>
      <c r="D183" s="25"/>
      <c r="E183" s="25" t="s">
        <v>619</v>
      </c>
      <c r="F183" s="4"/>
      <c r="G183" s="4"/>
      <c r="H183" s="4"/>
      <c r="I183" s="4"/>
      <c r="J183" s="5"/>
      <c r="K183" s="186" t="s">
        <v>56</v>
      </c>
      <c r="L183" s="187">
        <f t="shared" si="144"/>
        <v>0.4285714286</v>
      </c>
      <c r="M183" s="188"/>
      <c r="N183" s="188"/>
      <c r="O183" s="188"/>
      <c r="P183" s="188"/>
      <c r="Q183" s="188"/>
      <c r="R183" s="188"/>
      <c r="S183" s="188"/>
      <c r="T183" s="188"/>
      <c r="U183" s="188"/>
      <c r="V183" s="188"/>
      <c r="W183" s="188"/>
      <c r="X183" s="188"/>
      <c r="Y183" s="188"/>
      <c r="Z183" s="188"/>
      <c r="AA183" s="187">
        <f>AA159/AA$190</f>
        <v>0.4285714286</v>
      </c>
      <c r="AB183" s="190">
        <f>MAX(N183:AA183)</f>
        <v>0.4285714286</v>
      </c>
      <c r="AC183" s="190">
        <f>MIN(N183:AA183)</f>
        <v>0.4285714286</v>
      </c>
      <c r="AD183" s="190" t="str">
        <f>IFERROR(AVERAGE(N183:P183),"")</f>
        <v/>
      </c>
      <c r="AE183" s="190" t="str">
        <f>IFERROR(AVERAGE(N183:T183),"")</f>
        <v/>
      </c>
      <c r="AF183" s="4"/>
      <c r="AG183" s="4"/>
      <c r="AH183" s="4"/>
      <c r="AI183" s="4"/>
      <c r="AJ183" s="4"/>
      <c r="AK183" s="4"/>
      <c r="AL183" s="64">
        <v>2023.0</v>
      </c>
      <c r="AM183" s="64">
        <v>9.0</v>
      </c>
      <c r="AN183" s="65" t="s">
        <v>59</v>
      </c>
      <c r="AO183" s="65" t="s">
        <v>64</v>
      </c>
      <c r="AP183" s="64">
        <v>83.72</v>
      </c>
      <c r="AQ183" s="64">
        <v>86.58</v>
      </c>
      <c r="AR183" s="65" t="str">
        <f>IF(Stats!$AP183&gt;Stats!$AQ183,Stats!$AN183,Stats!$AO183)</f>
        <v>Mims</v>
      </c>
      <c r="AS183" s="65" t="str">
        <f>IF(Stats!$AR183=Stats!$AN183,CONCATENATE(Stats!$AN183," over ",Stats!$AO183),CONCATENATE(Stats!$AO183," over ",Stats!$AN183))</f>
        <v>Mims over Forrest</v>
      </c>
      <c r="AT183" s="65" t="str">
        <f>IF(Stats!$AR183=Stats!$AO183,CONCATENATE(Stats!$AN183," loser to ",Stats!$AO183),CONCATENATE(Stats!$AO183," loser to ",Stats!$AN183))</f>
        <v>Forrest loser to Mims</v>
      </c>
      <c r="AU183" s="64">
        <f>ABS(Stats!$AQ183-Stats!$AP183)</f>
        <v>2.86</v>
      </c>
      <c r="AV183" s="64">
        <f>Stats!$AQ183+Stats!$AP183</f>
        <v>170.3</v>
      </c>
      <c r="AW183" s="64"/>
      <c r="AX183" s="4"/>
      <c r="AY183" s="4" t="s">
        <v>760</v>
      </c>
      <c r="AZ183" s="4">
        <f>COUNTIF(Stats!$AS$4:$AS$1633,AY183)</f>
        <v>1</v>
      </c>
      <c r="BA183" s="4" t="s">
        <v>761</v>
      </c>
      <c r="BB183" s="4">
        <f>COUNTIF(Stats!$AT$4:$AT$1633,BA183)</f>
        <v>8</v>
      </c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</row>
    <row r="184" ht="12.75" customHeight="1">
      <c r="A184" s="68">
        <v>2022.0</v>
      </c>
      <c r="B184" s="52" t="s">
        <v>63</v>
      </c>
      <c r="C184" s="52" t="s">
        <v>762</v>
      </c>
      <c r="D184" s="52" t="s">
        <v>59</v>
      </c>
      <c r="E184" s="52" t="s">
        <v>523</v>
      </c>
      <c r="F184" s="4"/>
      <c r="G184" s="4"/>
      <c r="H184" s="4"/>
      <c r="I184" s="4"/>
      <c r="J184" s="5"/>
      <c r="K184" s="186" t="s">
        <v>67</v>
      </c>
      <c r="L184" s="187">
        <f t="shared" si="144"/>
        <v>0.3995290424</v>
      </c>
      <c r="M184" s="187">
        <f t="shared" ref="M184:S184" si="170">M160/M$190</f>
        <v>0.4285714286</v>
      </c>
      <c r="N184" s="187">
        <f t="shared" si="170"/>
        <v>0.3571428571</v>
      </c>
      <c r="O184" s="187">
        <f t="shared" si="170"/>
        <v>0.5714285714</v>
      </c>
      <c r="P184" s="187">
        <f t="shared" si="170"/>
        <v>0.2857142857</v>
      </c>
      <c r="Q184" s="187">
        <f t="shared" si="170"/>
        <v>0.3076923077</v>
      </c>
      <c r="R184" s="187">
        <f t="shared" si="170"/>
        <v>0.3846153846</v>
      </c>
      <c r="S184" s="187">
        <f t="shared" si="170"/>
        <v>0.4615384615</v>
      </c>
      <c r="T184" s="188"/>
      <c r="U184" s="188"/>
      <c r="V184" s="188"/>
      <c r="W184" s="188"/>
      <c r="X184" s="188"/>
      <c r="Y184" s="188"/>
      <c r="Z184" s="188"/>
      <c r="AA184" s="188"/>
      <c r="AB184" s="190">
        <f>MAX(M184:AA184)</f>
        <v>0.5714285714</v>
      </c>
      <c r="AC184" s="190">
        <f>MIN(M184:AA184)</f>
        <v>0.2857142857</v>
      </c>
      <c r="AD184" s="190">
        <f>IFERROR(AVERAGE(M184:O184),"")</f>
        <v>0.4523809524</v>
      </c>
      <c r="AE184" s="190">
        <f>IFERROR(AVERAGE(M184:T184),"")</f>
        <v>0.3995290424</v>
      </c>
      <c r="AF184" s="4"/>
      <c r="AG184" s="4"/>
      <c r="AH184" s="4"/>
      <c r="AI184" s="4"/>
      <c r="AJ184" s="4"/>
      <c r="AK184" s="4"/>
      <c r="AL184" s="45">
        <v>2023.0</v>
      </c>
      <c r="AM184" s="45">
        <v>8.0</v>
      </c>
      <c r="AN184" s="46" t="s">
        <v>69</v>
      </c>
      <c r="AO184" s="46" t="s">
        <v>68</v>
      </c>
      <c r="AP184" s="45">
        <v>67.56</v>
      </c>
      <c r="AQ184" s="45">
        <v>98.36</v>
      </c>
      <c r="AR184" s="46" t="str">
        <f>IF(Stats!$AP184&gt;Stats!$AQ184,Stats!$AN184,Stats!$AO184)</f>
        <v>Ryan</v>
      </c>
      <c r="AS184" s="46" t="str">
        <f>IF(Stats!$AR184=Stats!$AN184,CONCATENATE(Stats!$AN184," over ",Stats!$AO184),CONCATENATE(Stats!$AO184," over ",Stats!$AN184))</f>
        <v>Ryan over Todd</v>
      </c>
      <c r="AT184" s="46" t="str">
        <f>IF(Stats!$AR184=Stats!$AO184,CONCATENATE(Stats!$AN184," loser to ",Stats!$AO184),CONCATENATE(Stats!$AO184," loser to ",Stats!$AN184))</f>
        <v>Todd loser to Ryan</v>
      </c>
      <c r="AU184" s="45">
        <f>ABS(Stats!$AQ184-Stats!$AP184)</f>
        <v>30.8</v>
      </c>
      <c r="AV184" s="45">
        <f>Stats!$AQ184+Stats!$AP184</f>
        <v>165.92</v>
      </c>
      <c r="AW184" s="45"/>
      <c r="AX184" s="4"/>
      <c r="AY184" s="4" t="s">
        <v>763</v>
      </c>
      <c r="AZ184" s="4">
        <f>COUNTIF(Stats!$AS$4:$AS$1633,AY184)</f>
        <v>12</v>
      </c>
      <c r="BA184" s="4" t="s">
        <v>764</v>
      </c>
      <c r="BB184" s="4">
        <f>COUNTIF(Stats!$AT$4:$AT$1633,BA184)</f>
        <v>10</v>
      </c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</row>
    <row r="185" ht="12.75" customHeight="1">
      <c r="A185" s="75">
        <v>2022.0</v>
      </c>
      <c r="B185" s="25" t="s">
        <v>55</v>
      </c>
      <c r="C185" s="25" t="s">
        <v>765</v>
      </c>
      <c r="D185" s="25" t="s">
        <v>63</v>
      </c>
      <c r="E185" s="25" t="s">
        <v>756</v>
      </c>
      <c r="F185" s="4"/>
      <c r="G185" s="4"/>
      <c r="H185" s="4"/>
      <c r="I185" s="4"/>
      <c r="J185" s="5"/>
      <c r="K185" s="186" t="s">
        <v>58</v>
      </c>
      <c r="L185" s="187">
        <f t="shared" si="144"/>
        <v>0.4461538462</v>
      </c>
      <c r="M185" s="188"/>
      <c r="N185" s="188"/>
      <c r="O185" s="188"/>
      <c r="P185" s="188"/>
      <c r="Q185" s="188"/>
      <c r="R185" s="188"/>
      <c r="S185" s="187">
        <f t="shared" ref="S185:W185" si="171">S161/S$190</f>
        <v>0.3846153846</v>
      </c>
      <c r="T185" s="187">
        <f t="shared" si="171"/>
        <v>0.3076923077</v>
      </c>
      <c r="U185" s="187">
        <f t="shared" si="171"/>
        <v>0.5384615385</v>
      </c>
      <c r="V185" s="187">
        <f t="shared" si="171"/>
        <v>0.5384615385</v>
      </c>
      <c r="W185" s="187">
        <f t="shared" si="171"/>
        <v>0.4615384615</v>
      </c>
      <c r="X185" s="188"/>
      <c r="Y185" s="188"/>
      <c r="Z185" s="188"/>
      <c r="AA185" s="188"/>
      <c r="AB185" s="190">
        <f t="shared" ref="AB185:AB186" si="173">MAX(N185:AA185)</f>
        <v>0.5384615385</v>
      </c>
      <c r="AC185" s="190">
        <f t="shared" ref="AC185:AC186" si="174">MIN(N185:AA185)</f>
        <v>0.3076923077</v>
      </c>
      <c r="AD185" s="190" t="str">
        <f t="shared" ref="AD185:AD186" si="175">IFERROR(AVERAGE(N185:P185),"")</f>
        <v/>
      </c>
      <c r="AE185" s="190">
        <f t="shared" ref="AE185:AE186" si="176">IFERROR(AVERAGE(N185:T185),"")</f>
        <v>0.3461538462</v>
      </c>
      <c r="AF185" s="4"/>
      <c r="AG185" s="4"/>
      <c r="AH185" s="4"/>
      <c r="AI185" s="4"/>
      <c r="AJ185" s="4"/>
      <c r="AK185" s="4"/>
      <c r="AL185" s="64">
        <v>2023.0</v>
      </c>
      <c r="AM185" s="64">
        <v>8.0</v>
      </c>
      <c r="AN185" s="65" t="s">
        <v>63</v>
      </c>
      <c r="AO185" s="65" t="s">
        <v>65</v>
      </c>
      <c r="AP185" s="64">
        <v>126.72</v>
      </c>
      <c r="AQ185" s="64">
        <v>85.4</v>
      </c>
      <c r="AR185" s="65" t="str">
        <f>IF(Stats!$AP185&gt;Stats!$AQ185,Stats!$AN185,Stats!$AO185)</f>
        <v>Mike S</v>
      </c>
      <c r="AS185" s="65" t="str">
        <f>IF(Stats!$AR185=Stats!$AN185,CONCATENATE(Stats!$AN185," over ",Stats!$AO185),CONCATENATE(Stats!$AO185," over ",Stats!$AN185))</f>
        <v>Mike S over Neill</v>
      </c>
      <c r="AT185" s="65" t="str">
        <f>IF(Stats!$AR185=Stats!$AO185,CONCATENATE(Stats!$AN185," loser to ",Stats!$AO185),CONCATENATE(Stats!$AO185," loser to ",Stats!$AN185))</f>
        <v>Neill loser to Mike S</v>
      </c>
      <c r="AU185" s="64">
        <f>ABS(Stats!$AQ185-Stats!$AP185)</f>
        <v>41.32</v>
      </c>
      <c r="AV185" s="64">
        <f>Stats!$AQ185+Stats!$AP185</f>
        <v>212.12</v>
      </c>
      <c r="AW185" s="64"/>
      <c r="AX185" s="4"/>
      <c r="AY185" s="4" t="s">
        <v>766</v>
      </c>
      <c r="AZ185" s="4">
        <f>COUNTIF(Stats!$AS$4:$AS$1633,AY185)</f>
        <v>14</v>
      </c>
      <c r="BA185" s="4" t="s">
        <v>767</v>
      </c>
      <c r="BB185" s="4">
        <f>COUNTIF(Stats!$AT$4:$AT$1633,BA185)</f>
        <v>1</v>
      </c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</row>
    <row r="186" ht="12.75" customHeight="1">
      <c r="A186" s="68">
        <v>2022.0</v>
      </c>
      <c r="B186" s="52" t="s">
        <v>63</v>
      </c>
      <c r="C186" s="52" t="s">
        <v>768</v>
      </c>
      <c r="D186" s="52" t="s">
        <v>59</v>
      </c>
      <c r="E186" s="52" t="s">
        <v>769</v>
      </c>
      <c r="F186" s="4"/>
      <c r="G186" s="4"/>
      <c r="H186" s="4"/>
      <c r="I186" s="4"/>
      <c r="J186" s="5"/>
      <c r="K186" s="186" t="s">
        <v>51</v>
      </c>
      <c r="L186" s="187">
        <f t="shared" si="144"/>
        <v>0.4038461538</v>
      </c>
      <c r="M186" s="188"/>
      <c r="N186" s="188"/>
      <c r="O186" s="188"/>
      <c r="P186" s="188"/>
      <c r="Q186" s="188"/>
      <c r="R186" s="188"/>
      <c r="S186" s="188"/>
      <c r="T186" s="188"/>
      <c r="U186" s="188"/>
      <c r="V186" s="187">
        <f t="shared" ref="V186:Y186" si="172">V162/V$190</f>
        <v>0.2307692308</v>
      </c>
      <c r="W186" s="187">
        <f t="shared" si="172"/>
        <v>0.3846153846</v>
      </c>
      <c r="X186" s="187">
        <f t="shared" si="172"/>
        <v>0.5</v>
      </c>
      <c r="Y186" s="187">
        <f t="shared" si="172"/>
        <v>0.5</v>
      </c>
      <c r="Z186" s="188"/>
      <c r="AA186" s="188"/>
      <c r="AB186" s="190">
        <f t="shared" si="173"/>
        <v>0.5</v>
      </c>
      <c r="AC186" s="190">
        <f t="shared" si="174"/>
        <v>0.2307692308</v>
      </c>
      <c r="AD186" s="190" t="str">
        <f t="shared" si="175"/>
        <v/>
      </c>
      <c r="AE186" s="190" t="str">
        <f t="shared" si="176"/>
        <v/>
      </c>
      <c r="AF186" s="4"/>
      <c r="AG186" s="4"/>
      <c r="AH186" s="4"/>
      <c r="AI186" s="4"/>
      <c r="AJ186" s="4"/>
      <c r="AK186" s="4"/>
      <c r="AL186" s="45">
        <v>2023.0</v>
      </c>
      <c r="AM186" s="45">
        <v>8.0</v>
      </c>
      <c r="AN186" s="46" t="s">
        <v>55</v>
      </c>
      <c r="AO186" s="46" t="s">
        <v>49</v>
      </c>
      <c r="AP186" s="45">
        <v>129.56</v>
      </c>
      <c r="AQ186" s="45">
        <v>144.46</v>
      </c>
      <c r="AR186" s="46" t="str">
        <f>IF(Stats!$AP186&gt;Stats!$AQ186,Stats!$AN186,Stats!$AO186)</f>
        <v>Adler</v>
      </c>
      <c r="AS186" s="46" t="str">
        <f>IF(Stats!$AR186=Stats!$AN186,CONCATENATE(Stats!$AN186," over ",Stats!$AO186),CONCATENATE(Stats!$AO186," over ",Stats!$AN186))</f>
        <v>Adler over Dave</v>
      </c>
      <c r="AT186" s="46" t="str">
        <f>IF(Stats!$AR186=Stats!$AO186,CONCATENATE(Stats!$AN186," loser to ",Stats!$AO186),CONCATENATE(Stats!$AO186," loser to ",Stats!$AN186))</f>
        <v>Dave loser to Adler</v>
      </c>
      <c r="AU186" s="45">
        <f>ABS(Stats!$AQ186-Stats!$AP186)</f>
        <v>14.9</v>
      </c>
      <c r="AV186" s="45">
        <f>Stats!$AQ186+Stats!$AP186</f>
        <v>274.02</v>
      </c>
      <c r="AW186" s="45"/>
      <c r="AX186" s="4"/>
      <c r="AY186" s="4" t="s">
        <v>770</v>
      </c>
      <c r="AZ186" s="4">
        <f>COUNTIF(Stats!$AS$4:$AS$1633,AY186)</f>
        <v>4</v>
      </c>
      <c r="BA186" s="4" t="s">
        <v>771</v>
      </c>
      <c r="BB186" s="4">
        <f>COUNTIF(Stats!$AT$4:$AT$1633,BA186)</f>
        <v>1</v>
      </c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</row>
    <row r="187" ht="12.75" customHeight="1">
      <c r="A187" s="68">
        <v>2022.0</v>
      </c>
      <c r="B187" s="52"/>
      <c r="C187" s="52" t="s">
        <v>772</v>
      </c>
      <c r="D187" s="52"/>
      <c r="E187" s="52" t="s">
        <v>773</v>
      </c>
      <c r="F187" s="4"/>
      <c r="G187" s="4"/>
      <c r="H187" s="4"/>
      <c r="I187" s="4"/>
      <c r="J187" s="5"/>
      <c r="K187" s="186" t="s">
        <v>61</v>
      </c>
      <c r="L187" s="187">
        <f t="shared" si="144"/>
        <v>0.4578754579</v>
      </c>
      <c r="M187" s="187">
        <f t="shared" ref="M187:AA187" si="177">M163/M$190</f>
        <v>0.4285714286</v>
      </c>
      <c r="N187" s="187">
        <f t="shared" si="177"/>
        <v>0.2857142857</v>
      </c>
      <c r="O187" s="187">
        <f t="shared" si="177"/>
        <v>0.7142857143</v>
      </c>
      <c r="P187" s="187">
        <f t="shared" si="177"/>
        <v>0.2857142857</v>
      </c>
      <c r="Q187" s="187">
        <f t="shared" si="177"/>
        <v>0.3846153846</v>
      </c>
      <c r="R187" s="187">
        <f t="shared" si="177"/>
        <v>0.4615384615</v>
      </c>
      <c r="S187" s="187">
        <f t="shared" si="177"/>
        <v>0.2307692308</v>
      </c>
      <c r="T187" s="187">
        <f t="shared" si="177"/>
        <v>0.3076923077</v>
      </c>
      <c r="U187" s="187">
        <f t="shared" si="177"/>
        <v>0.5384615385</v>
      </c>
      <c r="V187" s="187">
        <f t="shared" si="177"/>
        <v>0.6923076923</v>
      </c>
      <c r="W187" s="187">
        <f t="shared" si="177"/>
        <v>0.5384615385</v>
      </c>
      <c r="X187" s="187">
        <f t="shared" si="177"/>
        <v>0.5</v>
      </c>
      <c r="Y187" s="187">
        <f t="shared" si="177"/>
        <v>0.5714285714</v>
      </c>
      <c r="Z187" s="187">
        <f t="shared" si="177"/>
        <v>0.4285714286</v>
      </c>
      <c r="AA187" s="187">
        <f t="shared" si="177"/>
        <v>0.5</v>
      </c>
      <c r="AB187" s="190">
        <f>MAX(M187:AA187)</f>
        <v>0.7142857143</v>
      </c>
      <c r="AC187" s="190">
        <f>MIN(M187:AA187)</f>
        <v>0.2307692308</v>
      </c>
      <c r="AD187" s="190">
        <f>IFERROR(AVERAGE(M187:O187),"")</f>
        <v>0.4761904762</v>
      </c>
      <c r="AE187" s="190">
        <f>IFERROR(AVERAGE(M187:T187),"")</f>
        <v>0.3873626374</v>
      </c>
      <c r="AF187" s="4"/>
      <c r="AG187" s="4"/>
      <c r="AH187" s="4"/>
      <c r="AI187" s="4"/>
      <c r="AJ187" s="4"/>
      <c r="AK187" s="4"/>
      <c r="AL187" s="64">
        <v>2023.0</v>
      </c>
      <c r="AM187" s="64">
        <v>8.0</v>
      </c>
      <c r="AN187" s="65" t="s">
        <v>57</v>
      </c>
      <c r="AO187" s="65" t="s">
        <v>67</v>
      </c>
      <c r="AP187" s="64">
        <v>115.9</v>
      </c>
      <c r="AQ187" s="64">
        <v>109.0</v>
      </c>
      <c r="AR187" s="65" t="str">
        <f>IF(Stats!$AP187&gt;Stats!$AQ187,Stats!$AN187,Stats!$AO187)</f>
        <v>Doug</v>
      </c>
      <c r="AS187" s="65" t="str">
        <f>IF(Stats!$AR187=Stats!$AN187,CONCATENATE(Stats!$AN187," over ",Stats!$AO187),CONCATENATE(Stats!$AO187," over ",Stats!$AN187))</f>
        <v>Doug over Rick</v>
      </c>
      <c r="AT187" s="65" t="str">
        <f>IF(Stats!$AR187=Stats!$AO187,CONCATENATE(Stats!$AN187," loser to ",Stats!$AO187),CONCATENATE(Stats!$AO187," loser to ",Stats!$AN187))</f>
        <v>Rick loser to Doug</v>
      </c>
      <c r="AU187" s="64">
        <f>ABS(Stats!$AQ187-Stats!$AP187)</f>
        <v>6.9</v>
      </c>
      <c r="AV187" s="64">
        <f>Stats!$AQ187+Stats!$AP187</f>
        <v>224.9</v>
      </c>
      <c r="AW187" s="64"/>
      <c r="AX187" s="4"/>
      <c r="AY187" s="4" t="s">
        <v>774</v>
      </c>
      <c r="AZ187" s="4">
        <f>COUNTIF(Stats!$AS$4:$AS$1633,AY187)</f>
        <v>1</v>
      </c>
      <c r="BA187" s="4" t="s">
        <v>775</v>
      </c>
      <c r="BB187" s="4">
        <f>COUNTIF(Stats!$AT$4:$AT$1633,BA187)</f>
        <v>1</v>
      </c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</row>
    <row r="188" ht="12.75" customHeight="1">
      <c r="A188" s="75">
        <v>2022.0</v>
      </c>
      <c r="B188" s="25" t="s">
        <v>60</v>
      </c>
      <c r="C188" s="25" t="s">
        <v>683</v>
      </c>
      <c r="D188" s="25" t="s">
        <v>66</v>
      </c>
      <c r="E188" s="25" t="s">
        <v>776</v>
      </c>
      <c r="F188" s="4"/>
      <c r="G188" s="4"/>
      <c r="H188" s="4"/>
      <c r="I188" s="4"/>
      <c r="J188" s="5"/>
      <c r="K188" s="191" t="s">
        <v>54</v>
      </c>
      <c r="L188" s="187">
        <f t="shared" si="144"/>
        <v>0.2142857143</v>
      </c>
      <c r="M188" s="188"/>
      <c r="N188" s="188"/>
      <c r="O188" s="188"/>
      <c r="P188" s="188"/>
      <c r="Q188" s="188"/>
      <c r="R188" s="188"/>
      <c r="S188" s="188"/>
      <c r="T188" s="188"/>
      <c r="U188" s="188"/>
      <c r="V188" s="188"/>
      <c r="W188" s="188"/>
      <c r="X188" s="188"/>
      <c r="Y188" s="188"/>
      <c r="Z188" s="188"/>
      <c r="AA188" s="187">
        <f>AA164/AA$190</f>
        <v>0.2142857143</v>
      </c>
      <c r="AB188" s="192">
        <f>MAX(N188:AA188)</f>
        <v>0.2142857143</v>
      </c>
      <c r="AC188" s="192">
        <f>MIN(N188:AA188)</f>
        <v>0.2142857143</v>
      </c>
      <c r="AD188" s="192" t="str">
        <f>IFERROR(AVERAGE(N188:P188),"")</f>
        <v/>
      </c>
      <c r="AE188" s="192" t="str">
        <f>IFERROR(AVERAGE(N188:T188),"")</f>
        <v/>
      </c>
      <c r="AF188" s="4"/>
      <c r="AG188" s="4"/>
      <c r="AH188" s="4"/>
      <c r="AI188" s="4"/>
      <c r="AJ188" s="4"/>
      <c r="AK188" s="4"/>
      <c r="AL188" s="45">
        <v>2023.0</v>
      </c>
      <c r="AM188" s="45">
        <v>8.0</v>
      </c>
      <c r="AN188" s="46" t="s">
        <v>61</v>
      </c>
      <c r="AO188" s="46" t="s">
        <v>66</v>
      </c>
      <c r="AP188" s="45">
        <v>113.82</v>
      </c>
      <c r="AQ188" s="45">
        <v>121.16</v>
      </c>
      <c r="AR188" s="46" t="str">
        <f>IF(Stats!$AP188&gt;Stats!$AQ188,Stats!$AN188,Stats!$AO188)</f>
        <v>Nixon</v>
      </c>
      <c r="AS188" s="46" t="str">
        <f>IF(Stats!$AR188=Stats!$AN188,CONCATENATE(Stats!$AN188," over ",Stats!$AO188),CONCATENATE(Stats!$AO188," over ",Stats!$AN188))</f>
        <v>Nixon over Jimmy</v>
      </c>
      <c r="AT188" s="46" t="str">
        <f>IF(Stats!$AR188=Stats!$AO188,CONCATENATE(Stats!$AN188," loser to ",Stats!$AO188),CONCATENATE(Stats!$AO188," loser to ",Stats!$AN188))</f>
        <v>Jimmy loser to Nixon</v>
      </c>
      <c r="AU188" s="45">
        <f>ABS(Stats!$AQ188-Stats!$AP188)</f>
        <v>7.34</v>
      </c>
      <c r="AV188" s="45">
        <f>Stats!$AQ188+Stats!$AP188</f>
        <v>234.98</v>
      </c>
      <c r="AW188" s="45"/>
      <c r="AX188" s="4"/>
      <c r="AY188" s="4" t="s">
        <v>777</v>
      </c>
      <c r="AZ188" s="4">
        <f>COUNTIF(Stats!$AS$4:$AS$1633,AY188)</f>
        <v>1</v>
      </c>
      <c r="BA188" s="4" t="s">
        <v>778</v>
      </c>
      <c r="BB188" s="4">
        <f>COUNTIF(Stats!$AT$4:$AT$1633,BA188)</f>
        <v>1</v>
      </c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</row>
    <row r="189" ht="12.75" customHeight="1">
      <c r="A189" s="68">
        <v>2022.0</v>
      </c>
      <c r="B189" s="52" t="s">
        <v>49</v>
      </c>
      <c r="C189" s="52" t="s">
        <v>690</v>
      </c>
      <c r="D189" s="52" t="s">
        <v>57</v>
      </c>
      <c r="E189" s="52" t="s">
        <v>779</v>
      </c>
      <c r="F189" s="4"/>
      <c r="G189" s="4"/>
      <c r="H189" s="4"/>
      <c r="I189" s="4"/>
      <c r="J189" s="5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64">
        <v>2023.0</v>
      </c>
      <c r="AM189" s="64">
        <v>8.0</v>
      </c>
      <c r="AN189" s="65" t="s">
        <v>64</v>
      </c>
      <c r="AO189" s="65" t="s">
        <v>60</v>
      </c>
      <c r="AP189" s="64">
        <v>91.28</v>
      </c>
      <c r="AQ189" s="64">
        <v>116.46</v>
      </c>
      <c r="AR189" s="65" t="str">
        <f>IF(Stats!$AP189&gt;Stats!$AQ189,Stats!$AN189,Stats!$AO189)</f>
        <v>Hoyle</v>
      </c>
      <c r="AS189" s="65" t="str">
        <f>IF(Stats!$AR189=Stats!$AN189,CONCATENATE(Stats!$AN189," over ",Stats!$AO189),CONCATENATE(Stats!$AO189," over ",Stats!$AN189))</f>
        <v>Hoyle over Mims</v>
      </c>
      <c r="AT189" s="65" t="str">
        <f>IF(Stats!$AR189=Stats!$AO189,CONCATENATE(Stats!$AN189," loser to ",Stats!$AO189),CONCATENATE(Stats!$AO189," loser to ",Stats!$AN189))</f>
        <v>Mims loser to Hoyle</v>
      </c>
      <c r="AU189" s="64">
        <f>ABS(Stats!$AQ189-Stats!$AP189)</f>
        <v>25.18</v>
      </c>
      <c r="AV189" s="64">
        <f>Stats!$AQ189+Stats!$AP189</f>
        <v>207.74</v>
      </c>
      <c r="AW189" s="64"/>
      <c r="AX189" s="4"/>
      <c r="AY189" s="4" t="s">
        <v>780</v>
      </c>
      <c r="AZ189" s="4">
        <f>COUNTIF(Stats!$AS$4:$AS$1633,AY189)</f>
        <v>11</v>
      </c>
      <c r="BA189" s="4" t="s">
        <v>781</v>
      </c>
      <c r="BB189" s="4">
        <f>COUNTIF(Stats!$AT$4:$AT$1633,BA189)</f>
        <v>3</v>
      </c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</row>
    <row r="190" ht="12.75" customHeight="1">
      <c r="A190" s="75">
        <v>2022.0</v>
      </c>
      <c r="B190" s="25" t="s">
        <v>66</v>
      </c>
      <c r="C190" s="25" t="s">
        <v>782</v>
      </c>
      <c r="D190" s="25" t="s">
        <v>65</v>
      </c>
      <c r="E190" s="25" t="s">
        <v>783</v>
      </c>
      <c r="F190" s="4"/>
      <c r="G190" s="4"/>
      <c r="H190" s="4"/>
      <c r="I190" s="4"/>
      <c r="J190" s="5"/>
      <c r="K190" s="127" t="s">
        <v>784</v>
      </c>
      <c r="L190" s="4"/>
      <c r="M190" s="127">
        <v>14.0</v>
      </c>
      <c r="N190" s="127">
        <v>14.0</v>
      </c>
      <c r="O190" s="127">
        <v>14.0</v>
      </c>
      <c r="P190" s="127">
        <v>14.0</v>
      </c>
      <c r="Q190" s="127">
        <v>13.0</v>
      </c>
      <c r="R190" s="127">
        <v>13.0</v>
      </c>
      <c r="S190" s="127">
        <v>13.0</v>
      </c>
      <c r="T190" s="127">
        <v>13.0</v>
      </c>
      <c r="U190" s="127">
        <v>13.0</v>
      </c>
      <c r="V190" s="127">
        <v>13.0</v>
      </c>
      <c r="W190" s="127">
        <v>13.0</v>
      </c>
      <c r="X190" s="127">
        <v>14.0</v>
      </c>
      <c r="Y190" s="127">
        <v>14.0</v>
      </c>
      <c r="Z190" s="127">
        <v>14.0</v>
      </c>
      <c r="AA190" s="127">
        <v>14.0</v>
      </c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5">
        <v>2023.0</v>
      </c>
      <c r="AM190" s="45">
        <v>8.0</v>
      </c>
      <c r="AN190" s="46" t="s">
        <v>59</v>
      </c>
      <c r="AO190" s="46" t="s">
        <v>50</v>
      </c>
      <c r="AP190" s="45">
        <v>124.86</v>
      </c>
      <c r="AQ190" s="45">
        <v>116.78</v>
      </c>
      <c r="AR190" s="46" t="str">
        <f>IF(Stats!$AP190&gt;Stats!$AQ190,Stats!$AN190,Stats!$AO190)</f>
        <v>Forrest</v>
      </c>
      <c r="AS190" s="46" t="str">
        <f>IF(Stats!$AR190=Stats!$AN190,CONCATENATE(Stats!$AN190," over ",Stats!$AO190),CONCATENATE(Stats!$AO190," over ",Stats!$AN190))</f>
        <v>Forrest over AJ</v>
      </c>
      <c r="AT190" s="46" t="str">
        <f>IF(Stats!$AR190=Stats!$AO190,CONCATENATE(Stats!$AN190," loser to ",Stats!$AO190),CONCATENATE(Stats!$AO190," loser to ",Stats!$AN190))</f>
        <v>AJ loser to Forrest</v>
      </c>
      <c r="AU190" s="45">
        <f>ABS(Stats!$AQ190-Stats!$AP190)</f>
        <v>8.08</v>
      </c>
      <c r="AV190" s="45">
        <f>Stats!$AQ190+Stats!$AP190</f>
        <v>241.64</v>
      </c>
      <c r="AW190" s="45"/>
      <c r="AX190" s="4"/>
      <c r="AY190" s="4" t="s">
        <v>785</v>
      </c>
      <c r="AZ190" s="4">
        <f>COUNTIF(Stats!$AS$4:$AS$1633,AY190)</f>
        <v>1</v>
      </c>
      <c r="BA190" s="4" t="s">
        <v>786</v>
      </c>
      <c r="BB190" s="4">
        <f>COUNTIF(Stats!$AT$4:$AT$1633,BA190)</f>
        <v>9</v>
      </c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</row>
    <row r="191" ht="12.75" customHeight="1">
      <c r="A191" s="75">
        <v>2022.0</v>
      </c>
      <c r="B191" s="25"/>
      <c r="C191" s="25" t="s">
        <v>573</v>
      </c>
      <c r="D191" s="25"/>
      <c r="E191" s="25" t="s">
        <v>567</v>
      </c>
      <c r="F191" s="4"/>
      <c r="G191" s="4"/>
      <c r="H191" s="4"/>
      <c r="I191" s="4"/>
      <c r="J191" s="5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64">
        <v>2023.0</v>
      </c>
      <c r="AM191" s="64">
        <v>7.0</v>
      </c>
      <c r="AN191" s="65" t="s">
        <v>68</v>
      </c>
      <c r="AO191" s="65" t="s">
        <v>63</v>
      </c>
      <c r="AP191" s="64">
        <v>91.5</v>
      </c>
      <c r="AQ191" s="64">
        <v>72.04</v>
      </c>
      <c r="AR191" s="65" t="str">
        <f>IF(Stats!$AP191&gt;Stats!$AQ191,Stats!$AN191,Stats!$AO191)</f>
        <v>Ryan</v>
      </c>
      <c r="AS191" s="65" t="str">
        <f>IF(Stats!$AR191=Stats!$AN191,CONCATENATE(Stats!$AN191," over ",Stats!$AO191),CONCATENATE(Stats!$AO191," over ",Stats!$AN191))</f>
        <v>Ryan over Mike S</v>
      </c>
      <c r="AT191" s="65" t="str">
        <f>IF(Stats!$AR191=Stats!$AO191,CONCATENATE(Stats!$AN191," loser to ",Stats!$AO191),CONCATENATE(Stats!$AO191," loser to ",Stats!$AN191))</f>
        <v>Mike S loser to Ryan</v>
      </c>
      <c r="AU191" s="64">
        <f>ABS(Stats!$AQ191-Stats!$AP191)</f>
        <v>19.46</v>
      </c>
      <c r="AV191" s="64">
        <f>Stats!$AQ191+Stats!$AP191</f>
        <v>163.54</v>
      </c>
      <c r="AW191" s="64"/>
      <c r="AX191" s="4"/>
      <c r="AY191" s="4" t="s">
        <v>787</v>
      </c>
      <c r="AZ191" s="4">
        <f>COUNTIF(Stats!$AS$4:$AS$1633,AY191)</f>
        <v>8</v>
      </c>
      <c r="BA191" s="4" t="s">
        <v>788</v>
      </c>
      <c r="BB191" s="4">
        <f>COUNTIF(Stats!$AT$4:$AT$1633,BA191)</f>
        <v>7</v>
      </c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</row>
    <row r="192" ht="12.75" customHeight="1">
      <c r="A192" s="75">
        <v>2022.0</v>
      </c>
      <c r="B192" s="25"/>
      <c r="C192" s="25" t="s">
        <v>661</v>
      </c>
      <c r="D192" s="25"/>
      <c r="E192" s="25" t="s">
        <v>789</v>
      </c>
      <c r="F192" s="4"/>
      <c r="G192" s="4"/>
      <c r="H192" s="4"/>
      <c r="I192" s="4"/>
      <c r="J192" s="5"/>
      <c r="K192" s="103" t="s">
        <v>168</v>
      </c>
      <c r="L192" s="185" t="s">
        <v>274</v>
      </c>
      <c r="M192" s="107" t="s">
        <v>13</v>
      </c>
      <c r="N192" s="142" t="s">
        <v>14</v>
      </c>
      <c r="O192" s="142" t="s">
        <v>15</v>
      </c>
      <c r="P192" s="142" t="s">
        <v>16</v>
      </c>
      <c r="Q192" s="142" t="s">
        <v>17</v>
      </c>
      <c r="R192" s="142" t="s">
        <v>18</v>
      </c>
      <c r="S192" s="142" t="s">
        <v>19</v>
      </c>
      <c r="T192" s="142" t="s">
        <v>20</v>
      </c>
      <c r="U192" s="142" t="s">
        <v>21</v>
      </c>
      <c r="V192" s="142" t="s">
        <v>22</v>
      </c>
      <c r="W192" s="142" t="s">
        <v>23</v>
      </c>
      <c r="X192" s="142" t="s">
        <v>24</v>
      </c>
      <c r="Y192" s="142" t="s">
        <v>25</v>
      </c>
      <c r="Z192" s="142" t="s">
        <v>26</v>
      </c>
      <c r="AA192" s="142" t="s">
        <v>27</v>
      </c>
      <c r="AB192" s="107" t="s">
        <v>28</v>
      </c>
      <c r="AC192" s="107" t="s">
        <v>29</v>
      </c>
      <c r="AD192" s="107" t="s">
        <v>30</v>
      </c>
      <c r="AE192" s="107" t="s">
        <v>31</v>
      </c>
      <c r="AF192" s="4"/>
      <c r="AG192" s="4"/>
      <c r="AH192" s="4"/>
      <c r="AI192" s="4"/>
      <c r="AJ192" s="4"/>
      <c r="AK192" s="4"/>
      <c r="AL192" s="45">
        <v>2023.0</v>
      </c>
      <c r="AM192" s="45">
        <v>7.0</v>
      </c>
      <c r="AN192" s="46" t="s">
        <v>69</v>
      </c>
      <c r="AO192" s="46" t="s">
        <v>55</v>
      </c>
      <c r="AP192" s="45">
        <v>66.34</v>
      </c>
      <c r="AQ192" s="45">
        <v>116.24</v>
      </c>
      <c r="AR192" s="46" t="str">
        <f>IF(Stats!$AP192&gt;Stats!$AQ192,Stats!$AN192,Stats!$AO192)</f>
        <v>Dave</v>
      </c>
      <c r="AS192" s="46" t="str">
        <f>IF(Stats!$AR192=Stats!$AN192,CONCATENATE(Stats!$AN192," over ",Stats!$AO192),CONCATENATE(Stats!$AO192," over ",Stats!$AN192))</f>
        <v>Dave over Todd</v>
      </c>
      <c r="AT192" s="46" t="str">
        <f>IF(Stats!$AR192=Stats!$AO192,CONCATENATE(Stats!$AN192," loser to ",Stats!$AO192),CONCATENATE(Stats!$AO192," loser to ",Stats!$AN192))</f>
        <v>Todd loser to Dave</v>
      </c>
      <c r="AU192" s="45">
        <f>ABS(Stats!$AQ192-Stats!$AP192)</f>
        <v>49.9</v>
      </c>
      <c r="AV192" s="45">
        <f>Stats!$AQ192+Stats!$AP192</f>
        <v>182.58</v>
      </c>
      <c r="AW192" s="45"/>
      <c r="AX192" s="4"/>
      <c r="AY192" s="4" t="s">
        <v>790</v>
      </c>
      <c r="AZ192" s="4">
        <f>COUNTIF(Stats!$AS$4:$AS$1633,AY192)</f>
        <v>4</v>
      </c>
      <c r="BA192" s="4" t="s">
        <v>791</v>
      </c>
      <c r="BB192" s="4">
        <f>COUNTIF(Stats!$AT$4:$AT$1633,BA192)</f>
        <v>1</v>
      </c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</row>
    <row r="193" ht="12.75" customHeight="1">
      <c r="A193" s="75">
        <v>2022.0</v>
      </c>
      <c r="B193" s="25"/>
      <c r="C193" s="25" t="s">
        <v>792</v>
      </c>
      <c r="D193" s="25"/>
      <c r="E193" s="25"/>
      <c r="F193" s="4"/>
      <c r="G193" s="4"/>
      <c r="H193" s="4"/>
      <c r="I193" s="4"/>
      <c r="J193" s="5"/>
      <c r="K193" s="186" t="s">
        <v>62</v>
      </c>
      <c r="L193" s="187">
        <v>0.6428571428571429</v>
      </c>
      <c r="M193" s="188"/>
      <c r="N193" s="188"/>
      <c r="O193" s="188"/>
      <c r="P193" s="188"/>
      <c r="Q193" s="188"/>
      <c r="R193" s="188"/>
      <c r="S193" s="188"/>
      <c r="T193" s="188"/>
      <c r="U193" s="188"/>
      <c r="V193" s="188"/>
      <c r="W193" s="188"/>
      <c r="X193" s="188"/>
      <c r="Y193" s="188"/>
      <c r="Z193" s="188"/>
      <c r="AA193" s="187">
        <v>0.6428571428571429</v>
      </c>
      <c r="AB193" s="189">
        <v>0.6428571428571429</v>
      </c>
      <c r="AC193" s="189">
        <v>0.6428571428571429</v>
      </c>
      <c r="AD193" s="189" t="s">
        <v>793</v>
      </c>
      <c r="AE193" s="189" t="s">
        <v>793</v>
      </c>
      <c r="AF193" s="4"/>
      <c r="AG193" s="4"/>
      <c r="AH193" s="4"/>
      <c r="AI193" s="4"/>
      <c r="AJ193" s="4"/>
      <c r="AK193" s="4"/>
      <c r="AL193" s="64">
        <v>2023.0</v>
      </c>
      <c r="AM193" s="64">
        <v>7.0</v>
      </c>
      <c r="AN193" s="65" t="s">
        <v>65</v>
      </c>
      <c r="AO193" s="65" t="s">
        <v>57</v>
      </c>
      <c r="AP193" s="64">
        <v>108.26</v>
      </c>
      <c r="AQ193" s="64">
        <v>107.9</v>
      </c>
      <c r="AR193" s="65" t="str">
        <f>IF(Stats!$AP193&gt;Stats!$AQ193,Stats!$AN193,Stats!$AO193)</f>
        <v>Neill</v>
      </c>
      <c r="AS193" s="65" t="str">
        <f>IF(Stats!$AR193=Stats!$AN193,CONCATENATE(Stats!$AN193," over ",Stats!$AO193),CONCATENATE(Stats!$AO193," over ",Stats!$AN193))</f>
        <v>Neill over Doug</v>
      </c>
      <c r="AT193" s="65" t="str">
        <f>IF(Stats!$AR193=Stats!$AO193,CONCATENATE(Stats!$AN193," loser to ",Stats!$AO193),CONCATENATE(Stats!$AO193," loser to ",Stats!$AN193))</f>
        <v>Doug loser to Neill</v>
      </c>
      <c r="AU193" s="64">
        <f>ABS(Stats!$AQ193-Stats!$AP193)</f>
        <v>0.36</v>
      </c>
      <c r="AV193" s="64">
        <f>Stats!$AQ193+Stats!$AP193</f>
        <v>216.16</v>
      </c>
      <c r="AW193" s="64"/>
      <c r="AX193" s="4"/>
      <c r="AY193" s="4" t="s">
        <v>794</v>
      </c>
      <c r="AZ193" s="4">
        <f>COUNTIF(Stats!$AS$4:$AS$1633,AY193)</f>
        <v>9</v>
      </c>
      <c r="BA193" s="4" t="s">
        <v>795</v>
      </c>
      <c r="BB193" s="4">
        <f>COUNTIF(Stats!$AT$4:$AT$1633,BA193)</f>
        <v>1</v>
      </c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</row>
    <row r="194" ht="12.75" customHeight="1">
      <c r="A194" s="68">
        <v>2022.0</v>
      </c>
      <c r="B194" s="52" t="s">
        <v>60</v>
      </c>
      <c r="C194" s="52" t="s">
        <v>796</v>
      </c>
      <c r="D194" s="52" t="s">
        <v>49</v>
      </c>
      <c r="E194" s="52" t="s">
        <v>686</v>
      </c>
      <c r="F194" s="4"/>
      <c r="G194" s="4"/>
      <c r="H194" s="4"/>
      <c r="I194" s="4"/>
      <c r="J194" s="5"/>
      <c r="K194" s="186" t="s">
        <v>56</v>
      </c>
      <c r="L194" s="187">
        <v>0.42857142857142855</v>
      </c>
      <c r="M194" s="188"/>
      <c r="N194" s="188"/>
      <c r="O194" s="188"/>
      <c r="P194" s="188"/>
      <c r="Q194" s="188"/>
      <c r="R194" s="188"/>
      <c r="S194" s="188"/>
      <c r="T194" s="188"/>
      <c r="U194" s="188"/>
      <c r="V194" s="188"/>
      <c r="W194" s="188"/>
      <c r="X194" s="188"/>
      <c r="Y194" s="188"/>
      <c r="Z194" s="188"/>
      <c r="AA194" s="187">
        <v>0.42857142857142855</v>
      </c>
      <c r="AB194" s="190">
        <v>0.42857142857142855</v>
      </c>
      <c r="AC194" s="190">
        <v>0.42857142857142855</v>
      </c>
      <c r="AD194" s="190" t="s">
        <v>793</v>
      </c>
      <c r="AE194" s="190" t="s">
        <v>793</v>
      </c>
      <c r="AF194" s="4"/>
      <c r="AG194" s="4"/>
      <c r="AH194" s="4"/>
      <c r="AI194" s="4"/>
      <c r="AJ194" s="4"/>
      <c r="AK194" s="4"/>
      <c r="AL194" s="45">
        <v>2023.0</v>
      </c>
      <c r="AM194" s="45">
        <v>7.0</v>
      </c>
      <c r="AN194" s="46" t="s">
        <v>49</v>
      </c>
      <c r="AO194" s="46" t="s">
        <v>61</v>
      </c>
      <c r="AP194" s="45">
        <v>128.06</v>
      </c>
      <c r="AQ194" s="45">
        <v>95.16</v>
      </c>
      <c r="AR194" s="46" t="str">
        <f>IF(Stats!$AP194&gt;Stats!$AQ194,Stats!$AN194,Stats!$AO194)</f>
        <v>Adler</v>
      </c>
      <c r="AS194" s="46" t="str">
        <f>IF(Stats!$AR194=Stats!$AN194,CONCATENATE(Stats!$AN194," over ",Stats!$AO194),CONCATENATE(Stats!$AO194," over ",Stats!$AN194))</f>
        <v>Adler over Jimmy</v>
      </c>
      <c r="AT194" s="46" t="str">
        <f>IF(Stats!$AR194=Stats!$AO194,CONCATENATE(Stats!$AN194," loser to ",Stats!$AO194),CONCATENATE(Stats!$AO194," loser to ",Stats!$AN194))</f>
        <v>Jimmy loser to Adler</v>
      </c>
      <c r="AU194" s="45">
        <f>ABS(Stats!$AQ194-Stats!$AP194)</f>
        <v>32.9</v>
      </c>
      <c r="AV194" s="45">
        <f>Stats!$AQ194+Stats!$AP194</f>
        <v>223.22</v>
      </c>
      <c r="AW194" s="45"/>
      <c r="AX194" s="4"/>
      <c r="AY194" s="4" t="s">
        <v>797</v>
      </c>
      <c r="AZ194" s="4">
        <f>COUNTIF(Stats!$AS$4:$AS$1633,AY194)</f>
        <v>10</v>
      </c>
      <c r="BA194" s="4" t="s">
        <v>798</v>
      </c>
      <c r="BB194" s="4">
        <f>COUNTIF(Stats!$AT$4:$AT$1633,BA194)</f>
        <v>1</v>
      </c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</row>
    <row r="195" ht="12.75" customHeight="1">
      <c r="A195" s="75">
        <v>2022.0</v>
      </c>
      <c r="B195" s="25" t="s">
        <v>64</v>
      </c>
      <c r="C195" s="25" t="s">
        <v>799</v>
      </c>
      <c r="D195" s="25" t="s">
        <v>69</v>
      </c>
      <c r="E195" s="25" t="s">
        <v>800</v>
      </c>
      <c r="F195" s="4"/>
      <c r="G195" s="4"/>
      <c r="H195" s="4"/>
      <c r="I195" s="4"/>
      <c r="J195" s="5"/>
      <c r="K195" s="186" t="s">
        <v>51</v>
      </c>
      <c r="L195" s="187">
        <v>0.40384615384615385</v>
      </c>
      <c r="M195" s="188"/>
      <c r="N195" s="188"/>
      <c r="O195" s="188"/>
      <c r="P195" s="188"/>
      <c r="Q195" s="188"/>
      <c r="R195" s="188"/>
      <c r="S195" s="188"/>
      <c r="T195" s="188"/>
      <c r="U195" s="188"/>
      <c r="V195" s="187">
        <v>0.23076923076923078</v>
      </c>
      <c r="W195" s="187">
        <v>0.38461538461538464</v>
      </c>
      <c r="X195" s="187">
        <v>0.5</v>
      </c>
      <c r="Y195" s="187">
        <v>0.5</v>
      </c>
      <c r="Z195" s="188"/>
      <c r="AA195" s="188"/>
      <c r="AB195" s="190">
        <v>0.5</v>
      </c>
      <c r="AC195" s="190">
        <v>0.23076923076923078</v>
      </c>
      <c r="AD195" s="190" t="s">
        <v>793</v>
      </c>
      <c r="AE195" s="190" t="s">
        <v>793</v>
      </c>
      <c r="AF195" s="4"/>
      <c r="AG195" s="4"/>
      <c r="AH195" s="4"/>
      <c r="AI195" s="4"/>
      <c r="AJ195" s="4"/>
      <c r="AK195" s="4"/>
      <c r="AL195" s="64">
        <v>2023.0</v>
      </c>
      <c r="AM195" s="64">
        <v>7.0</v>
      </c>
      <c r="AN195" s="65" t="s">
        <v>67</v>
      </c>
      <c r="AO195" s="65" t="s">
        <v>64</v>
      </c>
      <c r="AP195" s="64">
        <v>121.68</v>
      </c>
      <c r="AQ195" s="64">
        <v>110.48</v>
      </c>
      <c r="AR195" s="65" t="str">
        <f>IF(Stats!$AP195&gt;Stats!$AQ195,Stats!$AN195,Stats!$AO195)</f>
        <v>Rick</v>
      </c>
      <c r="AS195" s="65" t="str">
        <f>IF(Stats!$AR195=Stats!$AN195,CONCATENATE(Stats!$AN195," over ",Stats!$AO195),CONCATENATE(Stats!$AO195," over ",Stats!$AN195))</f>
        <v>Rick over Mims</v>
      </c>
      <c r="AT195" s="65" t="str">
        <f>IF(Stats!$AR195=Stats!$AO195,CONCATENATE(Stats!$AN195," loser to ",Stats!$AO195),CONCATENATE(Stats!$AO195," loser to ",Stats!$AN195))</f>
        <v>Mims loser to Rick</v>
      </c>
      <c r="AU195" s="64">
        <f>ABS(Stats!$AQ195-Stats!$AP195)</f>
        <v>11.2</v>
      </c>
      <c r="AV195" s="64">
        <f>Stats!$AQ195+Stats!$AP195</f>
        <v>232.16</v>
      </c>
      <c r="AW195" s="64"/>
      <c r="AX195" s="4"/>
      <c r="AY195" s="4" t="s">
        <v>801</v>
      </c>
      <c r="AZ195" s="4">
        <f>COUNTIF(Stats!$AS$4:$AS$1633,AY195)</f>
        <v>18</v>
      </c>
      <c r="BA195" s="4" t="s">
        <v>802</v>
      </c>
      <c r="BB195" s="4">
        <f>COUNTIF(Stats!$AT$4:$AT$1633,BA195)</f>
        <v>7</v>
      </c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</row>
    <row r="196" ht="12.75" customHeight="1">
      <c r="A196" s="75">
        <v>2022.0</v>
      </c>
      <c r="B196" s="25"/>
      <c r="C196" s="25" t="s">
        <v>482</v>
      </c>
      <c r="D196" s="25"/>
      <c r="E196" s="25" t="s">
        <v>707</v>
      </c>
      <c r="F196" s="4"/>
      <c r="G196" s="4"/>
      <c r="H196" s="4"/>
      <c r="I196" s="4"/>
      <c r="J196" s="5"/>
      <c r="K196" s="186" t="s">
        <v>54</v>
      </c>
      <c r="L196" s="187">
        <v>0.21428571428571427</v>
      </c>
      <c r="M196" s="188"/>
      <c r="N196" s="188"/>
      <c r="O196" s="188"/>
      <c r="P196" s="188"/>
      <c r="Q196" s="188"/>
      <c r="R196" s="188"/>
      <c r="S196" s="188"/>
      <c r="T196" s="188"/>
      <c r="U196" s="188"/>
      <c r="V196" s="188"/>
      <c r="W196" s="188"/>
      <c r="X196" s="188"/>
      <c r="Y196" s="188"/>
      <c r="Z196" s="188"/>
      <c r="AA196" s="187">
        <v>0.21428571428571427</v>
      </c>
      <c r="AB196" s="190">
        <v>0.21428571428571427</v>
      </c>
      <c r="AC196" s="190">
        <v>0.21428571428571427</v>
      </c>
      <c r="AD196" s="190" t="s">
        <v>793</v>
      </c>
      <c r="AE196" s="190" t="s">
        <v>793</v>
      </c>
      <c r="AF196" s="4"/>
      <c r="AG196" s="4"/>
      <c r="AH196" s="4"/>
      <c r="AI196" s="4"/>
      <c r="AJ196" s="4"/>
      <c r="AK196" s="4"/>
      <c r="AL196" s="45">
        <v>2023.0</v>
      </c>
      <c r="AM196" s="45">
        <v>7.0</v>
      </c>
      <c r="AN196" s="46" t="s">
        <v>66</v>
      </c>
      <c r="AO196" s="46" t="s">
        <v>59</v>
      </c>
      <c r="AP196" s="45">
        <v>85.6</v>
      </c>
      <c r="AQ196" s="45">
        <v>73.84</v>
      </c>
      <c r="AR196" s="46" t="str">
        <f>IF(Stats!$AP196&gt;Stats!$AQ196,Stats!$AN196,Stats!$AO196)</f>
        <v>Nixon</v>
      </c>
      <c r="AS196" s="46" t="str">
        <f>IF(Stats!$AR196=Stats!$AN196,CONCATENATE(Stats!$AN196," over ",Stats!$AO196),CONCATENATE(Stats!$AO196," over ",Stats!$AN196))</f>
        <v>Nixon over Forrest</v>
      </c>
      <c r="AT196" s="46" t="str">
        <f>IF(Stats!$AR196=Stats!$AO196,CONCATENATE(Stats!$AN196," loser to ",Stats!$AO196),CONCATENATE(Stats!$AO196," loser to ",Stats!$AN196))</f>
        <v>Forrest loser to Nixon</v>
      </c>
      <c r="AU196" s="45">
        <f>ABS(Stats!$AQ196-Stats!$AP196)</f>
        <v>11.76</v>
      </c>
      <c r="AV196" s="45">
        <f>Stats!$AQ196+Stats!$AP196</f>
        <v>159.44</v>
      </c>
      <c r="AW196" s="45"/>
      <c r="AX196" s="4"/>
      <c r="AY196" s="4" t="s">
        <v>803</v>
      </c>
      <c r="AZ196" s="4">
        <f>COUNTIF(Stats!$AS$4:$AS$1633,AY196)</f>
        <v>1</v>
      </c>
      <c r="BA196" s="4" t="s">
        <v>804</v>
      </c>
      <c r="BB196" s="4">
        <f>COUNTIF(Stats!$AT$4:$AT$1633,BA196)</f>
        <v>7</v>
      </c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</row>
    <row r="197" ht="12.75" customHeight="1">
      <c r="A197" s="75">
        <v>2022.0</v>
      </c>
      <c r="B197" s="25"/>
      <c r="C197" s="25"/>
      <c r="D197" s="25"/>
      <c r="E197" s="25" t="s">
        <v>694</v>
      </c>
      <c r="F197" s="4"/>
      <c r="G197" s="4"/>
      <c r="H197" s="4"/>
      <c r="I197" s="4"/>
      <c r="J197" s="5"/>
      <c r="K197" s="186" t="s">
        <v>64</v>
      </c>
      <c r="L197" s="187">
        <v>0.6384615384615385</v>
      </c>
      <c r="M197" s="187">
        <v>0.5714285714285714</v>
      </c>
      <c r="N197" s="187">
        <v>0.5714285714285714</v>
      </c>
      <c r="O197" s="187">
        <v>0.6428571428571429</v>
      </c>
      <c r="P197" s="187">
        <v>0.7142857142857143</v>
      </c>
      <c r="Q197" s="187">
        <v>0.6923076923076923</v>
      </c>
      <c r="R197" s="188"/>
      <c r="S197" s="188"/>
      <c r="T197" s="188"/>
      <c r="U197" s="188"/>
      <c r="V197" s="188"/>
      <c r="W197" s="188"/>
      <c r="X197" s="188"/>
      <c r="Y197" s="188"/>
      <c r="Z197" s="188"/>
      <c r="AA197" s="188"/>
      <c r="AB197" s="190">
        <v>0.7142857142857143</v>
      </c>
      <c r="AC197" s="190">
        <v>0.5714285714285714</v>
      </c>
      <c r="AD197" s="190">
        <v>0.5952380952380952</v>
      </c>
      <c r="AE197" s="190">
        <v>0.6384615384615385</v>
      </c>
      <c r="AF197" s="4"/>
      <c r="AG197" s="4"/>
      <c r="AH197" s="4"/>
      <c r="AI197" s="4"/>
      <c r="AJ197" s="4"/>
      <c r="AK197" s="4"/>
      <c r="AL197" s="64">
        <v>2023.0</v>
      </c>
      <c r="AM197" s="64">
        <v>7.0</v>
      </c>
      <c r="AN197" s="65" t="s">
        <v>60</v>
      </c>
      <c r="AO197" s="65" t="s">
        <v>50</v>
      </c>
      <c r="AP197" s="64">
        <v>118.36</v>
      </c>
      <c r="AQ197" s="64">
        <v>67.66</v>
      </c>
      <c r="AR197" s="65" t="str">
        <f>IF(Stats!$AP197&gt;Stats!$AQ197,Stats!$AN197,Stats!$AO197)</f>
        <v>Hoyle</v>
      </c>
      <c r="AS197" s="65" t="str">
        <f>IF(Stats!$AR197=Stats!$AN197,CONCATENATE(Stats!$AN197," over ",Stats!$AO197),CONCATENATE(Stats!$AO197," over ",Stats!$AN197))</f>
        <v>Hoyle over AJ</v>
      </c>
      <c r="AT197" s="65" t="str">
        <f>IF(Stats!$AR197=Stats!$AO197,CONCATENATE(Stats!$AN197," loser to ",Stats!$AO197),CONCATENATE(Stats!$AO197," loser to ",Stats!$AN197))</f>
        <v>AJ loser to Hoyle</v>
      </c>
      <c r="AU197" s="64">
        <f>ABS(Stats!$AQ197-Stats!$AP197)</f>
        <v>50.7</v>
      </c>
      <c r="AV197" s="64">
        <f>Stats!$AQ197+Stats!$AP197</f>
        <v>186.02</v>
      </c>
      <c r="AW197" s="64"/>
      <c r="AX197" s="4"/>
      <c r="AY197" s="4" t="s">
        <v>805</v>
      </c>
      <c r="AZ197" s="4">
        <f>COUNTIF(Stats!$AS$4:$AS$1633,AY197)</f>
        <v>2</v>
      </c>
      <c r="BA197" s="4" t="s">
        <v>806</v>
      </c>
      <c r="BB197" s="4">
        <f>COUNTIF(Stats!$AT$4:$AT$1633,BA197)</f>
        <v>1</v>
      </c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</row>
    <row r="198" ht="12.75" customHeight="1">
      <c r="A198" s="75">
        <v>2023.0</v>
      </c>
      <c r="B198" s="25" t="s">
        <v>65</v>
      </c>
      <c r="C198" s="25" t="s">
        <v>807</v>
      </c>
      <c r="D198" s="25" t="s">
        <v>49</v>
      </c>
      <c r="E198" s="25" t="s">
        <v>707</v>
      </c>
      <c r="F198" s="4"/>
      <c r="G198" s="4"/>
      <c r="H198" s="4"/>
      <c r="I198" s="4"/>
      <c r="J198" s="5"/>
      <c r="K198" s="186" t="s">
        <v>126</v>
      </c>
      <c r="L198" s="187">
        <v>0.5</v>
      </c>
      <c r="M198" s="188"/>
      <c r="N198" s="188"/>
      <c r="O198" s="188"/>
      <c r="P198" s="188"/>
      <c r="Q198" s="188"/>
      <c r="R198" s="188"/>
      <c r="S198" s="188"/>
      <c r="T198" s="187">
        <v>0.6153846153846154</v>
      </c>
      <c r="U198" s="187">
        <v>0.38461538461538464</v>
      </c>
      <c r="V198" s="188"/>
      <c r="W198" s="188"/>
      <c r="X198" s="188"/>
      <c r="Y198" s="188"/>
      <c r="Z198" s="188"/>
      <c r="AA198" s="188"/>
      <c r="AB198" s="190">
        <v>0.6153846153846154</v>
      </c>
      <c r="AC198" s="190">
        <v>0.38461538461538464</v>
      </c>
      <c r="AD198" s="190" t="s">
        <v>793</v>
      </c>
      <c r="AE198" s="190">
        <v>0.6153846153846154</v>
      </c>
      <c r="AF198" s="4"/>
      <c r="AG198" s="4"/>
      <c r="AH198" s="4"/>
      <c r="AI198" s="4"/>
      <c r="AJ198" s="4"/>
      <c r="AK198" s="4"/>
      <c r="AL198" s="45">
        <v>2023.0</v>
      </c>
      <c r="AM198" s="45">
        <v>6.0</v>
      </c>
      <c r="AN198" s="46" t="s">
        <v>55</v>
      </c>
      <c r="AO198" s="46" t="s">
        <v>68</v>
      </c>
      <c r="AP198" s="45">
        <v>100.2</v>
      </c>
      <c r="AQ198" s="45">
        <v>63.44</v>
      </c>
      <c r="AR198" s="46" t="str">
        <f>IF(Stats!$AP198&gt;Stats!$AQ198,Stats!$AN198,Stats!$AO198)</f>
        <v>Dave</v>
      </c>
      <c r="AS198" s="46" t="str">
        <f>IF(Stats!$AR198=Stats!$AN198,CONCATENATE(Stats!$AN198," over ",Stats!$AO198),CONCATENATE(Stats!$AO198," over ",Stats!$AN198))</f>
        <v>Dave over Ryan</v>
      </c>
      <c r="AT198" s="46" t="str">
        <f>IF(Stats!$AR198=Stats!$AO198,CONCATENATE(Stats!$AN198," loser to ",Stats!$AO198),CONCATENATE(Stats!$AO198," loser to ",Stats!$AN198))</f>
        <v>Ryan loser to Dave</v>
      </c>
      <c r="AU198" s="45">
        <f>ABS(Stats!$AQ198-Stats!$AP198)</f>
        <v>36.76</v>
      </c>
      <c r="AV198" s="45">
        <f>Stats!$AQ198+Stats!$AP198</f>
        <v>163.64</v>
      </c>
      <c r="AW198" s="45"/>
      <c r="AX198" s="4"/>
      <c r="AY198" s="4" t="s">
        <v>808</v>
      </c>
      <c r="AZ198" s="4">
        <f>COUNTIF(Stats!$AS$4:$AS$1633,AY198)</f>
        <v>13</v>
      </c>
      <c r="BA198" s="4" t="s">
        <v>809</v>
      </c>
      <c r="BB198" s="4">
        <f>COUNTIF(Stats!$AT$4:$AT$1633,BA198)</f>
        <v>12</v>
      </c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</row>
    <row r="199" ht="12.75" customHeight="1">
      <c r="A199" s="68">
        <v>2023.0</v>
      </c>
      <c r="B199" s="52" t="s">
        <v>65</v>
      </c>
      <c r="C199" s="52" t="s">
        <v>810</v>
      </c>
      <c r="D199" s="52" t="s">
        <v>57</v>
      </c>
      <c r="E199" s="52" t="s">
        <v>811</v>
      </c>
      <c r="F199" s="4"/>
      <c r="G199" s="4"/>
      <c r="H199" s="4"/>
      <c r="I199" s="4"/>
      <c r="J199" s="5"/>
      <c r="K199" s="186" t="s">
        <v>59</v>
      </c>
      <c r="L199" s="187">
        <v>0.550915750915751</v>
      </c>
      <c r="M199" s="187">
        <v>0.7142857142857143</v>
      </c>
      <c r="N199" s="187">
        <v>0.5714285714285714</v>
      </c>
      <c r="O199" s="187">
        <v>0.35714285714285715</v>
      </c>
      <c r="P199" s="187">
        <v>0.7142857142857143</v>
      </c>
      <c r="Q199" s="187">
        <v>0.7692307692307693</v>
      </c>
      <c r="R199" s="187">
        <v>0.6153846153846154</v>
      </c>
      <c r="S199" s="187">
        <v>0.46153846153846156</v>
      </c>
      <c r="T199" s="187">
        <v>0.46153846153846156</v>
      </c>
      <c r="U199" s="187">
        <v>0.23076923076923078</v>
      </c>
      <c r="V199" s="187">
        <v>0.5384615384615384</v>
      </c>
      <c r="W199" s="187">
        <v>0.6153846153846154</v>
      </c>
      <c r="X199" s="187">
        <v>0.42857142857142855</v>
      </c>
      <c r="Y199" s="187">
        <v>0.42857142857142855</v>
      </c>
      <c r="Z199" s="187">
        <v>0.7857142857142857</v>
      </c>
      <c r="AA199" s="187">
        <v>0.5714285714285714</v>
      </c>
      <c r="AB199" s="190">
        <v>0.7857142857142857</v>
      </c>
      <c r="AC199" s="190">
        <v>0.23076923076923078</v>
      </c>
      <c r="AD199" s="190">
        <v>0.5476190476190476</v>
      </c>
      <c r="AE199" s="190">
        <v>0.5831043956043956</v>
      </c>
      <c r="AF199" s="4"/>
      <c r="AG199" s="4"/>
      <c r="AH199" s="4"/>
      <c r="AI199" s="4"/>
      <c r="AJ199" s="4"/>
      <c r="AK199" s="4"/>
      <c r="AL199" s="64">
        <v>2023.0</v>
      </c>
      <c r="AM199" s="64">
        <v>6.0</v>
      </c>
      <c r="AN199" s="65" t="s">
        <v>57</v>
      </c>
      <c r="AO199" s="65" t="s">
        <v>63</v>
      </c>
      <c r="AP199" s="64">
        <v>97.96</v>
      </c>
      <c r="AQ199" s="64">
        <v>64.52</v>
      </c>
      <c r="AR199" s="65" t="str">
        <f>IF(Stats!$AP199&gt;Stats!$AQ199,Stats!$AN199,Stats!$AO199)</f>
        <v>Doug</v>
      </c>
      <c r="AS199" s="65" t="str">
        <f>IF(Stats!$AR199=Stats!$AN199,CONCATENATE(Stats!$AN199," over ",Stats!$AO199),CONCATENATE(Stats!$AO199," over ",Stats!$AN199))</f>
        <v>Doug over Mike S</v>
      </c>
      <c r="AT199" s="65" t="str">
        <f>IF(Stats!$AR199=Stats!$AO199,CONCATENATE(Stats!$AN199," loser to ",Stats!$AO199),CONCATENATE(Stats!$AO199," loser to ",Stats!$AN199))</f>
        <v>Mike S loser to Doug</v>
      </c>
      <c r="AU199" s="64">
        <f>ABS(Stats!$AQ199-Stats!$AP199)</f>
        <v>33.44</v>
      </c>
      <c r="AV199" s="64">
        <f>Stats!$AQ199+Stats!$AP199</f>
        <v>162.48</v>
      </c>
      <c r="AW199" s="64"/>
      <c r="AX199" s="4"/>
      <c r="AY199" s="4" t="s">
        <v>812</v>
      </c>
      <c r="AZ199" s="4">
        <f>COUNTIF(Stats!$AS$4:$AS$1633,AY199)</f>
        <v>10</v>
      </c>
      <c r="BA199" s="4" t="s">
        <v>813</v>
      </c>
      <c r="BB199" s="4">
        <f>COUNTIF(Stats!$AT$4:$AT$1633,BA199)</f>
        <v>4</v>
      </c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</row>
    <row r="200" ht="12.75" customHeight="1">
      <c r="A200" s="75">
        <v>2023.0</v>
      </c>
      <c r="B200" s="25" t="s">
        <v>57</v>
      </c>
      <c r="C200" s="25" t="s">
        <v>811</v>
      </c>
      <c r="D200" s="25" t="s">
        <v>63</v>
      </c>
      <c r="E200" s="25" t="s">
        <v>814</v>
      </c>
      <c r="F200" s="4"/>
      <c r="G200" s="4"/>
      <c r="H200" s="4"/>
      <c r="I200" s="4"/>
      <c r="J200" s="5"/>
      <c r="K200" s="186" t="s">
        <v>69</v>
      </c>
      <c r="L200" s="187">
        <v>0.49743589743589745</v>
      </c>
      <c r="M200" s="187">
        <v>0.7142857142857143</v>
      </c>
      <c r="N200" s="187">
        <v>0.42857142857142855</v>
      </c>
      <c r="O200" s="187">
        <v>0.42857142857142855</v>
      </c>
      <c r="P200" s="187">
        <v>0.6428571428571429</v>
      </c>
      <c r="Q200" s="187">
        <v>0.38461538461538464</v>
      </c>
      <c r="R200" s="187">
        <v>0.6153846153846154</v>
      </c>
      <c r="S200" s="187">
        <v>0.6923076923076923</v>
      </c>
      <c r="T200" s="187">
        <v>0.6923076923076923</v>
      </c>
      <c r="U200" s="187">
        <v>0.3076923076923077</v>
      </c>
      <c r="V200" s="187">
        <v>0.3076923076923077</v>
      </c>
      <c r="W200" s="187">
        <v>0.46153846153846156</v>
      </c>
      <c r="X200" s="187">
        <v>0.6428571428571429</v>
      </c>
      <c r="Y200" s="187">
        <v>0.5</v>
      </c>
      <c r="Z200" s="187">
        <v>0.2857142857142857</v>
      </c>
      <c r="AA200" s="187">
        <v>0.35714285714285715</v>
      </c>
      <c r="AB200" s="190">
        <v>0.7142857142857143</v>
      </c>
      <c r="AC200" s="190">
        <v>0.2857142857142857</v>
      </c>
      <c r="AD200" s="190">
        <v>0.5238095238095238</v>
      </c>
      <c r="AE200" s="190">
        <v>0.5748626373626374</v>
      </c>
      <c r="AF200" s="4"/>
      <c r="AG200" s="4"/>
      <c r="AH200" s="4"/>
      <c r="AI200" s="4"/>
      <c r="AJ200" s="4"/>
      <c r="AK200" s="4"/>
      <c r="AL200" s="45">
        <v>2023.0</v>
      </c>
      <c r="AM200" s="45">
        <v>6.0</v>
      </c>
      <c r="AN200" s="46" t="s">
        <v>61</v>
      </c>
      <c r="AO200" s="46" t="s">
        <v>69</v>
      </c>
      <c r="AP200" s="45">
        <v>104.58</v>
      </c>
      <c r="AQ200" s="45">
        <v>110.04</v>
      </c>
      <c r="AR200" s="46" t="str">
        <f>IF(Stats!$AP200&gt;Stats!$AQ200,Stats!$AN200,Stats!$AO200)</f>
        <v>Todd</v>
      </c>
      <c r="AS200" s="46" t="str">
        <f>IF(Stats!$AR200=Stats!$AN200,CONCATENATE(Stats!$AN200," over ",Stats!$AO200),CONCATENATE(Stats!$AO200," over ",Stats!$AN200))</f>
        <v>Todd over Jimmy</v>
      </c>
      <c r="AT200" s="46" t="str">
        <f>IF(Stats!$AR200=Stats!$AO200,CONCATENATE(Stats!$AN200," loser to ",Stats!$AO200),CONCATENATE(Stats!$AO200," loser to ",Stats!$AN200))</f>
        <v>Jimmy loser to Todd</v>
      </c>
      <c r="AU200" s="45">
        <f>ABS(Stats!$AQ200-Stats!$AP200)</f>
        <v>5.46</v>
      </c>
      <c r="AV200" s="45">
        <f>Stats!$AQ200+Stats!$AP200</f>
        <v>214.62</v>
      </c>
      <c r="AW200" s="45"/>
      <c r="AX200" s="4"/>
      <c r="AY200" s="4" t="s">
        <v>815</v>
      </c>
      <c r="AZ200" s="4">
        <f>COUNTIF(Stats!$AS$4:$AS$1633,AY200)</f>
        <v>4</v>
      </c>
      <c r="BA200" s="4" t="s">
        <v>816</v>
      </c>
      <c r="BB200" s="4">
        <f>COUNTIF(Stats!$AT$4:$AT$1633,BA200)</f>
        <v>4</v>
      </c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</row>
    <row r="201" ht="12.75" customHeight="1">
      <c r="A201" s="68">
        <v>2023.0</v>
      </c>
      <c r="B201" s="52" t="s">
        <v>49</v>
      </c>
      <c r="C201" s="52" t="s">
        <v>817</v>
      </c>
      <c r="D201" s="52" t="s">
        <v>61</v>
      </c>
      <c r="E201" s="52" t="s">
        <v>818</v>
      </c>
      <c r="F201" s="4"/>
      <c r="G201" s="4"/>
      <c r="H201" s="4"/>
      <c r="I201" s="4"/>
      <c r="J201" s="5"/>
      <c r="K201" s="186" t="s">
        <v>49</v>
      </c>
      <c r="L201" s="187">
        <v>0.5432234432234432</v>
      </c>
      <c r="M201" s="187">
        <v>0.5</v>
      </c>
      <c r="N201" s="187">
        <v>0.6428571428571429</v>
      </c>
      <c r="O201" s="187">
        <v>0.5714285714285714</v>
      </c>
      <c r="P201" s="187">
        <v>0.2857142857142857</v>
      </c>
      <c r="Q201" s="187">
        <v>0.6153846153846154</v>
      </c>
      <c r="R201" s="187">
        <v>0.6923076923076923</v>
      </c>
      <c r="S201" s="187">
        <v>0.6923076923076923</v>
      </c>
      <c r="T201" s="187">
        <v>0.38461538461538464</v>
      </c>
      <c r="U201" s="187">
        <v>0.6153846153846154</v>
      </c>
      <c r="V201" s="187">
        <v>0.46153846153846156</v>
      </c>
      <c r="W201" s="187">
        <v>0.6153846153846154</v>
      </c>
      <c r="X201" s="187">
        <v>0.5714285714285714</v>
      </c>
      <c r="Y201" s="187">
        <v>0.6428571428571429</v>
      </c>
      <c r="Z201" s="187">
        <v>0.42857142857142855</v>
      </c>
      <c r="AA201" s="187">
        <v>0.42857142857142855</v>
      </c>
      <c r="AB201" s="190">
        <v>0.6923076923076923</v>
      </c>
      <c r="AC201" s="190">
        <v>0.2857142857142857</v>
      </c>
      <c r="AD201" s="190">
        <v>0.5714285714285714</v>
      </c>
      <c r="AE201" s="190">
        <v>0.5480769230769231</v>
      </c>
      <c r="AF201" s="4"/>
      <c r="AG201" s="4"/>
      <c r="AH201" s="4"/>
      <c r="AI201" s="4"/>
      <c r="AJ201" s="4"/>
      <c r="AK201" s="4"/>
      <c r="AL201" s="64">
        <v>2023.0</v>
      </c>
      <c r="AM201" s="64">
        <v>6.0</v>
      </c>
      <c r="AN201" s="65" t="s">
        <v>64</v>
      </c>
      <c r="AO201" s="65" t="s">
        <v>65</v>
      </c>
      <c r="AP201" s="64">
        <v>117.22</v>
      </c>
      <c r="AQ201" s="64">
        <v>113.14</v>
      </c>
      <c r="AR201" s="65" t="str">
        <f>IF(Stats!$AP201&gt;Stats!$AQ201,Stats!$AN201,Stats!$AO201)</f>
        <v>Mims</v>
      </c>
      <c r="AS201" s="65" t="str">
        <f>IF(Stats!$AR201=Stats!$AN201,CONCATENATE(Stats!$AN201," over ",Stats!$AO201),CONCATENATE(Stats!$AO201," over ",Stats!$AN201))</f>
        <v>Mims over Neill</v>
      </c>
      <c r="AT201" s="65" t="str">
        <f>IF(Stats!$AR201=Stats!$AO201,CONCATENATE(Stats!$AN201," loser to ",Stats!$AO201),CONCATENATE(Stats!$AO201," loser to ",Stats!$AN201))</f>
        <v>Neill loser to Mims</v>
      </c>
      <c r="AU201" s="64">
        <f>ABS(Stats!$AQ201-Stats!$AP201)</f>
        <v>4.08</v>
      </c>
      <c r="AV201" s="64">
        <f>Stats!$AQ201+Stats!$AP201</f>
        <v>230.36</v>
      </c>
      <c r="AW201" s="64"/>
      <c r="AX201" s="4"/>
      <c r="AY201" s="4" t="s">
        <v>819</v>
      </c>
      <c r="AZ201" s="4">
        <f>COUNTIF(Stats!$AS$4:$AS$1633,AY201)</f>
        <v>9</v>
      </c>
      <c r="BA201" s="4" t="s">
        <v>820</v>
      </c>
      <c r="BB201" s="4">
        <f>COUNTIF(Stats!$AT$4:$AT$1633,BA201)</f>
        <v>3</v>
      </c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</row>
    <row r="202" ht="12.75" customHeight="1">
      <c r="A202" s="68">
        <v>2023.0</v>
      </c>
      <c r="B202" s="52"/>
      <c r="C202" s="52" t="s">
        <v>670</v>
      </c>
      <c r="D202" s="52"/>
      <c r="E202" s="52" t="s">
        <v>796</v>
      </c>
      <c r="F202" s="4"/>
      <c r="G202" s="4"/>
      <c r="H202" s="4"/>
      <c r="I202" s="4"/>
      <c r="J202" s="5"/>
      <c r="K202" s="186" t="s">
        <v>142</v>
      </c>
      <c r="L202" s="187">
        <v>0.5384615384615384</v>
      </c>
      <c r="M202" s="188"/>
      <c r="N202" s="188"/>
      <c r="O202" s="188"/>
      <c r="P202" s="188"/>
      <c r="Q202" s="188"/>
      <c r="R202" s="187">
        <v>0.5384615384615384</v>
      </c>
      <c r="S202" s="188"/>
      <c r="T202" s="188"/>
      <c r="U202" s="188"/>
      <c r="V202" s="188"/>
      <c r="W202" s="188"/>
      <c r="X202" s="188"/>
      <c r="Y202" s="188"/>
      <c r="Z202" s="188"/>
      <c r="AA202" s="188"/>
      <c r="AB202" s="190">
        <v>0.5384615384615384</v>
      </c>
      <c r="AC202" s="190">
        <v>0.5384615384615384</v>
      </c>
      <c r="AD202" s="190" t="s">
        <v>793</v>
      </c>
      <c r="AE202" s="190">
        <v>0.5384615384615384</v>
      </c>
      <c r="AF202" s="4"/>
      <c r="AG202" s="4"/>
      <c r="AH202" s="4"/>
      <c r="AI202" s="4"/>
      <c r="AJ202" s="4"/>
      <c r="AK202" s="4"/>
      <c r="AL202" s="45">
        <v>2023.0</v>
      </c>
      <c r="AM202" s="45">
        <v>6.0</v>
      </c>
      <c r="AN202" s="46" t="s">
        <v>59</v>
      </c>
      <c r="AO202" s="46" t="s">
        <v>49</v>
      </c>
      <c r="AP202" s="45">
        <v>109.58</v>
      </c>
      <c r="AQ202" s="45">
        <v>105.9</v>
      </c>
      <c r="AR202" s="46" t="str">
        <f>IF(Stats!$AP202&gt;Stats!$AQ202,Stats!$AN202,Stats!$AO202)</f>
        <v>Forrest</v>
      </c>
      <c r="AS202" s="46" t="str">
        <f>IF(Stats!$AR202=Stats!$AN202,CONCATENATE(Stats!$AN202," over ",Stats!$AO202),CONCATENATE(Stats!$AO202," over ",Stats!$AN202))</f>
        <v>Forrest over Adler</v>
      </c>
      <c r="AT202" s="46" t="str">
        <f>IF(Stats!$AR202=Stats!$AO202,CONCATENATE(Stats!$AN202," loser to ",Stats!$AO202),CONCATENATE(Stats!$AO202," loser to ",Stats!$AN202))</f>
        <v>Adler loser to Forrest</v>
      </c>
      <c r="AU202" s="45">
        <f>ABS(Stats!$AQ202-Stats!$AP202)</f>
        <v>3.68</v>
      </c>
      <c r="AV202" s="45">
        <f>Stats!$AQ202+Stats!$AP202</f>
        <v>215.48</v>
      </c>
      <c r="AW202" s="45"/>
      <c r="AX202" s="4"/>
      <c r="AY202" s="4" t="s">
        <v>821</v>
      </c>
      <c r="AZ202" s="4">
        <f>COUNTIF(Stats!$AS$4:$AS$1633,AY202)</f>
        <v>11</v>
      </c>
      <c r="BA202" s="4" t="s">
        <v>822</v>
      </c>
      <c r="BB202" s="4">
        <f>COUNTIF(Stats!$AT$4:$AT$1633,BA202)</f>
        <v>7</v>
      </c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</row>
    <row r="203" ht="12.75" customHeight="1">
      <c r="A203" s="68">
        <v>2023.0</v>
      </c>
      <c r="B203" s="52"/>
      <c r="C203" s="52" t="s">
        <v>823</v>
      </c>
      <c r="D203" s="52"/>
      <c r="E203" s="52" t="s">
        <v>694</v>
      </c>
      <c r="F203" s="4"/>
      <c r="G203" s="4"/>
      <c r="H203" s="4"/>
      <c r="I203" s="4"/>
      <c r="J203" s="5"/>
      <c r="K203" s="186" t="s">
        <v>63</v>
      </c>
      <c r="L203" s="187">
        <v>0.6076923076923078</v>
      </c>
      <c r="M203" s="187">
        <v>0.5714285714285714</v>
      </c>
      <c r="N203" s="187">
        <v>0.5</v>
      </c>
      <c r="O203" s="187">
        <v>0.2857142857142857</v>
      </c>
      <c r="P203" s="187">
        <v>0.42857142857142855</v>
      </c>
      <c r="Q203" s="187">
        <v>0.6153846153846154</v>
      </c>
      <c r="R203" s="187">
        <v>0.6153846153846154</v>
      </c>
      <c r="S203" s="187">
        <v>0.5384615384615384</v>
      </c>
      <c r="T203" s="187">
        <v>0.6153846153846154</v>
      </c>
      <c r="U203" s="187">
        <v>0.6923076923076923</v>
      </c>
      <c r="V203" s="187">
        <v>0.8461538461538461</v>
      </c>
      <c r="W203" s="187">
        <v>0.6923076923076923</v>
      </c>
      <c r="X203" s="187">
        <v>0.7142857142857143</v>
      </c>
      <c r="Y203" s="187">
        <v>0.6428571428571429</v>
      </c>
      <c r="Z203" s="187">
        <v>0.7857142857142857</v>
      </c>
      <c r="AA203" s="187">
        <v>0.5714285714285714</v>
      </c>
      <c r="AB203" s="190">
        <v>0.8461538461538461</v>
      </c>
      <c r="AC203" s="190">
        <v>0.2857142857142857</v>
      </c>
      <c r="AD203" s="190">
        <v>0.4523809523809524</v>
      </c>
      <c r="AE203" s="190">
        <v>0.5212912087912088</v>
      </c>
      <c r="AF203" s="4"/>
      <c r="AG203" s="4"/>
      <c r="AH203" s="4"/>
      <c r="AI203" s="4"/>
      <c r="AJ203" s="4"/>
      <c r="AK203" s="4"/>
      <c r="AL203" s="64">
        <v>2023.0</v>
      </c>
      <c r="AM203" s="64">
        <v>6.0</v>
      </c>
      <c r="AN203" s="65" t="s">
        <v>50</v>
      </c>
      <c r="AO203" s="65" t="s">
        <v>67</v>
      </c>
      <c r="AP203" s="64">
        <v>85.44</v>
      </c>
      <c r="AQ203" s="64">
        <v>111.8</v>
      </c>
      <c r="AR203" s="65" t="str">
        <f>IF(Stats!$AP203&gt;Stats!$AQ203,Stats!$AN203,Stats!$AO203)</f>
        <v>Rick</v>
      </c>
      <c r="AS203" s="65" t="str">
        <f>IF(Stats!$AR203=Stats!$AN203,CONCATENATE(Stats!$AN203," over ",Stats!$AO203),CONCATENATE(Stats!$AO203," over ",Stats!$AN203))</f>
        <v>Rick over AJ</v>
      </c>
      <c r="AT203" s="65" t="str">
        <f>IF(Stats!$AR203=Stats!$AO203,CONCATENATE(Stats!$AN203," loser to ",Stats!$AO203),CONCATENATE(Stats!$AO203," loser to ",Stats!$AN203))</f>
        <v>AJ loser to Rick</v>
      </c>
      <c r="AU203" s="64">
        <f>ABS(Stats!$AQ203-Stats!$AP203)</f>
        <v>26.36</v>
      </c>
      <c r="AV203" s="64">
        <f>Stats!$AQ203+Stats!$AP203</f>
        <v>197.24</v>
      </c>
      <c r="AW203" s="64"/>
      <c r="AX203" s="4"/>
      <c r="AY203" s="4" t="s">
        <v>824</v>
      </c>
      <c r="AZ203" s="4">
        <f>COUNTIF(Stats!$AS$4:$AS$1633,AY203)</f>
        <v>4</v>
      </c>
      <c r="BA203" s="4" t="s">
        <v>825</v>
      </c>
      <c r="BB203" s="4">
        <f>COUNTIF(Stats!$AT$4:$AT$1633,BA203)</f>
        <v>10</v>
      </c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</row>
    <row r="204" ht="12.75" customHeight="1">
      <c r="A204" s="75">
        <v>2023.0</v>
      </c>
      <c r="B204" s="25" t="s">
        <v>60</v>
      </c>
      <c r="C204" s="25" t="s">
        <v>826</v>
      </c>
      <c r="D204" s="25" t="s">
        <v>69</v>
      </c>
      <c r="E204" s="25" t="s">
        <v>827</v>
      </c>
      <c r="F204" s="4"/>
      <c r="G204" s="4"/>
      <c r="H204" s="4"/>
      <c r="I204" s="4"/>
      <c r="J204" s="5"/>
      <c r="K204" s="186" t="s">
        <v>55</v>
      </c>
      <c r="L204" s="187">
        <v>0.495970695970696</v>
      </c>
      <c r="M204" s="187">
        <v>0.21428571428571427</v>
      </c>
      <c r="N204" s="187">
        <v>0.35714285714285715</v>
      </c>
      <c r="O204" s="187">
        <v>0.35714285714285715</v>
      </c>
      <c r="P204" s="187">
        <v>0.5714285714285714</v>
      </c>
      <c r="Q204" s="187">
        <v>0.8461538461538461</v>
      </c>
      <c r="R204" s="187">
        <v>0.6923076923076923</v>
      </c>
      <c r="S204" s="187">
        <v>0.5384615384615384</v>
      </c>
      <c r="T204" s="187">
        <v>0.5384615384615384</v>
      </c>
      <c r="U204" s="187">
        <v>0.7692307692307693</v>
      </c>
      <c r="V204" s="187">
        <v>0.38461538461538464</v>
      </c>
      <c r="W204" s="187">
        <v>0.38461538461538464</v>
      </c>
      <c r="X204" s="187">
        <v>0.5714285714285714</v>
      </c>
      <c r="Y204" s="187">
        <v>0.42857142857142855</v>
      </c>
      <c r="Z204" s="187">
        <v>0.35714285714285715</v>
      </c>
      <c r="AA204" s="187">
        <v>0.42857142857142855</v>
      </c>
      <c r="AB204" s="190">
        <v>0.8461538461538461</v>
      </c>
      <c r="AC204" s="190">
        <v>0.21428571428571427</v>
      </c>
      <c r="AD204" s="190">
        <v>0.30952380952380953</v>
      </c>
      <c r="AE204" s="190">
        <v>0.5144230769230769</v>
      </c>
      <c r="AF204" s="4"/>
      <c r="AG204" s="4"/>
      <c r="AH204" s="4"/>
      <c r="AI204" s="4"/>
      <c r="AJ204" s="4"/>
      <c r="AK204" s="4"/>
      <c r="AL204" s="45">
        <v>2023.0</v>
      </c>
      <c r="AM204" s="45">
        <v>6.0</v>
      </c>
      <c r="AN204" s="46" t="s">
        <v>60</v>
      </c>
      <c r="AO204" s="46" t="s">
        <v>66</v>
      </c>
      <c r="AP204" s="45">
        <v>85.92</v>
      </c>
      <c r="AQ204" s="45">
        <v>102.56</v>
      </c>
      <c r="AR204" s="46" t="str">
        <f>IF(Stats!$AP204&gt;Stats!$AQ204,Stats!$AN204,Stats!$AO204)</f>
        <v>Nixon</v>
      </c>
      <c r="AS204" s="46" t="str">
        <f>IF(Stats!$AR204=Stats!$AN204,CONCATENATE(Stats!$AN204," over ",Stats!$AO204),CONCATENATE(Stats!$AO204," over ",Stats!$AN204))</f>
        <v>Nixon over Hoyle</v>
      </c>
      <c r="AT204" s="46" t="str">
        <f>IF(Stats!$AR204=Stats!$AO204,CONCATENATE(Stats!$AN204," loser to ",Stats!$AO204),CONCATENATE(Stats!$AO204," loser to ",Stats!$AN204))</f>
        <v>Hoyle loser to Nixon</v>
      </c>
      <c r="AU204" s="45">
        <f>ABS(Stats!$AQ204-Stats!$AP204)</f>
        <v>16.64</v>
      </c>
      <c r="AV204" s="45">
        <f>Stats!$AQ204+Stats!$AP204</f>
        <v>188.48</v>
      </c>
      <c r="AW204" s="45"/>
      <c r="AX204" s="4"/>
      <c r="AY204" s="4" t="s">
        <v>828</v>
      </c>
      <c r="AZ204" s="4">
        <f>COUNTIF(Stats!$AS$4:$AS$1633,AY204)</f>
        <v>4</v>
      </c>
      <c r="BA204" s="4" t="s">
        <v>829</v>
      </c>
      <c r="BB204" s="4">
        <f>COUNTIF(Stats!$AT$4:$AT$1633,BA204)</f>
        <v>3</v>
      </c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</row>
    <row r="205" ht="12.75" customHeight="1">
      <c r="A205" s="68">
        <v>2023.0</v>
      </c>
      <c r="B205" s="52" t="s">
        <v>66</v>
      </c>
      <c r="C205" s="52" t="s">
        <v>779</v>
      </c>
      <c r="D205" s="52" t="s">
        <v>67</v>
      </c>
      <c r="E205" s="52" t="s">
        <v>683</v>
      </c>
      <c r="F205" s="4"/>
      <c r="G205" s="4"/>
      <c r="H205" s="4"/>
      <c r="I205" s="4"/>
      <c r="J205" s="5"/>
      <c r="K205" s="186" t="s">
        <v>117</v>
      </c>
      <c r="L205" s="187">
        <v>0.49100899100899104</v>
      </c>
      <c r="M205" s="187">
        <v>0.5714285714285714</v>
      </c>
      <c r="N205" s="187">
        <v>0.42857142857142855</v>
      </c>
      <c r="O205" s="187">
        <v>0.5</v>
      </c>
      <c r="P205" s="187">
        <v>0.2857142857142857</v>
      </c>
      <c r="Q205" s="187">
        <v>0.6153846153846154</v>
      </c>
      <c r="R205" s="187">
        <v>0.6153846153846154</v>
      </c>
      <c r="S205" s="187">
        <v>0.46153846153846156</v>
      </c>
      <c r="T205" s="187">
        <v>0.6153846153846154</v>
      </c>
      <c r="U205" s="187">
        <v>0.38461538461538464</v>
      </c>
      <c r="V205" s="187">
        <v>0.6923076923076923</v>
      </c>
      <c r="W205" s="187">
        <v>0.23076923076923078</v>
      </c>
      <c r="X205" s="188"/>
      <c r="Y205" s="188"/>
      <c r="Z205" s="188"/>
      <c r="AA205" s="188"/>
      <c r="AB205" s="190">
        <v>0.6923076923076923</v>
      </c>
      <c r="AC205" s="190">
        <v>0.23076923076923078</v>
      </c>
      <c r="AD205" s="190">
        <v>0.5</v>
      </c>
      <c r="AE205" s="190">
        <v>0.5116758241758241</v>
      </c>
      <c r="AF205" s="4"/>
      <c r="AG205" s="4"/>
      <c r="AH205" s="4"/>
      <c r="AI205" s="4"/>
      <c r="AJ205" s="4"/>
      <c r="AK205" s="4"/>
      <c r="AL205" s="64">
        <v>2023.0</v>
      </c>
      <c r="AM205" s="64">
        <v>5.0</v>
      </c>
      <c r="AN205" s="65" t="s">
        <v>68</v>
      </c>
      <c r="AO205" s="65" t="s">
        <v>57</v>
      </c>
      <c r="AP205" s="64">
        <v>129.16</v>
      </c>
      <c r="AQ205" s="64">
        <v>85.06</v>
      </c>
      <c r="AR205" s="65" t="str">
        <f>IF(Stats!$AP205&gt;Stats!$AQ205,Stats!$AN205,Stats!$AO205)</f>
        <v>Ryan</v>
      </c>
      <c r="AS205" s="65" t="str">
        <f>IF(Stats!$AR205=Stats!$AN205,CONCATENATE(Stats!$AN205," over ",Stats!$AO205),CONCATENATE(Stats!$AO205," over ",Stats!$AN205))</f>
        <v>Ryan over Doug</v>
      </c>
      <c r="AT205" s="65" t="str">
        <f>IF(Stats!$AR205=Stats!$AO205,CONCATENATE(Stats!$AN205," loser to ",Stats!$AO205),CONCATENATE(Stats!$AO205," loser to ",Stats!$AN205))</f>
        <v>Doug loser to Ryan</v>
      </c>
      <c r="AU205" s="64">
        <f>ABS(Stats!$AQ205-Stats!$AP205)</f>
        <v>44.1</v>
      </c>
      <c r="AV205" s="64">
        <f>Stats!$AQ205+Stats!$AP205</f>
        <v>214.22</v>
      </c>
      <c r="AW205" s="64"/>
      <c r="AX205" s="4"/>
      <c r="AY205" s="4" t="s">
        <v>830</v>
      </c>
      <c r="AZ205" s="4">
        <f>COUNTIF(Stats!$AS$4:$AS$1633,AY205)</f>
        <v>5</v>
      </c>
      <c r="BA205" s="4" t="s">
        <v>831</v>
      </c>
      <c r="BB205" s="4">
        <f>COUNTIF(Stats!$AT$4:$AT$1633,BA205)</f>
        <v>8</v>
      </c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</row>
    <row r="206" ht="12.75" customHeight="1">
      <c r="A206" s="75">
        <v>2023.0</v>
      </c>
      <c r="B206" s="25" t="s">
        <v>59</v>
      </c>
      <c r="C206" s="25" t="s">
        <v>506</v>
      </c>
      <c r="D206" s="25" t="s">
        <v>63</v>
      </c>
      <c r="E206" s="25" t="s">
        <v>789</v>
      </c>
      <c r="F206" s="4"/>
      <c r="G206" s="4"/>
      <c r="H206" s="4"/>
      <c r="I206" s="4"/>
      <c r="J206" s="5"/>
      <c r="K206" s="186" t="s">
        <v>66</v>
      </c>
      <c r="L206" s="187">
        <v>0.49230769230769234</v>
      </c>
      <c r="M206" s="187">
        <v>0.8571428571428571</v>
      </c>
      <c r="N206" s="187">
        <v>0.5</v>
      </c>
      <c r="O206" s="187">
        <v>0.5</v>
      </c>
      <c r="P206" s="187">
        <v>0.35714285714285715</v>
      </c>
      <c r="Q206" s="187">
        <v>0.3076923076923077</v>
      </c>
      <c r="R206" s="187">
        <v>0.38461538461538464</v>
      </c>
      <c r="S206" s="187">
        <v>0.46153846153846156</v>
      </c>
      <c r="T206" s="187">
        <v>0.6923076923076923</v>
      </c>
      <c r="U206" s="187">
        <v>0.38461538461538464</v>
      </c>
      <c r="V206" s="187">
        <v>0.46153846153846156</v>
      </c>
      <c r="W206" s="187">
        <v>0.6923076923076923</v>
      </c>
      <c r="X206" s="187">
        <v>0.35714285714285715</v>
      </c>
      <c r="Y206" s="187">
        <v>0.5</v>
      </c>
      <c r="Z206" s="187">
        <v>0.42857142857142855</v>
      </c>
      <c r="AA206" s="187">
        <v>0.5</v>
      </c>
      <c r="AB206" s="190">
        <v>0.8571428571428571</v>
      </c>
      <c r="AC206" s="190">
        <v>0.3076923076923077</v>
      </c>
      <c r="AD206" s="190">
        <v>0.6190476190476191</v>
      </c>
      <c r="AE206" s="190">
        <v>0.507554945054945</v>
      </c>
      <c r="AF206" s="4"/>
      <c r="AG206" s="4"/>
      <c r="AH206" s="4"/>
      <c r="AI206" s="4"/>
      <c r="AJ206" s="4"/>
      <c r="AK206" s="4"/>
      <c r="AL206" s="45">
        <v>2023.0</v>
      </c>
      <c r="AM206" s="45">
        <v>5.0</v>
      </c>
      <c r="AN206" s="46" t="s">
        <v>55</v>
      </c>
      <c r="AO206" s="46" t="s">
        <v>61</v>
      </c>
      <c r="AP206" s="45">
        <v>92.64</v>
      </c>
      <c r="AQ206" s="45">
        <v>127.32</v>
      </c>
      <c r="AR206" s="46" t="str">
        <f>IF(Stats!$AP206&gt;Stats!$AQ206,Stats!$AN206,Stats!$AO206)</f>
        <v>Jimmy</v>
      </c>
      <c r="AS206" s="46" t="str">
        <f>IF(Stats!$AR206=Stats!$AN206,CONCATENATE(Stats!$AN206," over ",Stats!$AO206),CONCATENATE(Stats!$AO206," over ",Stats!$AN206))</f>
        <v>Jimmy over Dave</v>
      </c>
      <c r="AT206" s="46" t="str">
        <f>IF(Stats!$AR206=Stats!$AO206,CONCATENATE(Stats!$AN206," loser to ",Stats!$AO206),CONCATENATE(Stats!$AO206," loser to ",Stats!$AN206))</f>
        <v>Dave loser to Jimmy</v>
      </c>
      <c r="AU206" s="45">
        <f>ABS(Stats!$AQ206-Stats!$AP206)</f>
        <v>34.68</v>
      </c>
      <c r="AV206" s="45">
        <f>Stats!$AQ206+Stats!$AP206</f>
        <v>219.96</v>
      </c>
      <c r="AW206" s="45"/>
      <c r="AX206" s="4"/>
      <c r="AY206" s="4" t="s">
        <v>832</v>
      </c>
      <c r="AZ206" s="4">
        <f>COUNTIF(Stats!$AS$4:$AS$1633,AY206)</f>
        <v>4</v>
      </c>
      <c r="BA206" s="4" t="s">
        <v>833</v>
      </c>
      <c r="BB206" s="4">
        <f>COUNTIF(Stats!$AT$4:$AT$1633,BA206)</f>
        <v>9</v>
      </c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</row>
    <row r="207" ht="12.75" customHeight="1">
      <c r="A207" s="75">
        <v>2023.0</v>
      </c>
      <c r="B207" s="25"/>
      <c r="C207" s="25" t="s">
        <v>834</v>
      </c>
      <c r="D207" s="25"/>
      <c r="E207" s="25" t="s">
        <v>835</v>
      </c>
      <c r="F207" s="4"/>
      <c r="G207" s="4"/>
      <c r="H207" s="4"/>
      <c r="I207" s="4"/>
      <c r="J207" s="5"/>
      <c r="K207" s="186" t="s">
        <v>65</v>
      </c>
      <c r="L207" s="187">
        <v>0.5090266875981161</v>
      </c>
      <c r="M207" s="187">
        <v>0.14285714285714285</v>
      </c>
      <c r="N207" s="187">
        <v>0.7857142857142857</v>
      </c>
      <c r="O207" s="187">
        <v>0.35714285714285715</v>
      </c>
      <c r="P207" s="187">
        <v>0.7142857142857143</v>
      </c>
      <c r="Q207" s="187">
        <v>0.46153846153846156</v>
      </c>
      <c r="R207" s="187">
        <v>0.46153846153846156</v>
      </c>
      <c r="S207" s="187">
        <v>0.6153846153846154</v>
      </c>
      <c r="T207" s="187">
        <v>0.38461538461538464</v>
      </c>
      <c r="U207" s="187">
        <v>0.6153846153846154</v>
      </c>
      <c r="V207" s="187">
        <v>0.6923076923076923</v>
      </c>
      <c r="W207" s="187">
        <v>0.5384615384615384</v>
      </c>
      <c r="X207" s="187">
        <v>0.42857142857142855</v>
      </c>
      <c r="Y207" s="187">
        <v>0.35714285714285715</v>
      </c>
      <c r="Z207" s="187">
        <v>0.5714285714285714</v>
      </c>
      <c r="AA207" s="188"/>
      <c r="AB207" s="190">
        <v>0.7857142857142857</v>
      </c>
      <c r="AC207" s="190">
        <v>0.14285714285714285</v>
      </c>
      <c r="AD207" s="190">
        <v>0.4285714285714286</v>
      </c>
      <c r="AE207" s="190">
        <v>0.4903846153846154</v>
      </c>
      <c r="AF207" s="4"/>
      <c r="AG207" s="4"/>
      <c r="AH207" s="4"/>
      <c r="AI207" s="4"/>
      <c r="AJ207" s="4"/>
      <c r="AK207" s="4"/>
      <c r="AL207" s="64">
        <v>2023.0</v>
      </c>
      <c r="AM207" s="64">
        <v>5.0</v>
      </c>
      <c r="AN207" s="65" t="s">
        <v>63</v>
      </c>
      <c r="AO207" s="65" t="s">
        <v>64</v>
      </c>
      <c r="AP207" s="64">
        <v>102.38</v>
      </c>
      <c r="AQ207" s="64">
        <v>85.24</v>
      </c>
      <c r="AR207" s="65" t="str">
        <f>IF(Stats!$AP207&gt;Stats!$AQ207,Stats!$AN207,Stats!$AO207)</f>
        <v>Mike S</v>
      </c>
      <c r="AS207" s="65" t="str">
        <f>IF(Stats!$AR207=Stats!$AN207,CONCATENATE(Stats!$AN207," over ",Stats!$AO207),CONCATENATE(Stats!$AO207," over ",Stats!$AN207))</f>
        <v>Mike S over Mims</v>
      </c>
      <c r="AT207" s="65" t="str">
        <f>IF(Stats!$AR207=Stats!$AO207,CONCATENATE(Stats!$AN207," loser to ",Stats!$AO207),CONCATENATE(Stats!$AO207," loser to ",Stats!$AN207))</f>
        <v>Mims loser to Mike S</v>
      </c>
      <c r="AU207" s="64">
        <f>ABS(Stats!$AQ207-Stats!$AP207)</f>
        <v>17.14</v>
      </c>
      <c r="AV207" s="64">
        <f>Stats!$AQ207+Stats!$AP207</f>
        <v>187.62</v>
      </c>
      <c r="AW207" s="64"/>
      <c r="AX207" s="4"/>
      <c r="AY207" s="4" t="s">
        <v>836</v>
      </c>
      <c r="AZ207" s="4">
        <f>COUNTIF(Stats!$AS$4:$AS$1633,AY207)</f>
        <v>4</v>
      </c>
      <c r="BA207" s="4" t="s">
        <v>837</v>
      </c>
      <c r="BB207" s="4">
        <f>COUNTIF(Stats!$AT$4:$AT$1633,BA207)</f>
        <v>3</v>
      </c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</row>
    <row r="208" ht="12.75" customHeight="1">
      <c r="A208" s="75">
        <v>2023.0</v>
      </c>
      <c r="B208" s="25"/>
      <c r="C208" s="25" t="s">
        <v>838</v>
      </c>
      <c r="D208" s="25"/>
      <c r="E208" s="25" t="s">
        <v>839</v>
      </c>
      <c r="F208" s="4"/>
      <c r="G208" s="4"/>
      <c r="H208" s="4"/>
      <c r="I208" s="4"/>
      <c r="J208" s="5"/>
      <c r="K208" s="186" t="s">
        <v>50</v>
      </c>
      <c r="L208" s="187">
        <v>0.45164835164835165</v>
      </c>
      <c r="M208" s="187">
        <v>0.7142857142857143</v>
      </c>
      <c r="N208" s="187">
        <v>0.42857142857142855</v>
      </c>
      <c r="O208" s="187">
        <v>0.5</v>
      </c>
      <c r="P208" s="187">
        <v>0.5</v>
      </c>
      <c r="Q208" s="187">
        <v>0.3076923076923077</v>
      </c>
      <c r="R208" s="187">
        <v>0.38461538461538464</v>
      </c>
      <c r="S208" s="187">
        <v>0.6153846153846154</v>
      </c>
      <c r="T208" s="187">
        <v>0.46153846153846156</v>
      </c>
      <c r="U208" s="187">
        <v>0.3076923076923077</v>
      </c>
      <c r="V208" s="187">
        <v>0.23076923076923078</v>
      </c>
      <c r="W208" s="187">
        <v>0.5384615384615384</v>
      </c>
      <c r="X208" s="187">
        <v>0.2857142857142857</v>
      </c>
      <c r="Y208" s="187">
        <v>0.5</v>
      </c>
      <c r="Z208" s="187">
        <v>0.5</v>
      </c>
      <c r="AA208" s="187">
        <v>0.5</v>
      </c>
      <c r="AB208" s="190">
        <v>0.7142857142857143</v>
      </c>
      <c r="AC208" s="190">
        <v>0.23076923076923078</v>
      </c>
      <c r="AD208" s="190">
        <v>0.5476190476190476</v>
      </c>
      <c r="AE208" s="190">
        <v>0.48901098901098905</v>
      </c>
      <c r="AF208" s="4"/>
      <c r="AG208" s="4"/>
      <c r="AH208" s="4"/>
      <c r="AI208" s="4"/>
      <c r="AJ208" s="4"/>
      <c r="AK208" s="4"/>
      <c r="AL208" s="45">
        <v>2023.0</v>
      </c>
      <c r="AM208" s="45">
        <v>5.0</v>
      </c>
      <c r="AN208" s="46" t="s">
        <v>69</v>
      </c>
      <c r="AO208" s="46" t="s">
        <v>59</v>
      </c>
      <c r="AP208" s="45">
        <v>98.68</v>
      </c>
      <c r="AQ208" s="45">
        <v>64.2</v>
      </c>
      <c r="AR208" s="46" t="str">
        <f>IF(Stats!$AP208&gt;Stats!$AQ208,Stats!$AN208,Stats!$AO208)</f>
        <v>Todd</v>
      </c>
      <c r="AS208" s="46" t="str">
        <f>IF(Stats!$AR208=Stats!$AN208,CONCATENATE(Stats!$AN208," over ",Stats!$AO208),CONCATENATE(Stats!$AO208," over ",Stats!$AN208))</f>
        <v>Todd over Forrest</v>
      </c>
      <c r="AT208" s="46" t="str">
        <f>IF(Stats!$AR208=Stats!$AO208,CONCATENATE(Stats!$AN208," loser to ",Stats!$AO208),CONCATENATE(Stats!$AO208," loser to ",Stats!$AN208))</f>
        <v>Forrest loser to Todd</v>
      </c>
      <c r="AU208" s="45">
        <f>ABS(Stats!$AQ208-Stats!$AP208)</f>
        <v>34.48</v>
      </c>
      <c r="AV208" s="45">
        <f>Stats!$AQ208+Stats!$AP208</f>
        <v>162.88</v>
      </c>
      <c r="AW208" s="45"/>
      <c r="AX208" s="4"/>
      <c r="AY208" s="4" t="s">
        <v>840</v>
      </c>
      <c r="AZ208" s="4">
        <f>COUNTIF(Stats!$AS$4:$AS$1633,AY208)</f>
        <v>4</v>
      </c>
      <c r="BA208" s="4" t="s">
        <v>841</v>
      </c>
      <c r="BB208" s="4">
        <f>COUNTIF(Stats!$AT$4:$AT$1633,BA208)</f>
        <v>1</v>
      </c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</row>
    <row r="209" ht="12.75" customHeight="1">
      <c r="A209" s="68">
        <v>2023.0</v>
      </c>
      <c r="B209" s="52" t="s">
        <v>64</v>
      </c>
      <c r="C209" s="52" t="s">
        <v>842</v>
      </c>
      <c r="D209" s="52" t="s">
        <v>65</v>
      </c>
      <c r="E209" s="52" t="s">
        <v>454</v>
      </c>
      <c r="F209" s="4"/>
      <c r="G209" s="4"/>
      <c r="H209" s="4"/>
      <c r="I209" s="4"/>
      <c r="J209" s="5"/>
      <c r="K209" s="186" t="s">
        <v>57</v>
      </c>
      <c r="L209" s="187">
        <v>0.4970414201183432</v>
      </c>
      <c r="M209" s="187">
        <v>0.5</v>
      </c>
      <c r="N209" s="187">
        <v>0.5714285714285714</v>
      </c>
      <c r="O209" s="187">
        <v>0.5714285714285714</v>
      </c>
      <c r="P209" s="187">
        <v>0.42857142857142855</v>
      </c>
      <c r="Q209" s="187">
        <v>0.38461538461538464</v>
      </c>
      <c r="R209" s="187">
        <v>0.3076923076923077</v>
      </c>
      <c r="S209" s="187">
        <v>0.5384615384615384</v>
      </c>
      <c r="T209" s="187">
        <v>0.5384615384615384</v>
      </c>
      <c r="U209" s="187">
        <v>0.6923076923076923</v>
      </c>
      <c r="V209" s="187">
        <v>0.5384615384615384</v>
      </c>
      <c r="W209" s="187">
        <v>0.46153846153846156</v>
      </c>
      <c r="X209" s="187">
        <v>0.6428571428571429</v>
      </c>
      <c r="Y209" s="187">
        <v>0.2857142857142857</v>
      </c>
      <c r="Z209" s="188"/>
      <c r="AA209" s="188"/>
      <c r="AB209" s="190">
        <v>0.6923076923076923</v>
      </c>
      <c r="AC209" s="190">
        <v>0.2857142857142857</v>
      </c>
      <c r="AD209" s="190">
        <v>0.5476190476190476</v>
      </c>
      <c r="AE209" s="190">
        <v>0.48008241758241754</v>
      </c>
      <c r="AF209" s="4"/>
      <c r="AG209" s="4"/>
      <c r="AH209" s="4"/>
      <c r="AI209" s="4"/>
      <c r="AJ209" s="4"/>
      <c r="AK209" s="4"/>
      <c r="AL209" s="64">
        <v>2023.0</v>
      </c>
      <c r="AM209" s="64">
        <v>5.0</v>
      </c>
      <c r="AN209" s="65" t="s">
        <v>65</v>
      </c>
      <c r="AO209" s="65" t="s">
        <v>50</v>
      </c>
      <c r="AP209" s="64">
        <v>108.84</v>
      </c>
      <c r="AQ209" s="64">
        <v>80.64</v>
      </c>
      <c r="AR209" s="65" t="str">
        <f>IF(Stats!$AP209&gt;Stats!$AQ209,Stats!$AN209,Stats!$AO209)</f>
        <v>Neill</v>
      </c>
      <c r="AS209" s="65" t="str">
        <f>IF(Stats!$AR209=Stats!$AN209,CONCATENATE(Stats!$AN209," over ",Stats!$AO209),CONCATENATE(Stats!$AO209," over ",Stats!$AN209))</f>
        <v>Neill over AJ</v>
      </c>
      <c r="AT209" s="65" t="str">
        <f>IF(Stats!$AR209=Stats!$AO209,CONCATENATE(Stats!$AN209," loser to ",Stats!$AO209),CONCATENATE(Stats!$AO209," loser to ",Stats!$AN209))</f>
        <v>AJ loser to Neill</v>
      </c>
      <c r="AU209" s="64">
        <f>ABS(Stats!$AQ209-Stats!$AP209)</f>
        <v>28.2</v>
      </c>
      <c r="AV209" s="64">
        <f>Stats!$AQ209+Stats!$AP209</f>
        <v>189.48</v>
      </c>
      <c r="AW209" s="64"/>
      <c r="AX209" s="4"/>
      <c r="AY209" s="4" t="s">
        <v>843</v>
      </c>
      <c r="AZ209" s="4">
        <f>COUNTIF(Stats!$AS$4:$AS$1633,AY209)</f>
        <v>5</v>
      </c>
      <c r="BA209" s="4" t="s">
        <v>844</v>
      </c>
      <c r="BB209" s="4">
        <f>COUNTIF(Stats!$AT$4:$AT$1633,BA209)</f>
        <v>1</v>
      </c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</row>
    <row r="210" ht="12.75" customHeight="1">
      <c r="A210" s="75">
        <v>2023.0</v>
      </c>
      <c r="B210" s="25" t="s">
        <v>49</v>
      </c>
      <c r="C210" s="25" t="s">
        <v>800</v>
      </c>
      <c r="D210" s="25" t="s">
        <v>66</v>
      </c>
      <c r="E210" s="25" t="s">
        <v>845</v>
      </c>
      <c r="F210" s="4"/>
      <c r="G210" s="4"/>
      <c r="H210" s="4"/>
      <c r="I210" s="4"/>
      <c r="J210" s="5"/>
      <c r="K210" s="186" t="s">
        <v>68</v>
      </c>
      <c r="L210" s="187">
        <v>0.43626373626373627</v>
      </c>
      <c r="M210" s="187">
        <v>0.07142857142857142</v>
      </c>
      <c r="N210" s="187">
        <v>0.5714285714285714</v>
      </c>
      <c r="O210" s="187">
        <v>0.6428571428571429</v>
      </c>
      <c r="P210" s="187">
        <v>0.7142857142857143</v>
      </c>
      <c r="Q210" s="187">
        <v>0.3076923076923077</v>
      </c>
      <c r="R210" s="187">
        <v>0.23076923076923078</v>
      </c>
      <c r="S210" s="187">
        <v>0.3076923076923077</v>
      </c>
      <c r="T210" s="187">
        <v>0.46153846153846156</v>
      </c>
      <c r="U210" s="187">
        <v>0.5384615384615384</v>
      </c>
      <c r="V210" s="187">
        <v>0.38461538461538464</v>
      </c>
      <c r="W210" s="187">
        <v>0.38461538461538464</v>
      </c>
      <c r="X210" s="187">
        <v>0.35714285714285715</v>
      </c>
      <c r="Y210" s="187">
        <v>0.5714285714285714</v>
      </c>
      <c r="Z210" s="187">
        <v>0.35714285714285715</v>
      </c>
      <c r="AA210" s="187">
        <v>0.6428571428571429</v>
      </c>
      <c r="AB210" s="190">
        <v>0.7142857142857143</v>
      </c>
      <c r="AC210" s="190">
        <v>0.07142857142857142</v>
      </c>
      <c r="AD210" s="190">
        <v>0.42857142857142855</v>
      </c>
      <c r="AE210" s="190">
        <v>0.41346153846153844</v>
      </c>
      <c r="AF210" s="4"/>
      <c r="AG210" s="4"/>
      <c r="AH210" s="4"/>
      <c r="AI210" s="4"/>
      <c r="AJ210" s="4"/>
      <c r="AK210" s="4"/>
      <c r="AL210" s="45">
        <v>2023.0</v>
      </c>
      <c r="AM210" s="45">
        <v>5.0</v>
      </c>
      <c r="AN210" s="46" t="s">
        <v>49</v>
      </c>
      <c r="AO210" s="46" t="s">
        <v>60</v>
      </c>
      <c r="AP210" s="45">
        <v>122.82</v>
      </c>
      <c r="AQ210" s="45">
        <v>97.56</v>
      </c>
      <c r="AR210" s="46" t="str">
        <f>IF(Stats!$AP210&gt;Stats!$AQ210,Stats!$AN210,Stats!$AO210)</f>
        <v>Adler</v>
      </c>
      <c r="AS210" s="46" t="str">
        <f>IF(Stats!$AR210=Stats!$AN210,CONCATENATE(Stats!$AN210," over ",Stats!$AO210),CONCATENATE(Stats!$AO210," over ",Stats!$AN210))</f>
        <v>Adler over Hoyle</v>
      </c>
      <c r="AT210" s="46" t="str">
        <f>IF(Stats!$AR210=Stats!$AO210,CONCATENATE(Stats!$AN210," loser to ",Stats!$AO210),CONCATENATE(Stats!$AO210," loser to ",Stats!$AN210))</f>
        <v>Hoyle loser to Adler</v>
      </c>
      <c r="AU210" s="45">
        <f>ABS(Stats!$AQ210-Stats!$AP210)</f>
        <v>25.26</v>
      </c>
      <c r="AV210" s="45">
        <f>Stats!$AQ210+Stats!$AP210</f>
        <v>220.38</v>
      </c>
      <c r="AW210" s="45"/>
      <c r="AX210" s="4"/>
      <c r="AY210" s="4" t="s">
        <v>846</v>
      </c>
      <c r="AZ210" s="4">
        <f>COUNTIF(Stats!$AS$4:$AS$1633,AY210)</f>
        <v>3</v>
      </c>
      <c r="BA210" s="4" t="s">
        <v>847</v>
      </c>
      <c r="BB210" s="4">
        <f>COUNTIF(Stats!$AT$4:$AT$1633,BA210)</f>
        <v>3</v>
      </c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</row>
    <row r="211" ht="12.75" customHeight="1">
      <c r="A211" s="75">
        <v>2023.0</v>
      </c>
      <c r="B211" s="25" t="s">
        <v>60</v>
      </c>
      <c r="C211" s="25" t="s">
        <v>433</v>
      </c>
      <c r="D211" s="25" t="s">
        <v>49</v>
      </c>
      <c r="E211" s="25" t="s">
        <v>848</v>
      </c>
      <c r="F211" s="4"/>
      <c r="G211" s="4"/>
      <c r="H211" s="4"/>
      <c r="I211" s="4"/>
      <c r="J211" s="5"/>
      <c r="K211" s="186" t="s">
        <v>67</v>
      </c>
      <c r="L211" s="187">
        <v>0.3995290423861853</v>
      </c>
      <c r="M211" s="187">
        <v>0.42857142857142855</v>
      </c>
      <c r="N211" s="187">
        <v>0.35714285714285715</v>
      </c>
      <c r="O211" s="187">
        <v>0.5714285714285714</v>
      </c>
      <c r="P211" s="187">
        <v>0.2857142857142857</v>
      </c>
      <c r="Q211" s="187">
        <v>0.3076923076923077</v>
      </c>
      <c r="R211" s="187">
        <v>0.38461538461538464</v>
      </c>
      <c r="S211" s="187">
        <v>0.46153846153846156</v>
      </c>
      <c r="T211" s="188"/>
      <c r="U211" s="188"/>
      <c r="V211" s="188"/>
      <c r="W211" s="188"/>
      <c r="X211" s="188"/>
      <c r="Y211" s="188"/>
      <c r="Z211" s="188"/>
      <c r="AA211" s="188"/>
      <c r="AB211" s="190">
        <v>0.5714285714285714</v>
      </c>
      <c r="AC211" s="190">
        <v>0.2857142857142857</v>
      </c>
      <c r="AD211" s="190">
        <v>0.4523809523809524</v>
      </c>
      <c r="AE211" s="190">
        <v>0.3995290423861853</v>
      </c>
      <c r="AF211" s="4"/>
      <c r="AG211" s="4"/>
      <c r="AH211" s="4"/>
      <c r="AI211" s="4"/>
      <c r="AJ211" s="4"/>
      <c r="AK211" s="4"/>
      <c r="AL211" s="64">
        <v>2023.0</v>
      </c>
      <c r="AM211" s="64">
        <v>5.0</v>
      </c>
      <c r="AN211" s="65" t="s">
        <v>67</v>
      </c>
      <c r="AO211" s="65" t="s">
        <v>66</v>
      </c>
      <c r="AP211" s="64">
        <v>110.28</v>
      </c>
      <c r="AQ211" s="64">
        <v>120.76</v>
      </c>
      <c r="AR211" s="65" t="str">
        <f>IF(Stats!$AP211&gt;Stats!$AQ211,Stats!$AN211,Stats!$AO211)</f>
        <v>Nixon</v>
      </c>
      <c r="AS211" s="65" t="str">
        <f>IF(Stats!$AR211=Stats!$AN211,CONCATENATE(Stats!$AN211," over ",Stats!$AO211),CONCATENATE(Stats!$AO211," over ",Stats!$AN211))</f>
        <v>Nixon over Rick</v>
      </c>
      <c r="AT211" s="65" t="str">
        <f>IF(Stats!$AR211=Stats!$AO211,CONCATENATE(Stats!$AN211," loser to ",Stats!$AO211),CONCATENATE(Stats!$AO211," loser to ",Stats!$AN211))</f>
        <v>Rick loser to Nixon</v>
      </c>
      <c r="AU211" s="64">
        <f>ABS(Stats!$AQ211-Stats!$AP211)</f>
        <v>10.48</v>
      </c>
      <c r="AV211" s="64">
        <f>Stats!$AQ211+Stats!$AP211</f>
        <v>231.04</v>
      </c>
      <c r="AW211" s="64"/>
      <c r="AX211" s="4"/>
      <c r="AY211" s="4" t="s">
        <v>849</v>
      </c>
      <c r="AZ211" s="4">
        <f>COUNTIF(Stats!$AS$4:$AS$1633,AY211)</f>
        <v>4</v>
      </c>
      <c r="BA211" s="4" t="s">
        <v>850</v>
      </c>
      <c r="BB211" s="4">
        <f>COUNTIF(Stats!$AT$4:$AT$1633,BA211)</f>
        <v>2</v>
      </c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</row>
    <row r="212" ht="12.75" customHeight="1">
      <c r="A212" s="75">
        <v>2023.0</v>
      </c>
      <c r="B212" s="25"/>
      <c r="C212" s="25" t="s">
        <v>851</v>
      </c>
      <c r="D212" s="25"/>
      <c r="E212" s="25" t="s">
        <v>852</v>
      </c>
      <c r="F212" s="4"/>
      <c r="G212" s="4"/>
      <c r="H212" s="4"/>
      <c r="I212" s="4"/>
      <c r="J212" s="5"/>
      <c r="K212" s="186" t="s">
        <v>61</v>
      </c>
      <c r="L212" s="187">
        <v>0.45787545787545786</v>
      </c>
      <c r="M212" s="187">
        <v>0.42857142857142855</v>
      </c>
      <c r="N212" s="187">
        <v>0.2857142857142857</v>
      </c>
      <c r="O212" s="187">
        <v>0.7142857142857143</v>
      </c>
      <c r="P212" s="187">
        <v>0.2857142857142857</v>
      </c>
      <c r="Q212" s="187">
        <v>0.38461538461538464</v>
      </c>
      <c r="R212" s="187">
        <v>0.46153846153846156</v>
      </c>
      <c r="S212" s="187">
        <v>0.23076923076923078</v>
      </c>
      <c r="T212" s="187">
        <v>0.3076923076923077</v>
      </c>
      <c r="U212" s="187">
        <v>0.5384615384615384</v>
      </c>
      <c r="V212" s="187">
        <v>0.6923076923076923</v>
      </c>
      <c r="W212" s="187">
        <v>0.5384615384615384</v>
      </c>
      <c r="X212" s="187">
        <v>0.5</v>
      </c>
      <c r="Y212" s="187">
        <v>0.5714285714285714</v>
      </c>
      <c r="Z212" s="187">
        <v>0.42857142857142855</v>
      </c>
      <c r="AA212" s="187">
        <v>0.5</v>
      </c>
      <c r="AB212" s="190">
        <v>0.7142857142857143</v>
      </c>
      <c r="AC212" s="190">
        <v>0.23076923076923078</v>
      </c>
      <c r="AD212" s="190">
        <v>0.4761904761904761</v>
      </c>
      <c r="AE212" s="190">
        <v>0.3873626373626373</v>
      </c>
      <c r="AF212" s="4"/>
      <c r="AG212" s="4"/>
      <c r="AH212" s="4"/>
      <c r="AI212" s="4"/>
      <c r="AJ212" s="4"/>
      <c r="AK212" s="4"/>
      <c r="AL212" s="45">
        <v>2023.0</v>
      </c>
      <c r="AM212" s="45">
        <v>4.0</v>
      </c>
      <c r="AN212" s="46" t="s">
        <v>61</v>
      </c>
      <c r="AO212" s="46" t="s">
        <v>68</v>
      </c>
      <c r="AP212" s="45">
        <v>104.26</v>
      </c>
      <c r="AQ212" s="45">
        <v>128.36</v>
      </c>
      <c r="AR212" s="46" t="str">
        <f>IF(Stats!$AP212&gt;Stats!$AQ212,Stats!$AN212,Stats!$AO212)</f>
        <v>Ryan</v>
      </c>
      <c r="AS212" s="46" t="str">
        <f>IF(Stats!$AR212=Stats!$AN212,CONCATENATE(Stats!$AN212," over ",Stats!$AO212),CONCATENATE(Stats!$AO212," over ",Stats!$AN212))</f>
        <v>Ryan over Jimmy</v>
      </c>
      <c r="AT212" s="46" t="str">
        <f>IF(Stats!$AR212=Stats!$AO212,CONCATENATE(Stats!$AN212," loser to ",Stats!$AO212),CONCATENATE(Stats!$AO212," loser to ",Stats!$AN212))</f>
        <v>Jimmy loser to Ryan</v>
      </c>
      <c r="AU212" s="45">
        <f>ABS(Stats!$AQ212-Stats!$AP212)</f>
        <v>24.1</v>
      </c>
      <c r="AV212" s="45">
        <f>Stats!$AQ212+Stats!$AP212</f>
        <v>232.62</v>
      </c>
      <c r="AW212" s="45"/>
      <c r="AX212" s="4"/>
      <c r="AY212" s="4" t="s">
        <v>853</v>
      </c>
      <c r="AZ212" s="4">
        <f>COUNTIF(Stats!$AS$4:$AS$1633,AY212)</f>
        <v>1</v>
      </c>
      <c r="BA212" s="4" t="s">
        <v>854</v>
      </c>
      <c r="BB212" s="4">
        <f>COUNTIF(Stats!$AT$4:$AT$1633,BA212)</f>
        <v>3</v>
      </c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</row>
    <row r="213" ht="12.75" customHeight="1">
      <c r="A213" s="75">
        <v>2023.0</v>
      </c>
      <c r="B213" s="25"/>
      <c r="C213" s="25"/>
      <c r="D213" s="25"/>
      <c r="E213" s="25" t="s">
        <v>855</v>
      </c>
      <c r="F213" s="4"/>
      <c r="G213" s="4"/>
      <c r="H213" s="4"/>
      <c r="I213" s="4"/>
      <c r="J213" s="5"/>
      <c r="K213" s="191" t="s">
        <v>58</v>
      </c>
      <c r="L213" s="187">
        <v>0.4461538461538462</v>
      </c>
      <c r="M213" s="188"/>
      <c r="N213" s="188"/>
      <c r="O213" s="188"/>
      <c r="P213" s="188"/>
      <c r="Q213" s="188"/>
      <c r="R213" s="188"/>
      <c r="S213" s="187">
        <v>0.38461538461538464</v>
      </c>
      <c r="T213" s="187">
        <v>0.3076923076923077</v>
      </c>
      <c r="U213" s="187">
        <v>0.5384615384615384</v>
      </c>
      <c r="V213" s="187">
        <v>0.5384615384615384</v>
      </c>
      <c r="W213" s="187">
        <v>0.46153846153846156</v>
      </c>
      <c r="X213" s="188"/>
      <c r="Y213" s="188"/>
      <c r="Z213" s="188"/>
      <c r="AA213" s="188"/>
      <c r="AB213" s="192">
        <v>0.5384615384615384</v>
      </c>
      <c r="AC213" s="192">
        <v>0.3076923076923077</v>
      </c>
      <c r="AD213" s="192" t="s">
        <v>793</v>
      </c>
      <c r="AE213" s="192">
        <v>0.34615384615384615</v>
      </c>
      <c r="AF213" s="4"/>
      <c r="AG213" s="4"/>
      <c r="AH213" s="4"/>
      <c r="AI213" s="4"/>
      <c r="AJ213" s="4"/>
      <c r="AK213" s="4"/>
      <c r="AL213" s="64">
        <v>2023.0</v>
      </c>
      <c r="AM213" s="64">
        <v>4.0</v>
      </c>
      <c r="AN213" s="65" t="s">
        <v>64</v>
      </c>
      <c r="AO213" s="65" t="s">
        <v>57</v>
      </c>
      <c r="AP213" s="64">
        <v>110.84</v>
      </c>
      <c r="AQ213" s="64">
        <v>131.6</v>
      </c>
      <c r="AR213" s="65" t="str">
        <f>IF(Stats!$AP213&gt;Stats!$AQ213,Stats!$AN213,Stats!$AO213)</f>
        <v>Doug</v>
      </c>
      <c r="AS213" s="65" t="str">
        <f>IF(Stats!$AR213=Stats!$AN213,CONCATENATE(Stats!$AN213," over ",Stats!$AO213),CONCATENATE(Stats!$AO213," over ",Stats!$AN213))</f>
        <v>Doug over Mims</v>
      </c>
      <c r="AT213" s="65" t="str">
        <f>IF(Stats!$AR213=Stats!$AO213,CONCATENATE(Stats!$AN213," loser to ",Stats!$AO213),CONCATENATE(Stats!$AO213," loser to ",Stats!$AN213))</f>
        <v>Mims loser to Doug</v>
      </c>
      <c r="AU213" s="64">
        <f>ABS(Stats!$AQ213-Stats!$AP213)</f>
        <v>20.76</v>
      </c>
      <c r="AV213" s="64">
        <f>Stats!$AQ213+Stats!$AP213</f>
        <v>242.44</v>
      </c>
      <c r="AW213" s="64"/>
      <c r="AX213" s="4"/>
      <c r="AY213" s="4" t="s">
        <v>856</v>
      </c>
      <c r="AZ213" s="4">
        <f>COUNTIF(Stats!$AS$4:$AS$1633,AY213)</f>
        <v>5</v>
      </c>
      <c r="BA213" s="4" t="s">
        <v>857</v>
      </c>
      <c r="BB213" s="4">
        <f>COUNTIF(Stats!$AT$4:$AT$1633,BA213)</f>
        <v>1</v>
      </c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</row>
    <row r="214" ht="12.75" customHeight="1">
      <c r="A214" s="68">
        <v>2023.0</v>
      </c>
      <c r="B214" s="52" t="s">
        <v>63</v>
      </c>
      <c r="C214" s="52" t="s">
        <v>834</v>
      </c>
      <c r="D214" s="52" t="s">
        <v>65</v>
      </c>
      <c r="E214" s="52" t="s">
        <v>842</v>
      </c>
      <c r="F214" s="4"/>
      <c r="G214" s="4"/>
      <c r="H214" s="4"/>
      <c r="I214" s="4"/>
      <c r="J214" s="5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5">
        <v>2023.0</v>
      </c>
      <c r="AM214" s="45">
        <v>4.0</v>
      </c>
      <c r="AN214" s="46" t="s">
        <v>59</v>
      </c>
      <c r="AO214" s="46" t="s">
        <v>55</v>
      </c>
      <c r="AP214" s="45">
        <v>135.8</v>
      </c>
      <c r="AQ214" s="45">
        <v>76.62</v>
      </c>
      <c r="AR214" s="46" t="str">
        <f>IF(Stats!$AP214&gt;Stats!$AQ214,Stats!$AN214,Stats!$AO214)</f>
        <v>Forrest</v>
      </c>
      <c r="AS214" s="46" t="str">
        <f>IF(Stats!$AR214=Stats!$AN214,CONCATENATE(Stats!$AN214," over ",Stats!$AO214),CONCATENATE(Stats!$AO214," over ",Stats!$AN214))</f>
        <v>Forrest over Dave</v>
      </c>
      <c r="AT214" s="46" t="str">
        <f>IF(Stats!$AR214=Stats!$AO214,CONCATENATE(Stats!$AN214," loser to ",Stats!$AO214),CONCATENATE(Stats!$AO214," loser to ",Stats!$AN214))</f>
        <v>Dave loser to Forrest</v>
      </c>
      <c r="AU214" s="45">
        <f>ABS(Stats!$AQ214-Stats!$AP214)</f>
        <v>59.18</v>
      </c>
      <c r="AV214" s="45">
        <f>Stats!$AQ214+Stats!$AP214</f>
        <v>212.42</v>
      </c>
      <c r="AW214" s="45"/>
      <c r="AX214" s="4"/>
      <c r="AY214" s="4" t="s">
        <v>858</v>
      </c>
      <c r="AZ214" s="4">
        <f>COUNTIF(Stats!$AS$4:$AS$1633,AY214)</f>
        <v>3</v>
      </c>
      <c r="BA214" s="4" t="s">
        <v>859</v>
      </c>
      <c r="BB214" s="4">
        <f>COUNTIF(Stats!$AT$4:$AT$1633,BA214)</f>
        <v>2</v>
      </c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</row>
    <row r="215" ht="12.75" customHeight="1">
      <c r="A215" s="68">
        <v>2023.0</v>
      </c>
      <c r="B215" s="52"/>
      <c r="C215" s="52"/>
      <c r="D215" s="52"/>
      <c r="E215" s="52" t="s">
        <v>437</v>
      </c>
      <c r="F215" s="4"/>
      <c r="G215" s="4"/>
      <c r="H215" s="4"/>
      <c r="I215" s="4"/>
      <c r="J215" s="5"/>
      <c r="K215" s="13" t="s">
        <v>11</v>
      </c>
      <c r="L215" s="13" t="s">
        <v>12</v>
      </c>
      <c r="M215" s="14" t="s">
        <v>13</v>
      </c>
      <c r="N215" s="15" t="s">
        <v>14</v>
      </c>
      <c r="O215" s="15" t="s">
        <v>15</v>
      </c>
      <c r="P215" s="16" t="s">
        <v>16</v>
      </c>
      <c r="Q215" s="16" t="s">
        <v>17</v>
      </c>
      <c r="R215" s="16" t="s">
        <v>18</v>
      </c>
      <c r="S215" s="16" t="s">
        <v>19</v>
      </c>
      <c r="T215" s="16" t="s">
        <v>20</v>
      </c>
      <c r="U215" s="16" t="s">
        <v>21</v>
      </c>
      <c r="V215" s="16" t="s">
        <v>22</v>
      </c>
      <c r="W215" s="16" t="s">
        <v>23</v>
      </c>
      <c r="X215" s="16" t="s">
        <v>24</v>
      </c>
      <c r="Y215" s="16" t="s">
        <v>25</v>
      </c>
      <c r="Z215" s="16" t="s">
        <v>26</v>
      </c>
      <c r="AA215" s="16" t="s">
        <v>27</v>
      </c>
      <c r="AB215" s="14" t="s">
        <v>28</v>
      </c>
      <c r="AC215" s="14" t="s">
        <v>29</v>
      </c>
      <c r="AD215" s="14" t="s">
        <v>30</v>
      </c>
      <c r="AE215" s="17" t="s">
        <v>31</v>
      </c>
      <c r="AF215" s="4"/>
      <c r="AG215" s="4"/>
      <c r="AH215" s="4"/>
      <c r="AI215" s="4"/>
      <c r="AJ215" s="4"/>
      <c r="AK215" s="4"/>
      <c r="AL215" s="64">
        <v>2023.0</v>
      </c>
      <c r="AM215" s="64">
        <v>4.0</v>
      </c>
      <c r="AN215" s="65" t="s">
        <v>50</v>
      </c>
      <c r="AO215" s="65" t="s">
        <v>63</v>
      </c>
      <c r="AP215" s="64">
        <v>95.12</v>
      </c>
      <c r="AQ215" s="64">
        <v>67.6</v>
      </c>
      <c r="AR215" s="65" t="str">
        <f>IF(Stats!$AP215&gt;Stats!$AQ215,Stats!$AN215,Stats!$AO215)</f>
        <v>AJ</v>
      </c>
      <c r="AS215" s="65" t="str">
        <f>IF(Stats!$AR215=Stats!$AN215,CONCATENATE(Stats!$AN215," over ",Stats!$AO215),CONCATENATE(Stats!$AO215," over ",Stats!$AN215))</f>
        <v>AJ over Mike S</v>
      </c>
      <c r="AT215" s="65" t="str">
        <f>IF(Stats!$AR215=Stats!$AO215,CONCATENATE(Stats!$AN215," loser to ",Stats!$AO215),CONCATENATE(Stats!$AO215," loser to ",Stats!$AN215))</f>
        <v>Mike S loser to AJ</v>
      </c>
      <c r="AU215" s="64">
        <f>ABS(Stats!$AQ215-Stats!$AP215)</f>
        <v>27.52</v>
      </c>
      <c r="AV215" s="64">
        <f>Stats!$AQ215+Stats!$AP215</f>
        <v>162.72</v>
      </c>
      <c r="AW215" s="64"/>
      <c r="AX215" s="4"/>
      <c r="AY215" s="4" t="s">
        <v>860</v>
      </c>
      <c r="AZ215" s="4">
        <f>COUNTIF(Stats!$AS$4:$AS$1633,AY215)</f>
        <v>4</v>
      </c>
      <c r="BA215" s="4" t="s">
        <v>861</v>
      </c>
      <c r="BB215" s="4">
        <f>COUNTIF(Stats!$AT$4:$AT$1633,BA215)</f>
        <v>2</v>
      </c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</row>
    <row r="216" ht="12.75" customHeight="1">
      <c r="A216" s="75">
        <v>2023.0</v>
      </c>
      <c r="B216" s="25" t="s">
        <v>50</v>
      </c>
      <c r="C216" s="25" t="s">
        <v>472</v>
      </c>
      <c r="D216" s="25" t="s">
        <v>61</v>
      </c>
      <c r="E216" s="25" t="s">
        <v>670</v>
      </c>
      <c r="F216" s="4"/>
      <c r="G216" s="4"/>
      <c r="H216" s="4"/>
      <c r="I216" s="4"/>
      <c r="J216" s="5"/>
      <c r="K216" s="27" t="s">
        <v>64</v>
      </c>
      <c r="L216" s="28">
        <f t="shared" ref="L216:L234" si="178">AVERAGE(M216:AA216)</f>
        <v>5</v>
      </c>
      <c r="M216" s="29">
        <v>10.0</v>
      </c>
      <c r="N216" s="37">
        <v>4.0</v>
      </c>
      <c r="O216" s="34">
        <v>3.0</v>
      </c>
      <c r="P216" s="193">
        <v>3.0</v>
      </c>
      <c r="Q216" s="194">
        <v>5.0</v>
      </c>
      <c r="R216" s="181"/>
      <c r="S216" s="181"/>
      <c r="T216" s="181"/>
      <c r="U216" s="181"/>
      <c r="V216" s="181"/>
      <c r="W216" s="181"/>
      <c r="X216" s="181"/>
      <c r="Y216" s="181"/>
      <c r="Z216" s="181"/>
      <c r="AA216" s="181"/>
      <c r="AB216" s="38">
        <f t="shared" ref="AB216:AB234" si="179">MAX(M216:AA216)</f>
        <v>10</v>
      </c>
      <c r="AC216" s="39">
        <f t="shared" ref="AC216:AC234" si="180">MIN(M216:AA216)</f>
        <v>3</v>
      </c>
      <c r="AD216" s="39">
        <f t="shared" ref="AD216:AD234" si="181">IFERROR(AVERAGE(M216:O216),"")</f>
        <v>5.666666667</v>
      </c>
      <c r="AE216" s="40">
        <f t="shared" ref="AE216:AE234" si="182">IFERROR(AVERAGE(M216:T216),"")</f>
        <v>5</v>
      </c>
      <c r="AF216" s="4"/>
      <c r="AG216" s="4"/>
      <c r="AH216" s="4"/>
      <c r="AI216" s="4"/>
      <c r="AJ216" s="4"/>
      <c r="AK216" s="4"/>
      <c r="AL216" s="45">
        <v>2023.0</v>
      </c>
      <c r="AM216" s="45">
        <v>4.0</v>
      </c>
      <c r="AN216" s="46" t="s">
        <v>60</v>
      </c>
      <c r="AO216" s="46" t="s">
        <v>69</v>
      </c>
      <c r="AP216" s="45">
        <v>117.4</v>
      </c>
      <c r="AQ216" s="45">
        <v>115.94</v>
      </c>
      <c r="AR216" s="46" t="str">
        <f>IF(Stats!$AP216&gt;Stats!$AQ216,Stats!$AN216,Stats!$AO216)</f>
        <v>Hoyle</v>
      </c>
      <c r="AS216" s="46" t="str">
        <f>IF(Stats!$AR216=Stats!$AN216,CONCATENATE(Stats!$AN216," over ",Stats!$AO216),CONCATENATE(Stats!$AO216," over ",Stats!$AN216))</f>
        <v>Hoyle over Todd</v>
      </c>
      <c r="AT216" s="46" t="str">
        <f>IF(Stats!$AR216=Stats!$AO216,CONCATENATE(Stats!$AN216," loser to ",Stats!$AO216),CONCATENATE(Stats!$AO216," loser to ",Stats!$AN216))</f>
        <v>Todd loser to Hoyle</v>
      </c>
      <c r="AU216" s="45">
        <f>ABS(Stats!$AQ216-Stats!$AP216)</f>
        <v>1.46</v>
      </c>
      <c r="AV216" s="45">
        <f>Stats!$AQ216+Stats!$AP216</f>
        <v>233.34</v>
      </c>
      <c r="AW216" s="45"/>
      <c r="AX216" s="4"/>
      <c r="AY216" s="4" t="s">
        <v>862</v>
      </c>
      <c r="AZ216" s="4">
        <f>COUNTIF(Stats!$AS$4:$AS$1633,AY216)</f>
        <v>11</v>
      </c>
      <c r="BA216" s="4" t="s">
        <v>863</v>
      </c>
      <c r="BB216" s="4">
        <f>COUNTIF(Stats!$AT$4:$AT$1633,BA216)</f>
        <v>4</v>
      </c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</row>
    <row r="217" ht="12.75" customHeight="1">
      <c r="A217" s="75">
        <v>2023.0</v>
      </c>
      <c r="B217" s="25"/>
      <c r="C217" s="25" t="s">
        <v>864</v>
      </c>
      <c r="D217" s="25"/>
      <c r="E217" s="25" t="s">
        <v>865</v>
      </c>
      <c r="F217" s="4"/>
      <c r="G217" s="4"/>
      <c r="H217" s="4"/>
      <c r="I217" s="4"/>
      <c r="J217" s="5"/>
      <c r="K217" s="27" t="s">
        <v>49</v>
      </c>
      <c r="L217" s="28">
        <f t="shared" si="178"/>
        <v>5.066666667</v>
      </c>
      <c r="M217" s="53">
        <v>7.0</v>
      </c>
      <c r="N217" s="54">
        <v>2.0</v>
      </c>
      <c r="O217" s="55">
        <v>5.0</v>
      </c>
      <c r="P217" s="56">
        <v>9.0</v>
      </c>
      <c r="Q217" s="57">
        <v>2.0</v>
      </c>
      <c r="R217" s="54">
        <v>2.0</v>
      </c>
      <c r="S217" s="58">
        <v>3.0</v>
      </c>
      <c r="T217" s="59">
        <v>11.0</v>
      </c>
      <c r="U217" s="60">
        <v>6.0</v>
      </c>
      <c r="V217" s="61">
        <v>10.0</v>
      </c>
      <c r="W217" s="62">
        <v>1.0</v>
      </c>
      <c r="X217" s="55">
        <v>5.0</v>
      </c>
      <c r="Y217" s="58">
        <v>3.0</v>
      </c>
      <c r="Z217" s="62">
        <v>1.0</v>
      </c>
      <c r="AA217" s="63">
        <v>9.0</v>
      </c>
      <c r="AB217" s="38">
        <f t="shared" si="179"/>
        <v>11</v>
      </c>
      <c r="AC217" s="39">
        <f t="shared" si="180"/>
        <v>1</v>
      </c>
      <c r="AD217" s="39">
        <f t="shared" si="181"/>
        <v>4.666666667</v>
      </c>
      <c r="AE217" s="40">
        <f t="shared" si="182"/>
        <v>5.125</v>
      </c>
      <c r="AF217" s="4"/>
      <c r="AG217" s="4"/>
      <c r="AH217" s="4"/>
      <c r="AI217" s="4"/>
      <c r="AJ217" s="4"/>
      <c r="AK217" s="4"/>
      <c r="AL217" s="64">
        <v>2023.0</v>
      </c>
      <c r="AM217" s="64">
        <v>4.0</v>
      </c>
      <c r="AN217" s="65" t="s">
        <v>66</v>
      </c>
      <c r="AO217" s="65" t="s">
        <v>65</v>
      </c>
      <c r="AP217" s="64">
        <v>107.6</v>
      </c>
      <c r="AQ217" s="64">
        <v>81.92</v>
      </c>
      <c r="AR217" s="65" t="str">
        <f>IF(Stats!$AP217&gt;Stats!$AQ217,Stats!$AN217,Stats!$AO217)</f>
        <v>Nixon</v>
      </c>
      <c r="AS217" s="65" t="str">
        <f>IF(Stats!$AR217=Stats!$AN217,CONCATENATE(Stats!$AN217," over ",Stats!$AO217),CONCATENATE(Stats!$AO217," over ",Stats!$AN217))</f>
        <v>Nixon over Neill</v>
      </c>
      <c r="AT217" s="65" t="str">
        <f>IF(Stats!$AR217=Stats!$AO217,CONCATENATE(Stats!$AN217," loser to ",Stats!$AO217),CONCATENATE(Stats!$AO217," loser to ",Stats!$AN217))</f>
        <v>Neill loser to Nixon</v>
      </c>
      <c r="AU217" s="64">
        <f>ABS(Stats!$AQ217-Stats!$AP217)</f>
        <v>25.68</v>
      </c>
      <c r="AV217" s="64">
        <f>Stats!$AQ217+Stats!$AP217</f>
        <v>189.52</v>
      </c>
      <c r="AW217" s="64"/>
      <c r="AX217" s="4"/>
      <c r="AY217" s="4" t="s">
        <v>866</v>
      </c>
      <c r="AZ217" s="4">
        <f>COUNTIF(Stats!$AS$4:$AS$1633,AY217)</f>
        <v>9</v>
      </c>
      <c r="BA217" s="4" t="s">
        <v>867</v>
      </c>
      <c r="BB217" s="4">
        <f>COUNTIF(Stats!$AT$4:$AT$1633,BA217)</f>
        <v>3</v>
      </c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</row>
    <row r="218" ht="12.75" customHeight="1">
      <c r="A218" s="75">
        <v>2023.0</v>
      </c>
      <c r="B218" s="25"/>
      <c r="C218" s="25" t="s">
        <v>532</v>
      </c>
      <c r="D218" s="25"/>
      <c r="E218" s="25" t="s">
        <v>591</v>
      </c>
      <c r="F218" s="4"/>
      <c r="G218" s="4"/>
      <c r="H218" s="4"/>
      <c r="I218" s="4"/>
      <c r="J218" s="5"/>
      <c r="K218" s="27" t="s">
        <v>69</v>
      </c>
      <c r="L218" s="28">
        <f t="shared" si="178"/>
        <v>7.2</v>
      </c>
      <c r="M218" s="53">
        <v>2.0</v>
      </c>
      <c r="N218" s="73">
        <v>7.0</v>
      </c>
      <c r="O218" s="85">
        <v>14.0</v>
      </c>
      <c r="P218" s="57">
        <v>2.0</v>
      </c>
      <c r="Q218" s="56">
        <v>9.0</v>
      </c>
      <c r="R218" s="60">
        <v>6.0</v>
      </c>
      <c r="S218" s="72">
        <v>4.0</v>
      </c>
      <c r="T218" s="54">
        <v>2.0</v>
      </c>
      <c r="U218" s="76">
        <v>12.0</v>
      </c>
      <c r="V218" s="59">
        <v>11.0</v>
      </c>
      <c r="W218" s="61">
        <v>10.0</v>
      </c>
      <c r="X218" s="60">
        <v>6.0</v>
      </c>
      <c r="Y218" s="60">
        <v>6.0</v>
      </c>
      <c r="Z218" s="61">
        <v>10.0</v>
      </c>
      <c r="AA218" s="73">
        <v>7.0</v>
      </c>
      <c r="AB218" s="38">
        <f t="shared" si="179"/>
        <v>14</v>
      </c>
      <c r="AC218" s="39">
        <f t="shared" si="180"/>
        <v>2</v>
      </c>
      <c r="AD218" s="39">
        <f t="shared" si="181"/>
        <v>7.666666667</v>
      </c>
      <c r="AE218" s="40">
        <f t="shared" si="182"/>
        <v>5.75</v>
      </c>
      <c r="AF218" s="4"/>
      <c r="AG218" s="4"/>
      <c r="AH218" s="4"/>
      <c r="AI218" s="4"/>
      <c r="AJ218" s="4"/>
      <c r="AK218" s="4"/>
      <c r="AL218" s="45">
        <v>2023.0</v>
      </c>
      <c r="AM218" s="45">
        <v>4.0</v>
      </c>
      <c r="AN218" s="46" t="s">
        <v>67</v>
      </c>
      <c r="AO218" s="46" t="s">
        <v>49</v>
      </c>
      <c r="AP218" s="45">
        <v>114.36</v>
      </c>
      <c r="AQ218" s="45">
        <v>94.78</v>
      </c>
      <c r="AR218" s="46" t="str">
        <f>IF(Stats!$AP218&gt;Stats!$AQ218,Stats!$AN218,Stats!$AO218)</f>
        <v>Rick</v>
      </c>
      <c r="AS218" s="46" t="str">
        <f>IF(Stats!$AR218=Stats!$AN218,CONCATENATE(Stats!$AN218," over ",Stats!$AO218),CONCATENATE(Stats!$AO218," over ",Stats!$AN218))</f>
        <v>Rick over Adler</v>
      </c>
      <c r="AT218" s="46" t="str">
        <f>IF(Stats!$AR218=Stats!$AO218,CONCATENATE(Stats!$AN218," loser to ",Stats!$AO218),CONCATENATE(Stats!$AO218," loser to ",Stats!$AN218))</f>
        <v>Adler loser to Rick</v>
      </c>
      <c r="AU218" s="45">
        <f>ABS(Stats!$AQ218-Stats!$AP218)</f>
        <v>19.58</v>
      </c>
      <c r="AV218" s="45">
        <f>Stats!$AQ218+Stats!$AP218</f>
        <v>209.14</v>
      </c>
      <c r="AW218" s="45"/>
      <c r="AX218" s="4"/>
      <c r="AY218" s="4" t="s">
        <v>868</v>
      </c>
      <c r="AZ218" s="4">
        <f>COUNTIF(Stats!$AS$4:$AS$1633,AY218)</f>
        <v>2</v>
      </c>
      <c r="BA218" s="4" t="s">
        <v>869</v>
      </c>
      <c r="BB218" s="4">
        <f>COUNTIF(Stats!$AT$4:$AT$1633,BA218)</f>
        <v>4</v>
      </c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</row>
    <row r="219" ht="12.75" customHeight="1">
      <c r="A219" s="68">
        <v>2023.0</v>
      </c>
      <c r="B219" s="52" t="s">
        <v>61</v>
      </c>
      <c r="C219" s="52" t="s">
        <v>532</v>
      </c>
      <c r="D219" s="52" t="s">
        <v>63</v>
      </c>
      <c r="E219" s="52" t="s">
        <v>814</v>
      </c>
      <c r="F219" s="4"/>
      <c r="G219" s="4"/>
      <c r="H219" s="4"/>
      <c r="I219" s="4"/>
      <c r="J219" s="5"/>
      <c r="K219" s="27" t="s">
        <v>63</v>
      </c>
      <c r="L219" s="28">
        <f t="shared" si="178"/>
        <v>4.2</v>
      </c>
      <c r="M219" s="53">
        <v>6.0</v>
      </c>
      <c r="N219" s="59">
        <v>11.0</v>
      </c>
      <c r="O219" s="63">
        <v>9.0</v>
      </c>
      <c r="P219" s="89">
        <v>10.0</v>
      </c>
      <c r="Q219" s="87">
        <v>4.0</v>
      </c>
      <c r="R219" s="58">
        <v>3.0</v>
      </c>
      <c r="S219" s="54">
        <v>2.0</v>
      </c>
      <c r="T219" s="62">
        <v>1.0</v>
      </c>
      <c r="U219" s="72">
        <v>4.0</v>
      </c>
      <c r="V219" s="72">
        <v>4.0</v>
      </c>
      <c r="W219" s="54">
        <v>2.0</v>
      </c>
      <c r="X219" s="62">
        <v>1.0</v>
      </c>
      <c r="Y219" s="62">
        <v>1.0</v>
      </c>
      <c r="Z219" s="72">
        <v>4.0</v>
      </c>
      <c r="AA219" s="62">
        <v>1.0</v>
      </c>
      <c r="AB219" s="38">
        <f t="shared" si="179"/>
        <v>11</v>
      </c>
      <c r="AC219" s="39">
        <f t="shared" si="180"/>
        <v>1</v>
      </c>
      <c r="AD219" s="39">
        <f t="shared" si="181"/>
        <v>8.666666667</v>
      </c>
      <c r="AE219" s="40">
        <f t="shared" si="182"/>
        <v>5.75</v>
      </c>
      <c r="AF219" s="4"/>
      <c r="AG219" s="4"/>
      <c r="AH219" s="4"/>
      <c r="AI219" s="4"/>
      <c r="AJ219" s="4"/>
      <c r="AK219" s="4"/>
      <c r="AL219" s="64">
        <v>2023.0</v>
      </c>
      <c r="AM219" s="64">
        <v>3.0</v>
      </c>
      <c r="AN219" s="65" t="s">
        <v>68</v>
      </c>
      <c r="AO219" s="65" t="s">
        <v>64</v>
      </c>
      <c r="AP219" s="64">
        <v>132.28</v>
      </c>
      <c r="AQ219" s="64">
        <v>131.88</v>
      </c>
      <c r="AR219" s="65" t="str">
        <f>IF(Stats!$AP219&gt;Stats!$AQ219,Stats!$AN219,Stats!$AO219)</f>
        <v>Ryan</v>
      </c>
      <c r="AS219" s="65" t="str">
        <f>IF(Stats!$AR219=Stats!$AN219,CONCATENATE(Stats!$AN219," over ",Stats!$AO219),CONCATENATE(Stats!$AO219," over ",Stats!$AN219))</f>
        <v>Ryan over Mims</v>
      </c>
      <c r="AT219" s="65" t="str">
        <f>IF(Stats!$AR219=Stats!$AO219,CONCATENATE(Stats!$AN219," loser to ",Stats!$AO219),CONCATENATE(Stats!$AO219," loser to ",Stats!$AN219))</f>
        <v>Mims loser to Ryan</v>
      </c>
      <c r="AU219" s="64">
        <f>ABS(Stats!$AQ219-Stats!$AP219)</f>
        <v>0.4</v>
      </c>
      <c r="AV219" s="64">
        <f>Stats!$AQ219+Stats!$AP219</f>
        <v>264.16</v>
      </c>
      <c r="AW219" s="64"/>
      <c r="AX219" s="4"/>
      <c r="AY219" s="4" t="s">
        <v>870</v>
      </c>
      <c r="AZ219" s="4">
        <f>COUNTIF(Stats!$AS$4:$AS$1633,AY219)</f>
        <v>2</v>
      </c>
      <c r="BA219" s="4" t="s">
        <v>871</v>
      </c>
      <c r="BB219" s="4">
        <f>COUNTIF(Stats!$AT$4:$AT$1633,BA219)</f>
        <v>2</v>
      </c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</row>
    <row r="220" ht="12.75" customHeight="1">
      <c r="A220" s="68">
        <v>2023.0</v>
      </c>
      <c r="B220" s="52"/>
      <c r="C220" s="52"/>
      <c r="D220" s="52"/>
      <c r="E220" s="52" t="s">
        <v>872</v>
      </c>
      <c r="F220" s="4"/>
      <c r="G220" s="4"/>
      <c r="H220" s="4"/>
      <c r="I220" s="4"/>
      <c r="J220" s="5"/>
      <c r="K220" s="27" t="s">
        <v>59</v>
      </c>
      <c r="L220" s="28">
        <f t="shared" si="178"/>
        <v>6.6</v>
      </c>
      <c r="M220" s="53">
        <v>1.0</v>
      </c>
      <c r="N220" s="55">
        <v>5.0</v>
      </c>
      <c r="O220" s="79">
        <v>13.0</v>
      </c>
      <c r="P220" s="83">
        <v>6.0</v>
      </c>
      <c r="Q220" s="84">
        <v>3.0</v>
      </c>
      <c r="R220" s="72">
        <v>4.0</v>
      </c>
      <c r="S220" s="69">
        <v>8.0</v>
      </c>
      <c r="T220" s="63">
        <v>9.0</v>
      </c>
      <c r="U220" s="85">
        <v>14.0</v>
      </c>
      <c r="V220" s="69">
        <v>8.0</v>
      </c>
      <c r="W220" s="72">
        <v>4.0</v>
      </c>
      <c r="X220" s="69">
        <v>8.0</v>
      </c>
      <c r="Y220" s="73">
        <v>7.0</v>
      </c>
      <c r="Z220" s="58">
        <v>3.0</v>
      </c>
      <c r="AA220" s="60">
        <v>6.0</v>
      </c>
      <c r="AB220" s="38">
        <f t="shared" si="179"/>
        <v>14</v>
      </c>
      <c r="AC220" s="39">
        <f t="shared" si="180"/>
        <v>1</v>
      </c>
      <c r="AD220" s="39">
        <f t="shared" si="181"/>
        <v>6.333333333</v>
      </c>
      <c r="AE220" s="40">
        <f t="shared" si="182"/>
        <v>6.125</v>
      </c>
      <c r="AF220" s="4"/>
      <c r="AG220" s="4"/>
      <c r="AH220" s="4"/>
      <c r="AI220" s="4"/>
      <c r="AJ220" s="4"/>
      <c r="AK220" s="4"/>
      <c r="AL220" s="45">
        <v>2023.0</v>
      </c>
      <c r="AM220" s="45">
        <v>3.0</v>
      </c>
      <c r="AN220" s="46" t="s">
        <v>61</v>
      </c>
      <c r="AO220" s="46" t="s">
        <v>59</v>
      </c>
      <c r="AP220" s="45">
        <v>106.08</v>
      </c>
      <c r="AQ220" s="45">
        <v>88.46</v>
      </c>
      <c r="AR220" s="46" t="str">
        <f>IF(Stats!$AP220&gt;Stats!$AQ220,Stats!$AN220,Stats!$AO220)</f>
        <v>Jimmy</v>
      </c>
      <c r="AS220" s="46" t="str">
        <f>IF(Stats!$AR220=Stats!$AN220,CONCATENATE(Stats!$AN220," over ",Stats!$AO220),CONCATENATE(Stats!$AO220," over ",Stats!$AN220))</f>
        <v>Jimmy over Forrest</v>
      </c>
      <c r="AT220" s="46" t="str">
        <f>IF(Stats!$AR220=Stats!$AO220,CONCATENATE(Stats!$AN220," loser to ",Stats!$AO220),CONCATENATE(Stats!$AO220," loser to ",Stats!$AN220))</f>
        <v>Forrest loser to Jimmy</v>
      </c>
      <c r="AU220" s="45">
        <f>ABS(Stats!$AQ220-Stats!$AP220)</f>
        <v>17.62</v>
      </c>
      <c r="AV220" s="45">
        <f>Stats!$AQ220+Stats!$AP220</f>
        <v>194.54</v>
      </c>
      <c r="AW220" s="45"/>
      <c r="AX220" s="4"/>
      <c r="AY220" s="4" t="s">
        <v>873</v>
      </c>
      <c r="AZ220" s="4">
        <f>COUNTIF(Stats!$AS$4:$AS$1633,AY220)</f>
        <v>6</v>
      </c>
      <c r="BA220" s="4" t="s">
        <v>874</v>
      </c>
      <c r="BB220" s="4">
        <f>COUNTIF(Stats!$AT$4:$AT$1633,BA220)</f>
        <v>10</v>
      </c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</row>
    <row r="221" ht="12.75" customHeight="1">
      <c r="A221" s="75">
        <v>2023.0</v>
      </c>
      <c r="B221" s="25" t="s">
        <v>50</v>
      </c>
      <c r="C221" s="25" t="s">
        <v>865</v>
      </c>
      <c r="D221" s="25" t="s">
        <v>63</v>
      </c>
      <c r="E221" s="25" t="s">
        <v>506</v>
      </c>
      <c r="F221" s="4"/>
      <c r="G221" s="4"/>
      <c r="H221" s="4"/>
      <c r="I221" s="4"/>
      <c r="J221" s="5"/>
      <c r="K221" s="27" t="s">
        <v>55</v>
      </c>
      <c r="L221" s="28">
        <f t="shared" si="178"/>
        <v>7.6</v>
      </c>
      <c r="M221" s="53">
        <v>12.0</v>
      </c>
      <c r="N221" s="85">
        <v>14.0</v>
      </c>
      <c r="O221" s="69">
        <v>8.0</v>
      </c>
      <c r="P221" s="87">
        <v>4.0</v>
      </c>
      <c r="Q221" s="88">
        <v>1.0</v>
      </c>
      <c r="R221" s="62">
        <v>1.0</v>
      </c>
      <c r="S221" s="63">
        <v>9.0</v>
      </c>
      <c r="T221" s="55">
        <v>5.0</v>
      </c>
      <c r="U221" s="54">
        <v>2.0</v>
      </c>
      <c r="V221" s="85">
        <v>14.0</v>
      </c>
      <c r="W221" s="76">
        <v>12.0</v>
      </c>
      <c r="X221" s="54">
        <v>2.0</v>
      </c>
      <c r="Y221" s="76">
        <v>12.0</v>
      </c>
      <c r="Z221" s="69">
        <v>8.0</v>
      </c>
      <c r="AA221" s="61">
        <v>10.0</v>
      </c>
      <c r="AB221" s="38">
        <f t="shared" si="179"/>
        <v>14</v>
      </c>
      <c r="AC221" s="39">
        <f t="shared" si="180"/>
        <v>1</v>
      </c>
      <c r="AD221" s="39">
        <f t="shared" si="181"/>
        <v>11.33333333</v>
      </c>
      <c r="AE221" s="40">
        <f t="shared" si="182"/>
        <v>6.75</v>
      </c>
      <c r="AF221" s="4"/>
      <c r="AG221" s="4"/>
      <c r="AH221" s="4"/>
      <c r="AI221" s="4"/>
      <c r="AJ221" s="4"/>
      <c r="AK221" s="4"/>
      <c r="AL221" s="64">
        <v>2023.0</v>
      </c>
      <c r="AM221" s="64">
        <v>3.0</v>
      </c>
      <c r="AN221" s="65" t="s">
        <v>57</v>
      </c>
      <c r="AO221" s="65" t="s">
        <v>50</v>
      </c>
      <c r="AP221" s="64">
        <v>103.86</v>
      </c>
      <c r="AQ221" s="64">
        <v>79.16</v>
      </c>
      <c r="AR221" s="65" t="str">
        <f>IF(Stats!$AP221&gt;Stats!$AQ221,Stats!$AN221,Stats!$AO221)</f>
        <v>Doug</v>
      </c>
      <c r="AS221" s="65" t="str">
        <f>IF(Stats!$AR221=Stats!$AN221,CONCATENATE(Stats!$AN221," over ",Stats!$AO221),CONCATENATE(Stats!$AO221," over ",Stats!$AN221))</f>
        <v>Doug over AJ</v>
      </c>
      <c r="AT221" s="65" t="str">
        <f>IF(Stats!$AR221=Stats!$AO221,CONCATENATE(Stats!$AN221," loser to ",Stats!$AO221),CONCATENATE(Stats!$AO221," loser to ",Stats!$AN221))</f>
        <v>AJ loser to Doug</v>
      </c>
      <c r="AU221" s="64">
        <f>ABS(Stats!$AQ221-Stats!$AP221)</f>
        <v>24.7</v>
      </c>
      <c r="AV221" s="64">
        <f>Stats!$AQ221+Stats!$AP221</f>
        <v>183.02</v>
      </c>
      <c r="AW221" s="64"/>
      <c r="AX221" s="4"/>
      <c r="AY221" s="4" t="s">
        <v>875</v>
      </c>
      <c r="AZ221" s="4">
        <f>COUNTIF(Stats!$AS$4:$AS$1633,AY221)</f>
        <v>9</v>
      </c>
      <c r="BA221" s="4" t="s">
        <v>876</v>
      </c>
      <c r="BB221" s="4">
        <f>COUNTIF(Stats!$AT$4:$AT$1633,BA221)</f>
        <v>11</v>
      </c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</row>
    <row r="222" ht="12.75" customHeight="1">
      <c r="A222" s="75">
        <v>2023.0</v>
      </c>
      <c r="B222" s="25"/>
      <c r="C222" s="25"/>
      <c r="D222" s="25"/>
      <c r="E222" s="25" t="s">
        <v>877</v>
      </c>
      <c r="F222" s="4"/>
      <c r="G222" s="4"/>
      <c r="H222" s="4"/>
      <c r="I222" s="4"/>
      <c r="J222" s="5"/>
      <c r="K222" s="27" t="s">
        <v>68</v>
      </c>
      <c r="L222" s="28">
        <f t="shared" si="178"/>
        <v>7.866666667</v>
      </c>
      <c r="M222" s="53">
        <v>11.0</v>
      </c>
      <c r="N222" s="58">
        <v>3.0</v>
      </c>
      <c r="O222" s="62">
        <v>1.0</v>
      </c>
      <c r="P222" s="88">
        <v>1.0</v>
      </c>
      <c r="Q222" s="89">
        <v>10.0</v>
      </c>
      <c r="R222" s="61">
        <v>10.0</v>
      </c>
      <c r="S222" s="76">
        <v>12.0</v>
      </c>
      <c r="T222" s="61">
        <v>10.0</v>
      </c>
      <c r="U222" s="59">
        <v>11.0</v>
      </c>
      <c r="V222" s="76">
        <v>12.0</v>
      </c>
      <c r="W222" s="59">
        <v>11.0</v>
      </c>
      <c r="X222" s="63">
        <v>9.0</v>
      </c>
      <c r="Y222" s="55">
        <v>5.0</v>
      </c>
      <c r="Z222" s="63">
        <v>9.0</v>
      </c>
      <c r="AA222" s="58">
        <v>3.0</v>
      </c>
      <c r="AB222" s="38">
        <f t="shared" si="179"/>
        <v>12</v>
      </c>
      <c r="AC222" s="39">
        <f t="shared" si="180"/>
        <v>1</v>
      </c>
      <c r="AD222" s="39">
        <f t="shared" si="181"/>
        <v>5</v>
      </c>
      <c r="AE222" s="40">
        <f t="shared" si="182"/>
        <v>7.25</v>
      </c>
      <c r="AF222" s="4"/>
      <c r="AG222" s="4"/>
      <c r="AH222" s="4"/>
      <c r="AI222" s="4"/>
      <c r="AJ222" s="4"/>
      <c r="AK222" s="4"/>
      <c r="AL222" s="45">
        <v>2023.0</v>
      </c>
      <c r="AM222" s="45">
        <v>3.0</v>
      </c>
      <c r="AN222" s="46" t="s">
        <v>55</v>
      </c>
      <c r="AO222" s="46" t="s">
        <v>60</v>
      </c>
      <c r="AP222" s="45">
        <v>76.86</v>
      </c>
      <c r="AQ222" s="45">
        <v>122.64</v>
      </c>
      <c r="AR222" s="46" t="str">
        <f>IF(Stats!$AP222&gt;Stats!$AQ222,Stats!$AN222,Stats!$AO222)</f>
        <v>Hoyle</v>
      </c>
      <c r="AS222" s="46" t="str">
        <f>IF(Stats!$AR222=Stats!$AN222,CONCATENATE(Stats!$AN222," over ",Stats!$AO222),CONCATENATE(Stats!$AO222," over ",Stats!$AN222))</f>
        <v>Hoyle over Dave</v>
      </c>
      <c r="AT222" s="46" t="str">
        <f>IF(Stats!$AR222=Stats!$AO222,CONCATENATE(Stats!$AN222," loser to ",Stats!$AO222),CONCATENATE(Stats!$AO222," loser to ",Stats!$AN222))</f>
        <v>Dave loser to Hoyle</v>
      </c>
      <c r="AU222" s="45">
        <f>ABS(Stats!$AQ222-Stats!$AP222)</f>
        <v>45.78</v>
      </c>
      <c r="AV222" s="45">
        <f>Stats!$AQ222+Stats!$AP222</f>
        <v>199.5</v>
      </c>
      <c r="AW222" s="45"/>
      <c r="AX222" s="4"/>
      <c r="AY222" s="4" t="s">
        <v>878</v>
      </c>
      <c r="AZ222" s="4">
        <f>COUNTIF(Stats!$AS$4:$AS$1633,AY222)</f>
        <v>3</v>
      </c>
      <c r="BA222" s="4" t="s">
        <v>879</v>
      </c>
      <c r="BB222" s="4">
        <f>COUNTIF(Stats!$AT$4:$AT$1633,BA222)</f>
        <v>2</v>
      </c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</row>
    <row r="223" ht="12.75" customHeight="1">
      <c r="A223" s="68">
        <v>2023.0</v>
      </c>
      <c r="B223" s="52" t="s">
        <v>65</v>
      </c>
      <c r="C223" s="52" t="s">
        <v>880</v>
      </c>
      <c r="D223" s="52" t="s">
        <v>59</v>
      </c>
      <c r="E223" s="52" t="s">
        <v>881</v>
      </c>
      <c r="F223" s="4"/>
      <c r="G223" s="4"/>
      <c r="H223" s="4"/>
      <c r="I223" s="4"/>
      <c r="J223" s="5"/>
      <c r="K223" s="27" t="s">
        <v>58</v>
      </c>
      <c r="L223" s="28">
        <f t="shared" si="178"/>
        <v>8.8</v>
      </c>
      <c r="M223" s="86"/>
      <c r="N223" s="27"/>
      <c r="O223" s="27"/>
      <c r="P223" s="27"/>
      <c r="Q223" s="27"/>
      <c r="R223" s="27"/>
      <c r="S223" s="85">
        <v>14.0</v>
      </c>
      <c r="T223" s="85">
        <v>14.0</v>
      </c>
      <c r="U223" s="55">
        <v>5.0</v>
      </c>
      <c r="V223" s="55">
        <v>5.0</v>
      </c>
      <c r="W223" s="60">
        <v>6.0</v>
      </c>
      <c r="X223" s="27"/>
      <c r="Y223" s="27"/>
      <c r="Z223" s="27"/>
      <c r="AA223" s="27"/>
      <c r="AB223" s="38">
        <f t="shared" si="179"/>
        <v>14</v>
      </c>
      <c r="AC223" s="39">
        <f t="shared" si="180"/>
        <v>5</v>
      </c>
      <c r="AD223" s="39" t="str">
        <f t="shared" si="181"/>
        <v/>
      </c>
      <c r="AE223" s="40">
        <f t="shared" si="182"/>
        <v>14</v>
      </c>
      <c r="AF223" s="4"/>
      <c r="AG223" s="4"/>
      <c r="AH223" s="4"/>
      <c r="AI223" s="4"/>
      <c r="AJ223" s="4"/>
      <c r="AK223" s="4"/>
      <c r="AL223" s="64">
        <v>2023.0</v>
      </c>
      <c r="AM223" s="64">
        <v>3.0</v>
      </c>
      <c r="AN223" s="65" t="s">
        <v>63</v>
      </c>
      <c r="AO223" s="65" t="s">
        <v>66</v>
      </c>
      <c r="AP223" s="64">
        <v>80.96</v>
      </c>
      <c r="AQ223" s="64">
        <v>126.52</v>
      </c>
      <c r="AR223" s="65" t="str">
        <f>IF(Stats!$AP223&gt;Stats!$AQ223,Stats!$AN223,Stats!$AO223)</f>
        <v>Nixon</v>
      </c>
      <c r="AS223" s="65" t="str">
        <f>IF(Stats!$AR223=Stats!$AN223,CONCATENATE(Stats!$AN223," over ",Stats!$AO223),CONCATENATE(Stats!$AO223," over ",Stats!$AN223))</f>
        <v>Nixon over Mike S</v>
      </c>
      <c r="AT223" s="65" t="str">
        <f>IF(Stats!$AR223=Stats!$AO223,CONCATENATE(Stats!$AN223," loser to ",Stats!$AO223),CONCATENATE(Stats!$AO223," loser to ",Stats!$AN223))</f>
        <v>Mike S loser to Nixon</v>
      </c>
      <c r="AU223" s="64">
        <f>ABS(Stats!$AQ223-Stats!$AP223)</f>
        <v>45.56</v>
      </c>
      <c r="AV223" s="64">
        <f>Stats!$AQ223+Stats!$AP223</f>
        <v>207.48</v>
      </c>
      <c r="AW223" s="64"/>
      <c r="AX223" s="4"/>
      <c r="AY223" s="4" t="s">
        <v>882</v>
      </c>
      <c r="AZ223" s="4">
        <f>COUNTIF(Stats!$AS$4:$AS$1633,AY223)</f>
        <v>8</v>
      </c>
      <c r="BA223" s="4" t="s">
        <v>883</v>
      </c>
      <c r="BB223" s="4">
        <f>COUNTIF(Stats!$AT$4:$AT$1633,BA223)</f>
        <v>2</v>
      </c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</row>
    <row r="224" ht="12.75" customHeight="1">
      <c r="A224" s="75">
        <v>2023.0</v>
      </c>
      <c r="B224" s="25" t="s">
        <v>60</v>
      </c>
      <c r="C224" s="25" t="s">
        <v>433</v>
      </c>
      <c r="D224" s="25" t="s">
        <v>49</v>
      </c>
      <c r="E224" s="25" t="s">
        <v>848</v>
      </c>
      <c r="F224" s="4"/>
      <c r="G224" s="4"/>
      <c r="H224" s="4"/>
      <c r="I224" s="4"/>
      <c r="J224" s="5"/>
      <c r="K224" s="27" t="s">
        <v>117</v>
      </c>
      <c r="L224" s="28">
        <f t="shared" si="178"/>
        <v>7.454545455</v>
      </c>
      <c r="M224" s="53">
        <v>5.0</v>
      </c>
      <c r="N224" s="61">
        <v>10.0</v>
      </c>
      <c r="O224" s="73">
        <v>7.0</v>
      </c>
      <c r="P224" s="71">
        <v>12.0</v>
      </c>
      <c r="Q224" s="83">
        <v>6.0</v>
      </c>
      <c r="R224" s="55">
        <v>5.0</v>
      </c>
      <c r="S224" s="73">
        <v>7.0</v>
      </c>
      <c r="T224" s="60">
        <v>6.0</v>
      </c>
      <c r="U224" s="61">
        <v>10.0</v>
      </c>
      <c r="V224" s="62">
        <v>1.0</v>
      </c>
      <c r="W224" s="79">
        <v>13.0</v>
      </c>
      <c r="X224" s="27"/>
      <c r="Y224" s="27"/>
      <c r="Z224" s="27"/>
      <c r="AA224" s="27"/>
      <c r="AB224" s="38">
        <f t="shared" si="179"/>
        <v>13</v>
      </c>
      <c r="AC224" s="39">
        <f t="shared" si="180"/>
        <v>1</v>
      </c>
      <c r="AD224" s="39">
        <f t="shared" si="181"/>
        <v>7.333333333</v>
      </c>
      <c r="AE224" s="40">
        <f t="shared" si="182"/>
        <v>7.25</v>
      </c>
      <c r="AF224" s="4"/>
      <c r="AG224" s="4"/>
      <c r="AH224" s="4"/>
      <c r="AI224" s="4"/>
      <c r="AJ224" s="4"/>
      <c r="AK224" s="4"/>
      <c r="AL224" s="45">
        <v>2023.0</v>
      </c>
      <c r="AM224" s="45">
        <v>3.0</v>
      </c>
      <c r="AN224" s="46" t="s">
        <v>69</v>
      </c>
      <c r="AO224" s="46" t="s">
        <v>67</v>
      </c>
      <c r="AP224" s="45">
        <v>101.66</v>
      </c>
      <c r="AQ224" s="45">
        <v>81.9</v>
      </c>
      <c r="AR224" s="46" t="str">
        <f>IF(Stats!$AP224&gt;Stats!$AQ224,Stats!$AN224,Stats!$AO224)</f>
        <v>Todd</v>
      </c>
      <c r="AS224" s="46" t="str">
        <f>IF(Stats!$AR224=Stats!$AN224,CONCATENATE(Stats!$AN224," over ",Stats!$AO224),CONCATENATE(Stats!$AO224," over ",Stats!$AN224))</f>
        <v>Todd over Rick</v>
      </c>
      <c r="AT224" s="46" t="str">
        <f>IF(Stats!$AR224=Stats!$AO224,CONCATENATE(Stats!$AN224," loser to ",Stats!$AO224),CONCATENATE(Stats!$AO224," loser to ",Stats!$AN224))</f>
        <v>Rick loser to Todd</v>
      </c>
      <c r="AU224" s="45">
        <f>ABS(Stats!$AQ224-Stats!$AP224)</f>
        <v>19.76</v>
      </c>
      <c r="AV224" s="45">
        <f>Stats!$AQ224+Stats!$AP224</f>
        <v>183.56</v>
      </c>
      <c r="AW224" s="45"/>
      <c r="AX224" s="4"/>
      <c r="AY224" s="4" t="s">
        <v>884</v>
      </c>
      <c r="AZ224" s="4">
        <f>COUNTIF(Stats!$AS$4:$AS$1633,AY224)</f>
        <v>6</v>
      </c>
      <c r="BA224" s="4" t="s">
        <v>885</v>
      </c>
      <c r="BB224" s="4">
        <f>COUNTIF(Stats!$AT$4:$AT$1633,BA224)</f>
        <v>1</v>
      </c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</row>
    <row r="225" ht="12.75" customHeight="1">
      <c r="A225" s="75">
        <v>2023.0</v>
      </c>
      <c r="B225" s="25"/>
      <c r="C225" s="25" t="s">
        <v>851</v>
      </c>
      <c r="D225" s="25"/>
      <c r="E225" s="25" t="s">
        <v>852</v>
      </c>
      <c r="F225" s="4"/>
      <c r="G225" s="4"/>
      <c r="H225" s="4"/>
      <c r="I225" s="4"/>
      <c r="J225" s="5"/>
      <c r="K225" s="27" t="s">
        <v>66</v>
      </c>
      <c r="L225" s="28">
        <f t="shared" si="178"/>
        <v>7.2</v>
      </c>
      <c r="M225" s="53">
        <v>4.0</v>
      </c>
      <c r="N225" s="69">
        <v>8.0</v>
      </c>
      <c r="O225" s="61">
        <v>10.0</v>
      </c>
      <c r="P225" s="70">
        <v>7.0</v>
      </c>
      <c r="Q225" s="71">
        <v>12.0</v>
      </c>
      <c r="R225" s="63">
        <v>9.0</v>
      </c>
      <c r="S225" s="59">
        <v>11.0</v>
      </c>
      <c r="T225" s="72">
        <v>4.0</v>
      </c>
      <c r="U225" s="63">
        <v>9.0</v>
      </c>
      <c r="V225" s="73">
        <v>7.0</v>
      </c>
      <c r="W225" s="58">
        <v>3.0</v>
      </c>
      <c r="X225" s="59">
        <v>11.0</v>
      </c>
      <c r="Y225" s="63">
        <v>9.0</v>
      </c>
      <c r="Z225" s="54">
        <v>2.0</v>
      </c>
      <c r="AA225" s="54">
        <v>2.0</v>
      </c>
      <c r="AB225" s="38">
        <f t="shared" si="179"/>
        <v>12</v>
      </c>
      <c r="AC225" s="39">
        <f t="shared" si="180"/>
        <v>2</v>
      </c>
      <c r="AD225" s="39">
        <f t="shared" si="181"/>
        <v>7.333333333</v>
      </c>
      <c r="AE225" s="40">
        <f t="shared" si="182"/>
        <v>8.125</v>
      </c>
      <c r="AF225" s="4"/>
      <c r="AG225" s="4"/>
      <c r="AH225" s="4"/>
      <c r="AI225" s="4"/>
      <c r="AJ225" s="4"/>
      <c r="AK225" s="4"/>
      <c r="AL225" s="64">
        <v>2023.0</v>
      </c>
      <c r="AM225" s="64">
        <v>3.0</v>
      </c>
      <c r="AN225" s="65" t="s">
        <v>65</v>
      </c>
      <c r="AO225" s="65" t="s">
        <v>49</v>
      </c>
      <c r="AP225" s="64">
        <v>136.04</v>
      </c>
      <c r="AQ225" s="64">
        <v>120.2</v>
      </c>
      <c r="AR225" s="65" t="str">
        <f>IF(Stats!$AP225&gt;Stats!$AQ225,Stats!$AN225,Stats!$AO225)</f>
        <v>Neill</v>
      </c>
      <c r="AS225" s="65" t="str">
        <f>IF(Stats!$AR225=Stats!$AN225,CONCATENATE(Stats!$AN225," over ",Stats!$AO225),CONCATENATE(Stats!$AO225," over ",Stats!$AN225))</f>
        <v>Neill over Adler</v>
      </c>
      <c r="AT225" s="65" t="str">
        <f>IF(Stats!$AR225=Stats!$AO225,CONCATENATE(Stats!$AN225," loser to ",Stats!$AO225),CONCATENATE(Stats!$AO225," loser to ",Stats!$AN225))</f>
        <v>Adler loser to Neill</v>
      </c>
      <c r="AU225" s="64">
        <f>ABS(Stats!$AQ225-Stats!$AP225)</f>
        <v>15.84</v>
      </c>
      <c r="AV225" s="64">
        <f>Stats!$AQ225+Stats!$AP225</f>
        <v>256.24</v>
      </c>
      <c r="AW225" s="64"/>
      <c r="AX225" s="4"/>
      <c r="AY225" s="4" t="s">
        <v>886</v>
      </c>
      <c r="AZ225" s="4">
        <f>COUNTIF(Stats!$AS$4:$AS$1633,AY225)</f>
        <v>10</v>
      </c>
      <c r="BA225" s="4" t="s">
        <v>887</v>
      </c>
      <c r="BB225" s="4">
        <f>COUNTIF(Stats!$AT$4:$AT$1633,BA225)</f>
        <v>11</v>
      </c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</row>
    <row r="226" ht="12.75" customHeight="1">
      <c r="A226" s="75">
        <v>2023.0</v>
      </c>
      <c r="B226" s="25"/>
      <c r="C226" s="25"/>
      <c r="D226" s="25"/>
      <c r="E226" s="25" t="s">
        <v>855</v>
      </c>
      <c r="F226" s="4"/>
      <c r="G226" s="4"/>
      <c r="H226" s="4"/>
      <c r="I226" s="4"/>
      <c r="J226" s="5"/>
      <c r="K226" s="27" t="s">
        <v>126</v>
      </c>
      <c r="L226" s="28">
        <f t="shared" si="178"/>
        <v>8</v>
      </c>
      <c r="M226" s="86"/>
      <c r="N226" s="27"/>
      <c r="O226" s="27"/>
      <c r="P226" s="27"/>
      <c r="Q226" s="27"/>
      <c r="R226" s="27"/>
      <c r="S226" s="27"/>
      <c r="T226" s="58">
        <v>3.0</v>
      </c>
      <c r="U226" s="79">
        <v>13.0</v>
      </c>
      <c r="V226" s="27"/>
      <c r="W226" s="27"/>
      <c r="X226" s="27"/>
      <c r="Y226" s="27"/>
      <c r="Z226" s="27"/>
      <c r="AA226" s="27"/>
      <c r="AB226" s="38">
        <f t="shared" si="179"/>
        <v>13</v>
      </c>
      <c r="AC226" s="39">
        <f t="shared" si="180"/>
        <v>3</v>
      </c>
      <c r="AD226" s="39" t="str">
        <f t="shared" si="181"/>
        <v/>
      </c>
      <c r="AE226" s="40">
        <f t="shared" si="182"/>
        <v>3</v>
      </c>
      <c r="AF226" s="4"/>
      <c r="AG226" s="4"/>
      <c r="AH226" s="4"/>
      <c r="AI226" s="4"/>
      <c r="AJ226" s="4"/>
      <c r="AK226" s="4"/>
      <c r="AL226" s="45">
        <v>2023.0</v>
      </c>
      <c r="AM226" s="45">
        <v>2.0</v>
      </c>
      <c r="AN226" s="46" t="s">
        <v>59</v>
      </c>
      <c r="AO226" s="46" t="s">
        <v>68</v>
      </c>
      <c r="AP226" s="45">
        <v>112.26</v>
      </c>
      <c r="AQ226" s="45">
        <v>112.46</v>
      </c>
      <c r="AR226" s="46" t="str">
        <f>IF(Stats!$AP226&gt;Stats!$AQ226,Stats!$AN226,Stats!$AO226)</f>
        <v>Ryan</v>
      </c>
      <c r="AS226" s="46" t="str">
        <f>IF(Stats!$AR226=Stats!$AN226,CONCATENATE(Stats!$AN226," over ",Stats!$AO226),CONCATENATE(Stats!$AO226," over ",Stats!$AN226))</f>
        <v>Ryan over Forrest</v>
      </c>
      <c r="AT226" s="46" t="str">
        <f>IF(Stats!$AR226=Stats!$AO226,CONCATENATE(Stats!$AN226," loser to ",Stats!$AO226),CONCATENATE(Stats!$AO226," loser to ",Stats!$AN226))</f>
        <v>Forrest loser to Ryan</v>
      </c>
      <c r="AU226" s="45">
        <f>ABS(Stats!$AQ226-Stats!$AP226)</f>
        <v>0.2</v>
      </c>
      <c r="AV226" s="45">
        <f>Stats!$AQ226+Stats!$AP226</f>
        <v>224.72</v>
      </c>
      <c r="AW226" s="45"/>
      <c r="AX226" s="4"/>
      <c r="AY226" s="4" t="s">
        <v>888</v>
      </c>
      <c r="AZ226" s="4">
        <f>COUNTIF(Stats!$AS$4:$AS$1633,AY226)</f>
        <v>7</v>
      </c>
      <c r="BA226" s="4" t="s">
        <v>889</v>
      </c>
      <c r="BB226" s="4">
        <f>COUNTIF(Stats!$AT$4:$AT$1633,BA226)</f>
        <v>8</v>
      </c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</row>
    <row r="227" ht="12.75" customHeight="1">
      <c r="A227" s="68">
        <v>2023.0</v>
      </c>
      <c r="B227" s="52" t="s">
        <v>63</v>
      </c>
      <c r="C227" s="52" t="s">
        <v>834</v>
      </c>
      <c r="D227" s="52" t="s">
        <v>65</v>
      </c>
      <c r="E227" s="52" t="s">
        <v>842</v>
      </c>
      <c r="F227" s="4"/>
      <c r="G227" s="4"/>
      <c r="H227" s="4"/>
      <c r="I227" s="4"/>
      <c r="J227" s="5"/>
      <c r="K227" s="27" t="s">
        <v>51</v>
      </c>
      <c r="L227" s="28">
        <f t="shared" si="178"/>
        <v>8</v>
      </c>
      <c r="M227" s="86"/>
      <c r="N227" s="27"/>
      <c r="O227" s="27"/>
      <c r="P227" s="27"/>
      <c r="Q227" s="27"/>
      <c r="R227" s="27"/>
      <c r="S227" s="27"/>
      <c r="T227" s="27"/>
      <c r="U227" s="27"/>
      <c r="V227" s="79">
        <v>13.0</v>
      </c>
      <c r="W227" s="85">
        <v>14.0</v>
      </c>
      <c r="X227" s="58">
        <v>3.0</v>
      </c>
      <c r="Y227" s="54">
        <v>2.0</v>
      </c>
      <c r="Z227" s="27"/>
      <c r="AA227" s="27"/>
      <c r="AB227" s="38">
        <f t="shared" si="179"/>
        <v>14</v>
      </c>
      <c r="AC227" s="39">
        <f t="shared" si="180"/>
        <v>2</v>
      </c>
      <c r="AD227" s="39" t="str">
        <f t="shared" si="181"/>
        <v/>
      </c>
      <c r="AE227" s="40" t="str">
        <f t="shared" si="182"/>
        <v/>
      </c>
      <c r="AF227" s="4"/>
      <c r="AG227" s="4"/>
      <c r="AH227" s="4"/>
      <c r="AI227" s="4"/>
      <c r="AJ227" s="4"/>
      <c r="AK227" s="4"/>
      <c r="AL227" s="64">
        <v>2023.0</v>
      </c>
      <c r="AM227" s="64">
        <v>2.0</v>
      </c>
      <c r="AN227" s="65" t="s">
        <v>50</v>
      </c>
      <c r="AO227" s="65" t="s">
        <v>64</v>
      </c>
      <c r="AP227" s="64">
        <v>96.14</v>
      </c>
      <c r="AQ227" s="64">
        <v>135.78</v>
      </c>
      <c r="AR227" s="65" t="str">
        <f>IF(Stats!$AP227&gt;Stats!$AQ227,Stats!$AN227,Stats!$AO227)</f>
        <v>Mims</v>
      </c>
      <c r="AS227" s="65" t="str">
        <f>IF(Stats!$AR227=Stats!$AN227,CONCATENATE(Stats!$AN227," over ",Stats!$AO227),CONCATENATE(Stats!$AO227," over ",Stats!$AN227))</f>
        <v>Mims over AJ</v>
      </c>
      <c r="AT227" s="65" t="str">
        <f>IF(Stats!$AR227=Stats!$AO227,CONCATENATE(Stats!$AN227," loser to ",Stats!$AO227),CONCATENATE(Stats!$AO227," loser to ",Stats!$AN227))</f>
        <v>AJ loser to Mims</v>
      </c>
      <c r="AU227" s="64">
        <f>ABS(Stats!$AQ227-Stats!$AP227)</f>
        <v>39.64</v>
      </c>
      <c r="AV227" s="64">
        <f>Stats!$AQ227+Stats!$AP227</f>
        <v>231.92</v>
      </c>
      <c r="AW227" s="64"/>
      <c r="AX227" s="4"/>
      <c r="AY227" s="4" t="s">
        <v>890</v>
      </c>
      <c r="AZ227" s="4">
        <f>COUNTIF(Stats!$AS$4:$AS$1633,AY227)</f>
        <v>2</v>
      </c>
      <c r="BA227" s="4" t="s">
        <v>891</v>
      </c>
      <c r="BB227" s="4">
        <f>COUNTIF(Stats!$AT$4:$AT$1633,BA227)</f>
        <v>2</v>
      </c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</row>
    <row r="228" ht="12.75" customHeight="1">
      <c r="A228" s="68">
        <v>2023.0</v>
      </c>
      <c r="B228" s="52"/>
      <c r="C228" s="52"/>
      <c r="D228" s="52"/>
      <c r="E228" s="52" t="s">
        <v>437</v>
      </c>
      <c r="F228" s="4"/>
      <c r="G228" s="4"/>
      <c r="H228" s="4"/>
      <c r="I228" s="4"/>
      <c r="J228" s="5"/>
      <c r="K228" s="27" t="s">
        <v>50</v>
      </c>
      <c r="L228" s="28">
        <f t="shared" si="178"/>
        <v>8.533333333</v>
      </c>
      <c r="M228" s="53">
        <v>3.0</v>
      </c>
      <c r="N228" s="79">
        <v>13.0</v>
      </c>
      <c r="O228" s="76">
        <v>12.0</v>
      </c>
      <c r="P228" s="78">
        <v>8.0</v>
      </c>
      <c r="Q228" s="70">
        <v>7.0</v>
      </c>
      <c r="R228" s="85">
        <v>14.0</v>
      </c>
      <c r="S228" s="62">
        <v>1.0</v>
      </c>
      <c r="T228" s="69">
        <v>8.0</v>
      </c>
      <c r="U228" s="69">
        <v>8.0</v>
      </c>
      <c r="V228" s="63">
        <v>9.0</v>
      </c>
      <c r="W228" s="69">
        <v>8.0</v>
      </c>
      <c r="X228" s="76">
        <v>12.0</v>
      </c>
      <c r="Y228" s="69">
        <v>8.0</v>
      </c>
      <c r="Z228" s="60">
        <v>6.0</v>
      </c>
      <c r="AA228" s="59">
        <v>11.0</v>
      </c>
      <c r="AB228" s="38">
        <f t="shared" si="179"/>
        <v>14</v>
      </c>
      <c r="AC228" s="39">
        <f t="shared" si="180"/>
        <v>1</v>
      </c>
      <c r="AD228" s="39">
        <f t="shared" si="181"/>
        <v>9.333333333</v>
      </c>
      <c r="AE228" s="40">
        <f t="shared" si="182"/>
        <v>8.25</v>
      </c>
      <c r="AF228" s="4"/>
      <c r="AG228" s="4"/>
      <c r="AH228" s="4"/>
      <c r="AI228" s="4"/>
      <c r="AJ228" s="4"/>
      <c r="AK228" s="4"/>
      <c r="AL228" s="45">
        <v>2023.0</v>
      </c>
      <c r="AM228" s="45">
        <v>2.0</v>
      </c>
      <c r="AN228" s="46" t="s">
        <v>60</v>
      </c>
      <c r="AO228" s="46" t="s">
        <v>61</v>
      </c>
      <c r="AP228" s="45">
        <v>92.62</v>
      </c>
      <c r="AQ228" s="45">
        <v>109.42</v>
      </c>
      <c r="AR228" s="46" t="str">
        <f>IF(Stats!$AP228&gt;Stats!$AQ228,Stats!$AN228,Stats!$AO228)</f>
        <v>Jimmy</v>
      </c>
      <c r="AS228" s="46" t="str">
        <f>IF(Stats!$AR228=Stats!$AN228,CONCATENATE(Stats!$AN228," over ",Stats!$AO228),CONCATENATE(Stats!$AO228," over ",Stats!$AN228))</f>
        <v>Jimmy over Hoyle</v>
      </c>
      <c r="AT228" s="46" t="str">
        <f>IF(Stats!$AR228=Stats!$AO228,CONCATENATE(Stats!$AN228," loser to ",Stats!$AO228),CONCATENATE(Stats!$AO228," loser to ",Stats!$AN228))</f>
        <v>Hoyle loser to Jimmy</v>
      </c>
      <c r="AU228" s="45">
        <f>ABS(Stats!$AQ228-Stats!$AP228)</f>
        <v>16.8</v>
      </c>
      <c r="AV228" s="45">
        <f>Stats!$AQ228+Stats!$AP228</f>
        <v>202.04</v>
      </c>
      <c r="AW228" s="45"/>
      <c r="AX228" s="4"/>
      <c r="AY228" s="4" t="s">
        <v>892</v>
      </c>
      <c r="AZ228" s="4">
        <f>COUNTIF(Stats!$AS$4:$AS$1633,AY228)</f>
        <v>10</v>
      </c>
      <c r="BA228" s="4" t="s">
        <v>893</v>
      </c>
      <c r="BB228" s="4">
        <f>COUNTIF(Stats!$AT$4:$AT$1633,BA228)</f>
        <v>10</v>
      </c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</row>
    <row r="229" ht="12.75" customHeight="1">
      <c r="A229" s="75">
        <v>2023.0</v>
      </c>
      <c r="B229" s="25" t="s">
        <v>50</v>
      </c>
      <c r="C229" s="25" t="s">
        <v>472</v>
      </c>
      <c r="D229" s="25" t="s">
        <v>61</v>
      </c>
      <c r="E229" s="25" t="s">
        <v>670</v>
      </c>
      <c r="F229" s="4"/>
      <c r="G229" s="4"/>
      <c r="H229" s="4"/>
      <c r="I229" s="4"/>
      <c r="J229" s="5"/>
      <c r="K229" s="27" t="s">
        <v>65</v>
      </c>
      <c r="L229" s="28">
        <f t="shared" si="178"/>
        <v>7.5</v>
      </c>
      <c r="M229" s="53">
        <v>13.0</v>
      </c>
      <c r="N229" s="62">
        <v>1.0</v>
      </c>
      <c r="O229" s="59">
        <v>11.0</v>
      </c>
      <c r="P229" s="82">
        <v>5.0</v>
      </c>
      <c r="Q229" s="77">
        <v>11.0</v>
      </c>
      <c r="R229" s="69">
        <v>8.0</v>
      </c>
      <c r="S229" s="60">
        <v>6.0</v>
      </c>
      <c r="T229" s="76">
        <v>12.0</v>
      </c>
      <c r="U229" s="58">
        <v>3.0</v>
      </c>
      <c r="V229" s="58">
        <v>3.0</v>
      </c>
      <c r="W229" s="73">
        <v>7.0</v>
      </c>
      <c r="X229" s="61">
        <v>10.0</v>
      </c>
      <c r="Y229" s="61">
        <v>10.0</v>
      </c>
      <c r="Z229" s="55">
        <v>5.0</v>
      </c>
      <c r="AA229" s="27"/>
      <c r="AB229" s="38">
        <f t="shared" si="179"/>
        <v>13</v>
      </c>
      <c r="AC229" s="39">
        <f t="shared" si="180"/>
        <v>1</v>
      </c>
      <c r="AD229" s="39">
        <f t="shared" si="181"/>
        <v>8.333333333</v>
      </c>
      <c r="AE229" s="40">
        <f t="shared" si="182"/>
        <v>8.375</v>
      </c>
      <c r="AF229" s="4"/>
      <c r="AG229" s="4"/>
      <c r="AH229" s="4"/>
      <c r="AI229" s="4"/>
      <c r="AJ229" s="4"/>
      <c r="AK229" s="4"/>
      <c r="AL229" s="64">
        <v>2023.0</v>
      </c>
      <c r="AM229" s="64">
        <v>2.0</v>
      </c>
      <c r="AN229" s="65" t="s">
        <v>66</v>
      </c>
      <c r="AO229" s="65" t="s">
        <v>57</v>
      </c>
      <c r="AP229" s="64">
        <v>95.02</v>
      </c>
      <c r="AQ229" s="64">
        <v>101.74</v>
      </c>
      <c r="AR229" s="65" t="str">
        <f>IF(Stats!$AP229&gt;Stats!$AQ229,Stats!$AN229,Stats!$AO229)</f>
        <v>Doug</v>
      </c>
      <c r="AS229" s="65" t="str">
        <f>IF(Stats!$AR229=Stats!$AN229,CONCATENATE(Stats!$AN229," over ",Stats!$AO229),CONCATENATE(Stats!$AO229," over ",Stats!$AN229))</f>
        <v>Doug over Nixon</v>
      </c>
      <c r="AT229" s="65" t="str">
        <f>IF(Stats!$AR229=Stats!$AO229,CONCATENATE(Stats!$AN229," loser to ",Stats!$AO229),CONCATENATE(Stats!$AO229," loser to ",Stats!$AN229))</f>
        <v>Nixon loser to Doug</v>
      </c>
      <c r="AU229" s="64">
        <f>ABS(Stats!$AQ229-Stats!$AP229)</f>
        <v>6.72</v>
      </c>
      <c r="AV229" s="64">
        <f>Stats!$AQ229+Stats!$AP229</f>
        <v>196.76</v>
      </c>
      <c r="AW229" s="64"/>
      <c r="AX229" s="4"/>
      <c r="AY229" s="4" t="s">
        <v>894</v>
      </c>
      <c r="AZ229" s="4">
        <f>COUNTIF(Stats!$AS$4:$AS$1633,AY229)</f>
        <v>5</v>
      </c>
      <c r="BA229" s="4" t="s">
        <v>895</v>
      </c>
      <c r="BB229" s="4">
        <f>COUNTIF(Stats!$AT$4:$AT$1633,BA229)</f>
        <v>6</v>
      </c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</row>
    <row r="230" ht="12.75" customHeight="1">
      <c r="A230" s="75">
        <v>2023.0</v>
      </c>
      <c r="B230" s="25"/>
      <c r="C230" s="25" t="s">
        <v>864</v>
      </c>
      <c r="D230" s="25"/>
      <c r="E230" s="25" t="s">
        <v>865</v>
      </c>
      <c r="F230" s="4"/>
      <c r="G230" s="4"/>
      <c r="H230" s="4"/>
      <c r="I230" s="4"/>
      <c r="J230" s="5"/>
      <c r="K230" s="27" t="s">
        <v>57</v>
      </c>
      <c r="L230" s="28">
        <f t="shared" si="178"/>
        <v>7.615384615</v>
      </c>
      <c r="M230" s="53">
        <v>9.0</v>
      </c>
      <c r="N230" s="60">
        <v>6.0</v>
      </c>
      <c r="O230" s="54">
        <v>2.0</v>
      </c>
      <c r="P230" s="80">
        <v>14.0</v>
      </c>
      <c r="Q230" s="81">
        <v>13.0</v>
      </c>
      <c r="R230" s="76">
        <v>12.0</v>
      </c>
      <c r="S230" s="55">
        <v>5.0</v>
      </c>
      <c r="T230" s="73">
        <v>7.0</v>
      </c>
      <c r="U230" s="62">
        <v>1.0</v>
      </c>
      <c r="V230" s="60">
        <v>6.0</v>
      </c>
      <c r="W230" s="63">
        <v>9.0</v>
      </c>
      <c r="X230" s="72">
        <v>4.0</v>
      </c>
      <c r="Y230" s="59">
        <v>11.0</v>
      </c>
      <c r="Z230" s="27"/>
      <c r="AA230" s="27"/>
      <c r="AB230" s="38">
        <f t="shared" si="179"/>
        <v>14</v>
      </c>
      <c r="AC230" s="39">
        <f t="shared" si="180"/>
        <v>1</v>
      </c>
      <c r="AD230" s="39">
        <f t="shared" si="181"/>
        <v>5.666666667</v>
      </c>
      <c r="AE230" s="40">
        <f t="shared" si="182"/>
        <v>8.5</v>
      </c>
      <c r="AF230" s="4"/>
      <c r="AG230" s="4"/>
      <c r="AH230" s="4"/>
      <c r="AI230" s="4"/>
      <c r="AJ230" s="4"/>
      <c r="AK230" s="4"/>
      <c r="AL230" s="45">
        <v>2023.0</v>
      </c>
      <c r="AM230" s="45">
        <v>2.0</v>
      </c>
      <c r="AN230" s="46" t="s">
        <v>67</v>
      </c>
      <c r="AO230" s="46" t="s">
        <v>55</v>
      </c>
      <c r="AP230" s="45">
        <v>85.54</v>
      </c>
      <c r="AQ230" s="45">
        <v>102.6</v>
      </c>
      <c r="AR230" s="46" t="str">
        <f>IF(Stats!$AP230&gt;Stats!$AQ230,Stats!$AN230,Stats!$AO230)</f>
        <v>Dave</v>
      </c>
      <c r="AS230" s="46" t="str">
        <f>IF(Stats!$AR230=Stats!$AN230,CONCATENATE(Stats!$AN230," over ",Stats!$AO230),CONCATENATE(Stats!$AO230," over ",Stats!$AN230))</f>
        <v>Dave over Rick</v>
      </c>
      <c r="AT230" s="46" t="str">
        <f>IF(Stats!$AR230=Stats!$AO230,CONCATENATE(Stats!$AN230," loser to ",Stats!$AO230),CONCATENATE(Stats!$AO230," loser to ",Stats!$AN230))</f>
        <v>Rick loser to Dave</v>
      </c>
      <c r="AU230" s="45">
        <f>ABS(Stats!$AQ230-Stats!$AP230)</f>
        <v>17.06</v>
      </c>
      <c r="AV230" s="45">
        <f>Stats!$AQ230+Stats!$AP230</f>
        <v>188.14</v>
      </c>
      <c r="AW230" s="45"/>
      <c r="AX230" s="4"/>
      <c r="AY230" s="4" t="s">
        <v>896</v>
      </c>
      <c r="AZ230" s="4">
        <f>COUNTIF(Stats!$AS$4:$AS$1633,AY230)</f>
        <v>12</v>
      </c>
      <c r="BA230" s="4" t="s">
        <v>897</v>
      </c>
      <c r="BB230" s="4">
        <f>COUNTIF(Stats!$AT$4:$AT$1633,BA230)</f>
        <v>7</v>
      </c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</row>
    <row r="231" ht="12.75" customHeight="1">
      <c r="A231" s="75">
        <v>2023.0</v>
      </c>
      <c r="B231" s="25"/>
      <c r="C231" s="25" t="s">
        <v>532</v>
      </c>
      <c r="D231" s="25"/>
      <c r="E231" s="25" t="s">
        <v>591</v>
      </c>
      <c r="F231" s="4"/>
      <c r="G231" s="4"/>
      <c r="H231" s="4"/>
      <c r="I231" s="4"/>
      <c r="J231" s="5"/>
      <c r="K231" s="27" t="s">
        <v>67</v>
      </c>
      <c r="L231" s="28">
        <f t="shared" si="178"/>
        <v>10.57142857</v>
      </c>
      <c r="M231" s="53">
        <v>8.0</v>
      </c>
      <c r="N231" s="63">
        <v>9.0</v>
      </c>
      <c r="O231" s="60">
        <v>6.0</v>
      </c>
      <c r="P231" s="81">
        <v>13.0</v>
      </c>
      <c r="Q231" s="80">
        <v>14.0</v>
      </c>
      <c r="R231" s="59">
        <v>11.0</v>
      </c>
      <c r="S231" s="79">
        <v>13.0</v>
      </c>
      <c r="T231" s="27"/>
      <c r="U231" s="27"/>
      <c r="V231" s="27"/>
      <c r="W231" s="27"/>
      <c r="X231" s="27"/>
      <c r="Y231" s="27"/>
      <c r="Z231" s="27"/>
      <c r="AA231" s="27"/>
      <c r="AB231" s="38">
        <f t="shared" si="179"/>
        <v>14</v>
      </c>
      <c r="AC231" s="39">
        <f t="shared" si="180"/>
        <v>6</v>
      </c>
      <c r="AD231" s="39">
        <f t="shared" si="181"/>
        <v>7.666666667</v>
      </c>
      <c r="AE231" s="40">
        <f t="shared" si="182"/>
        <v>10.57142857</v>
      </c>
      <c r="AF231" s="4"/>
      <c r="AG231" s="4"/>
      <c r="AH231" s="4"/>
      <c r="AI231" s="4"/>
      <c r="AJ231" s="4"/>
      <c r="AK231" s="4"/>
      <c r="AL231" s="64">
        <v>2023.0</v>
      </c>
      <c r="AM231" s="64">
        <v>2.0</v>
      </c>
      <c r="AN231" s="65" t="s">
        <v>49</v>
      </c>
      <c r="AO231" s="65" t="s">
        <v>63</v>
      </c>
      <c r="AP231" s="64">
        <v>103.6</v>
      </c>
      <c r="AQ231" s="64">
        <v>116.38</v>
      </c>
      <c r="AR231" s="65" t="str">
        <f>IF(Stats!$AP231&gt;Stats!$AQ231,Stats!$AN231,Stats!$AO231)</f>
        <v>Mike S</v>
      </c>
      <c r="AS231" s="65" t="str">
        <f>IF(Stats!$AR231=Stats!$AN231,CONCATENATE(Stats!$AN231," over ",Stats!$AO231),CONCATENATE(Stats!$AO231," over ",Stats!$AN231))</f>
        <v>Mike S over Adler</v>
      </c>
      <c r="AT231" s="65" t="str">
        <f>IF(Stats!$AR231=Stats!$AO231,CONCATENATE(Stats!$AN231," loser to ",Stats!$AO231),CONCATENATE(Stats!$AO231," loser to ",Stats!$AN231))</f>
        <v>Adler loser to Mike S</v>
      </c>
      <c r="AU231" s="64">
        <f>ABS(Stats!$AQ231-Stats!$AP231)</f>
        <v>12.78</v>
      </c>
      <c r="AV231" s="64">
        <f>Stats!$AQ231+Stats!$AP231</f>
        <v>219.98</v>
      </c>
      <c r="AW231" s="64"/>
      <c r="AX231" s="4"/>
      <c r="AY231" s="4" t="s">
        <v>898</v>
      </c>
      <c r="AZ231" s="4">
        <f>COUNTIF(Stats!$AS$4:$AS$1633,AY231)</f>
        <v>9</v>
      </c>
      <c r="BA231" s="4" t="s">
        <v>899</v>
      </c>
      <c r="BB231" s="4">
        <f>COUNTIF(Stats!$AT$4:$AT$1633,BA231)</f>
        <v>13</v>
      </c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</row>
    <row r="232" ht="12.75" customHeight="1">
      <c r="A232" s="68">
        <v>2023.0</v>
      </c>
      <c r="B232" s="52" t="s">
        <v>61</v>
      </c>
      <c r="C232" s="52" t="s">
        <v>532</v>
      </c>
      <c r="D232" s="52" t="s">
        <v>63</v>
      </c>
      <c r="E232" s="52" t="s">
        <v>814</v>
      </c>
      <c r="F232" s="4"/>
      <c r="G232" s="4"/>
      <c r="H232" s="4"/>
      <c r="I232" s="4"/>
      <c r="J232" s="5"/>
      <c r="K232" s="27" t="s">
        <v>54</v>
      </c>
      <c r="L232" s="28">
        <f t="shared" si="178"/>
        <v>12</v>
      </c>
      <c r="M232" s="86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>
        <v>12.0</v>
      </c>
      <c r="AB232" s="38">
        <f t="shared" si="179"/>
        <v>12</v>
      </c>
      <c r="AC232" s="39">
        <f t="shared" si="180"/>
        <v>12</v>
      </c>
      <c r="AD232" s="39" t="str">
        <f t="shared" si="181"/>
        <v/>
      </c>
      <c r="AE232" s="40" t="str">
        <f t="shared" si="182"/>
        <v/>
      </c>
      <c r="AF232" s="4"/>
      <c r="AG232" s="4"/>
      <c r="AH232" s="4"/>
      <c r="AI232" s="4"/>
      <c r="AJ232" s="4"/>
      <c r="AK232" s="4"/>
      <c r="AL232" s="45">
        <v>2023.0</v>
      </c>
      <c r="AM232" s="45">
        <v>2.0</v>
      </c>
      <c r="AN232" s="46" t="s">
        <v>65</v>
      </c>
      <c r="AO232" s="46" t="s">
        <v>69</v>
      </c>
      <c r="AP232" s="45">
        <v>142.8</v>
      </c>
      <c r="AQ232" s="45">
        <v>88.64</v>
      </c>
      <c r="AR232" s="46" t="str">
        <f>IF(Stats!$AP232&gt;Stats!$AQ232,Stats!$AN232,Stats!$AO232)</f>
        <v>Neill</v>
      </c>
      <c r="AS232" s="46" t="str">
        <f>IF(Stats!$AR232=Stats!$AN232,CONCATENATE(Stats!$AN232," over ",Stats!$AO232),CONCATENATE(Stats!$AO232," over ",Stats!$AN232))</f>
        <v>Neill over Todd</v>
      </c>
      <c r="AT232" s="46" t="str">
        <f>IF(Stats!$AR232=Stats!$AO232,CONCATENATE(Stats!$AN232," loser to ",Stats!$AO232),CONCATENATE(Stats!$AO232," loser to ",Stats!$AN232))</f>
        <v>Todd loser to Neill</v>
      </c>
      <c r="AU232" s="45">
        <f>ABS(Stats!$AQ232-Stats!$AP232)</f>
        <v>54.16</v>
      </c>
      <c r="AV232" s="45">
        <f>Stats!$AQ232+Stats!$AP232</f>
        <v>231.44</v>
      </c>
      <c r="AW232" s="45"/>
      <c r="AX232" s="4"/>
      <c r="AY232" s="4" t="s">
        <v>900</v>
      </c>
      <c r="AZ232" s="4">
        <f>COUNTIF(Stats!$AS$4:$AS$1633,AY232)</f>
        <v>9</v>
      </c>
      <c r="BA232" s="4" t="s">
        <v>901</v>
      </c>
      <c r="BB232" s="4">
        <f>COUNTIF(Stats!$AT$4:$AT$1633,BA232)</f>
        <v>4</v>
      </c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</row>
    <row r="233" ht="12.75" customHeight="1">
      <c r="A233" s="68">
        <v>2023.0</v>
      </c>
      <c r="B233" s="52"/>
      <c r="C233" s="52"/>
      <c r="D233" s="52"/>
      <c r="E233" s="52" t="s">
        <v>872</v>
      </c>
      <c r="F233" s="4"/>
      <c r="G233" s="4"/>
      <c r="H233" s="4"/>
      <c r="I233" s="4"/>
      <c r="J233" s="5"/>
      <c r="K233" s="27" t="s">
        <v>142</v>
      </c>
      <c r="L233" s="28">
        <f t="shared" si="178"/>
        <v>7</v>
      </c>
      <c r="M233" s="86"/>
      <c r="N233" s="27"/>
      <c r="O233" s="27"/>
      <c r="P233" s="27"/>
      <c r="Q233" s="27"/>
      <c r="R233" s="73">
        <v>7.0</v>
      </c>
      <c r="S233" s="27"/>
      <c r="T233" s="27"/>
      <c r="U233" s="27"/>
      <c r="V233" s="27"/>
      <c r="W233" s="27"/>
      <c r="X233" s="27"/>
      <c r="Y233" s="27"/>
      <c r="Z233" s="27"/>
      <c r="AA233" s="27"/>
      <c r="AB233" s="38">
        <f t="shared" si="179"/>
        <v>7</v>
      </c>
      <c r="AC233" s="39">
        <f t="shared" si="180"/>
        <v>7</v>
      </c>
      <c r="AD233" s="39" t="str">
        <f t="shared" si="181"/>
        <v/>
      </c>
      <c r="AE233" s="40">
        <f t="shared" si="182"/>
        <v>7</v>
      </c>
      <c r="AF233" s="4"/>
      <c r="AG233" s="4"/>
      <c r="AH233" s="4"/>
      <c r="AI233" s="4"/>
      <c r="AJ233" s="4"/>
      <c r="AK233" s="4"/>
      <c r="AL233" s="64">
        <v>2023.0</v>
      </c>
      <c r="AM233" s="64">
        <v>1.0</v>
      </c>
      <c r="AN233" s="65" t="s">
        <v>68</v>
      </c>
      <c r="AO233" s="65" t="s">
        <v>50</v>
      </c>
      <c r="AP233" s="64">
        <v>98.36</v>
      </c>
      <c r="AQ233" s="64">
        <v>113.04</v>
      </c>
      <c r="AR233" s="65" t="str">
        <f>IF(Stats!$AP233&gt;Stats!$AQ233,Stats!$AN233,Stats!$AO233)</f>
        <v>AJ</v>
      </c>
      <c r="AS233" s="65" t="str">
        <f>IF(Stats!$AR233=Stats!$AN233,CONCATENATE(Stats!$AN233," over ",Stats!$AO233),CONCATENATE(Stats!$AO233," over ",Stats!$AN233))</f>
        <v>AJ over Ryan</v>
      </c>
      <c r="AT233" s="65" t="str">
        <f>IF(Stats!$AR233=Stats!$AO233,CONCATENATE(Stats!$AN233," loser to ",Stats!$AO233),CONCATENATE(Stats!$AO233," loser to ",Stats!$AN233))</f>
        <v>Ryan loser to AJ</v>
      </c>
      <c r="AU233" s="64">
        <f>ABS(Stats!$AQ233-Stats!$AP233)</f>
        <v>14.68</v>
      </c>
      <c r="AV233" s="64">
        <f>Stats!$AQ233+Stats!$AP233</f>
        <v>211.4</v>
      </c>
      <c r="AW233" s="64"/>
      <c r="AX233" s="4"/>
      <c r="AY233" s="4" t="s">
        <v>902</v>
      </c>
      <c r="AZ233" s="4">
        <f>COUNTIF(Stats!$AS$4:$AS$1633,AY233)</f>
        <v>13</v>
      </c>
      <c r="BA233" s="4" t="s">
        <v>903</v>
      </c>
      <c r="BB233" s="4">
        <f>COUNTIF(Stats!$AT$4:$AT$1633,BA233)</f>
        <v>10</v>
      </c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</row>
    <row r="234" ht="12.75" customHeight="1">
      <c r="A234" s="75">
        <v>2023.0</v>
      </c>
      <c r="B234" s="25" t="s">
        <v>50</v>
      </c>
      <c r="C234" s="25" t="s">
        <v>865</v>
      </c>
      <c r="D234" s="25" t="s">
        <v>63</v>
      </c>
      <c r="E234" s="25" t="s">
        <v>506</v>
      </c>
      <c r="F234" s="4"/>
      <c r="G234" s="4"/>
      <c r="H234" s="4"/>
      <c r="I234" s="4"/>
      <c r="J234" s="5"/>
      <c r="K234" s="95" t="s">
        <v>61</v>
      </c>
      <c r="L234" s="28">
        <f t="shared" si="178"/>
        <v>8.133333333</v>
      </c>
      <c r="M234" s="96">
        <v>14.0</v>
      </c>
      <c r="N234" s="165">
        <v>12.0</v>
      </c>
      <c r="O234" s="97">
        <v>4.0</v>
      </c>
      <c r="P234" s="173">
        <v>11.0</v>
      </c>
      <c r="Q234" s="166">
        <v>8.0</v>
      </c>
      <c r="R234" s="195">
        <v>13.0</v>
      </c>
      <c r="S234" s="184">
        <v>10.0</v>
      </c>
      <c r="T234" s="195">
        <v>13.0</v>
      </c>
      <c r="U234" s="196">
        <v>7.0</v>
      </c>
      <c r="V234" s="197">
        <v>2.0</v>
      </c>
      <c r="W234" s="198">
        <v>5.0</v>
      </c>
      <c r="X234" s="196">
        <v>7.0</v>
      </c>
      <c r="Y234" s="199">
        <v>4.0</v>
      </c>
      <c r="Z234" s="196">
        <v>7.0</v>
      </c>
      <c r="AA234" s="198">
        <v>5.0</v>
      </c>
      <c r="AB234" s="38">
        <f t="shared" si="179"/>
        <v>14</v>
      </c>
      <c r="AC234" s="39">
        <f t="shared" si="180"/>
        <v>2</v>
      </c>
      <c r="AD234" s="39">
        <f t="shared" si="181"/>
        <v>10</v>
      </c>
      <c r="AE234" s="40">
        <f t="shared" si="182"/>
        <v>10.625</v>
      </c>
      <c r="AF234" s="4"/>
      <c r="AG234" s="4"/>
      <c r="AH234" s="4"/>
      <c r="AI234" s="4"/>
      <c r="AJ234" s="4"/>
      <c r="AK234" s="4"/>
      <c r="AL234" s="45">
        <v>2023.0</v>
      </c>
      <c r="AM234" s="45">
        <v>1.0</v>
      </c>
      <c r="AN234" s="46" t="s">
        <v>59</v>
      </c>
      <c r="AO234" s="46" t="s">
        <v>60</v>
      </c>
      <c r="AP234" s="45">
        <v>124.24</v>
      </c>
      <c r="AQ234" s="45">
        <v>62.88</v>
      </c>
      <c r="AR234" s="46" t="str">
        <f>IF(Stats!$AP234&gt;Stats!$AQ234,Stats!$AN234,Stats!$AO234)</f>
        <v>Forrest</v>
      </c>
      <c r="AS234" s="46" t="str">
        <f>IF(Stats!$AR234=Stats!$AN234,CONCATENATE(Stats!$AN234," over ",Stats!$AO234),CONCATENATE(Stats!$AO234," over ",Stats!$AN234))</f>
        <v>Forrest over Hoyle</v>
      </c>
      <c r="AT234" s="46" t="str">
        <f>IF(Stats!$AR234=Stats!$AO234,CONCATENATE(Stats!$AN234," loser to ",Stats!$AO234),CONCATENATE(Stats!$AO234," loser to ",Stats!$AN234))</f>
        <v>Hoyle loser to Forrest</v>
      </c>
      <c r="AU234" s="45">
        <f>ABS(Stats!$AQ234-Stats!$AP234)</f>
        <v>61.36</v>
      </c>
      <c r="AV234" s="45">
        <f>Stats!$AQ234+Stats!$AP234</f>
        <v>187.12</v>
      </c>
      <c r="AW234" s="45"/>
      <c r="AX234" s="4"/>
      <c r="AY234" s="4" t="s">
        <v>904</v>
      </c>
      <c r="AZ234" s="4">
        <f>COUNTIF(Stats!$AS$4:$AS$1633,AY234)</f>
        <v>2</v>
      </c>
      <c r="BA234" s="4" t="s">
        <v>905</v>
      </c>
      <c r="BB234" s="4">
        <f>COUNTIF(Stats!$AT$4:$AT$1633,BA234)</f>
        <v>2</v>
      </c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</row>
    <row r="235" ht="12.75" customHeight="1">
      <c r="A235" s="75">
        <v>2023.0</v>
      </c>
      <c r="B235" s="25"/>
      <c r="C235" s="25"/>
      <c r="D235" s="25"/>
      <c r="E235" s="25" t="s">
        <v>877</v>
      </c>
      <c r="F235" s="4"/>
      <c r="G235" s="4"/>
      <c r="H235" s="4"/>
      <c r="I235" s="4"/>
      <c r="J235" s="5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64">
        <v>2023.0</v>
      </c>
      <c r="AM235" s="64">
        <v>1.0</v>
      </c>
      <c r="AN235" s="65" t="s">
        <v>64</v>
      </c>
      <c r="AO235" s="65" t="s">
        <v>66</v>
      </c>
      <c r="AP235" s="64">
        <v>93.96</v>
      </c>
      <c r="AQ235" s="64">
        <v>68.24</v>
      </c>
      <c r="AR235" s="65" t="str">
        <f>IF(Stats!$AP235&gt;Stats!$AQ235,Stats!$AN235,Stats!$AO235)</f>
        <v>Mims</v>
      </c>
      <c r="AS235" s="65" t="str">
        <f>IF(Stats!$AR235=Stats!$AN235,CONCATENATE(Stats!$AN235," over ",Stats!$AO235),CONCATENATE(Stats!$AO235," over ",Stats!$AN235))</f>
        <v>Mims over Nixon</v>
      </c>
      <c r="AT235" s="65" t="str">
        <f>IF(Stats!$AR235=Stats!$AO235,CONCATENATE(Stats!$AN235," loser to ",Stats!$AO235),CONCATENATE(Stats!$AO235," loser to ",Stats!$AN235))</f>
        <v>Nixon loser to Mims</v>
      </c>
      <c r="AU235" s="64">
        <f>ABS(Stats!$AQ235-Stats!$AP235)</f>
        <v>25.72</v>
      </c>
      <c r="AV235" s="64">
        <f>Stats!$AQ235+Stats!$AP235</f>
        <v>162.2</v>
      </c>
      <c r="AW235" s="64"/>
      <c r="AX235" s="4"/>
      <c r="AY235" s="4" t="s">
        <v>906</v>
      </c>
      <c r="AZ235" s="4">
        <f>COUNTIF(Stats!$AS$4:$AS$1633,AY235)</f>
        <v>2</v>
      </c>
      <c r="BA235" s="4" t="s">
        <v>907</v>
      </c>
      <c r="BB235" s="4">
        <f>COUNTIF(Stats!$AT$4:$AT$1633,BA235)</f>
        <v>5</v>
      </c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</row>
    <row r="236" ht="12.75" customHeight="1">
      <c r="A236" s="68">
        <v>2023.0</v>
      </c>
      <c r="B236" s="52" t="s">
        <v>49</v>
      </c>
      <c r="C236" s="52" t="s">
        <v>908</v>
      </c>
      <c r="D236" s="52" t="s">
        <v>59</v>
      </c>
      <c r="E236" s="52" t="s">
        <v>839</v>
      </c>
      <c r="F236" s="4"/>
      <c r="G236" s="4"/>
      <c r="H236" s="4"/>
      <c r="I236" s="4"/>
      <c r="J236" s="5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5">
        <v>2023.0</v>
      </c>
      <c r="AM236" s="45">
        <v>1.0</v>
      </c>
      <c r="AN236" s="46" t="s">
        <v>61</v>
      </c>
      <c r="AO236" s="46" t="s">
        <v>67</v>
      </c>
      <c r="AP236" s="45">
        <v>107.1</v>
      </c>
      <c r="AQ236" s="45">
        <v>61.3</v>
      </c>
      <c r="AR236" s="46" t="str">
        <f>IF(Stats!$AP236&gt;Stats!$AQ236,Stats!$AN236,Stats!$AO236)</f>
        <v>Jimmy</v>
      </c>
      <c r="AS236" s="46" t="str">
        <f>IF(Stats!$AR236=Stats!$AN236,CONCATENATE(Stats!$AN236," over ",Stats!$AO236),CONCATENATE(Stats!$AO236," over ",Stats!$AN236))</f>
        <v>Jimmy over Rick</v>
      </c>
      <c r="AT236" s="46" t="str">
        <f>IF(Stats!$AR236=Stats!$AO236,CONCATENATE(Stats!$AN236," loser to ",Stats!$AO236),CONCATENATE(Stats!$AO236," loser to ",Stats!$AN236))</f>
        <v>Rick loser to Jimmy</v>
      </c>
      <c r="AU236" s="45">
        <f>ABS(Stats!$AQ236-Stats!$AP236)</f>
        <v>45.8</v>
      </c>
      <c r="AV236" s="45">
        <f>Stats!$AQ236+Stats!$AP236</f>
        <v>168.4</v>
      </c>
      <c r="AW236" s="45"/>
      <c r="AX236" s="4"/>
      <c r="AY236" s="4" t="s">
        <v>909</v>
      </c>
      <c r="AZ236" s="4">
        <f>COUNTIF(Stats!$AS$4:$AS$1633,AY236)</f>
        <v>2</v>
      </c>
      <c r="BA236" s="4" t="s">
        <v>910</v>
      </c>
      <c r="BB236" s="4">
        <f>COUNTIF(Stats!$AT$4:$AT$1633,BA236)</f>
        <v>7</v>
      </c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</row>
    <row r="237" ht="12.75" customHeight="1">
      <c r="A237" s="68">
        <v>2023.0</v>
      </c>
      <c r="B237" s="52"/>
      <c r="C237" s="52" t="s">
        <v>911</v>
      </c>
      <c r="D237" s="52"/>
      <c r="E237" s="52"/>
      <c r="F237" s="4"/>
      <c r="G237" s="4"/>
      <c r="H237" s="4"/>
      <c r="I237" s="4"/>
      <c r="J237" s="5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64">
        <v>2023.0</v>
      </c>
      <c r="AM237" s="64">
        <v>1.0</v>
      </c>
      <c r="AN237" s="65" t="s">
        <v>57</v>
      </c>
      <c r="AO237" s="65" t="s">
        <v>49</v>
      </c>
      <c r="AP237" s="64">
        <v>113.54</v>
      </c>
      <c r="AQ237" s="64">
        <v>94.42</v>
      </c>
      <c r="AR237" s="65" t="str">
        <f>IF(Stats!$AP237&gt;Stats!$AQ237,Stats!$AN237,Stats!$AO237)</f>
        <v>Doug</v>
      </c>
      <c r="AS237" s="65" t="str">
        <f>IF(Stats!$AR237=Stats!$AN237,CONCATENATE(Stats!$AN237," over ",Stats!$AO237),CONCATENATE(Stats!$AO237," over ",Stats!$AN237))</f>
        <v>Doug over Adler</v>
      </c>
      <c r="AT237" s="65" t="str">
        <f>IF(Stats!$AR237=Stats!$AO237,CONCATENATE(Stats!$AN237," loser to ",Stats!$AO237),CONCATENATE(Stats!$AO237," loser to ",Stats!$AN237))</f>
        <v>Adler loser to Doug</v>
      </c>
      <c r="AU237" s="64">
        <f>ABS(Stats!$AQ237-Stats!$AP237)</f>
        <v>19.12</v>
      </c>
      <c r="AV237" s="64">
        <f>Stats!$AQ237+Stats!$AP237</f>
        <v>207.96</v>
      </c>
      <c r="AW237" s="64"/>
      <c r="AX237" s="4"/>
      <c r="AY237" s="4" t="s">
        <v>912</v>
      </c>
      <c r="AZ237" s="4">
        <f>COUNTIF(Stats!$AS$4:$AS$1633,AY237)</f>
        <v>7</v>
      </c>
      <c r="BA237" s="4" t="s">
        <v>913</v>
      </c>
      <c r="BB237" s="4">
        <f>COUNTIF(Stats!$AT$4:$AT$1633,BA237)</f>
        <v>12</v>
      </c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</row>
    <row r="238" ht="12.75" customHeight="1">
      <c r="A238" s="75">
        <v>2023.0</v>
      </c>
      <c r="B238" s="25" t="s">
        <v>69</v>
      </c>
      <c r="C238" s="25" t="s">
        <v>914</v>
      </c>
      <c r="D238" s="25" t="s">
        <v>64</v>
      </c>
      <c r="E238" s="25" t="s">
        <v>915</v>
      </c>
      <c r="F238" s="4"/>
      <c r="G238" s="4"/>
      <c r="H238" s="4"/>
      <c r="I238" s="4"/>
      <c r="J238" s="5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5">
        <v>2023.0</v>
      </c>
      <c r="AM238" s="45">
        <v>1.0</v>
      </c>
      <c r="AN238" s="46" t="s">
        <v>55</v>
      </c>
      <c r="AO238" s="46" t="s">
        <v>65</v>
      </c>
      <c r="AP238" s="45">
        <v>91.82</v>
      </c>
      <c r="AQ238" s="45">
        <v>109.74</v>
      </c>
      <c r="AR238" s="46" t="str">
        <f>IF(Stats!$AP238&gt;Stats!$AQ238,Stats!$AN238,Stats!$AO238)</f>
        <v>Neill</v>
      </c>
      <c r="AS238" s="46" t="str">
        <f>IF(Stats!$AR238=Stats!$AN238,CONCATENATE(Stats!$AN238," over ",Stats!$AO238),CONCATENATE(Stats!$AO238," over ",Stats!$AN238))</f>
        <v>Neill over Dave</v>
      </c>
      <c r="AT238" s="46" t="str">
        <f>IF(Stats!$AR238=Stats!$AO238,CONCATENATE(Stats!$AN238," loser to ",Stats!$AO238),CONCATENATE(Stats!$AO238," loser to ",Stats!$AN238))</f>
        <v>Dave loser to Neill</v>
      </c>
      <c r="AU238" s="45">
        <f>ABS(Stats!$AQ238-Stats!$AP238)</f>
        <v>17.92</v>
      </c>
      <c r="AV238" s="45">
        <f>Stats!$AQ238+Stats!$AP238</f>
        <v>201.56</v>
      </c>
      <c r="AW238" s="45"/>
      <c r="AX238" s="4"/>
      <c r="AY238" s="4" t="s">
        <v>916</v>
      </c>
      <c r="AZ238" s="4">
        <f>COUNTIF(Stats!$AS$4:$AS$1633,AY238)</f>
        <v>1</v>
      </c>
      <c r="BA238" s="4" t="s">
        <v>917</v>
      </c>
      <c r="BB238" s="4">
        <f>COUNTIF(Stats!$AT$4:$AT$1633,BA238)</f>
        <v>11</v>
      </c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</row>
    <row r="239" ht="12.75" customHeight="1">
      <c r="A239" s="68">
        <v>2023.0</v>
      </c>
      <c r="B239" s="52" t="s">
        <v>66</v>
      </c>
      <c r="C239" s="52" t="s">
        <v>918</v>
      </c>
      <c r="D239" s="52" t="s">
        <v>65</v>
      </c>
      <c r="E239" s="52" t="s">
        <v>881</v>
      </c>
      <c r="F239" s="4"/>
      <c r="G239" s="4"/>
      <c r="H239" s="4"/>
      <c r="I239" s="4"/>
      <c r="J239" s="5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64">
        <v>2023.0</v>
      </c>
      <c r="AM239" s="64">
        <v>1.0</v>
      </c>
      <c r="AN239" s="65" t="s">
        <v>63</v>
      </c>
      <c r="AO239" s="65" t="s">
        <v>69</v>
      </c>
      <c r="AP239" s="64">
        <v>67.18</v>
      </c>
      <c r="AQ239" s="64">
        <v>91.18</v>
      </c>
      <c r="AR239" s="65" t="str">
        <f>IF(Stats!$AP239&gt;Stats!$AQ239,Stats!$AN239,Stats!$AO239)</f>
        <v>Todd</v>
      </c>
      <c r="AS239" s="65" t="str">
        <f>IF(Stats!$AR239=Stats!$AN239,CONCATENATE(Stats!$AN239," over ",Stats!$AO239),CONCATENATE(Stats!$AO239," over ",Stats!$AN239))</f>
        <v>Todd over Mike S</v>
      </c>
      <c r="AT239" s="65" t="str">
        <f>IF(Stats!$AR239=Stats!$AO239,CONCATENATE(Stats!$AN239," loser to ",Stats!$AO239),CONCATENATE(Stats!$AO239," loser to ",Stats!$AN239))</f>
        <v>Mike S loser to Todd</v>
      </c>
      <c r="AU239" s="64">
        <f>ABS(Stats!$AQ239-Stats!$AP239)</f>
        <v>24</v>
      </c>
      <c r="AV239" s="64">
        <f>Stats!$AQ239+Stats!$AP239</f>
        <v>158.36</v>
      </c>
      <c r="AW239" s="64"/>
      <c r="AX239" s="4"/>
      <c r="AY239" s="4" t="s">
        <v>919</v>
      </c>
      <c r="AZ239" s="4">
        <f>COUNTIF(Stats!$AS$4:$AS$1633,AY239)</f>
        <v>9</v>
      </c>
      <c r="BA239" s="4" t="s">
        <v>920</v>
      </c>
      <c r="BB239" s="4">
        <f>COUNTIF(Stats!$AT$4:$AT$1633,BA239)</f>
        <v>2</v>
      </c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</row>
    <row r="240" ht="12.75" customHeight="1">
      <c r="A240" s="75">
        <v>2023.0</v>
      </c>
      <c r="B240" s="25" t="s">
        <v>65</v>
      </c>
      <c r="C240" s="25" t="s">
        <v>921</v>
      </c>
      <c r="D240" s="25" t="s">
        <v>49</v>
      </c>
      <c r="E240" s="25" t="s">
        <v>851</v>
      </c>
      <c r="F240" s="4"/>
      <c r="G240" s="4"/>
      <c r="H240" s="4"/>
      <c r="I240" s="4"/>
      <c r="J240" s="5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5">
        <v>2022.0</v>
      </c>
      <c r="AM240" s="45">
        <v>17.0</v>
      </c>
      <c r="AN240" s="46" t="s">
        <v>57</v>
      </c>
      <c r="AO240" s="46" t="s">
        <v>68</v>
      </c>
      <c r="AP240" s="45">
        <v>80.98</v>
      </c>
      <c r="AQ240" s="45">
        <v>98.12</v>
      </c>
      <c r="AR240" s="46" t="str">
        <f>IF(Stats!$AP240&gt;Stats!$AQ240,Stats!$AN240,Stats!$AO240)</f>
        <v>Ryan</v>
      </c>
      <c r="AS240" s="46" t="str">
        <f>IF(Stats!$AR240=Stats!$AN240,CONCATENATE(Stats!$AN240," over ",Stats!$AO240),CONCATENATE(Stats!$AO240," over ",Stats!$AN240))</f>
        <v>Ryan over Doug</v>
      </c>
      <c r="AT240" s="46" t="str">
        <f>IF(Stats!$AR240=Stats!$AO240,CONCATENATE(Stats!$AN240," loser to ",Stats!$AO240),CONCATENATE(Stats!$AO240," loser to ",Stats!$AN240))</f>
        <v>Doug loser to Ryan</v>
      </c>
      <c r="AU240" s="45">
        <f>ABS(Stats!$AQ240-Stats!$AP240)</f>
        <v>17.14</v>
      </c>
      <c r="AV240" s="45">
        <f>Stats!$AQ240+Stats!$AP240</f>
        <v>179.1</v>
      </c>
      <c r="AW240" s="45" t="s">
        <v>73</v>
      </c>
      <c r="AX240" s="4"/>
      <c r="AY240" s="4" t="s">
        <v>922</v>
      </c>
      <c r="AZ240" s="4">
        <f>COUNTIF(Stats!$AS$4:$AS$1633,AY240)</f>
        <v>2</v>
      </c>
      <c r="BA240" s="4" t="s">
        <v>923</v>
      </c>
      <c r="BB240" s="4">
        <f>COUNTIF(Stats!$AT$4:$AT$1633,BA240)</f>
        <v>1</v>
      </c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</row>
    <row r="241" ht="12.75" customHeight="1">
      <c r="A241" s="75">
        <v>2023.0</v>
      </c>
      <c r="B241" s="25"/>
      <c r="C241" s="25" t="s">
        <v>924</v>
      </c>
      <c r="D241" s="25"/>
      <c r="E241" s="25"/>
      <c r="F241" s="4"/>
      <c r="G241" s="4"/>
      <c r="H241" s="4"/>
      <c r="I241" s="4"/>
      <c r="J241" s="5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64">
        <v>2022.0</v>
      </c>
      <c r="AM241" s="64">
        <v>17.0</v>
      </c>
      <c r="AN241" s="65" t="s">
        <v>64</v>
      </c>
      <c r="AO241" s="65" t="s">
        <v>61</v>
      </c>
      <c r="AP241" s="64">
        <v>111.06</v>
      </c>
      <c r="AQ241" s="64">
        <v>99.5</v>
      </c>
      <c r="AR241" s="65" t="str">
        <f>IF(Stats!$AP241&gt;Stats!$AQ241,Stats!$AN241,Stats!$AO241)</f>
        <v>Mims</v>
      </c>
      <c r="AS241" s="65" t="str">
        <f>IF(Stats!$AR241=Stats!$AN241,CONCATENATE(Stats!$AN241," over ",Stats!$AO241),CONCATENATE(Stats!$AO241," over ",Stats!$AN241))</f>
        <v>Mims over Jimmy</v>
      </c>
      <c r="AT241" s="65" t="str">
        <f>IF(Stats!$AR241=Stats!$AO241,CONCATENATE(Stats!$AN241," loser to ",Stats!$AO241),CONCATENATE(Stats!$AO241," loser to ",Stats!$AN241))</f>
        <v>Jimmy loser to Mims</v>
      </c>
      <c r="AU241" s="64">
        <f>ABS(Stats!$AQ241-Stats!$AP241)</f>
        <v>11.56</v>
      </c>
      <c r="AV241" s="64">
        <f>Stats!$AQ241+Stats!$AP241</f>
        <v>210.56</v>
      </c>
      <c r="AW241" s="64" t="s">
        <v>73</v>
      </c>
      <c r="AX241" s="4"/>
      <c r="AY241" s="4" t="s">
        <v>925</v>
      </c>
      <c r="AZ241" s="4">
        <f>COUNTIF(Stats!$AS$4:$AS$1633,AY241)</f>
        <v>14</v>
      </c>
      <c r="BA241" s="4" t="s">
        <v>926</v>
      </c>
      <c r="BB241" s="4">
        <f>COUNTIF(Stats!$AT$4:$AT$1633,BA241)</f>
        <v>1</v>
      </c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</row>
    <row r="242" ht="12.75" customHeight="1">
      <c r="A242" s="68">
        <v>2023.0</v>
      </c>
      <c r="B242" s="52" t="s">
        <v>60</v>
      </c>
      <c r="C242" s="52" t="s">
        <v>855</v>
      </c>
      <c r="D242" s="52" t="s">
        <v>68</v>
      </c>
      <c r="E242" s="52" t="s">
        <v>648</v>
      </c>
      <c r="F242" s="4"/>
      <c r="G242" s="4"/>
      <c r="H242" s="4"/>
      <c r="I242" s="4"/>
      <c r="J242" s="5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5">
        <v>2022.0</v>
      </c>
      <c r="AM242" s="45">
        <v>17.0</v>
      </c>
      <c r="AN242" s="46" t="s">
        <v>67</v>
      </c>
      <c r="AO242" s="46" t="s">
        <v>49</v>
      </c>
      <c r="AP242" s="45">
        <v>60.5</v>
      </c>
      <c r="AQ242" s="45">
        <v>118.78</v>
      </c>
      <c r="AR242" s="46" t="str">
        <f>IF(Stats!$AP242&gt;Stats!$AQ242,Stats!$AN242,Stats!$AO242)</f>
        <v>Adler</v>
      </c>
      <c r="AS242" s="46" t="str">
        <f>IF(Stats!$AR242=Stats!$AN242,CONCATENATE(Stats!$AN242," over ",Stats!$AO242),CONCATENATE(Stats!$AO242," over ",Stats!$AN242))</f>
        <v>Adler over Rick</v>
      </c>
      <c r="AT242" s="46" t="str">
        <f>IF(Stats!$AR242=Stats!$AO242,CONCATENATE(Stats!$AN242," loser to ",Stats!$AO242),CONCATENATE(Stats!$AO242," loser to ",Stats!$AN242))</f>
        <v>Rick loser to Adler</v>
      </c>
      <c r="AU242" s="45">
        <f>ABS(Stats!$AQ242-Stats!$AP242)</f>
        <v>58.28</v>
      </c>
      <c r="AV242" s="45">
        <f>Stats!$AQ242+Stats!$AP242</f>
        <v>179.28</v>
      </c>
      <c r="AW242" s="45" t="s">
        <v>73</v>
      </c>
      <c r="AX242" s="4"/>
      <c r="AY242" s="4" t="s">
        <v>927</v>
      </c>
      <c r="AZ242" s="4">
        <f>COUNTIF(Stats!$AS$4:$AS$1633,AY242)</f>
        <v>9</v>
      </c>
      <c r="BA242" s="4" t="s">
        <v>928</v>
      </c>
      <c r="BB242" s="4">
        <f>COUNTIF(Stats!$AT$4:$AT$1633,BA242)</f>
        <v>12</v>
      </c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5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64">
        <v>2022.0</v>
      </c>
      <c r="AM243" s="64">
        <v>17.0</v>
      </c>
      <c r="AN243" s="65" t="s">
        <v>55</v>
      </c>
      <c r="AO243" s="65" t="s">
        <v>60</v>
      </c>
      <c r="AP243" s="64">
        <v>63.8</v>
      </c>
      <c r="AQ243" s="64">
        <v>77.66</v>
      </c>
      <c r="AR243" s="65" t="str">
        <f>IF(Stats!$AP243&gt;Stats!$AQ243,Stats!$AN243,Stats!$AO243)</f>
        <v>Hoyle</v>
      </c>
      <c r="AS243" s="65" t="str">
        <f>IF(Stats!$AR243=Stats!$AN243,CONCATENATE(Stats!$AN243," over ",Stats!$AO243),CONCATENATE(Stats!$AO243," over ",Stats!$AN243))</f>
        <v>Hoyle over Dave</v>
      </c>
      <c r="AT243" s="65" t="str">
        <f>IF(Stats!$AR243=Stats!$AO243,CONCATENATE(Stats!$AN243," loser to ",Stats!$AO243),CONCATENATE(Stats!$AO243," loser to ",Stats!$AN243))</f>
        <v>Dave loser to Hoyle</v>
      </c>
      <c r="AU243" s="64">
        <f>ABS(Stats!$AQ243-Stats!$AP243)</f>
        <v>13.86</v>
      </c>
      <c r="AV243" s="64">
        <f>Stats!$AQ243+Stats!$AP243</f>
        <v>141.46</v>
      </c>
      <c r="AW243" s="64" t="s">
        <v>73</v>
      </c>
      <c r="AX243" s="4"/>
      <c r="AY243" s="4" t="s">
        <v>929</v>
      </c>
      <c r="AZ243" s="4">
        <f>COUNTIF(Stats!$AS$4:$AS$1633,AY243)</f>
        <v>8</v>
      </c>
      <c r="BA243" s="4" t="s">
        <v>930</v>
      </c>
      <c r="BB243" s="4">
        <f>COUNTIF(Stats!$AT$4:$AT$1633,BA243)</f>
        <v>7</v>
      </c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</row>
    <row r="244" ht="12.75" customHeight="1">
      <c r="A244" s="4"/>
      <c r="B244" s="4"/>
      <c r="C244" s="4"/>
      <c r="D244" s="4" t="s">
        <v>69</v>
      </c>
      <c r="E244" s="4"/>
      <c r="F244" s="4"/>
      <c r="G244" s="4"/>
      <c r="H244" s="4"/>
      <c r="I244" s="4"/>
      <c r="J244" s="5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5">
        <v>2022.0</v>
      </c>
      <c r="AM244" s="45">
        <v>17.0</v>
      </c>
      <c r="AN244" s="46" t="s">
        <v>63</v>
      </c>
      <c r="AO244" s="46" t="s">
        <v>66</v>
      </c>
      <c r="AP244" s="45">
        <v>69.3</v>
      </c>
      <c r="AQ244" s="45">
        <v>64.0</v>
      </c>
      <c r="AR244" s="46" t="str">
        <f>IF(Stats!$AP244&gt;Stats!$AQ244,Stats!$AN244,Stats!$AO244)</f>
        <v>Mike S</v>
      </c>
      <c r="AS244" s="46" t="str">
        <f>IF(Stats!$AR244=Stats!$AN244,CONCATENATE(Stats!$AN244," over ",Stats!$AO244),CONCATENATE(Stats!$AO244," over ",Stats!$AN244))</f>
        <v>Mike S over Nixon</v>
      </c>
      <c r="AT244" s="46" t="str">
        <f>IF(Stats!$AR244=Stats!$AO244,CONCATENATE(Stats!$AN244," loser to ",Stats!$AO244),CONCATENATE(Stats!$AO244," loser to ",Stats!$AN244))</f>
        <v>Nixon loser to Mike S</v>
      </c>
      <c r="AU244" s="45">
        <f>ABS(Stats!$AQ244-Stats!$AP244)</f>
        <v>5.3</v>
      </c>
      <c r="AV244" s="45">
        <f>Stats!$AQ244+Stats!$AP244</f>
        <v>133.3</v>
      </c>
      <c r="AW244" s="45" t="s">
        <v>73</v>
      </c>
      <c r="AX244" s="4"/>
      <c r="AY244" s="4" t="s">
        <v>931</v>
      </c>
      <c r="AZ244" s="4">
        <f>COUNTIF(Stats!$AS$4:$AS$1633,AY244)</f>
        <v>1</v>
      </c>
      <c r="BA244" s="4" t="s">
        <v>932</v>
      </c>
      <c r="BB244" s="4">
        <f>COUNTIF(Stats!$AT$4:$AT$1633,BA244)</f>
        <v>4</v>
      </c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</row>
    <row r="245" ht="12.75" customHeight="1">
      <c r="A245" s="4"/>
      <c r="B245" s="4"/>
      <c r="C245" s="4"/>
      <c r="D245" s="4" t="s">
        <v>69</v>
      </c>
      <c r="E245" s="4"/>
      <c r="F245" s="4"/>
      <c r="G245" s="4"/>
      <c r="H245" s="4"/>
      <c r="I245" s="4"/>
      <c r="J245" s="5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64">
        <v>2022.0</v>
      </c>
      <c r="AM245" s="64">
        <v>17.0</v>
      </c>
      <c r="AN245" s="65" t="s">
        <v>65</v>
      </c>
      <c r="AO245" s="65" t="s">
        <v>50</v>
      </c>
      <c r="AP245" s="64">
        <v>87.58</v>
      </c>
      <c r="AQ245" s="64">
        <v>34.46</v>
      </c>
      <c r="AR245" s="65" t="str">
        <f>IF(Stats!$AP245&gt;Stats!$AQ245,Stats!$AN245,Stats!$AO245)</f>
        <v>Neill</v>
      </c>
      <c r="AS245" s="65" t="str">
        <f>IF(Stats!$AR245=Stats!$AN245,CONCATENATE(Stats!$AN245," over ",Stats!$AO245),CONCATENATE(Stats!$AO245," over ",Stats!$AN245))</f>
        <v>Neill over AJ</v>
      </c>
      <c r="AT245" s="65" t="str">
        <f>IF(Stats!$AR245=Stats!$AO245,CONCATENATE(Stats!$AN245," loser to ",Stats!$AO245),CONCATENATE(Stats!$AO245," loser to ",Stats!$AN245))</f>
        <v>AJ loser to Neill</v>
      </c>
      <c r="AU245" s="64">
        <f>ABS(Stats!$AQ245-Stats!$AP245)</f>
        <v>53.12</v>
      </c>
      <c r="AV245" s="64">
        <f>Stats!$AQ245+Stats!$AP245</f>
        <v>122.04</v>
      </c>
      <c r="AW245" s="64" t="s">
        <v>73</v>
      </c>
      <c r="AX245" s="4"/>
      <c r="AY245" s="4" t="s">
        <v>933</v>
      </c>
      <c r="AZ245" s="4">
        <f>COUNTIF(Stats!$AS$4:$AS$1633,AY245)</f>
        <v>10</v>
      </c>
      <c r="BA245" s="4" t="s">
        <v>934</v>
      </c>
      <c r="BB245" s="4">
        <f>COUNTIF(Stats!$AT$4:$AT$1633,BA245)</f>
        <v>10</v>
      </c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5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5">
        <v>2022.0</v>
      </c>
      <c r="AM246" s="45">
        <v>17.0</v>
      </c>
      <c r="AN246" s="46" t="s">
        <v>59</v>
      </c>
      <c r="AO246" s="46" t="s">
        <v>69</v>
      </c>
      <c r="AP246" s="45">
        <v>101.48</v>
      </c>
      <c r="AQ246" s="45">
        <v>69.92</v>
      </c>
      <c r="AR246" s="46" t="str">
        <f>IF(Stats!$AP246&gt;Stats!$AQ246,Stats!$AN246,Stats!$AO246)</f>
        <v>Forrest</v>
      </c>
      <c r="AS246" s="46" t="str">
        <f>IF(Stats!$AR246=Stats!$AN246,CONCATENATE(Stats!$AN246," over ",Stats!$AO246),CONCATENATE(Stats!$AO246," over ",Stats!$AN246))</f>
        <v>Forrest over Todd</v>
      </c>
      <c r="AT246" s="46" t="str">
        <f>IF(Stats!$AR246=Stats!$AO246,CONCATENATE(Stats!$AN246," loser to ",Stats!$AO246),CONCATENATE(Stats!$AO246," loser to ",Stats!$AN246))</f>
        <v>Todd loser to Forrest</v>
      </c>
      <c r="AU246" s="45">
        <f>ABS(Stats!$AQ246-Stats!$AP246)</f>
        <v>31.56</v>
      </c>
      <c r="AV246" s="45">
        <f>Stats!$AQ246+Stats!$AP246</f>
        <v>171.4</v>
      </c>
      <c r="AW246" s="45" t="s">
        <v>73</v>
      </c>
      <c r="AX246" s="4"/>
      <c r="AY246" s="4" t="s">
        <v>935</v>
      </c>
      <c r="AZ246" s="4">
        <f>COUNTIF(Stats!$AS$4:$AS$1633,AY246)</f>
        <v>4</v>
      </c>
      <c r="BA246" s="4" t="s">
        <v>936</v>
      </c>
      <c r="BB246" s="4">
        <f>COUNTIF(Stats!$AT$4:$AT$1633,BA246)</f>
        <v>6</v>
      </c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</row>
    <row r="247" ht="12.75" customHeight="1">
      <c r="A247" s="4"/>
      <c r="B247" s="4"/>
      <c r="C247" s="4"/>
      <c r="D247" s="4" t="s">
        <v>61</v>
      </c>
      <c r="E247" s="4"/>
      <c r="F247" s="4"/>
      <c r="G247" s="4"/>
      <c r="H247" s="4"/>
      <c r="I247" s="4"/>
      <c r="J247" s="5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64">
        <v>2022.0</v>
      </c>
      <c r="AM247" s="64">
        <v>16.0</v>
      </c>
      <c r="AN247" s="65" t="s">
        <v>57</v>
      </c>
      <c r="AO247" s="65" t="s">
        <v>61</v>
      </c>
      <c r="AP247" s="64">
        <v>112.86</v>
      </c>
      <c r="AQ247" s="64">
        <v>101.16</v>
      </c>
      <c r="AR247" s="65" t="str">
        <f>IF(Stats!$AP247&gt;Stats!$AQ247,Stats!$AN247,Stats!$AO247)</f>
        <v>Doug</v>
      </c>
      <c r="AS247" s="65" t="str">
        <f>IF(Stats!$AR247=Stats!$AN247,CONCATENATE(Stats!$AN247," over ",Stats!$AO247),CONCATENATE(Stats!$AO247," over ",Stats!$AN247))</f>
        <v>Doug over Jimmy</v>
      </c>
      <c r="AT247" s="65" t="str">
        <f>IF(Stats!$AR247=Stats!$AO247,CONCATENATE(Stats!$AN247," loser to ",Stats!$AO247),CONCATENATE(Stats!$AO247," loser to ",Stats!$AN247))</f>
        <v>Jimmy loser to Doug</v>
      </c>
      <c r="AU247" s="64">
        <f>ABS(Stats!$AQ247-Stats!$AP247)</f>
        <v>11.7</v>
      </c>
      <c r="AV247" s="64">
        <f>Stats!$AQ247+Stats!$AP247</f>
        <v>214.02</v>
      </c>
      <c r="AW247" s="64" t="s">
        <v>73</v>
      </c>
      <c r="AX247" s="4"/>
      <c r="AY247" s="4" t="s">
        <v>937</v>
      </c>
      <c r="AZ247" s="4">
        <f>COUNTIF(Stats!$AS$4:$AS$1633,AY247)</f>
        <v>10</v>
      </c>
      <c r="BA247" s="4" t="s">
        <v>938</v>
      </c>
      <c r="BB247" s="4">
        <f>COUNTIF(Stats!$AT$4:$AT$1633,BA247)</f>
        <v>9</v>
      </c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5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5">
        <v>2022.0</v>
      </c>
      <c r="AM248" s="45">
        <v>16.0</v>
      </c>
      <c r="AN248" s="46" t="s">
        <v>64</v>
      </c>
      <c r="AO248" s="46" t="s">
        <v>68</v>
      </c>
      <c r="AP248" s="45">
        <v>84.92</v>
      </c>
      <c r="AQ248" s="45">
        <v>94.26</v>
      </c>
      <c r="AR248" s="46" t="str">
        <f>IF(Stats!$AP248&gt;Stats!$AQ248,Stats!$AN248,Stats!$AO248)</f>
        <v>Ryan</v>
      </c>
      <c r="AS248" s="46" t="str">
        <f>IF(Stats!$AR248=Stats!$AN248,CONCATENATE(Stats!$AN248," over ",Stats!$AO248),CONCATENATE(Stats!$AO248," over ",Stats!$AN248))</f>
        <v>Ryan over Mims</v>
      </c>
      <c r="AT248" s="46" t="str">
        <f>IF(Stats!$AR248=Stats!$AO248,CONCATENATE(Stats!$AN248," loser to ",Stats!$AO248),CONCATENATE(Stats!$AO248," loser to ",Stats!$AN248))</f>
        <v>Mims loser to Ryan</v>
      </c>
      <c r="AU248" s="45">
        <f>ABS(Stats!$AQ248-Stats!$AP248)</f>
        <v>9.34</v>
      </c>
      <c r="AV248" s="45">
        <f>Stats!$AQ248+Stats!$AP248</f>
        <v>179.18</v>
      </c>
      <c r="AW248" s="45" t="s">
        <v>73</v>
      </c>
      <c r="AX248" s="4"/>
      <c r="AY248" s="4" t="s">
        <v>939</v>
      </c>
      <c r="AZ248" s="4">
        <f>COUNTIF(Stats!$AS$4:$AS$1633,AY248)</f>
        <v>5</v>
      </c>
      <c r="BA248" s="4" t="s">
        <v>940</v>
      </c>
      <c r="BB248" s="4">
        <f>COUNTIF(Stats!$AT$4:$AT$1633,BA248)</f>
        <v>1</v>
      </c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</row>
    <row r="249" ht="12.75" customHeight="1">
      <c r="A249" s="4"/>
      <c r="B249" s="4"/>
      <c r="C249" s="4"/>
      <c r="D249" s="4" t="s">
        <v>63</v>
      </c>
      <c r="E249" s="4"/>
      <c r="F249" s="4"/>
      <c r="G249" s="4"/>
      <c r="H249" s="4"/>
      <c r="I249" s="4"/>
      <c r="J249" s="5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64">
        <v>2022.0</v>
      </c>
      <c r="AM249" s="64">
        <v>16.0</v>
      </c>
      <c r="AN249" s="65" t="s">
        <v>67</v>
      </c>
      <c r="AO249" s="65" t="s">
        <v>49</v>
      </c>
      <c r="AP249" s="64">
        <v>83.18</v>
      </c>
      <c r="AQ249" s="64">
        <v>81.26</v>
      </c>
      <c r="AR249" s="65" t="str">
        <f>IF(Stats!$AP249&gt;Stats!$AQ249,Stats!$AN249,Stats!$AO249)</f>
        <v>Rick</v>
      </c>
      <c r="AS249" s="65" t="str">
        <f>IF(Stats!$AR249=Stats!$AN249,CONCATENATE(Stats!$AN249," over ",Stats!$AO249),CONCATENATE(Stats!$AO249," over ",Stats!$AN249))</f>
        <v>Rick over Adler</v>
      </c>
      <c r="AT249" s="65" t="str">
        <f>IF(Stats!$AR249=Stats!$AO249,CONCATENATE(Stats!$AN249," loser to ",Stats!$AO249),CONCATENATE(Stats!$AO249," loser to ",Stats!$AN249))</f>
        <v>Adler loser to Rick</v>
      </c>
      <c r="AU249" s="64">
        <f>ABS(Stats!$AQ249-Stats!$AP249)</f>
        <v>1.92</v>
      </c>
      <c r="AV249" s="64">
        <f>Stats!$AQ249+Stats!$AP249</f>
        <v>164.44</v>
      </c>
      <c r="AW249" s="64" t="s">
        <v>73</v>
      </c>
      <c r="AX249" s="4"/>
      <c r="AY249" s="4" t="s">
        <v>941</v>
      </c>
      <c r="AZ249" s="4">
        <f>COUNTIF(Stats!$AS$4:$AS$1633,AY249)</f>
        <v>10</v>
      </c>
      <c r="BA249" s="4" t="s">
        <v>942</v>
      </c>
      <c r="BB249" s="4">
        <f>COUNTIF(Stats!$AT$4:$AT$1633,BA249)</f>
        <v>10</v>
      </c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5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5">
        <v>2022.0</v>
      </c>
      <c r="AM250" s="45">
        <v>16.0</v>
      </c>
      <c r="AN250" s="46" t="s">
        <v>60</v>
      </c>
      <c r="AO250" s="46" t="s">
        <v>66</v>
      </c>
      <c r="AP250" s="45">
        <v>135.3</v>
      </c>
      <c r="AQ250" s="45">
        <v>131.66</v>
      </c>
      <c r="AR250" s="46" t="str">
        <f>IF(Stats!$AP250&gt;Stats!$AQ250,Stats!$AN250,Stats!$AO250)</f>
        <v>Hoyle</v>
      </c>
      <c r="AS250" s="46" t="str">
        <f>IF(Stats!$AR250=Stats!$AN250,CONCATENATE(Stats!$AN250," over ",Stats!$AO250),CONCATENATE(Stats!$AO250," over ",Stats!$AN250))</f>
        <v>Hoyle over Nixon</v>
      </c>
      <c r="AT250" s="46" t="str">
        <f>IF(Stats!$AR250=Stats!$AO250,CONCATENATE(Stats!$AN250," loser to ",Stats!$AO250),CONCATENATE(Stats!$AO250," loser to ",Stats!$AN250))</f>
        <v>Nixon loser to Hoyle</v>
      </c>
      <c r="AU250" s="45">
        <f>ABS(Stats!$AQ250-Stats!$AP250)</f>
        <v>3.64</v>
      </c>
      <c r="AV250" s="45">
        <f>Stats!$AQ250+Stats!$AP250</f>
        <v>266.96</v>
      </c>
      <c r="AW250" s="45" t="s">
        <v>73</v>
      </c>
      <c r="AX250" s="4"/>
      <c r="AY250" s="4" t="s">
        <v>943</v>
      </c>
      <c r="AZ250" s="4">
        <f>COUNTIF(Stats!$AS$4:$AS$1633,AY250)</f>
        <v>6</v>
      </c>
      <c r="BA250" s="4" t="s">
        <v>944</v>
      </c>
      <c r="BB250" s="4">
        <f>COUNTIF(Stats!$AT$4:$AT$1633,BA250)</f>
        <v>1</v>
      </c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</row>
    <row r="251" ht="12.75" customHeight="1">
      <c r="A251" s="4"/>
      <c r="B251" s="4"/>
      <c r="C251" s="4"/>
      <c r="D251" s="4" t="s">
        <v>66</v>
      </c>
      <c r="E251" s="4"/>
      <c r="F251" s="4"/>
      <c r="G251" s="4"/>
      <c r="H251" s="4"/>
      <c r="I251" s="4"/>
      <c r="J251" s="5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64">
        <v>2022.0</v>
      </c>
      <c r="AM251" s="64">
        <v>16.0</v>
      </c>
      <c r="AN251" s="65" t="s">
        <v>55</v>
      </c>
      <c r="AO251" s="65" t="s">
        <v>50</v>
      </c>
      <c r="AP251" s="64">
        <v>102.78</v>
      </c>
      <c r="AQ251" s="64">
        <v>84.6</v>
      </c>
      <c r="AR251" s="65" t="str">
        <f>IF(Stats!$AP251&gt;Stats!$AQ251,Stats!$AN251,Stats!$AO251)</f>
        <v>Dave</v>
      </c>
      <c r="AS251" s="65" t="str">
        <f>IF(Stats!$AR251=Stats!$AN251,CONCATENATE(Stats!$AN251," over ",Stats!$AO251),CONCATENATE(Stats!$AO251," over ",Stats!$AN251))</f>
        <v>Dave over AJ</v>
      </c>
      <c r="AT251" s="65" t="str">
        <f>IF(Stats!$AR251=Stats!$AO251,CONCATENATE(Stats!$AN251," loser to ",Stats!$AO251),CONCATENATE(Stats!$AO251," loser to ",Stats!$AN251))</f>
        <v>AJ loser to Dave</v>
      </c>
      <c r="AU251" s="64">
        <f>ABS(Stats!$AQ251-Stats!$AP251)</f>
        <v>18.18</v>
      </c>
      <c r="AV251" s="64">
        <f>Stats!$AQ251+Stats!$AP251</f>
        <v>187.38</v>
      </c>
      <c r="AW251" s="64" t="s">
        <v>73</v>
      </c>
      <c r="AX251" s="4"/>
      <c r="AY251" s="4" t="s">
        <v>2</v>
      </c>
      <c r="AZ251" s="4">
        <f>COUNTIF(Stats!$AS$4:$AS$1633,AY251)</f>
        <v>28</v>
      </c>
      <c r="BA251" s="4" t="s">
        <v>945</v>
      </c>
      <c r="BB251" s="4">
        <f>COUNTIF(Stats!$AT$4:$AT$1633,BA251)</f>
        <v>10</v>
      </c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5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5">
        <v>2022.0</v>
      </c>
      <c r="AM252" s="45">
        <v>16.0</v>
      </c>
      <c r="AN252" s="46" t="s">
        <v>63</v>
      </c>
      <c r="AO252" s="46" t="s">
        <v>69</v>
      </c>
      <c r="AP252" s="45">
        <v>114.6</v>
      </c>
      <c r="AQ252" s="45">
        <v>114.1</v>
      </c>
      <c r="AR252" s="46" t="str">
        <f>IF(Stats!$AP252&gt;Stats!$AQ252,Stats!$AN252,Stats!$AO252)</f>
        <v>Mike S</v>
      </c>
      <c r="AS252" s="46" t="str">
        <f>IF(Stats!$AR252=Stats!$AN252,CONCATENATE(Stats!$AN252," over ",Stats!$AO252),CONCATENATE(Stats!$AO252," over ",Stats!$AN252))</f>
        <v>Mike S over Todd</v>
      </c>
      <c r="AT252" s="46" t="str">
        <f>IF(Stats!$AR252=Stats!$AO252,CONCATENATE(Stats!$AN252," loser to ",Stats!$AO252),CONCATENATE(Stats!$AO252," loser to ",Stats!$AN252))</f>
        <v>Todd loser to Mike S</v>
      </c>
      <c r="AU252" s="45">
        <f>ABS(Stats!$AQ252-Stats!$AP252)</f>
        <v>0.5</v>
      </c>
      <c r="AV252" s="45">
        <f>Stats!$AQ252+Stats!$AP252</f>
        <v>228.7</v>
      </c>
      <c r="AW252" s="45" t="s">
        <v>73</v>
      </c>
      <c r="AX252" s="4"/>
      <c r="AY252" s="4" t="s">
        <v>946</v>
      </c>
      <c r="AZ252" s="4">
        <f>COUNTIF(Stats!$AS$4:$AS$1633,AY252)</f>
        <v>4</v>
      </c>
      <c r="BA252" s="4" t="s">
        <v>947</v>
      </c>
      <c r="BB252" s="4">
        <f>COUNTIF(Stats!$AT$4:$AT$1633,BA252)</f>
        <v>3</v>
      </c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5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64">
        <v>2022.0</v>
      </c>
      <c r="AM253" s="64">
        <v>16.0</v>
      </c>
      <c r="AN253" s="65" t="s">
        <v>65</v>
      </c>
      <c r="AO253" s="65" t="s">
        <v>59</v>
      </c>
      <c r="AP253" s="64">
        <v>91.88</v>
      </c>
      <c r="AQ253" s="64">
        <v>68.6</v>
      </c>
      <c r="AR253" s="65" t="str">
        <f>IF(Stats!$AP253&gt;Stats!$AQ253,Stats!$AN253,Stats!$AO253)</f>
        <v>Neill</v>
      </c>
      <c r="AS253" s="65" t="str">
        <f>IF(Stats!$AR253=Stats!$AN253,CONCATENATE(Stats!$AN253," over ",Stats!$AO253),CONCATENATE(Stats!$AO253," over ",Stats!$AN253))</f>
        <v>Neill over Forrest</v>
      </c>
      <c r="AT253" s="65" t="str">
        <f>IF(Stats!$AR253=Stats!$AO253,CONCATENATE(Stats!$AN253," loser to ",Stats!$AO253),CONCATENATE(Stats!$AO253," loser to ",Stats!$AN253))</f>
        <v>Forrest loser to Neill</v>
      </c>
      <c r="AU253" s="64">
        <f>ABS(Stats!$AQ253-Stats!$AP253)</f>
        <v>23.28</v>
      </c>
      <c r="AV253" s="64">
        <f>Stats!$AQ253+Stats!$AP253</f>
        <v>160.48</v>
      </c>
      <c r="AW253" s="64" t="s">
        <v>73</v>
      </c>
      <c r="AX253" s="4"/>
      <c r="AY253" s="4" t="s">
        <v>948</v>
      </c>
      <c r="AZ253" s="4">
        <f>COUNTIF(Stats!$AS$4:$AS$1633,AY253)</f>
        <v>5</v>
      </c>
      <c r="BA253" s="4" t="s">
        <v>949</v>
      </c>
      <c r="BB253" s="4">
        <f>COUNTIF(Stats!$AT$4:$AT$1633,BA253)</f>
        <v>7</v>
      </c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</row>
    <row r="254" ht="12.75" customHeight="1">
      <c r="A254" s="4"/>
      <c r="B254" s="4"/>
      <c r="C254" s="4"/>
      <c r="D254" s="4" t="s">
        <v>66</v>
      </c>
      <c r="E254" s="4"/>
      <c r="F254" s="4"/>
      <c r="G254" s="4"/>
      <c r="H254" s="4"/>
      <c r="I254" s="4"/>
      <c r="J254" s="5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5">
        <v>2022.0</v>
      </c>
      <c r="AM254" s="45">
        <v>15.0</v>
      </c>
      <c r="AN254" s="46" t="s">
        <v>57</v>
      </c>
      <c r="AO254" s="46" t="s">
        <v>49</v>
      </c>
      <c r="AP254" s="45">
        <v>121.82</v>
      </c>
      <c r="AQ254" s="45">
        <v>97.76</v>
      </c>
      <c r="AR254" s="46" t="str">
        <f>IF(Stats!$AP254&gt;Stats!$AQ254,Stats!$AN254,Stats!$AO254)</f>
        <v>Doug</v>
      </c>
      <c r="AS254" s="46" t="str">
        <f>IF(Stats!$AR254=Stats!$AN254,CONCATENATE(Stats!$AN254," over ",Stats!$AO254),CONCATENATE(Stats!$AO254," over ",Stats!$AN254))</f>
        <v>Doug over Adler</v>
      </c>
      <c r="AT254" s="46" t="str">
        <f>IF(Stats!$AR254=Stats!$AO254,CONCATENATE(Stats!$AN254," loser to ",Stats!$AO254),CONCATENATE(Stats!$AO254," loser to ",Stats!$AN254))</f>
        <v>Adler loser to Doug</v>
      </c>
      <c r="AU254" s="45">
        <f>ABS(Stats!$AQ254-Stats!$AP254)</f>
        <v>24.06</v>
      </c>
      <c r="AV254" s="45">
        <f>Stats!$AQ254+Stats!$AP254</f>
        <v>219.58</v>
      </c>
      <c r="AW254" s="45" t="s">
        <v>73</v>
      </c>
      <c r="AX254" s="4"/>
      <c r="AY254" s="4" t="s">
        <v>950</v>
      </c>
      <c r="AZ254" s="4">
        <f>COUNTIF(Stats!$AS$4:$AS$1633,AY254)</f>
        <v>2</v>
      </c>
      <c r="BA254" s="4" t="s">
        <v>951</v>
      </c>
      <c r="BB254" s="4">
        <f>COUNTIF(Stats!$AT$4:$AT$1633,BA254)</f>
        <v>12</v>
      </c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5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64">
        <v>2022.0</v>
      </c>
      <c r="AM255" s="64">
        <v>15.0</v>
      </c>
      <c r="AN255" s="65" t="s">
        <v>67</v>
      </c>
      <c r="AO255" s="65" t="s">
        <v>64</v>
      </c>
      <c r="AP255" s="64">
        <v>120.58</v>
      </c>
      <c r="AQ255" s="64">
        <v>128.8</v>
      </c>
      <c r="AR255" s="65" t="str">
        <f>IF(Stats!$AP255&gt;Stats!$AQ255,Stats!$AN255,Stats!$AO255)</f>
        <v>Mims</v>
      </c>
      <c r="AS255" s="65" t="str">
        <f>IF(Stats!$AR255=Stats!$AN255,CONCATENATE(Stats!$AN255," over ",Stats!$AO255),CONCATENATE(Stats!$AO255," over ",Stats!$AN255))</f>
        <v>Mims over Rick</v>
      </c>
      <c r="AT255" s="65" t="str">
        <f>IF(Stats!$AR255=Stats!$AO255,CONCATENATE(Stats!$AN255," loser to ",Stats!$AO255),CONCATENATE(Stats!$AO255," loser to ",Stats!$AN255))</f>
        <v>Rick loser to Mims</v>
      </c>
      <c r="AU255" s="64">
        <f>ABS(Stats!$AQ255-Stats!$AP255)</f>
        <v>8.22</v>
      </c>
      <c r="AV255" s="64">
        <f>Stats!$AQ255+Stats!$AP255</f>
        <v>249.38</v>
      </c>
      <c r="AW255" s="64" t="s">
        <v>73</v>
      </c>
      <c r="AX255" s="4"/>
      <c r="AY255" s="4" t="s">
        <v>952</v>
      </c>
      <c r="AZ255" s="4">
        <f>COUNTIF(Stats!$AS$4:$AS$1633,AY255)</f>
        <v>7</v>
      </c>
      <c r="BA255" s="4" t="s">
        <v>2</v>
      </c>
      <c r="BB255" s="4">
        <f>COUNTIF(Stats!$AT$4:$AT$1633,BA255)</f>
        <v>28</v>
      </c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</row>
    <row r="256" ht="12.75" customHeight="1">
      <c r="A256" s="4"/>
      <c r="B256" s="4"/>
      <c r="C256" s="4"/>
      <c r="D256" s="4" t="s">
        <v>65</v>
      </c>
      <c r="E256" s="4"/>
      <c r="F256" s="4"/>
      <c r="G256" s="4"/>
      <c r="H256" s="4"/>
      <c r="I256" s="4"/>
      <c r="J256" s="5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5">
        <v>2022.0</v>
      </c>
      <c r="AM256" s="45">
        <v>15.0</v>
      </c>
      <c r="AN256" s="46" t="s">
        <v>50</v>
      </c>
      <c r="AO256" s="46" t="s">
        <v>66</v>
      </c>
      <c r="AP256" s="45">
        <v>87.46</v>
      </c>
      <c r="AQ256" s="45">
        <v>126.6</v>
      </c>
      <c r="AR256" s="46" t="str">
        <f>IF(Stats!$AP256&gt;Stats!$AQ256,Stats!$AN256,Stats!$AO256)</f>
        <v>Nixon</v>
      </c>
      <c r="AS256" s="46" t="str">
        <f>IF(Stats!$AR256=Stats!$AN256,CONCATENATE(Stats!$AN256," over ",Stats!$AO256),CONCATENATE(Stats!$AO256," over ",Stats!$AN256))</f>
        <v>Nixon over AJ</v>
      </c>
      <c r="AT256" s="46" t="str">
        <f>IF(Stats!$AR256=Stats!$AO256,CONCATENATE(Stats!$AN256," loser to ",Stats!$AO256),CONCATENATE(Stats!$AO256," loser to ",Stats!$AN256))</f>
        <v>AJ loser to Nixon</v>
      </c>
      <c r="AU256" s="45">
        <f>ABS(Stats!$AQ256-Stats!$AP256)</f>
        <v>39.14</v>
      </c>
      <c r="AV256" s="45">
        <f>Stats!$AQ256+Stats!$AP256</f>
        <v>214.06</v>
      </c>
      <c r="AW256" s="45" t="s">
        <v>73</v>
      </c>
      <c r="AX256" s="4"/>
      <c r="AY256" s="4" t="s">
        <v>953</v>
      </c>
      <c r="AZ256" s="4">
        <f>COUNTIF(Stats!$AS$4:$AS$1633,AY256)</f>
        <v>2</v>
      </c>
      <c r="BA256" s="4" t="s">
        <v>954</v>
      </c>
      <c r="BB256" s="4">
        <f>COUNTIF(Stats!$AT$4:$AT$1633,BA256)</f>
        <v>6</v>
      </c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</row>
    <row r="257" ht="12.75" customHeight="1">
      <c r="A257" s="4"/>
      <c r="B257" s="4"/>
      <c r="C257" s="4"/>
      <c r="D257" s="4" t="s">
        <v>65</v>
      </c>
      <c r="E257" s="4"/>
      <c r="F257" s="4"/>
      <c r="G257" s="4"/>
      <c r="H257" s="4"/>
      <c r="I257" s="4"/>
      <c r="J257" s="5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64">
        <v>2022.0</v>
      </c>
      <c r="AM257" s="64">
        <v>15.0</v>
      </c>
      <c r="AN257" s="65" t="s">
        <v>69</v>
      </c>
      <c r="AO257" s="65" t="s">
        <v>60</v>
      </c>
      <c r="AP257" s="64">
        <v>54.52</v>
      </c>
      <c r="AQ257" s="64">
        <v>138.94</v>
      </c>
      <c r="AR257" s="65" t="str">
        <f>IF(Stats!$AP257&gt;Stats!$AQ257,Stats!$AN257,Stats!$AO257)</f>
        <v>Hoyle</v>
      </c>
      <c r="AS257" s="65" t="str">
        <f>IF(Stats!$AR257=Stats!$AN257,CONCATENATE(Stats!$AN257," over ",Stats!$AO257),CONCATENATE(Stats!$AO257," over ",Stats!$AN257))</f>
        <v>Hoyle over Todd</v>
      </c>
      <c r="AT257" s="65" t="str">
        <f>IF(Stats!$AR257=Stats!$AO257,CONCATENATE(Stats!$AN257," loser to ",Stats!$AO257),CONCATENATE(Stats!$AO257," loser to ",Stats!$AN257))</f>
        <v>Todd loser to Hoyle</v>
      </c>
      <c r="AU257" s="64">
        <f>ABS(Stats!$AQ257-Stats!$AP257)</f>
        <v>84.42</v>
      </c>
      <c r="AV257" s="64">
        <f>Stats!$AQ257+Stats!$AP257</f>
        <v>193.46</v>
      </c>
      <c r="AW257" s="64" t="s">
        <v>73</v>
      </c>
      <c r="AX257" s="4"/>
      <c r="AY257" s="4" t="s">
        <v>955</v>
      </c>
      <c r="AZ257" s="4">
        <f>COUNTIF(Stats!$AS$4:$AS$1633,AY257)</f>
        <v>3</v>
      </c>
      <c r="BA257" s="4" t="s">
        <v>956</v>
      </c>
      <c r="BB257" s="4">
        <f>COUNTIF(Stats!$AT$4:$AT$1633,BA257)</f>
        <v>4</v>
      </c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</row>
    <row r="258" ht="12.75" customHeight="1">
      <c r="A258" s="4"/>
      <c r="B258" s="4"/>
      <c r="C258" s="4"/>
      <c r="D258" s="4" t="s">
        <v>69</v>
      </c>
      <c r="E258" s="4"/>
      <c r="F258" s="4"/>
      <c r="G258" s="4"/>
      <c r="H258" s="4"/>
      <c r="I258" s="4"/>
      <c r="J258" s="5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5">
        <v>2022.0</v>
      </c>
      <c r="AM258" s="45">
        <v>15.0</v>
      </c>
      <c r="AN258" s="46" t="s">
        <v>59</v>
      </c>
      <c r="AO258" s="46" t="s">
        <v>55</v>
      </c>
      <c r="AP258" s="45">
        <v>79.62</v>
      </c>
      <c r="AQ258" s="45">
        <v>92.86</v>
      </c>
      <c r="AR258" s="46" t="str">
        <f>IF(Stats!$AP258&gt;Stats!$AQ258,Stats!$AN258,Stats!$AO258)</f>
        <v>Dave</v>
      </c>
      <c r="AS258" s="46" t="str">
        <f>IF(Stats!$AR258=Stats!$AN258,CONCATENATE(Stats!$AN258," over ",Stats!$AO258),CONCATENATE(Stats!$AO258," over ",Stats!$AN258))</f>
        <v>Dave over Forrest</v>
      </c>
      <c r="AT258" s="46" t="str">
        <f>IF(Stats!$AR258=Stats!$AO258,CONCATENATE(Stats!$AN258," loser to ",Stats!$AO258),CONCATENATE(Stats!$AO258," loser to ",Stats!$AN258))</f>
        <v>Forrest loser to Dave</v>
      </c>
      <c r="AU258" s="45">
        <f>ABS(Stats!$AQ258-Stats!$AP258)</f>
        <v>13.24</v>
      </c>
      <c r="AV258" s="45">
        <f>Stats!$AQ258+Stats!$AP258</f>
        <v>172.48</v>
      </c>
      <c r="AW258" s="45" t="s">
        <v>73</v>
      </c>
      <c r="AX258" s="4"/>
      <c r="AY258" s="4" t="s">
        <v>957</v>
      </c>
      <c r="AZ258" s="4">
        <f>COUNTIF(Stats!$AS$4:$AS$1633,AY258)</f>
        <v>3</v>
      </c>
      <c r="BA258" s="4" t="s">
        <v>958</v>
      </c>
      <c r="BB258" s="4">
        <f>COUNTIF(Stats!$AT$4:$AT$1633,BA258)</f>
        <v>2</v>
      </c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5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64">
        <v>2022.0</v>
      </c>
      <c r="AM259" s="64">
        <v>15.0</v>
      </c>
      <c r="AN259" s="65" t="s">
        <v>63</v>
      </c>
      <c r="AO259" s="65" t="s">
        <v>65</v>
      </c>
      <c r="AP259" s="64">
        <v>113.3</v>
      </c>
      <c r="AQ259" s="64">
        <v>88.64</v>
      </c>
      <c r="AR259" s="65" t="str">
        <f>IF(Stats!$AP259&gt;Stats!$AQ259,Stats!$AN259,Stats!$AO259)</f>
        <v>Mike S</v>
      </c>
      <c r="AS259" s="65" t="str">
        <f>IF(Stats!$AR259=Stats!$AN259,CONCATENATE(Stats!$AN259," over ",Stats!$AO259),CONCATENATE(Stats!$AO259," over ",Stats!$AN259))</f>
        <v>Mike S over Neill</v>
      </c>
      <c r="AT259" s="65" t="str">
        <f>IF(Stats!$AR259=Stats!$AO259,CONCATENATE(Stats!$AN259," loser to ",Stats!$AO259),CONCATENATE(Stats!$AO259," loser to ",Stats!$AN259))</f>
        <v>Neill loser to Mike S</v>
      </c>
      <c r="AU259" s="64">
        <f>ABS(Stats!$AQ259-Stats!$AP259)</f>
        <v>24.66</v>
      </c>
      <c r="AV259" s="64">
        <f>Stats!$AQ259+Stats!$AP259</f>
        <v>201.94</v>
      </c>
      <c r="AW259" s="64" t="s">
        <v>73</v>
      </c>
      <c r="AX259" s="4"/>
      <c r="AY259" s="4" t="s">
        <v>959</v>
      </c>
      <c r="AZ259" s="4">
        <f>COUNTIF(Stats!$AS$4:$AS$1633,AY259)</f>
        <v>3</v>
      </c>
      <c r="BA259" s="4" t="s">
        <v>960</v>
      </c>
      <c r="BB259" s="4">
        <f>COUNTIF(Stats!$AT$4:$AT$1633,BA259)</f>
        <v>5</v>
      </c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</row>
    <row r="260" ht="12.75" customHeight="1">
      <c r="A260" s="4"/>
      <c r="B260" s="4"/>
      <c r="C260" s="4"/>
      <c r="D260" s="4" t="s">
        <v>69</v>
      </c>
      <c r="E260" s="4"/>
      <c r="F260" s="4"/>
      <c r="G260" s="4"/>
      <c r="H260" s="4"/>
      <c r="I260" s="4"/>
      <c r="J260" s="5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5">
        <v>2022.0</v>
      </c>
      <c r="AM260" s="45">
        <v>14.0</v>
      </c>
      <c r="AN260" s="46" t="s">
        <v>50</v>
      </c>
      <c r="AO260" s="46" t="s">
        <v>60</v>
      </c>
      <c r="AP260" s="45">
        <v>73.6</v>
      </c>
      <c r="AQ260" s="45">
        <v>109.54</v>
      </c>
      <c r="AR260" s="147" t="s">
        <v>2</v>
      </c>
      <c r="AS260" s="147" t="s">
        <v>2</v>
      </c>
      <c r="AT260" s="147" t="s">
        <v>2</v>
      </c>
      <c r="AU260" s="45">
        <f>ABS(Stats!$AQ260-Stats!$AP260)</f>
        <v>35.94</v>
      </c>
      <c r="AV260" s="45">
        <f>Stats!$AQ260+Stats!$AP260</f>
        <v>183.14</v>
      </c>
      <c r="AW260" s="45"/>
      <c r="AX260" s="4"/>
      <c r="AY260" s="4" t="s">
        <v>961</v>
      </c>
      <c r="AZ260" s="4">
        <f>COUNTIF(Stats!$AS$4:$AS$1633,AY260)</f>
        <v>3</v>
      </c>
      <c r="BA260" s="4" t="s">
        <v>962</v>
      </c>
      <c r="BB260" s="4">
        <f>COUNTIF(Stats!$AT$4:$AT$1633,BA260)</f>
        <v>4</v>
      </c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</row>
    <row r="261" ht="12.75" customHeight="1">
      <c r="A261" s="4"/>
      <c r="B261" s="4"/>
      <c r="C261" s="4"/>
      <c r="D261" s="4" t="s">
        <v>66</v>
      </c>
      <c r="E261" s="4"/>
      <c r="F261" s="4"/>
      <c r="G261" s="4"/>
      <c r="H261" s="4"/>
      <c r="I261" s="4"/>
      <c r="J261" s="5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64">
        <v>2022.0</v>
      </c>
      <c r="AM261" s="64">
        <v>14.0</v>
      </c>
      <c r="AN261" s="65" t="s">
        <v>68</v>
      </c>
      <c r="AO261" s="65" t="s">
        <v>66</v>
      </c>
      <c r="AP261" s="64">
        <v>79.78</v>
      </c>
      <c r="AQ261" s="64">
        <v>109.4</v>
      </c>
      <c r="AR261" s="148" t="s">
        <v>2</v>
      </c>
      <c r="AS261" s="148" t="s">
        <v>2</v>
      </c>
      <c r="AT261" s="148" t="s">
        <v>2</v>
      </c>
      <c r="AU261" s="64">
        <f>ABS(Stats!$AQ261-Stats!$AP261)</f>
        <v>29.62</v>
      </c>
      <c r="AV261" s="64">
        <f>Stats!$AQ261+Stats!$AP261</f>
        <v>189.18</v>
      </c>
      <c r="AW261" s="64"/>
      <c r="AX261" s="4"/>
      <c r="AY261" s="4" t="s">
        <v>963</v>
      </c>
      <c r="AZ261" s="4">
        <f>COUNTIF(Stats!$AS$4:$AS$1633,AY261)</f>
        <v>2</v>
      </c>
      <c r="BA261" s="4" t="s">
        <v>964</v>
      </c>
      <c r="BB261" s="4">
        <f>COUNTIF(Stats!$AT$4:$AT$1633,BA261)</f>
        <v>4</v>
      </c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5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5">
        <v>2022.0</v>
      </c>
      <c r="AM262" s="45">
        <v>14.0</v>
      </c>
      <c r="AN262" s="46" t="s">
        <v>57</v>
      </c>
      <c r="AO262" s="46" t="s">
        <v>61</v>
      </c>
      <c r="AP262" s="45">
        <v>82.22</v>
      </c>
      <c r="AQ262" s="45">
        <v>106.5</v>
      </c>
      <c r="AR262" s="147" t="s">
        <v>2</v>
      </c>
      <c r="AS262" s="147" t="s">
        <v>2</v>
      </c>
      <c r="AT262" s="147" t="s">
        <v>2</v>
      </c>
      <c r="AU262" s="45">
        <f>ABS(Stats!$AQ262-Stats!$AP262)</f>
        <v>24.28</v>
      </c>
      <c r="AV262" s="45">
        <f>Stats!$AQ262+Stats!$AP262</f>
        <v>188.72</v>
      </c>
      <c r="AW262" s="45"/>
      <c r="AX262" s="4"/>
      <c r="AY262" s="4" t="s">
        <v>965</v>
      </c>
      <c r="AZ262" s="4">
        <f>COUNTIF(Stats!$AS$4:$AS$1633,AY262)</f>
        <v>2</v>
      </c>
      <c r="BA262" s="4" t="s">
        <v>966</v>
      </c>
      <c r="BB262" s="4">
        <f>COUNTIF(Stats!$AT$4:$AT$1633,BA262)</f>
        <v>6</v>
      </c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</row>
    <row r="263" ht="12.75" customHeight="1">
      <c r="A263" s="4"/>
      <c r="B263" s="4"/>
      <c r="C263" s="4"/>
      <c r="D263" s="4" t="s">
        <v>59</v>
      </c>
      <c r="E263" s="4"/>
      <c r="F263" s="4"/>
      <c r="G263" s="4"/>
      <c r="H263" s="4"/>
      <c r="I263" s="4"/>
      <c r="J263" s="5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64">
        <v>2022.0</v>
      </c>
      <c r="AM263" s="64">
        <v>14.0</v>
      </c>
      <c r="AN263" s="65" t="s">
        <v>63</v>
      </c>
      <c r="AO263" s="65" t="s">
        <v>67</v>
      </c>
      <c r="AP263" s="64">
        <v>83.36</v>
      </c>
      <c r="AQ263" s="64">
        <v>106.48</v>
      </c>
      <c r="AR263" s="148" t="s">
        <v>2</v>
      </c>
      <c r="AS263" s="148" t="s">
        <v>2</v>
      </c>
      <c r="AT263" s="148" t="s">
        <v>2</v>
      </c>
      <c r="AU263" s="64">
        <f>ABS(Stats!$AQ263-Stats!$AP263)</f>
        <v>23.12</v>
      </c>
      <c r="AV263" s="64">
        <f>Stats!$AQ263+Stats!$AP263</f>
        <v>189.84</v>
      </c>
      <c r="AW263" s="64"/>
      <c r="AX263" s="4"/>
      <c r="AY263" s="4" t="s">
        <v>967</v>
      </c>
      <c r="AZ263" s="4">
        <f>COUNTIF(Stats!$AS$4:$AS$1633,AY263)</f>
        <v>3</v>
      </c>
      <c r="BA263" s="4" t="s">
        <v>968</v>
      </c>
      <c r="BB263" s="4">
        <f>COUNTIF(Stats!$AT$4:$AT$1633,BA263)</f>
        <v>7</v>
      </c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5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5">
        <v>2022.0</v>
      </c>
      <c r="AM264" s="45">
        <v>14.0</v>
      </c>
      <c r="AN264" s="46" t="s">
        <v>49</v>
      </c>
      <c r="AO264" s="46" t="s">
        <v>65</v>
      </c>
      <c r="AP264" s="45">
        <v>85.46</v>
      </c>
      <c r="AQ264" s="45">
        <v>104.56</v>
      </c>
      <c r="AR264" s="147" t="s">
        <v>2</v>
      </c>
      <c r="AS264" s="147" t="s">
        <v>2</v>
      </c>
      <c r="AT264" s="147" t="s">
        <v>2</v>
      </c>
      <c r="AU264" s="45">
        <f>ABS(Stats!$AQ264-Stats!$AP264)</f>
        <v>19.1</v>
      </c>
      <c r="AV264" s="45">
        <f>Stats!$AQ264+Stats!$AP264</f>
        <v>190.02</v>
      </c>
      <c r="AW264" s="45"/>
      <c r="AX264" s="4"/>
      <c r="AY264" s="4" t="s">
        <v>969</v>
      </c>
      <c r="AZ264" s="4">
        <f>COUNTIF(Stats!$AS$4:$AS$1633,AY264)</f>
        <v>4</v>
      </c>
      <c r="BA264" s="4" t="s">
        <v>970</v>
      </c>
      <c r="BB264" s="4">
        <f>COUNTIF(Stats!$AT$4:$AT$1633,BA264)</f>
        <v>4</v>
      </c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</row>
    <row r="265" ht="12.75" customHeight="1">
      <c r="A265" s="4"/>
      <c r="B265" s="4"/>
      <c r="C265" s="4"/>
      <c r="D265" s="4" t="s">
        <v>59</v>
      </c>
      <c r="E265" s="4"/>
      <c r="F265" s="4"/>
      <c r="G265" s="4"/>
      <c r="H265" s="4"/>
      <c r="I265" s="4"/>
      <c r="J265" s="5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64">
        <v>2022.0</v>
      </c>
      <c r="AM265" s="64">
        <v>14.0</v>
      </c>
      <c r="AN265" s="65" t="s">
        <v>69</v>
      </c>
      <c r="AO265" s="65" t="s">
        <v>64</v>
      </c>
      <c r="AP265" s="64">
        <v>88.36</v>
      </c>
      <c r="AQ265" s="64">
        <v>103.68</v>
      </c>
      <c r="AR265" s="148" t="s">
        <v>2</v>
      </c>
      <c r="AS265" s="148" t="s">
        <v>2</v>
      </c>
      <c r="AT265" s="148" t="s">
        <v>2</v>
      </c>
      <c r="AU265" s="64">
        <f>ABS(Stats!$AQ265-Stats!$AP265)</f>
        <v>15.32</v>
      </c>
      <c r="AV265" s="64">
        <f>Stats!$AQ265+Stats!$AP265</f>
        <v>192.04</v>
      </c>
      <c r="AW265" s="64"/>
      <c r="AX265" s="4"/>
      <c r="AY265" s="4" t="s">
        <v>971</v>
      </c>
      <c r="AZ265" s="4">
        <f>COUNTIF(Stats!$AS$4:$AS$1633,AY265)</f>
        <v>2</v>
      </c>
      <c r="BA265" s="4" t="s">
        <v>972</v>
      </c>
      <c r="BB265" s="4">
        <f>COUNTIF(Stats!$AT$4:$AT$1633,BA265)</f>
        <v>4</v>
      </c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5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5">
        <v>2022.0</v>
      </c>
      <c r="AM266" s="45">
        <v>14.0</v>
      </c>
      <c r="AN266" s="46" t="s">
        <v>59</v>
      </c>
      <c r="AO266" s="46" t="s">
        <v>55</v>
      </c>
      <c r="AP266" s="45">
        <v>91.38</v>
      </c>
      <c r="AQ266" s="45">
        <v>92.38</v>
      </c>
      <c r="AR266" s="147" t="s">
        <v>2</v>
      </c>
      <c r="AS266" s="147" t="s">
        <v>2</v>
      </c>
      <c r="AT266" s="147" t="s">
        <v>2</v>
      </c>
      <c r="AU266" s="45">
        <f>ABS(Stats!$AQ266-Stats!$AP266)</f>
        <v>1</v>
      </c>
      <c r="AV266" s="45">
        <f>Stats!$AQ266+Stats!$AP266</f>
        <v>183.76</v>
      </c>
      <c r="AW266" s="45"/>
      <c r="AX266" s="4"/>
      <c r="AY266" s="4" t="s">
        <v>973</v>
      </c>
      <c r="AZ266" s="4">
        <f>COUNTIF(Stats!$AS$4:$AS$1633,AY266)</f>
        <v>4</v>
      </c>
      <c r="BA266" s="4" t="s">
        <v>974</v>
      </c>
      <c r="BB266" s="4">
        <f>COUNTIF(Stats!$AT$4:$AT$1633,BA266)</f>
        <v>5</v>
      </c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5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64">
        <v>2022.0</v>
      </c>
      <c r="AM267" s="64">
        <v>13.0</v>
      </c>
      <c r="AN267" s="65" t="s">
        <v>63</v>
      </c>
      <c r="AO267" s="65" t="s">
        <v>66</v>
      </c>
      <c r="AP267" s="64">
        <v>98.34</v>
      </c>
      <c r="AQ267" s="64">
        <v>121.82</v>
      </c>
      <c r="AR267" s="65" t="str">
        <f>IF(Stats!$AP267&gt;Stats!$AQ267,Stats!$AN267,Stats!$AO267)</f>
        <v>Nixon</v>
      </c>
      <c r="AS267" s="65" t="str">
        <f>IF(Stats!$AR267=Stats!$AN267,CONCATENATE(Stats!$AN267," over ",Stats!$AO267),CONCATENATE(Stats!$AO267," over ",Stats!$AN267))</f>
        <v>Nixon over Mike S</v>
      </c>
      <c r="AT267" s="65" t="str">
        <f>IF(Stats!$AR267=Stats!$AO267,CONCATENATE(Stats!$AN267," loser to ",Stats!$AO267),CONCATENATE(Stats!$AO267," loser to ",Stats!$AN267))</f>
        <v>Mike S loser to Nixon</v>
      </c>
      <c r="AU267" s="64">
        <f>ABS(Stats!$AQ267-Stats!$AP267)</f>
        <v>23.48</v>
      </c>
      <c r="AV267" s="64">
        <f>Stats!$AQ267+Stats!$AP267</f>
        <v>220.16</v>
      </c>
      <c r="AW267" s="64"/>
      <c r="AX267" s="4"/>
      <c r="AY267" s="4" t="s">
        <v>975</v>
      </c>
      <c r="AZ267" s="4">
        <f>COUNTIF(Stats!$AS$4:$AS$1633,AY267)</f>
        <v>8</v>
      </c>
      <c r="BA267" s="4" t="s">
        <v>976</v>
      </c>
      <c r="BB267" s="4">
        <f>COUNTIF(Stats!$AT$4:$AT$1633,BA267)</f>
        <v>5</v>
      </c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</row>
    <row r="268" ht="12.75" customHeight="1">
      <c r="A268" s="4"/>
      <c r="B268" s="4"/>
      <c r="C268" s="4"/>
      <c r="D268" s="4" t="s">
        <v>63</v>
      </c>
      <c r="E268" s="4"/>
      <c r="F268" s="4"/>
      <c r="G268" s="4"/>
      <c r="H268" s="4"/>
      <c r="I268" s="4"/>
      <c r="J268" s="5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5">
        <v>2022.0</v>
      </c>
      <c r="AM268" s="45">
        <v>13.0</v>
      </c>
      <c r="AN268" s="46" t="s">
        <v>55</v>
      </c>
      <c r="AO268" s="46" t="s">
        <v>65</v>
      </c>
      <c r="AP268" s="45">
        <v>86.22</v>
      </c>
      <c r="AQ268" s="45">
        <v>87.5</v>
      </c>
      <c r="AR268" s="46" t="str">
        <f>IF(Stats!$AP268&gt;Stats!$AQ268,Stats!$AN268,Stats!$AO268)</f>
        <v>Neill</v>
      </c>
      <c r="AS268" s="46" t="str">
        <f>IF(Stats!$AR268=Stats!$AN268,CONCATENATE(Stats!$AN268," over ",Stats!$AO268),CONCATENATE(Stats!$AO268," over ",Stats!$AN268))</f>
        <v>Neill over Dave</v>
      </c>
      <c r="AT268" s="46" t="str">
        <f>IF(Stats!$AR268=Stats!$AO268,CONCATENATE(Stats!$AN268," loser to ",Stats!$AO268),CONCATENATE(Stats!$AO268," loser to ",Stats!$AN268))</f>
        <v>Dave loser to Neill</v>
      </c>
      <c r="AU268" s="45">
        <f>ABS(Stats!$AQ268-Stats!$AP268)</f>
        <v>1.28</v>
      </c>
      <c r="AV268" s="45">
        <f>Stats!$AQ268+Stats!$AP268</f>
        <v>173.72</v>
      </c>
      <c r="AW268" s="45"/>
      <c r="AX268" s="4"/>
      <c r="AY268" s="4" t="s">
        <v>977</v>
      </c>
      <c r="AZ268" s="4">
        <f>COUNTIF(Stats!$AS$4:$AS$1633,AY268)</f>
        <v>2</v>
      </c>
      <c r="BA268" s="4" t="s">
        <v>978</v>
      </c>
      <c r="BB268" s="4">
        <f>COUNTIF(Stats!$AT$4:$AT$1633,BA268)</f>
        <v>4</v>
      </c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5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64">
        <v>2022.0</v>
      </c>
      <c r="AM269" s="64">
        <v>13.0</v>
      </c>
      <c r="AN269" s="65" t="s">
        <v>68</v>
      </c>
      <c r="AO269" s="65" t="s">
        <v>50</v>
      </c>
      <c r="AP269" s="64">
        <v>99.42</v>
      </c>
      <c r="AQ269" s="64">
        <v>74.8</v>
      </c>
      <c r="AR269" s="65" t="str">
        <f>IF(Stats!$AP269&gt;Stats!$AQ269,Stats!$AN269,Stats!$AO269)</f>
        <v>Ryan</v>
      </c>
      <c r="AS269" s="65" t="str">
        <f>IF(Stats!$AR269=Stats!$AN269,CONCATENATE(Stats!$AN269," over ",Stats!$AO269),CONCATENATE(Stats!$AO269," over ",Stats!$AN269))</f>
        <v>Ryan over AJ</v>
      </c>
      <c r="AT269" s="65" t="str">
        <f>IF(Stats!$AR269=Stats!$AO269,CONCATENATE(Stats!$AN269," loser to ",Stats!$AO269),CONCATENATE(Stats!$AO269," loser to ",Stats!$AN269))</f>
        <v>AJ loser to Ryan</v>
      </c>
      <c r="AU269" s="64">
        <f>ABS(Stats!$AQ269-Stats!$AP269)</f>
        <v>24.62</v>
      </c>
      <c r="AV269" s="64">
        <f>Stats!$AQ269+Stats!$AP269</f>
        <v>174.22</v>
      </c>
      <c r="AW269" s="64"/>
      <c r="AX269" s="4"/>
      <c r="AY269" s="4" t="s">
        <v>979</v>
      </c>
      <c r="AZ269" s="4">
        <f>COUNTIF(Stats!$AS$4:$AS$1633,AY269)</f>
        <v>1</v>
      </c>
      <c r="BA269" s="4" t="s">
        <v>980</v>
      </c>
      <c r="BB269" s="4">
        <f>COUNTIF(Stats!$AT$4:$AT$1633,BA269)</f>
        <v>5</v>
      </c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5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5">
        <v>2022.0</v>
      </c>
      <c r="AM270" s="45">
        <v>13.0</v>
      </c>
      <c r="AN270" s="46" t="s">
        <v>69</v>
      </c>
      <c r="AO270" s="46" t="s">
        <v>60</v>
      </c>
      <c r="AP270" s="45">
        <v>98.48</v>
      </c>
      <c r="AQ270" s="45">
        <v>74.68</v>
      </c>
      <c r="AR270" s="46" t="str">
        <f>IF(Stats!$AP270&gt;Stats!$AQ270,Stats!$AN270,Stats!$AO270)</f>
        <v>Todd</v>
      </c>
      <c r="AS270" s="46" t="str">
        <f>IF(Stats!$AR270=Stats!$AN270,CONCATENATE(Stats!$AN270," over ",Stats!$AO270),CONCATENATE(Stats!$AO270," over ",Stats!$AN270))</f>
        <v>Todd over Hoyle</v>
      </c>
      <c r="AT270" s="46" t="str">
        <f>IF(Stats!$AR270=Stats!$AO270,CONCATENATE(Stats!$AN270," loser to ",Stats!$AO270),CONCATENATE(Stats!$AO270," loser to ",Stats!$AN270))</f>
        <v>Hoyle loser to Todd</v>
      </c>
      <c r="AU270" s="45">
        <f>ABS(Stats!$AQ270-Stats!$AP270)</f>
        <v>23.8</v>
      </c>
      <c r="AV270" s="45">
        <f>Stats!$AQ270+Stats!$AP270</f>
        <v>173.16</v>
      </c>
      <c r="AW270" s="45"/>
      <c r="AX270" s="4"/>
      <c r="AY270" s="4" t="s">
        <v>981</v>
      </c>
      <c r="AZ270" s="4">
        <f>COUNTIF(Stats!$AS$4:$AS$1633,AY270)</f>
        <v>1</v>
      </c>
      <c r="BA270" s="4" t="s">
        <v>982</v>
      </c>
      <c r="BB270" s="4">
        <f>COUNTIF(Stats!$AT$4:$AT$1633,BA270)</f>
        <v>13</v>
      </c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</row>
    <row r="271" ht="12.75" customHeight="1">
      <c r="A271" s="4"/>
      <c r="B271" s="4"/>
      <c r="C271" s="4"/>
      <c r="D271" s="4" t="s">
        <v>61</v>
      </c>
      <c r="E271" s="4"/>
      <c r="F271" s="4"/>
      <c r="G271" s="4"/>
      <c r="H271" s="4"/>
      <c r="I271" s="4"/>
      <c r="J271" s="5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64">
        <v>2022.0</v>
      </c>
      <c r="AM271" s="64">
        <v>13.0</v>
      </c>
      <c r="AN271" s="65" t="s">
        <v>64</v>
      </c>
      <c r="AO271" s="65" t="s">
        <v>61</v>
      </c>
      <c r="AP271" s="64">
        <v>160.3</v>
      </c>
      <c r="AQ271" s="64">
        <v>103.46</v>
      </c>
      <c r="AR271" s="65" t="str">
        <f>IF(Stats!$AP271&gt;Stats!$AQ271,Stats!$AN271,Stats!$AO271)</f>
        <v>Mims</v>
      </c>
      <c r="AS271" s="65" t="str">
        <f>IF(Stats!$AR271=Stats!$AN271,CONCATENATE(Stats!$AN271," over ",Stats!$AO271),CONCATENATE(Stats!$AO271," over ",Stats!$AN271))</f>
        <v>Mims over Jimmy</v>
      </c>
      <c r="AT271" s="65" t="str">
        <f>IF(Stats!$AR271=Stats!$AO271,CONCATENATE(Stats!$AN271," loser to ",Stats!$AO271),CONCATENATE(Stats!$AO271," loser to ",Stats!$AN271))</f>
        <v>Jimmy loser to Mims</v>
      </c>
      <c r="AU271" s="64">
        <f>ABS(Stats!$AQ271-Stats!$AP271)</f>
        <v>56.84</v>
      </c>
      <c r="AV271" s="64">
        <f>Stats!$AQ271+Stats!$AP271</f>
        <v>263.76</v>
      </c>
      <c r="AW271" s="64"/>
      <c r="AX271" s="4"/>
      <c r="AY271" s="4" t="s">
        <v>983</v>
      </c>
      <c r="AZ271" s="4">
        <f>COUNTIF(Stats!$AS$4:$AS$1633,AY271)</f>
        <v>1</v>
      </c>
      <c r="BA271" s="4" t="s">
        <v>984</v>
      </c>
      <c r="BB271" s="4">
        <f>COUNTIF(Stats!$AT$4:$AT$1633,BA271)</f>
        <v>12</v>
      </c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</row>
    <row r="272" ht="12.75" customHeight="1">
      <c r="A272" s="4"/>
      <c r="B272" s="4"/>
      <c r="C272" s="4"/>
      <c r="D272" s="4" t="s">
        <v>49</v>
      </c>
      <c r="E272" s="4"/>
      <c r="F272" s="4"/>
      <c r="G272" s="4"/>
      <c r="H272" s="4"/>
      <c r="I272" s="4"/>
      <c r="J272" s="5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5">
        <v>2022.0</v>
      </c>
      <c r="AM272" s="45">
        <v>13.0</v>
      </c>
      <c r="AN272" s="46" t="s">
        <v>57</v>
      </c>
      <c r="AO272" s="46" t="s">
        <v>59</v>
      </c>
      <c r="AP272" s="45">
        <v>105.28</v>
      </c>
      <c r="AQ272" s="45">
        <v>92.1</v>
      </c>
      <c r="AR272" s="46" t="str">
        <f>IF(Stats!$AP272&gt;Stats!$AQ272,Stats!$AN272,Stats!$AO272)</f>
        <v>Doug</v>
      </c>
      <c r="AS272" s="46" t="str">
        <f>IF(Stats!$AR272=Stats!$AN272,CONCATENATE(Stats!$AN272," over ",Stats!$AO272),CONCATENATE(Stats!$AO272," over ",Stats!$AN272))</f>
        <v>Doug over Forrest</v>
      </c>
      <c r="AT272" s="46" t="str">
        <f>IF(Stats!$AR272=Stats!$AO272,CONCATENATE(Stats!$AN272," loser to ",Stats!$AO272),CONCATENATE(Stats!$AO272," loser to ",Stats!$AN272))</f>
        <v>Forrest loser to Doug</v>
      </c>
      <c r="AU272" s="45">
        <f>ABS(Stats!$AQ272-Stats!$AP272)</f>
        <v>13.18</v>
      </c>
      <c r="AV272" s="45">
        <f>Stats!$AQ272+Stats!$AP272</f>
        <v>197.38</v>
      </c>
      <c r="AW272" s="45"/>
      <c r="AX272" s="4"/>
      <c r="AY272" s="4" t="s">
        <v>985</v>
      </c>
      <c r="AZ272" s="4">
        <f>COUNTIF(Stats!$AS$4:$AS$1633,AY272)</f>
        <v>7</v>
      </c>
      <c r="BA272" s="4" t="s">
        <v>986</v>
      </c>
      <c r="BB272" s="4">
        <f>COUNTIF(Stats!$AT$4:$AT$1633,BA272)</f>
        <v>3</v>
      </c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5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64">
        <v>2022.0</v>
      </c>
      <c r="AM273" s="64">
        <v>13.0</v>
      </c>
      <c r="AN273" s="65" t="s">
        <v>67</v>
      </c>
      <c r="AO273" s="65" t="s">
        <v>49</v>
      </c>
      <c r="AP273" s="64">
        <v>76.68</v>
      </c>
      <c r="AQ273" s="64">
        <v>115.9</v>
      </c>
      <c r="AR273" s="65" t="str">
        <f>IF(Stats!$AP273&gt;Stats!$AQ273,Stats!$AN273,Stats!$AO273)</f>
        <v>Adler</v>
      </c>
      <c r="AS273" s="65" t="str">
        <f>IF(Stats!$AR273=Stats!$AN273,CONCATENATE(Stats!$AN273," over ",Stats!$AO273),CONCATENATE(Stats!$AO273," over ",Stats!$AN273))</f>
        <v>Adler over Rick</v>
      </c>
      <c r="AT273" s="65" t="str">
        <f>IF(Stats!$AR273=Stats!$AO273,CONCATENATE(Stats!$AN273," loser to ",Stats!$AO273),CONCATENATE(Stats!$AO273," loser to ",Stats!$AN273))</f>
        <v>Rick loser to Adler</v>
      </c>
      <c r="AU273" s="64">
        <f>ABS(Stats!$AQ273-Stats!$AP273)</f>
        <v>39.22</v>
      </c>
      <c r="AV273" s="64">
        <f>Stats!$AQ273+Stats!$AP273</f>
        <v>192.58</v>
      </c>
      <c r="AW273" s="64"/>
      <c r="AX273" s="4"/>
      <c r="AY273" s="4" t="s">
        <v>987</v>
      </c>
      <c r="AZ273" s="4">
        <f>COUNTIF(Stats!$AS$4:$AS$1633,AY273)</f>
        <v>10</v>
      </c>
      <c r="BA273" s="4" t="s">
        <v>988</v>
      </c>
      <c r="BB273" s="4">
        <f>COUNTIF(Stats!$AT$4:$AT$1633,BA273)</f>
        <v>1</v>
      </c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5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5">
        <v>2022.0</v>
      </c>
      <c r="AM274" s="45">
        <v>12.0</v>
      </c>
      <c r="AN274" s="46" t="s">
        <v>65</v>
      </c>
      <c r="AO274" s="46" t="s">
        <v>63</v>
      </c>
      <c r="AP274" s="45">
        <v>81.24</v>
      </c>
      <c r="AQ274" s="45">
        <v>129.7</v>
      </c>
      <c r="AR274" s="46" t="str">
        <f>IF(Stats!$AP274&gt;Stats!$AQ274,Stats!$AN274,Stats!$AO274)</f>
        <v>Mike S</v>
      </c>
      <c r="AS274" s="46" t="str">
        <f>IF(Stats!$AR274=Stats!$AN274,CONCATENATE(Stats!$AN274," over ",Stats!$AO274),CONCATENATE(Stats!$AO274," over ",Stats!$AN274))</f>
        <v>Mike S over Neill</v>
      </c>
      <c r="AT274" s="46" t="str">
        <f>IF(Stats!$AR274=Stats!$AO274,CONCATENATE(Stats!$AN274," loser to ",Stats!$AO274),CONCATENATE(Stats!$AO274," loser to ",Stats!$AN274))</f>
        <v>Neill loser to Mike S</v>
      </c>
      <c r="AU274" s="45">
        <f>ABS(Stats!$AQ274-Stats!$AP274)</f>
        <v>48.46</v>
      </c>
      <c r="AV274" s="45">
        <f>Stats!$AQ274+Stats!$AP274</f>
        <v>210.94</v>
      </c>
      <c r="AW274" s="45"/>
      <c r="AX274" s="4"/>
      <c r="AY274" s="4" t="s">
        <v>989</v>
      </c>
      <c r="AZ274" s="4">
        <f>COUNTIF(Stats!$AS$4:$AS$1633,AY274)</f>
        <v>4</v>
      </c>
      <c r="BA274" s="4" t="s">
        <v>990</v>
      </c>
      <c r="BB274" s="4">
        <f>COUNTIF(Stats!$AT$4:$AT$1633,BA274)</f>
        <v>12</v>
      </c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</row>
    <row r="275" ht="12.75" customHeight="1">
      <c r="A275" s="4"/>
      <c r="B275" s="4"/>
      <c r="C275" s="4"/>
      <c r="D275" s="4" t="s">
        <v>69</v>
      </c>
      <c r="E275" s="4"/>
      <c r="F275" s="4"/>
      <c r="G275" s="4"/>
      <c r="H275" s="4"/>
      <c r="I275" s="4"/>
      <c r="J275" s="5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64">
        <v>2022.0</v>
      </c>
      <c r="AM275" s="64">
        <v>12.0</v>
      </c>
      <c r="AN275" s="65" t="s">
        <v>50</v>
      </c>
      <c r="AO275" s="65" t="s">
        <v>66</v>
      </c>
      <c r="AP275" s="64">
        <v>90.06</v>
      </c>
      <c r="AQ275" s="64">
        <v>88.26</v>
      </c>
      <c r="AR275" s="65" t="str">
        <f>IF(Stats!$AP275&gt;Stats!$AQ275,Stats!$AN275,Stats!$AO275)</f>
        <v>AJ</v>
      </c>
      <c r="AS275" s="65" t="str">
        <f>IF(Stats!$AR275=Stats!$AN275,CONCATENATE(Stats!$AN275," over ",Stats!$AO275),CONCATENATE(Stats!$AO275," over ",Stats!$AN275))</f>
        <v>AJ over Nixon</v>
      </c>
      <c r="AT275" s="65" t="str">
        <f>IF(Stats!$AR275=Stats!$AO275,CONCATENATE(Stats!$AN275," loser to ",Stats!$AO275),CONCATENATE(Stats!$AO275," loser to ",Stats!$AN275))</f>
        <v>Nixon loser to AJ</v>
      </c>
      <c r="AU275" s="64">
        <f>ABS(Stats!$AQ275-Stats!$AP275)</f>
        <v>1.8</v>
      </c>
      <c r="AV275" s="64">
        <f>Stats!$AQ275+Stats!$AP275</f>
        <v>178.32</v>
      </c>
      <c r="AW275" s="64"/>
      <c r="AX275" s="4"/>
      <c r="AY275" s="4" t="s">
        <v>991</v>
      </c>
      <c r="AZ275" s="4">
        <f>COUNTIF(Stats!$AS$4:$AS$1633,AY275)</f>
        <v>9</v>
      </c>
      <c r="BA275" s="4" t="s">
        <v>992</v>
      </c>
      <c r="BB275" s="4">
        <f>COUNTIF(Stats!$AT$4:$AT$1633,BA275)</f>
        <v>1</v>
      </c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</row>
    <row r="276" ht="12.75" customHeight="1">
      <c r="A276" s="4"/>
      <c r="B276" s="4"/>
      <c r="C276" s="4"/>
      <c r="D276" s="4" t="s">
        <v>59</v>
      </c>
      <c r="E276" s="4"/>
      <c r="F276" s="4"/>
      <c r="G276" s="4"/>
      <c r="H276" s="4"/>
      <c r="I276" s="4"/>
      <c r="J276" s="5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5">
        <v>2022.0</v>
      </c>
      <c r="AM276" s="45">
        <v>12.0</v>
      </c>
      <c r="AN276" s="46" t="s">
        <v>60</v>
      </c>
      <c r="AO276" s="46" t="s">
        <v>55</v>
      </c>
      <c r="AP276" s="45">
        <v>108.8</v>
      </c>
      <c r="AQ276" s="45">
        <v>98.62</v>
      </c>
      <c r="AR276" s="46" t="str">
        <f>IF(Stats!$AP276&gt;Stats!$AQ276,Stats!$AN276,Stats!$AO276)</f>
        <v>Hoyle</v>
      </c>
      <c r="AS276" s="46" t="str">
        <f>IF(Stats!$AR276=Stats!$AN276,CONCATENATE(Stats!$AN276," over ",Stats!$AO276),CONCATENATE(Stats!$AO276," over ",Stats!$AN276))</f>
        <v>Hoyle over Dave</v>
      </c>
      <c r="AT276" s="46" t="str">
        <f>IF(Stats!$AR276=Stats!$AO276,CONCATENATE(Stats!$AN276," loser to ",Stats!$AO276),CONCATENATE(Stats!$AO276," loser to ",Stats!$AN276))</f>
        <v>Dave loser to Hoyle</v>
      </c>
      <c r="AU276" s="45">
        <f>ABS(Stats!$AQ276-Stats!$AP276)</f>
        <v>10.18</v>
      </c>
      <c r="AV276" s="45">
        <f>Stats!$AQ276+Stats!$AP276</f>
        <v>207.42</v>
      </c>
      <c r="AW276" s="45"/>
      <c r="AX276" s="4"/>
      <c r="AY276" s="4" t="s">
        <v>993</v>
      </c>
      <c r="AZ276" s="4">
        <f>COUNTIF(Stats!$AS$4:$AS$1633,AY276)</f>
        <v>4</v>
      </c>
      <c r="BA276" s="4" t="s">
        <v>994</v>
      </c>
      <c r="BB276" s="4">
        <f>COUNTIF(Stats!$AT$4:$AT$1633,BA276)</f>
        <v>7</v>
      </c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5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64">
        <v>2022.0</v>
      </c>
      <c r="AM277" s="64">
        <v>12.0</v>
      </c>
      <c r="AN277" s="65" t="s">
        <v>61</v>
      </c>
      <c r="AO277" s="65" t="s">
        <v>68</v>
      </c>
      <c r="AP277" s="64">
        <v>124.42</v>
      </c>
      <c r="AQ277" s="64">
        <v>111.2</v>
      </c>
      <c r="AR277" s="65" t="str">
        <f>IF(Stats!$AP277&gt;Stats!$AQ277,Stats!$AN277,Stats!$AO277)</f>
        <v>Jimmy</v>
      </c>
      <c r="AS277" s="65" t="str">
        <f>IF(Stats!$AR277=Stats!$AN277,CONCATENATE(Stats!$AN277," over ",Stats!$AO277),CONCATENATE(Stats!$AO277," over ",Stats!$AN277))</f>
        <v>Jimmy over Ryan</v>
      </c>
      <c r="AT277" s="65" t="str">
        <f>IF(Stats!$AR277=Stats!$AO277,CONCATENATE(Stats!$AN277," loser to ",Stats!$AO277),CONCATENATE(Stats!$AO277," loser to ",Stats!$AN277))</f>
        <v>Ryan loser to Jimmy</v>
      </c>
      <c r="AU277" s="64">
        <f>ABS(Stats!$AQ277-Stats!$AP277)</f>
        <v>13.22</v>
      </c>
      <c r="AV277" s="64">
        <f>Stats!$AQ277+Stats!$AP277</f>
        <v>235.62</v>
      </c>
      <c r="AW277" s="64"/>
      <c r="AX277" s="4"/>
      <c r="AY277" s="4" t="s">
        <v>995</v>
      </c>
      <c r="AZ277" s="4">
        <f>COUNTIF(Stats!$AS$4:$AS$1633,AY277)</f>
        <v>7</v>
      </c>
      <c r="BA277" s="4" t="s">
        <v>996</v>
      </c>
      <c r="BB277" s="4">
        <f>COUNTIF(Stats!$AT$4:$AT$1633,BA277)</f>
        <v>2</v>
      </c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</row>
    <row r="278" ht="12.75" customHeight="1">
      <c r="A278" s="4"/>
      <c r="B278" s="4"/>
      <c r="C278" s="4"/>
      <c r="D278" s="4" t="s">
        <v>59</v>
      </c>
      <c r="E278" s="4"/>
      <c r="F278" s="4"/>
      <c r="G278" s="4"/>
      <c r="H278" s="4"/>
      <c r="I278" s="4"/>
      <c r="J278" s="5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5">
        <v>2022.0</v>
      </c>
      <c r="AM278" s="45">
        <v>12.0</v>
      </c>
      <c r="AN278" s="46" t="s">
        <v>59</v>
      </c>
      <c r="AO278" s="46" t="s">
        <v>69</v>
      </c>
      <c r="AP278" s="45">
        <v>95.76</v>
      </c>
      <c r="AQ278" s="45">
        <v>110.52</v>
      </c>
      <c r="AR278" s="46" t="str">
        <f>IF(Stats!$AP278&gt;Stats!$AQ278,Stats!$AN278,Stats!$AO278)</f>
        <v>Todd</v>
      </c>
      <c r="AS278" s="46" t="str">
        <f>IF(Stats!$AR278=Stats!$AN278,CONCATENATE(Stats!$AN278," over ",Stats!$AO278),CONCATENATE(Stats!$AO278," over ",Stats!$AN278))</f>
        <v>Todd over Forrest</v>
      </c>
      <c r="AT278" s="46" t="str">
        <f>IF(Stats!$AR278=Stats!$AO278,CONCATENATE(Stats!$AN278," loser to ",Stats!$AO278),CONCATENATE(Stats!$AO278," loser to ",Stats!$AN278))</f>
        <v>Forrest loser to Todd</v>
      </c>
      <c r="AU278" s="45">
        <f>ABS(Stats!$AQ278-Stats!$AP278)</f>
        <v>14.76</v>
      </c>
      <c r="AV278" s="45">
        <f>Stats!$AQ278+Stats!$AP278</f>
        <v>206.28</v>
      </c>
      <c r="AW278" s="45"/>
      <c r="AX278" s="4"/>
      <c r="AY278" s="4" t="s">
        <v>997</v>
      </c>
      <c r="AZ278" s="4">
        <f>COUNTIF(Stats!$AS$4:$AS$1633,AY278)</f>
        <v>3</v>
      </c>
      <c r="BA278" s="4" t="s">
        <v>998</v>
      </c>
      <c r="BB278" s="4">
        <f>COUNTIF(Stats!$AT$4:$AT$1633,BA278)</f>
        <v>14</v>
      </c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5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64">
        <v>2022.0</v>
      </c>
      <c r="AM279" s="64">
        <v>12.0</v>
      </c>
      <c r="AN279" s="65" t="s">
        <v>49</v>
      </c>
      <c r="AO279" s="65" t="s">
        <v>64</v>
      </c>
      <c r="AP279" s="64">
        <v>98.54</v>
      </c>
      <c r="AQ279" s="64">
        <v>100.54</v>
      </c>
      <c r="AR279" s="65" t="str">
        <f>IF(Stats!$AP279&gt;Stats!$AQ279,Stats!$AN279,Stats!$AO279)</f>
        <v>Mims</v>
      </c>
      <c r="AS279" s="65" t="str">
        <f>IF(Stats!$AR279=Stats!$AN279,CONCATENATE(Stats!$AN279," over ",Stats!$AO279),CONCATENATE(Stats!$AO279," over ",Stats!$AN279))</f>
        <v>Mims over Adler</v>
      </c>
      <c r="AT279" s="65" t="str">
        <f>IF(Stats!$AR279=Stats!$AO279,CONCATENATE(Stats!$AN279," loser to ",Stats!$AO279),CONCATENATE(Stats!$AO279," loser to ",Stats!$AN279))</f>
        <v>Adler loser to Mims</v>
      </c>
      <c r="AU279" s="64">
        <f>ABS(Stats!$AQ279-Stats!$AP279)</f>
        <v>2</v>
      </c>
      <c r="AV279" s="64">
        <f>Stats!$AQ279+Stats!$AP279</f>
        <v>199.08</v>
      </c>
      <c r="AW279" s="64"/>
      <c r="AX279" s="4"/>
      <c r="AY279" s="4" t="s">
        <v>999</v>
      </c>
      <c r="AZ279" s="4">
        <f>COUNTIF(Stats!$AS$4:$AS$1633,AY279)</f>
        <v>8</v>
      </c>
      <c r="BA279" s="4" t="s">
        <v>1000</v>
      </c>
      <c r="BB279" s="4">
        <f>COUNTIF(Stats!$AT$4:$AT$1633,BA279)</f>
        <v>7</v>
      </c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</row>
    <row r="280" ht="12.75" customHeight="1">
      <c r="A280" s="4"/>
      <c r="B280" s="4"/>
      <c r="C280" s="4"/>
      <c r="D280" s="4" t="s">
        <v>50</v>
      </c>
      <c r="E280" s="4"/>
      <c r="F280" s="4"/>
      <c r="G280" s="4"/>
      <c r="H280" s="4"/>
      <c r="I280" s="4"/>
      <c r="J280" s="5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5">
        <v>2022.0</v>
      </c>
      <c r="AM280" s="45">
        <v>12.0</v>
      </c>
      <c r="AN280" s="46" t="s">
        <v>67</v>
      </c>
      <c r="AO280" s="46" t="s">
        <v>57</v>
      </c>
      <c r="AP280" s="45">
        <v>124.4</v>
      </c>
      <c r="AQ280" s="45">
        <v>83.46</v>
      </c>
      <c r="AR280" s="46" t="str">
        <f>IF(Stats!$AP280&gt;Stats!$AQ280,Stats!$AN280,Stats!$AO280)</f>
        <v>Rick</v>
      </c>
      <c r="AS280" s="46" t="str">
        <f>IF(Stats!$AR280=Stats!$AN280,CONCATENATE(Stats!$AN280," over ",Stats!$AO280),CONCATENATE(Stats!$AO280," over ",Stats!$AN280))</f>
        <v>Rick over Doug</v>
      </c>
      <c r="AT280" s="46" t="str">
        <f>IF(Stats!$AR280=Stats!$AO280,CONCATENATE(Stats!$AN280," loser to ",Stats!$AO280),CONCATENATE(Stats!$AO280," loser to ",Stats!$AN280))</f>
        <v>Doug loser to Rick</v>
      </c>
      <c r="AU280" s="45">
        <f>ABS(Stats!$AQ280-Stats!$AP280)</f>
        <v>40.94</v>
      </c>
      <c r="AV280" s="45">
        <f>Stats!$AQ280+Stats!$AP280</f>
        <v>207.86</v>
      </c>
      <c r="AW280" s="45"/>
      <c r="AX280" s="4"/>
      <c r="AY280" s="4" t="s">
        <v>1001</v>
      </c>
      <c r="AZ280" s="4">
        <f>COUNTIF(Stats!$AS$4:$AS$1633,AY280)</f>
        <v>4</v>
      </c>
      <c r="BA280" s="4" t="s">
        <v>1002</v>
      </c>
      <c r="BB280" s="4">
        <f>COUNTIF(Stats!$AT$4:$AT$1633,BA280)</f>
        <v>14</v>
      </c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5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64">
        <v>2022.0</v>
      </c>
      <c r="AM281" s="64">
        <v>11.0</v>
      </c>
      <c r="AN281" s="65" t="s">
        <v>63</v>
      </c>
      <c r="AO281" s="65" t="s">
        <v>50</v>
      </c>
      <c r="AP281" s="64">
        <v>146.5</v>
      </c>
      <c r="AQ281" s="64">
        <v>88.8</v>
      </c>
      <c r="AR281" s="65" t="str">
        <f>IF(Stats!$AP281&gt;Stats!$AQ281,Stats!$AN281,Stats!$AO281)</f>
        <v>Mike S</v>
      </c>
      <c r="AS281" s="65" t="str">
        <f>IF(Stats!$AR281=Stats!$AN281,CONCATENATE(Stats!$AN281," over ",Stats!$AO281),CONCATENATE(Stats!$AO281," over ",Stats!$AN281))</f>
        <v>Mike S over AJ</v>
      </c>
      <c r="AT281" s="65" t="str">
        <f>IF(Stats!$AR281=Stats!$AO281,CONCATENATE(Stats!$AN281," loser to ",Stats!$AO281),CONCATENATE(Stats!$AO281," loser to ",Stats!$AN281))</f>
        <v>AJ loser to Mike S</v>
      </c>
      <c r="AU281" s="64">
        <f>ABS(Stats!$AQ281-Stats!$AP281)</f>
        <v>57.7</v>
      </c>
      <c r="AV281" s="64">
        <f>Stats!$AQ281+Stats!$AP281</f>
        <v>235.3</v>
      </c>
      <c r="AW281" s="64"/>
      <c r="AX281" s="4"/>
      <c r="AY281" s="4" t="s">
        <v>1003</v>
      </c>
      <c r="AZ281" s="4">
        <f>COUNTIF(Stats!$AS$4:$AS$1633,AY281)</f>
        <v>5</v>
      </c>
      <c r="BA281" s="4" t="s">
        <v>1004</v>
      </c>
      <c r="BB281" s="4">
        <f>COUNTIF(Stats!$AT$4:$AT$1633,BA281)</f>
        <v>9</v>
      </c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</row>
    <row r="282" ht="12.75" customHeight="1">
      <c r="A282" s="4"/>
      <c r="B282" s="4"/>
      <c r="C282" s="4"/>
      <c r="D282" s="4" t="s">
        <v>50</v>
      </c>
      <c r="E282" s="4"/>
      <c r="F282" s="4"/>
      <c r="G282" s="4"/>
      <c r="H282" s="4"/>
      <c r="I282" s="4"/>
      <c r="J282" s="5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5">
        <v>2022.0</v>
      </c>
      <c r="AM282" s="45">
        <v>11.0</v>
      </c>
      <c r="AN282" s="46" t="s">
        <v>65</v>
      </c>
      <c r="AO282" s="46" t="s">
        <v>60</v>
      </c>
      <c r="AP282" s="45">
        <v>97.24</v>
      </c>
      <c r="AQ282" s="45">
        <v>103.54</v>
      </c>
      <c r="AR282" s="46" t="str">
        <f>IF(Stats!$AP282&gt;Stats!$AQ282,Stats!$AN282,Stats!$AO282)</f>
        <v>Hoyle</v>
      </c>
      <c r="AS282" s="46" t="str">
        <f>IF(Stats!$AR282=Stats!$AN282,CONCATENATE(Stats!$AN282," over ",Stats!$AO282),CONCATENATE(Stats!$AO282," over ",Stats!$AN282))</f>
        <v>Hoyle over Neill</v>
      </c>
      <c r="AT282" s="46" t="str">
        <f>IF(Stats!$AR282=Stats!$AO282,CONCATENATE(Stats!$AN282," loser to ",Stats!$AO282),CONCATENATE(Stats!$AO282," loser to ",Stats!$AN282))</f>
        <v>Neill loser to Hoyle</v>
      </c>
      <c r="AU282" s="45">
        <f>ABS(Stats!$AQ282-Stats!$AP282)</f>
        <v>6.3</v>
      </c>
      <c r="AV282" s="45">
        <f>Stats!$AQ282+Stats!$AP282</f>
        <v>200.78</v>
      </c>
      <c r="AW282" s="45"/>
      <c r="AX282" s="4"/>
      <c r="AY282" s="4" t="s">
        <v>1005</v>
      </c>
      <c r="AZ282" s="4">
        <f>COUNTIF(Stats!$AS$4:$AS$1633,AY282)</f>
        <v>7</v>
      </c>
      <c r="BA282" s="4" t="s">
        <v>1006</v>
      </c>
      <c r="BB282" s="4">
        <f>COUNTIF(Stats!$AT$4:$AT$1633,BA282)</f>
        <v>3</v>
      </c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5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64">
        <v>2022.0</v>
      </c>
      <c r="AM283" s="64">
        <v>11.0</v>
      </c>
      <c r="AN283" s="65" t="s">
        <v>66</v>
      </c>
      <c r="AO283" s="65" t="s">
        <v>61</v>
      </c>
      <c r="AP283" s="64">
        <v>60.0</v>
      </c>
      <c r="AQ283" s="64">
        <v>116.02</v>
      </c>
      <c r="AR283" s="65" t="str">
        <f>IF(Stats!$AP283&gt;Stats!$AQ283,Stats!$AN283,Stats!$AO283)</f>
        <v>Jimmy</v>
      </c>
      <c r="AS283" s="65" t="str">
        <f>IF(Stats!$AR283=Stats!$AN283,CONCATENATE(Stats!$AN283," over ",Stats!$AO283),CONCATENATE(Stats!$AO283," over ",Stats!$AN283))</f>
        <v>Jimmy over Nixon</v>
      </c>
      <c r="AT283" s="65" t="str">
        <f>IF(Stats!$AR283=Stats!$AO283,CONCATENATE(Stats!$AN283," loser to ",Stats!$AO283),CONCATENATE(Stats!$AO283," loser to ",Stats!$AN283))</f>
        <v>Nixon loser to Jimmy</v>
      </c>
      <c r="AU283" s="64">
        <f>ABS(Stats!$AQ283-Stats!$AP283)</f>
        <v>56.02</v>
      </c>
      <c r="AV283" s="64">
        <f>Stats!$AQ283+Stats!$AP283</f>
        <v>176.02</v>
      </c>
      <c r="AW283" s="64"/>
      <c r="AX283" s="4"/>
      <c r="AY283" s="4" t="s">
        <v>1007</v>
      </c>
      <c r="AZ283" s="4">
        <f>COUNTIF(Stats!$AS$4:$AS$1633,AY283)</f>
        <v>4</v>
      </c>
      <c r="BA283" s="4" t="s">
        <v>1008</v>
      </c>
      <c r="BB283" s="4">
        <f>COUNTIF(Stats!$AT$4:$AT$1633,BA283)</f>
        <v>12</v>
      </c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</row>
    <row r="284" ht="12.75" customHeight="1">
      <c r="A284" s="4"/>
      <c r="B284" s="4"/>
      <c r="C284" s="4"/>
      <c r="D284" s="4" t="s">
        <v>49</v>
      </c>
      <c r="E284" s="4"/>
      <c r="F284" s="4"/>
      <c r="G284" s="4"/>
      <c r="H284" s="4"/>
      <c r="I284" s="4"/>
      <c r="J284" s="5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5">
        <v>2022.0</v>
      </c>
      <c r="AM284" s="45">
        <v>11.0</v>
      </c>
      <c r="AN284" s="46" t="s">
        <v>55</v>
      </c>
      <c r="AO284" s="46" t="s">
        <v>59</v>
      </c>
      <c r="AP284" s="45">
        <v>100.68</v>
      </c>
      <c r="AQ284" s="45">
        <v>57.7</v>
      </c>
      <c r="AR284" s="46" t="str">
        <f>IF(Stats!$AP284&gt;Stats!$AQ284,Stats!$AN284,Stats!$AO284)</f>
        <v>Dave</v>
      </c>
      <c r="AS284" s="46" t="str">
        <f>IF(Stats!$AR284=Stats!$AN284,CONCATENATE(Stats!$AN284," over ",Stats!$AO284),CONCATENATE(Stats!$AO284," over ",Stats!$AN284))</f>
        <v>Dave over Forrest</v>
      </c>
      <c r="AT284" s="46" t="str">
        <f>IF(Stats!$AR284=Stats!$AO284,CONCATENATE(Stats!$AN284," loser to ",Stats!$AO284),CONCATENATE(Stats!$AO284," loser to ",Stats!$AN284))</f>
        <v>Forrest loser to Dave</v>
      </c>
      <c r="AU284" s="45">
        <f>ABS(Stats!$AQ284-Stats!$AP284)</f>
        <v>42.98</v>
      </c>
      <c r="AV284" s="45">
        <f>Stats!$AQ284+Stats!$AP284</f>
        <v>158.38</v>
      </c>
      <c r="AW284" s="45"/>
      <c r="AX284" s="4"/>
      <c r="AY284" s="4" t="s">
        <v>1009</v>
      </c>
      <c r="AZ284" s="4">
        <f>COUNTIF(Stats!$AS$4:$AS$1633,AY284)</f>
        <v>19</v>
      </c>
      <c r="BA284" s="4" t="s">
        <v>1010</v>
      </c>
      <c r="BB284" s="4">
        <f>COUNTIF(Stats!$AT$4:$AT$1633,BA284)</f>
        <v>10</v>
      </c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</row>
    <row r="285" ht="12.75" customHeight="1">
      <c r="A285" s="4"/>
      <c r="B285" s="4"/>
      <c r="C285" s="4"/>
      <c r="D285" s="4" t="s">
        <v>69</v>
      </c>
      <c r="E285" s="4"/>
      <c r="F285" s="4"/>
      <c r="G285" s="4"/>
      <c r="H285" s="4"/>
      <c r="I285" s="4"/>
      <c r="J285" s="5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64">
        <v>2022.0</v>
      </c>
      <c r="AM285" s="64">
        <v>11.0</v>
      </c>
      <c r="AN285" s="65" t="s">
        <v>68</v>
      </c>
      <c r="AO285" s="65" t="s">
        <v>49</v>
      </c>
      <c r="AP285" s="64">
        <v>79.66</v>
      </c>
      <c r="AQ285" s="64">
        <v>135.88</v>
      </c>
      <c r="AR285" s="65" t="str">
        <f>IF(Stats!$AP285&gt;Stats!$AQ285,Stats!$AN285,Stats!$AO285)</f>
        <v>Adler</v>
      </c>
      <c r="AS285" s="65" t="str">
        <f>IF(Stats!$AR285=Stats!$AN285,CONCATENATE(Stats!$AN285," over ",Stats!$AO285),CONCATENATE(Stats!$AO285," over ",Stats!$AN285))</f>
        <v>Adler over Ryan</v>
      </c>
      <c r="AT285" s="65" t="str">
        <f>IF(Stats!$AR285=Stats!$AO285,CONCATENATE(Stats!$AN285," loser to ",Stats!$AO285),CONCATENATE(Stats!$AO285," loser to ",Stats!$AN285))</f>
        <v>Ryan loser to Adler</v>
      </c>
      <c r="AU285" s="64">
        <f>ABS(Stats!$AQ285-Stats!$AP285)</f>
        <v>56.22</v>
      </c>
      <c r="AV285" s="64">
        <f>Stats!$AQ285+Stats!$AP285</f>
        <v>215.54</v>
      </c>
      <c r="AW285" s="64"/>
      <c r="AX285" s="4"/>
      <c r="AY285" s="4" t="s">
        <v>1011</v>
      </c>
      <c r="AZ285" s="4">
        <f>COUNTIF(Stats!$AS$4:$AS$1633,AY285)</f>
        <v>9</v>
      </c>
      <c r="BA285" s="4" t="s">
        <v>1012</v>
      </c>
      <c r="BB285" s="4">
        <f>COUNTIF(Stats!$AT$4:$AT$1633,BA285)</f>
        <v>4</v>
      </c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</row>
    <row r="286" ht="12.75" customHeight="1">
      <c r="A286" s="4"/>
      <c r="B286" s="4"/>
      <c r="C286" s="4"/>
      <c r="D286" s="4" t="s">
        <v>69</v>
      </c>
      <c r="E286" s="4"/>
      <c r="F286" s="4"/>
      <c r="G286" s="4"/>
      <c r="H286" s="4"/>
      <c r="I286" s="4"/>
      <c r="J286" s="5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5">
        <v>2022.0</v>
      </c>
      <c r="AM286" s="45">
        <v>11.0</v>
      </c>
      <c r="AN286" s="46" t="s">
        <v>69</v>
      </c>
      <c r="AO286" s="46" t="s">
        <v>67</v>
      </c>
      <c r="AP286" s="45">
        <v>96.9</v>
      </c>
      <c r="AQ286" s="45">
        <v>115.54</v>
      </c>
      <c r="AR286" s="46" t="str">
        <f>IF(Stats!$AP286&gt;Stats!$AQ286,Stats!$AN286,Stats!$AO286)</f>
        <v>Rick</v>
      </c>
      <c r="AS286" s="46" t="str">
        <f>IF(Stats!$AR286=Stats!$AN286,CONCATENATE(Stats!$AN286," over ",Stats!$AO286),CONCATENATE(Stats!$AO286," over ",Stats!$AN286))</f>
        <v>Rick over Todd</v>
      </c>
      <c r="AT286" s="46" t="str">
        <f>IF(Stats!$AR286=Stats!$AO286,CONCATENATE(Stats!$AN286," loser to ",Stats!$AO286),CONCATENATE(Stats!$AO286," loser to ",Stats!$AN286))</f>
        <v>Todd loser to Rick</v>
      </c>
      <c r="AU286" s="45">
        <f>ABS(Stats!$AQ286-Stats!$AP286)</f>
        <v>18.64</v>
      </c>
      <c r="AV286" s="45">
        <f>Stats!$AQ286+Stats!$AP286</f>
        <v>212.44</v>
      </c>
      <c r="AW286" s="45"/>
      <c r="AX286" s="4"/>
      <c r="AY286" s="4" t="s">
        <v>1013</v>
      </c>
      <c r="AZ286" s="4">
        <f>COUNTIF(Stats!$AS$4:$AS$1633,AY286)</f>
        <v>8</v>
      </c>
      <c r="BA286" s="4" t="s">
        <v>1014</v>
      </c>
      <c r="BB286" s="4">
        <f>COUNTIF(Stats!$AT$4:$AT$1633,BA286)</f>
        <v>6</v>
      </c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5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64">
        <v>2022.0</v>
      </c>
      <c r="AM287" s="64">
        <v>11.0</v>
      </c>
      <c r="AN287" s="65" t="s">
        <v>64</v>
      </c>
      <c r="AO287" s="65" t="s">
        <v>57</v>
      </c>
      <c r="AP287" s="64">
        <v>113.82</v>
      </c>
      <c r="AQ287" s="64">
        <v>77.36</v>
      </c>
      <c r="AR287" s="65" t="str">
        <f>IF(Stats!$AP287&gt;Stats!$AQ287,Stats!$AN287,Stats!$AO287)</f>
        <v>Mims</v>
      </c>
      <c r="AS287" s="65" t="str">
        <f>IF(Stats!$AR287=Stats!$AN287,CONCATENATE(Stats!$AN287," over ",Stats!$AO287),CONCATENATE(Stats!$AO287," over ",Stats!$AN287))</f>
        <v>Mims over Doug</v>
      </c>
      <c r="AT287" s="65" t="str">
        <f>IF(Stats!$AR287=Stats!$AO287,CONCATENATE(Stats!$AN287," loser to ",Stats!$AO287),CONCATENATE(Stats!$AO287," loser to ",Stats!$AN287))</f>
        <v>Doug loser to Mims</v>
      </c>
      <c r="AU287" s="64">
        <f>ABS(Stats!$AQ287-Stats!$AP287)</f>
        <v>36.46</v>
      </c>
      <c r="AV287" s="64">
        <f>Stats!$AQ287+Stats!$AP287</f>
        <v>191.18</v>
      </c>
      <c r="AW287" s="64"/>
      <c r="AX287" s="4"/>
      <c r="AY287" s="4" t="s">
        <v>1015</v>
      </c>
      <c r="AZ287" s="4">
        <f>COUNTIF(Stats!$AS$4:$AS$1633,AY287)</f>
        <v>6</v>
      </c>
      <c r="BA287" s="4" t="s">
        <v>1016</v>
      </c>
      <c r="BB287" s="4">
        <f>COUNTIF(Stats!$AT$4:$AT$1633,BA287)</f>
        <v>10</v>
      </c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</row>
    <row r="288" ht="12.75" customHeight="1">
      <c r="A288" s="4"/>
      <c r="B288" s="4"/>
      <c r="C288" s="4"/>
      <c r="D288" s="4" t="s">
        <v>59</v>
      </c>
      <c r="E288" s="4"/>
      <c r="F288" s="4"/>
      <c r="G288" s="4"/>
      <c r="H288" s="4"/>
      <c r="I288" s="4"/>
      <c r="J288" s="5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5">
        <v>2022.0</v>
      </c>
      <c r="AM288" s="45">
        <v>10.0</v>
      </c>
      <c r="AN288" s="46" t="s">
        <v>60</v>
      </c>
      <c r="AO288" s="46" t="s">
        <v>63</v>
      </c>
      <c r="AP288" s="45">
        <v>92.04</v>
      </c>
      <c r="AQ288" s="45">
        <v>88.38</v>
      </c>
      <c r="AR288" s="46" t="str">
        <f>IF(Stats!$AP288&gt;Stats!$AQ288,Stats!$AN288,Stats!$AO288)</f>
        <v>Hoyle</v>
      </c>
      <c r="AS288" s="46" t="str">
        <f>IF(Stats!$AR288=Stats!$AN288,CONCATENATE(Stats!$AN288," over ",Stats!$AO288),CONCATENATE(Stats!$AO288," over ",Stats!$AN288))</f>
        <v>Hoyle over Mike S</v>
      </c>
      <c r="AT288" s="46" t="str">
        <f>IF(Stats!$AR288=Stats!$AO288,CONCATENATE(Stats!$AN288," loser to ",Stats!$AO288),CONCATENATE(Stats!$AO288," loser to ",Stats!$AN288))</f>
        <v>Mike S loser to Hoyle</v>
      </c>
      <c r="AU288" s="45">
        <f>ABS(Stats!$AQ288-Stats!$AP288)</f>
        <v>3.66</v>
      </c>
      <c r="AV288" s="45">
        <f>Stats!$AQ288+Stats!$AP288</f>
        <v>180.42</v>
      </c>
      <c r="AW288" s="45"/>
      <c r="AX288" s="4"/>
      <c r="AY288" s="4" t="s">
        <v>1017</v>
      </c>
      <c r="AZ288" s="4">
        <f>COUNTIF(Stats!$AS$4:$AS$1633,AY288)</f>
        <v>4</v>
      </c>
      <c r="BA288" s="4" t="s">
        <v>1018</v>
      </c>
      <c r="BB288" s="4">
        <f>COUNTIF(Stats!$AT$4:$AT$1633,BA288)</f>
        <v>10</v>
      </c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</row>
    <row r="289" ht="12.75" customHeight="1">
      <c r="A289" s="4"/>
      <c r="B289" s="4"/>
      <c r="C289" s="4"/>
      <c r="D289" s="4" t="s">
        <v>59</v>
      </c>
      <c r="E289" s="4"/>
      <c r="F289" s="4"/>
      <c r="G289" s="4"/>
      <c r="H289" s="4"/>
      <c r="I289" s="4"/>
      <c r="J289" s="5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64">
        <v>2022.0</v>
      </c>
      <c r="AM289" s="64">
        <v>10.0</v>
      </c>
      <c r="AN289" s="65" t="s">
        <v>61</v>
      </c>
      <c r="AO289" s="65" t="s">
        <v>50</v>
      </c>
      <c r="AP289" s="64">
        <v>126.88</v>
      </c>
      <c r="AQ289" s="64">
        <v>93.3</v>
      </c>
      <c r="AR289" s="65" t="str">
        <f>IF(Stats!$AP289&gt;Stats!$AQ289,Stats!$AN289,Stats!$AO289)</f>
        <v>Jimmy</v>
      </c>
      <c r="AS289" s="65" t="str">
        <f>IF(Stats!$AR289=Stats!$AN289,CONCATENATE(Stats!$AN289," over ",Stats!$AO289),CONCATENATE(Stats!$AO289," over ",Stats!$AN289))</f>
        <v>Jimmy over AJ</v>
      </c>
      <c r="AT289" s="65" t="str">
        <f>IF(Stats!$AR289=Stats!$AO289,CONCATENATE(Stats!$AN289," loser to ",Stats!$AO289),CONCATENATE(Stats!$AO289," loser to ",Stats!$AN289))</f>
        <v>AJ loser to Jimmy</v>
      </c>
      <c r="AU289" s="64">
        <f>ABS(Stats!$AQ289-Stats!$AP289)</f>
        <v>33.58</v>
      </c>
      <c r="AV289" s="64">
        <f>Stats!$AQ289+Stats!$AP289</f>
        <v>220.18</v>
      </c>
      <c r="AW289" s="64"/>
      <c r="AX289" s="4"/>
      <c r="AY289" s="4" t="s">
        <v>1019</v>
      </c>
      <c r="AZ289" s="4">
        <f>COUNTIF(Stats!$AS$4:$AS$1633,AY289)</f>
        <v>1</v>
      </c>
      <c r="BA289" s="4" t="s">
        <v>1020</v>
      </c>
      <c r="BB289" s="4">
        <f>COUNTIF(Stats!$AT$4:$AT$1633,BA289)</f>
        <v>1</v>
      </c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5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5">
        <v>2022.0</v>
      </c>
      <c r="AM290" s="45">
        <v>10.0</v>
      </c>
      <c r="AN290" s="46" t="s">
        <v>59</v>
      </c>
      <c r="AO290" s="46" t="s">
        <v>65</v>
      </c>
      <c r="AP290" s="45">
        <v>106.74</v>
      </c>
      <c r="AQ290" s="45">
        <v>63.8</v>
      </c>
      <c r="AR290" s="46" t="str">
        <f>IF(Stats!$AP290&gt;Stats!$AQ290,Stats!$AN290,Stats!$AO290)</f>
        <v>Forrest</v>
      </c>
      <c r="AS290" s="46" t="str">
        <f>IF(Stats!$AR290=Stats!$AN290,CONCATENATE(Stats!$AN290," over ",Stats!$AO290),CONCATENATE(Stats!$AO290," over ",Stats!$AN290))</f>
        <v>Forrest over Neill</v>
      </c>
      <c r="AT290" s="46" t="str">
        <f>IF(Stats!$AR290=Stats!$AO290,CONCATENATE(Stats!$AN290," loser to ",Stats!$AO290),CONCATENATE(Stats!$AO290," loser to ",Stats!$AN290))</f>
        <v>Neill loser to Forrest</v>
      </c>
      <c r="AU290" s="45">
        <f>ABS(Stats!$AQ290-Stats!$AP290)</f>
        <v>42.94</v>
      </c>
      <c r="AV290" s="45">
        <f>Stats!$AQ290+Stats!$AP290</f>
        <v>170.54</v>
      </c>
      <c r="AW290" s="45"/>
      <c r="AX290" s="4"/>
      <c r="AY290" s="4" t="s">
        <v>1021</v>
      </c>
      <c r="AZ290" s="4">
        <f>COUNTIF(Stats!$AS$4:$AS$1633,AY290)</f>
        <v>2</v>
      </c>
      <c r="BA290" s="4" t="s">
        <v>1022</v>
      </c>
      <c r="BB290" s="4">
        <f>COUNTIF(Stats!$AT$4:$AT$1633,BA290)</f>
        <v>12</v>
      </c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</row>
    <row r="291" ht="12.75" customHeight="1">
      <c r="A291" s="4"/>
      <c r="B291" s="4"/>
      <c r="C291" s="4"/>
      <c r="D291" s="4" t="s">
        <v>59</v>
      </c>
      <c r="E291" s="4"/>
      <c r="F291" s="4"/>
      <c r="G291" s="4"/>
      <c r="H291" s="4"/>
      <c r="I291" s="4"/>
      <c r="J291" s="5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64">
        <v>2022.0</v>
      </c>
      <c r="AM291" s="64">
        <v>10.0</v>
      </c>
      <c r="AN291" s="65" t="s">
        <v>49</v>
      </c>
      <c r="AO291" s="65" t="s">
        <v>66</v>
      </c>
      <c r="AP291" s="64">
        <v>72.74</v>
      </c>
      <c r="AQ291" s="64">
        <v>156.1</v>
      </c>
      <c r="AR291" s="65" t="str">
        <f>IF(Stats!$AP291&gt;Stats!$AQ291,Stats!$AN291,Stats!$AO291)</f>
        <v>Nixon</v>
      </c>
      <c r="AS291" s="65" t="str">
        <f>IF(Stats!$AR291=Stats!$AN291,CONCATENATE(Stats!$AN291," over ",Stats!$AO291),CONCATENATE(Stats!$AO291," over ",Stats!$AN291))</f>
        <v>Nixon over Adler</v>
      </c>
      <c r="AT291" s="65" t="str">
        <f>IF(Stats!$AR291=Stats!$AO291,CONCATENATE(Stats!$AN291," loser to ",Stats!$AO291),CONCATENATE(Stats!$AO291," loser to ",Stats!$AN291))</f>
        <v>Adler loser to Nixon</v>
      </c>
      <c r="AU291" s="64">
        <f>ABS(Stats!$AQ291-Stats!$AP291)</f>
        <v>83.36</v>
      </c>
      <c r="AV291" s="64">
        <f>Stats!$AQ291+Stats!$AP291</f>
        <v>228.84</v>
      </c>
      <c r="AW291" s="64"/>
      <c r="AX291" s="4"/>
      <c r="AY291" s="4" t="s">
        <v>1023</v>
      </c>
      <c r="AZ291" s="4">
        <f>COUNTIF(Stats!$AS$4:$AS$1633,AY291)</f>
        <v>7</v>
      </c>
      <c r="BA291" s="4" t="s">
        <v>1024</v>
      </c>
      <c r="BB291" s="4">
        <f>COUNTIF(Stats!$AT$4:$AT$1633,BA291)</f>
        <v>1</v>
      </c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5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5">
        <v>2022.0</v>
      </c>
      <c r="AM292" s="45">
        <v>10.0</v>
      </c>
      <c r="AN292" s="46" t="s">
        <v>67</v>
      </c>
      <c r="AO292" s="46" t="s">
        <v>55</v>
      </c>
      <c r="AP292" s="45">
        <v>104.46</v>
      </c>
      <c r="AQ292" s="45">
        <v>91.2</v>
      </c>
      <c r="AR292" s="46" t="str">
        <f>IF(Stats!$AP292&gt;Stats!$AQ292,Stats!$AN292,Stats!$AO292)</f>
        <v>Rick</v>
      </c>
      <c r="AS292" s="46" t="str">
        <f>IF(Stats!$AR292=Stats!$AN292,CONCATENATE(Stats!$AN292," over ",Stats!$AO292),CONCATENATE(Stats!$AO292," over ",Stats!$AN292))</f>
        <v>Rick over Dave</v>
      </c>
      <c r="AT292" s="46" t="str">
        <f>IF(Stats!$AR292=Stats!$AO292,CONCATENATE(Stats!$AN292," loser to ",Stats!$AO292),CONCATENATE(Stats!$AO292," loser to ",Stats!$AN292))</f>
        <v>Dave loser to Rick</v>
      </c>
      <c r="AU292" s="45">
        <f>ABS(Stats!$AQ292-Stats!$AP292)</f>
        <v>13.26</v>
      </c>
      <c r="AV292" s="45">
        <f>Stats!$AQ292+Stats!$AP292</f>
        <v>195.66</v>
      </c>
      <c r="AW292" s="45"/>
      <c r="AX292" s="4"/>
      <c r="AY292" s="4" t="s">
        <v>1025</v>
      </c>
      <c r="AZ292" s="4">
        <f>COUNTIF(Stats!$AS$4:$AS$1633,AY292)</f>
        <v>2</v>
      </c>
      <c r="BA292" s="4" t="s">
        <v>1026</v>
      </c>
      <c r="BB292" s="4">
        <f>COUNTIF(Stats!$AT$4:$AT$1633,BA292)</f>
        <v>8</v>
      </c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</row>
    <row r="293" ht="12.75" customHeight="1">
      <c r="A293" s="4"/>
      <c r="B293" s="4"/>
      <c r="C293" s="4"/>
      <c r="D293" s="4" t="s">
        <v>68</v>
      </c>
      <c r="E293" s="4"/>
      <c r="F293" s="4"/>
      <c r="G293" s="4"/>
      <c r="H293" s="4"/>
      <c r="I293" s="4"/>
      <c r="J293" s="5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64">
        <v>2022.0</v>
      </c>
      <c r="AM293" s="64">
        <v>10.0</v>
      </c>
      <c r="AN293" s="65" t="s">
        <v>57</v>
      </c>
      <c r="AO293" s="65" t="s">
        <v>68</v>
      </c>
      <c r="AP293" s="64">
        <v>93.96</v>
      </c>
      <c r="AQ293" s="64">
        <v>110.94</v>
      </c>
      <c r="AR293" s="65" t="str">
        <f>IF(Stats!$AP293&gt;Stats!$AQ293,Stats!$AN293,Stats!$AO293)</f>
        <v>Ryan</v>
      </c>
      <c r="AS293" s="65" t="str">
        <f>IF(Stats!$AR293=Stats!$AN293,CONCATENATE(Stats!$AN293," over ",Stats!$AO293),CONCATENATE(Stats!$AO293," over ",Stats!$AN293))</f>
        <v>Ryan over Doug</v>
      </c>
      <c r="AT293" s="65" t="str">
        <f>IF(Stats!$AR293=Stats!$AO293,CONCATENATE(Stats!$AN293," loser to ",Stats!$AO293),CONCATENATE(Stats!$AO293," loser to ",Stats!$AN293))</f>
        <v>Doug loser to Ryan</v>
      </c>
      <c r="AU293" s="64">
        <f>ABS(Stats!$AQ293-Stats!$AP293)</f>
        <v>16.98</v>
      </c>
      <c r="AV293" s="64">
        <f>Stats!$AQ293+Stats!$AP293</f>
        <v>204.9</v>
      </c>
      <c r="AW293" s="64"/>
      <c r="AX293" s="4"/>
      <c r="AY293" s="4" t="s">
        <v>1027</v>
      </c>
      <c r="AZ293" s="4">
        <f>COUNTIF(Stats!$AS$4:$AS$1633,AY293)</f>
        <v>8</v>
      </c>
      <c r="BA293" s="4" t="s">
        <v>1028</v>
      </c>
      <c r="BB293" s="4">
        <f>COUNTIF(Stats!$AT$4:$AT$1633,BA293)</f>
        <v>3</v>
      </c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5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5">
        <v>2022.0</v>
      </c>
      <c r="AM294" s="45">
        <v>10.0</v>
      </c>
      <c r="AN294" s="46" t="s">
        <v>64</v>
      </c>
      <c r="AO294" s="46" t="s">
        <v>69</v>
      </c>
      <c r="AP294" s="45">
        <v>94.92</v>
      </c>
      <c r="AQ294" s="45">
        <v>89.8</v>
      </c>
      <c r="AR294" s="46" t="str">
        <f>IF(Stats!$AP294&gt;Stats!$AQ294,Stats!$AN294,Stats!$AO294)</f>
        <v>Mims</v>
      </c>
      <c r="AS294" s="46" t="str">
        <f>IF(Stats!$AR294=Stats!$AN294,CONCATENATE(Stats!$AN294," over ",Stats!$AO294),CONCATENATE(Stats!$AO294," over ",Stats!$AN294))</f>
        <v>Mims over Todd</v>
      </c>
      <c r="AT294" s="46" t="str">
        <f>IF(Stats!$AR294=Stats!$AO294,CONCATENATE(Stats!$AN294," loser to ",Stats!$AO294),CONCATENATE(Stats!$AO294," loser to ",Stats!$AN294))</f>
        <v>Todd loser to Mims</v>
      </c>
      <c r="AU294" s="45">
        <f>ABS(Stats!$AQ294-Stats!$AP294)</f>
        <v>5.12</v>
      </c>
      <c r="AV294" s="45">
        <f>Stats!$AQ294+Stats!$AP294</f>
        <v>184.72</v>
      </c>
      <c r="AW294" s="45"/>
      <c r="AX294" s="4"/>
      <c r="AY294" s="4" t="s">
        <v>1029</v>
      </c>
      <c r="AZ294" s="4">
        <f>COUNTIF(Stats!$AS$4:$AS$1633,AY294)</f>
        <v>2</v>
      </c>
      <c r="BA294" s="4" t="s">
        <v>1030</v>
      </c>
      <c r="BB294" s="4">
        <f>COUNTIF(Stats!$AT$4:$AT$1633,BA294)</f>
        <v>9</v>
      </c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</row>
    <row r="295" ht="12.75" customHeight="1">
      <c r="A295" s="4"/>
      <c r="B295" s="4"/>
      <c r="C295" s="4"/>
      <c r="D295" s="4" t="s">
        <v>49</v>
      </c>
      <c r="E295" s="4"/>
      <c r="F295" s="4"/>
      <c r="G295" s="4"/>
      <c r="H295" s="4"/>
      <c r="I295" s="4"/>
      <c r="J295" s="5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64">
        <v>2022.0</v>
      </c>
      <c r="AM295" s="64">
        <v>9.0</v>
      </c>
      <c r="AN295" s="65" t="s">
        <v>63</v>
      </c>
      <c r="AO295" s="65" t="s">
        <v>61</v>
      </c>
      <c r="AP295" s="64">
        <v>111.44</v>
      </c>
      <c r="AQ295" s="64">
        <v>124.92</v>
      </c>
      <c r="AR295" s="65" t="str">
        <f>IF(Stats!$AP295&gt;Stats!$AQ295,Stats!$AN295,Stats!$AO295)</f>
        <v>Jimmy</v>
      </c>
      <c r="AS295" s="65" t="str">
        <f>IF(Stats!$AR295=Stats!$AN295,CONCATENATE(Stats!$AN295," over ",Stats!$AO295),CONCATENATE(Stats!$AO295," over ",Stats!$AN295))</f>
        <v>Jimmy over Mike S</v>
      </c>
      <c r="AT295" s="65" t="str">
        <f>IF(Stats!$AR295=Stats!$AO295,CONCATENATE(Stats!$AN295," loser to ",Stats!$AO295),CONCATENATE(Stats!$AO295," loser to ",Stats!$AN295))</f>
        <v>Mike S loser to Jimmy</v>
      </c>
      <c r="AU295" s="64">
        <f>ABS(Stats!$AQ295-Stats!$AP295)</f>
        <v>13.48</v>
      </c>
      <c r="AV295" s="64">
        <f>Stats!$AQ295+Stats!$AP295</f>
        <v>236.36</v>
      </c>
      <c r="AW295" s="64"/>
      <c r="AX295" s="4"/>
      <c r="AY295" s="4" t="s">
        <v>1031</v>
      </c>
      <c r="AZ295" s="4">
        <f>COUNTIF(Stats!$AS$4:$AS$1633,AY295)</f>
        <v>10</v>
      </c>
      <c r="BA295" s="4" t="s">
        <v>1032</v>
      </c>
      <c r="BB295" s="4">
        <f>COUNTIF(Stats!$AT$4:$AT$1633,BA295)</f>
        <v>6</v>
      </c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5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5">
        <v>2022.0</v>
      </c>
      <c r="AM296" s="45">
        <v>9.0</v>
      </c>
      <c r="AN296" s="46" t="s">
        <v>60</v>
      </c>
      <c r="AO296" s="46" t="s">
        <v>59</v>
      </c>
      <c r="AP296" s="45">
        <v>74.76</v>
      </c>
      <c r="AQ296" s="45">
        <v>70.92</v>
      </c>
      <c r="AR296" s="46" t="str">
        <f>IF(Stats!$AP296&gt;Stats!$AQ296,Stats!$AN296,Stats!$AO296)</f>
        <v>Hoyle</v>
      </c>
      <c r="AS296" s="46" t="str">
        <f>IF(Stats!$AR296=Stats!$AN296,CONCATENATE(Stats!$AN296," over ",Stats!$AO296),CONCATENATE(Stats!$AO296," over ",Stats!$AN296))</f>
        <v>Hoyle over Forrest</v>
      </c>
      <c r="AT296" s="46" t="str">
        <f>IF(Stats!$AR296=Stats!$AO296,CONCATENATE(Stats!$AN296," loser to ",Stats!$AO296),CONCATENATE(Stats!$AO296," loser to ",Stats!$AN296))</f>
        <v>Forrest loser to Hoyle</v>
      </c>
      <c r="AU296" s="45">
        <f>ABS(Stats!$AQ296-Stats!$AP296)</f>
        <v>3.84</v>
      </c>
      <c r="AV296" s="45">
        <f>Stats!$AQ296+Stats!$AP296</f>
        <v>145.68</v>
      </c>
      <c r="AW296" s="45"/>
      <c r="AX296" s="4"/>
      <c r="AY296" s="4" t="s">
        <v>1033</v>
      </c>
      <c r="AZ296" s="4">
        <f>COUNTIF(Stats!$AS$4:$AS$1633,AY296)</f>
        <v>9</v>
      </c>
      <c r="BA296" s="4" t="s">
        <v>1034</v>
      </c>
      <c r="BB296" s="4">
        <f>COUNTIF(Stats!$AT$4:$AT$1633,BA296)</f>
        <v>10</v>
      </c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</row>
    <row r="297" ht="12.75" customHeight="1">
      <c r="A297" s="4"/>
      <c r="B297" s="4"/>
      <c r="C297" s="4"/>
      <c r="D297" s="4" t="s">
        <v>49</v>
      </c>
      <c r="E297" s="4"/>
      <c r="F297" s="4"/>
      <c r="G297" s="4"/>
      <c r="H297" s="4"/>
      <c r="I297" s="4"/>
      <c r="J297" s="5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64">
        <v>2022.0</v>
      </c>
      <c r="AM297" s="64">
        <v>9.0</v>
      </c>
      <c r="AN297" s="65" t="s">
        <v>50</v>
      </c>
      <c r="AO297" s="65" t="s">
        <v>49</v>
      </c>
      <c r="AP297" s="64">
        <v>150.28</v>
      </c>
      <c r="AQ297" s="64">
        <v>65.1</v>
      </c>
      <c r="AR297" s="65" t="str">
        <f>IF(Stats!$AP297&gt;Stats!$AQ297,Stats!$AN297,Stats!$AO297)</f>
        <v>AJ</v>
      </c>
      <c r="AS297" s="65" t="str">
        <f>IF(Stats!$AR297=Stats!$AN297,CONCATENATE(Stats!$AN297," over ",Stats!$AO297),CONCATENATE(Stats!$AO297," over ",Stats!$AN297))</f>
        <v>AJ over Adler</v>
      </c>
      <c r="AT297" s="65" t="str">
        <f>IF(Stats!$AR297=Stats!$AO297,CONCATENATE(Stats!$AN297," loser to ",Stats!$AO297),CONCATENATE(Stats!$AO297," loser to ",Stats!$AN297))</f>
        <v>Adler loser to AJ</v>
      </c>
      <c r="AU297" s="64">
        <f>ABS(Stats!$AQ297-Stats!$AP297)</f>
        <v>85.18</v>
      </c>
      <c r="AV297" s="64">
        <f>Stats!$AQ297+Stats!$AP297</f>
        <v>215.38</v>
      </c>
      <c r="AW297" s="64"/>
      <c r="AX297" s="4"/>
      <c r="AY297" s="4" t="s">
        <v>1035</v>
      </c>
      <c r="AZ297" s="4">
        <f>COUNTIF(Stats!$AS$4:$AS$1633,AY297)</f>
        <v>10</v>
      </c>
      <c r="BA297" s="4" t="s">
        <v>1036</v>
      </c>
      <c r="BB297" s="4">
        <f>COUNTIF(Stats!$AT$4:$AT$1633,BA297)</f>
        <v>1</v>
      </c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5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5">
        <v>2022.0</v>
      </c>
      <c r="AM298" s="45">
        <v>9.0</v>
      </c>
      <c r="AN298" s="46" t="s">
        <v>65</v>
      </c>
      <c r="AO298" s="46" t="s">
        <v>67</v>
      </c>
      <c r="AP298" s="45">
        <v>114.36</v>
      </c>
      <c r="AQ298" s="45">
        <v>72.14</v>
      </c>
      <c r="AR298" s="46" t="str">
        <f>IF(Stats!$AP298&gt;Stats!$AQ298,Stats!$AN298,Stats!$AO298)</f>
        <v>Neill</v>
      </c>
      <c r="AS298" s="46" t="str">
        <f>IF(Stats!$AR298=Stats!$AN298,CONCATENATE(Stats!$AN298," over ",Stats!$AO298),CONCATENATE(Stats!$AO298," over ",Stats!$AN298))</f>
        <v>Neill over Rick</v>
      </c>
      <c r="AT298" s="46" t="str">
        <f>IF(Stats!$AR298=Stats!$AO298,CONCATENATE(Stats!$AN298," loser to ",Stats!$AO298),CONCATENATE(Stats!$AO298," loser to ",Stats!$AN298))</f>
        <v>Rick loser to Neill</v>
      </c>
      <c r="AU298" s="45">
        <f>ABS(Stats!$AQ298-Stats!$AP298)</f>
        <v>42.22</v>
      </c>
      <c r="AV298" s="45">
        <f>Stats!$AQ298+Stats!$AP298</f>
        <v>186.5</v>
      </c>
      <c r="AW298" s="45"/>
      <c r="AX298" s="4"/>
      <c r="AY298" s="4" t="s">
        <v>1037</v>
      </c>
      <c r="AZ298" s="4">
        <f>COUNTIF(Stats!$AS$4:$AS$1633,AY298)</f>
        <v>9</v>
      </c>
      <c r="BA298" s="4" t="s">
        <v>1038</v>
      </c>
      <c r="BB298" s="4">
        <f>COUNTIF(Stats!$AT$4:$AT$1633,BA298)</f>
        <v>11</v>
      </c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5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64">
        <v>2022.0</v>
      </c>
      <c r="AM299" s="64">
        <v>9.0</v>
      </c>
      <c r="AN299" s="65" t="s">
        <v>66</v>
      </c>
      <c r="AO299" s="65" t="s">
        <v>57</v>
      </c>
      <c r="AP299" s="64">
        <v>104.7</v>
      </c>
      <c r="AQ299" s="64">
        <v>128.12</v>
      </c>
      <c r="AR299" s="65" t="str">
        <f>IF(Stats!$AP299&gt;Stats!$AQ299,Stats!$AN299,Stats!$AO299)</f>
        <v>Doug</v>
      </c>
      <c r="AS299" s="65" t="str">
        <f>IF(Stats!$AR299=Stats!$AN299,CONCATENATE(Stats!$AN299," over ",Stats!$AO299),CONCATENATE(Stats!$AO299," over ",Stats!$AN299))</f>
        <v>Doug over Nixon</v>
      </c>
      <c r="AT299" s="65" t="str">
        <f>IF(Stats!$AR299=Stats!$AO299,CONCATENATE(Stats!$AN299," loser to ",Stats!$AO299),CONCATENATE(Stats!$AO299," loser to ",Stats!$AN299))</f>
        <v>Nixon loser to Doug</v>
      </c>
      <c r="AU299" s="64">
        <f>ABS(Stats!$AQ299-Stats!$AP299)</f>
        <v>23.42</v>
      </c>
      <c r="AV299" s="64">
        <f>Stats!$AQ299+Stats!$AP299</f>
        <v>232.82</v>
      </c>
      <c r="AW299" s="64"/>
      <c r="AX299" s="4"/>
      <c r="AY299" s="4" t="s">
        <v>1039</v>
      </c>
      <c r="AZ299" s="4">
        <f>COUNTIF(Stats!$AS$4:$AS$1633,AY299)</f>
        <v>2</v>
      </c>
      <c r="BA299" s="4" t="s">
        <v>1040</v>
      </c>
      <c r="BB299" s="4">
        <f>COUNTIF(Stats!$AT$4:$AT$1633,BA299)</f>
        <v>4</v>
      </c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</row>
    <row r="300" ht="12.75" customHeight="1">
      <c r="A300" s="4"/>
      <c r="B300" s="4"/>
      <c r="C300" s="4"/>
      <c r="D300" s="4" t="s">
        <v>69</v>
      </c>
      <c r="E300" s="4"/>
      <c r="F300" s="4"/>
      <c r="G300" s="4"/>
      <c r="H300" s="4"/>
      <c r="I300" s="4"/>
      <c r="J300" s="5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5">
        <v>2022.0</v>
      </c>
      <c r="AM300" s="45">
        <v>9.0</v>
      </c>
      <c r="AN300" s="46" t="s">
        <v>55</v>
      </c>
      <c r="AO300" s="46" t="s">
        <v>64</v>
      </c>
      <c r="AP300" s="45">
        <v>73.6</v>
      </c>
      <c r="AQ300" s="45">
        <v>113.3</v>
      </c>
      <c r="AR300" s="46" t="str">
        <f>IF(Stats!$AP300&gt;Stats!$AQ300,Stats!$AN300,Stats!$AO300)</f>
        <v>Mims</v>
      </c>
      <c r="AS300" s="46" t="str">
        <f>IF(Stats!$AR300=Stats!$AN300,CONCATENATE(Stats!$AN300," over ",Stats!$AO300),CONCATENATE(Stats!$AO300," over ",Stats!$AN300))</f>
        <v>Mims over Dave</v>
      </c>
      <c r="AT300" s="46" t="str">
        <f>IF(Stats!$AR300=Stats!$AO300,CONCATENATE(Stats!$AN300," loser to ",Stats!$AO300),CONCATENATE(Stats!$AO300," loser to ",Stats!$AN300))</f>
        <v>Dave loser to Mims</v>
      </c>
      <c r="AU300" s="45">
        <f>ABS(Stats!$AQ300-Stats!$AP300)</f>
        <v>39.7</v>
      </c>
      <c r="AV300" s="45">
        <f>Stats!$AQ300+Stats!$AP300</f>
        <v>186.9</v>
      </c>
      <c r="AW300" s="45"/>
      <c r="AX300" s="4"/>
      <c r="AY300" s="4" t="s">
        <v>1041</v>
      </c>
      <c r="AZ300" s="4">
        <f>COUNTIF(Stats!$AS$4:$AS$1633,AY300)</f>
        <v>7</v>
      </c>
      <c r="BA300" s="4" t="s">
        <v>1042</v>
      </c>
      <c r="BB300" s="4">
        <f>COUNTIF(Stats!$AT$4:$AT$1633,BA300)</f>
        <v>9</v>
      </c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5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64">
        <v>2022.0</v>
      </c>
      <c r="AM301" s="64">
        <v>9.0</v>
      </c>
      <c r="AN301" s="65" t="s">
        <v>68</v>
      </c>
      <c r="AO301" s="65" t="s">
        <v>69</v>
      </c>
      <c r="AP301" s="64">
        <v>115.04</v>
      </c>
      <c r="AQ301" s="64">
        <v>80.02</v>
      </c>
      <c r="AR301" s="65" t="str">
        <f>IF(Stats!$AP301&gt;Stats!$AQ301,Stats!$AN301,Stats!$AO301)</f>
        <v>Ryan</v>
      </c>
      <c r="AS301" s="65" t="str">
        <f>IF(Stats!$AR301=Stats!$AN301,CONCATENATE(Stats!$AN301," over ",Stats!$AO301),CONCATENATE(Stats!$AO301," over ",Stats!$AN301))</f>
        <v>Ryan over Todd</v>
      </c>
      <c r="AT301" s="65" t="str">
        <f>IF(Stats!$AR301=Stats!$AO301,CONCATENATE(Stats!$AN301," loser to ",Stats!$AO301),CONCATENATE(Stats!$AO301," loser to ",Stats!$AN301))</f>
        <v>Todd loser to Ryan</v>
      </c>
      <c r="AU301" s="64">
        <f>ABS(Stats!$AQ301-Stats!$AP301)</f>
        <v>35.02</v>
      </c>
      <c r="AV301" s="64">
        <f>Stats!$AQ301+Stats!$AP301</f>
        <v>195.06</v>
      </c>
      <c r="AW301" s="64"/>
      <c r="AX301" s="4"/>
      <c r="AY301" s="4" t="s">
        <v>1043</v>
      </c>
      <c r="AZ301" s="4">
        <f>COUNTIF(Stats!$AS$4:$AS$1633,AY301)</f>
        <v>11</v>
      </c>
      <c r="BA301" s="4" t="s">
        <v>1044</v>
      </c>
      <c r="BB301" s="4">
        <f>COUNTIF(Stats!$AT$4:$AT$1633,BA301)</f>
        <v>5</v>
      </c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5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5">
        <v>2022.0</v>
      </c>
      <c r="AM302" s="45">
        <v>8.0</v>
      </c>
      <c r="AN302" s="46" t="s">
        <v>59</v>
      </c>
      <c r="AO302" s="46" t="s">
        <v>63</v>
      </c>
      <c r="AP302" s="45">
        <v>108.86</v>
      </c>
      <c r="AQ302" s="45">
        <v>94.84</v>
      </c>
      <c r="AR302" s="46" t="str">
        <f>IF(Stats!$AP302&gt;Stats!$AQ302,Stats!$AN302,Stats!$AO302)</f>
        <v>Forrest</v>
      </c>
      <c r="AS302" s="46" t="str">
        <f>IF(Stats!$AR302=Stats!$AN302,CONCATENATE(Stats!$AN302," over ",Stats!$AO302),CONCATENATE(Stats!$AO302," over ",Stats!$AN302))</f>
        <v>Forrest over Mike S</v>
      </c>
      <c r="AT302" s="46" t="str">
        <f>IF(Stats!$AR302=Stats!$AO302,CONCATENATE(Stats!$AN302," loser to ",Stats!$AO302),CONCATENATE(Stats!$AO302," loser to ",Stats!$AN302))</f>
        <v>Mike S loser to Forrest</v>
      </c>
      <c r="AU302" s="45">
        <f>ABS(Stats!$AQ302-Stats!$AP302)</f>
        <v>14.02</v>
      </c>
      <c r="AV302" s="45">
        <f>Stats!$AQ302+Stats!$AP302</f>
        <v>203.7</v>
      </c>
      <c r="AW302" s="45"/>
      <c r="AX302" s="4"/>
      <c r="AY302" s="4" t="s">
        <v>1045</v>
      </c>
      <c r="AZ302" s="4">
        <f>COUNTIF(Stats!$AS$4:$AS$1633,AY302)</f>
        <v>5</v>
      </c>
      <c r="BA302" s="4" t="s">
        <v>1046</v>
      </c>
      <c r="BB302" s="4">
        <f>COUNTIF(Stats!$AT$4:$AT$1633,BA302)</f>
        <v>2</v>
      </c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</row>
    <row r="303" ht="12.75" customHeight="1">
      <c r="A303" s="4"/>
      <c r="B303" s="4"/>
      <c r="C303" s="4"/>
      <c r="D303" s="4" t="s">
        <v>66</v>
      </c>
      <c r="E303" s="4"/>
      <c r="F303" s="4"/>
      <c r="G303" s="4"/>
      <c r="H303" s="4"/>
      <c r="I303" s="4"/>
      <c r="J303" s="5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64">
        <v>2022.0</v>
      </c>
      <c r="AM303" s="64">
        <v>8.0</v>
      </c>
      <c r="AN303" s="65" t="s">
        <v>49</v>
      </c>
      <c r="AO303" s="65" t="s">
        <v>61</v>
      </c>
      <c r="AP303" s="64">
        <v>154.0</v>
      </c>
      <c r="AQ303" s="64">
        <v>61.54</v>
      </c>
      <c r="AR303" s="65" t="str">
        <f>IF(Stats!$AP303&gt;Stats!$AQ303,Stats!$AN303,Stats!$AO303)</f>
        <v>Adler</v>
      </c>
      <c r="AS303" s="65" t="str">
        <f>IF(Stats!$AR303=Stats!$AN303,CONCATENATE(Stats!$AN303," over ",Stats!$AO303),CONCATENATE(Stats!$AO303," over ",Stats!$AN303))</f>
        <v>Adler over Jimmy</v>
      </c>
      <c r="AT303" s="65" t="str">
        <f>IF(Stats!$AR303=Stats!$AO303,CONCATENATE(Stats!$AN303," loser to ",Stats!$AO303),CONCATENATE(Stats!$AO303," loser to ",Stats!$AN303))</f>
        <v>Jimmy loser to Adler</v>
      </c>
      <c r="AU303" s="64">
        <f>ABS(Stats!$AQ303-Stats!$AP303)</f>
        <v>92.46</v>
      </c>
      <c r="AV303" s="64">
        <f>Stats!$AQ303+Stats!$AP303</f>
        <v>215.54</v>
      </c>
      <c r="AW303" s="64"/>
      <c r="AX303" s="4"/>
      <c r="AY303" s="4" t="s">
        <v>1047</v>
      </c>
      <c r="AZ303" s="4">
        <f>COUNTIF(Stats!$AS$4:$AS$1633,AY303)</f>
        <v>6</v>
      </c>
      <c r="BA303" s="4" t="s">
        <v>1048</v>
      </c>
      <c r="BB303" s="4">
        <f>COUNTIF(Stats!$AT$4:$AT$1633,BA303)</f>
        <v>19</v>
      </c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</row>
    <row r="304" ht="12.75" customHeight="1">
      <c r="A304" s="4"/>
      <c r="B304" s="4"/>
      <c r="C304" s="4"/>
      <c r="D304" s="4" t="s">
        <v>61</v>
      </c>
      <c r="E304" s="4"/>
      <c r="F304" s="4"/>
      <c r="G304" s="4"/>
      <c r="H304" s="4"/>
      <c r="I304" s="4"/>
      <c r="J304" s="5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5">
        <v>2022.0</v>
      </c>
      <c r="AM304" s="45">
        <v>8.0</v>
      </c>
      <c r="AN304" s="46" t="s">
        <v>67</v>
      </c>
      <c r="AO304" s="46" t="s">
        <v>60</v>
      </c>
      <c r="AP304" s="45">
        <v>80.22</v>
      </c>
      <c r="AQ304" s="45">
        <v>99.14</v>
      </c>
      <c r="AR304" s="46" t="str">
        <f>IF(Stats!$AP304&gt;Stats!$AQ304,Stats!$AN304,Stats!$AO304)</f>
        <v>Hoyle</v>
      </c>
      <c r="AS304" s="46" t="str">
        <f>IF(Stats!$AR304=Stats!$AN304,CONCATENATE(Stats!$AN304," over ",Stats!$AO304),CONCATENATE(Stats!$AO304," over ",Stats!$AN304))</f>
        <v>Hoyle over Rick</v>
      </c>
      <c r="AT304" s="46" t="str">
        <f>IF(Stats!$AR304=Stats!$AO304,CONCATENATE(Stats!$AN304," loser to ",Stats!$AO304),CONCATENATE(Stats!$AO304," loser to ",Stats!$AN304))</f>
        <v>Rick loser to Hoyle</v>
      </c>
      <c r="AU304" s="45">
        <f>ABS(Stats!$AQ304-Stats!$AP304)</f>
        <v>18.92</v>
      </c>
      <c r="AV304" s="45">
        <f>Stats!$AQ304+Stats!$AP304</f>
        <v>179.36</v>
      </c>
      <c r="AW304" s="45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5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64">
        <v>2022.0</v>
      </c>
      <c r="AM305" s="64">
        <v>8.0</v>
      </c>
      <c r="AN305" s="65" t="s">
        <v>57</v>
      </c>
      <c r="AO305" s="65" t="s">
        <v>50</v>
      </c>
      <c r="AP305" s="64">
        <v>139.12</v>
      </c>
      <c r="AQ305" s="64">
        <v>110.58</v>
      </c>
      <c r="AR305" s="65" t="str">
        <f>IF(Stats!$AP305&gt;Stats!$AQ305,Stats!$AN305,Stats!$AO305)</f>
        <v>Doug</v>
      </c>
      <c r="AS305" s="65" t="str">
        <f>IF(Stats!$AR305=Stats!$AN305,CONCATENATE(Stats!$AN305," over ",Stats!$AO305),CONCATENATE(Stats!$AO305," over ",Stats!$AN305))</f>
        <v>Doug over AJ</v>
      </c>
      <c r="AT305" s="65" t="str">
        <f>IF(Stats!$AR305=Stats!$AO305,CONCATENATE(Stats!$AN305," loser to ",Stats!$AO305),CONCATENATE(Stats!$AO305," loser to ",Stats!$AN305))</f>
        <v>AJ loser to Doug</v>
      </c>
      <c r="AU305" s="64">
        <f>ABS(Stats!$AQ305-Stats!$AP305)</f>
        <v>28.54</v>
      </c>
      <c r="AV305" s="64">
        <f>Stats!$AQ305+Stats!$AP305</f>
        <v>249.7</v>
      </c>
      <c r="AW305" s="6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</row>
    <row r="306" ht="12.75" customHeight="1">
      <c r="A306" s="4"/>
      <c r="B306" s="4"/>
      <c r="C306" s="4"/>
      <c r="D306" s="4" t="s">
        <v>61</v>
      </c>
      <c r="E306" s="4"/>
      <c r="F306" s="4"/>
      <c r="G306" s="4"/>
      <c r="H306" s="4"/>
      <c r="I306" s="4"/>
      <c r="J306" s="5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5">
        <v>2022.0</v>
      </c>
      <c r="AM306" s="45">
        <v>8.0</v>
      </c>
      <c r="AN306" s="46" t="s">
        <v>64</v>
      </c>
      <c r="AO306" s="46" t="s">
        <v>65</v>
      </c>
      <c r="AP306" s="45">
        <v>75.5</v>
      </c>
      <c r="AQ306" s="45">
        <v>88.7</v>
      </c>
      <c r="AR306" s="46" t="str">
        <f>IF(Stats!$AP306&gt;Stats!$AQ306,Stats!$AN306,Stats!$AO306)</f>
        <v>Neill</v>
      </c>
      <c r="AS306" s="46" t="str">
        <f>IF(Stats!$AR306=Stats!$AN306,CONCATENATE(Stats!$AN306," over ",Stats!$AO306),CONCATENATE(Stats!$AO306," over ",Stats!$AN306))</f>
        <v>Neill over Mims</v>
      </c>
      <c r="AT306" s="46" t="str">
        <f>IF(Stats!$AR306=Stats!$AO306,CONCATENATE(Stats!$AN306," loser to ",Stats!$AO306),CONCATENATE(Stats!$AO306," loser to ",Stats!$AN306))</f>
        <v>Mims loser to Neill</v>
      </c>
      <c r="AU306" s="45">
        <f>ABS(Stats!$AQ306-Stats!$AP306)</f>
        <v>13.2</v>
      </c>
      <c r="AV306" s="45">
        <f>Stats!$AQ306+Stats!$AP306</f>
        <v>164.2</v>
      </c>
      <c r="AW306" s="45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</row>
    <row r="307" ht="12.75" customHeight="1">
      <c r="A307" s="4"/>
      <c r="B307" s="4"/>
      <c r="C307" s="4"/>
      <c r="D307" s="4" t="s">
        <v>61</v>
      </c>
      <c r="E307" s="4"/>
      <c r="F307" s="4"/>
      <c r="G307" s="4"/>
      <c r="H307" s="4"/>
      <c r="I307" s="4"/>
      <c r="J307" s="5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64">
        <v>2022.0</v>
      </c>
      <c r="AM307" s="64">
        <v>8.0</v>
      </c>
      <c r="AN307" s="65" t="s">
        <v>69</v>
      </c>
      <c r="AO307" s="65" t="s">
        <v>66</v>
      </c>
      <c r="AP307" s="64">
        <v>92.4</v>
      </c>
      <c r="AQ307" s="64">
        <v>187.18</v>
      </c>
      <c r="AR307" s="65" t="str">
        <f>IF(Stats!$AP307&gt;Stats!$AQ307,Stats!$AN307,Stats!$AO307)</f>
        <v>Nixon</v>
      </c>
      <c r="AS307" s="65" t="str">
        <f>IF(Stats!$AR307=Stats!$AN307,CONCATENATE(Stats!$AN307," over ",Stats!$AO307),CONCATENATE(Stats!$AO307," over ",Stats!$AN307))</f>
        <v>Nixon over Todd</v>
      </c>
      <c r="AT307" s="65" t="str">
        <f>IF(Stats!$AR307=Stats!$AO307,CONCATENATE(Stats!$AN307," loser to ",Stats!$AO307),CONCATENATE(Stats!$AO307," loser to ",Stats!$AN307))</f>
        <v>Todd loser to Nixon</v>
      </c>
      <c r="AU307" s="64">
        <f>ABS(Stats!$AQ307-Stats!$AP307)</f>
        <v>94.78</v>
      </c>
      <c r="AV307" s="64">
        <f>Stats!$AQ307+Stats!$AP307</f>
        <v>279.58</v>
      </c>
      <c r="AW307" s="6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</row>
    <row r="308" ht="12.75" customHeight="1">
      <c r="A308" s="4"/>
      <c r="B308" s="4"/>
      <c r="C308" s="4"/>
      <c r="D308" s="4" t="s">
        <v>61</v>
      </c>
      <c r="E308" s="4"/>
      <c r="F308" s="4"/>
      <c r="G308" s="4"/>
      <c r="H308" s="4"/>
      <c r="I308" s="4"/>
      <c r="J308" s="5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5">
        <v>2022.0</v>
      </c>
      <c r="AM308" s="45">
        <v>8.0</v>
      </c>
      <c r="AN308" s="46" t="s">
        <v>68</v>
      </c>
      <c r="AO308" s="46" t="s">
        <v>55</v>
      </c>
      <c r="AP308" s="45">
        <v>105.18</v>
      </c>
      <c r="AQ308" s="45">
        <v>77.52</v>
      </c>
      <c r="AR308" s="46" t="str">
        <f>IF(Stats!$AP308&gt;Stats!$AQ308,Stats!$AN308,Stats!$AO308)</f>
        <v>Ryan</v>
      </c>
      <c r="AS308" s="46" t="str">
        <f>IF(Stats!$AR308=Stats!$AN308,CONCATENATE(Stats!$AN308," over ",Stats!$AO308),CONCATENATE(Stats!$AO308," over ",Stats!$AN308))</f>
        <v>Ryan over Dave</v>
      </c>
      <c r="AT308" s="46" t="str">
        <f>IF(Stats!$AR308=Stats!$AO308,CONCATENATE(Stats!$AN308," loser to ",Stats!$AO308),CONCATENATE(Stats!$AO308," loser to ",Stats!$AN308))</f>
        <v>Dave loser to Ryan</v>
      </c>
      <c r="AU308" s="45">
        <f>ABS(Stats!$AQ308-Stats!$AP308)</f>
        <v>27.66</v>
      </c>
      <c r="AV308" s="45">
        <f>Stats!$AQ308+Stats!$AP308</f>
        <v>182.7</v>
      </c>
      <c r="AW308" s="45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</row>
    <row r="309" ht="12.75" customHeight="1">
      <c r="A309" s="4"/>
      <c r="B309" s="4"/>
      <c r="C309" s="4"/>
      <c r="D309" s="4" t="s">
        <v>55</v>
      </c>
      <c r="E309" s="4"/>
      <c r="F309" s="4"/>
      <c r="G309" s="4"/>
      <c r="H309" s="4"/>
      <c r="I309" s="4"/>
      <c r="J309" s="5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64">
        <v>2022.0</v>
      </c>
      <c r="AM309" s="64">
        <v>7.0</v>
      </c>
      <c r="AN309" s="65" t="s">
        <v>63</v>
      </c>
      <c r="AO309" s="65" t="s">
        <v>49</v>
      </c>
      <c r="AP309" s="64">
        <v>154.64</v>
      </c>
      <c r="AQ309" s="64">
        <v>108.66</v>
      </c>
      <c r="AR309" s="65" t="str">
        <f>IF(Stats!$AP309&gt;Stats!$AQ309,Stats!$AN309,Stats!$AO309)</f>
        <v>Mike S</v>
      </c>
      <c r="AS309" s="65" t="str">
        <f>IF(Stats!$AR309=Stats!$AN309,CONCATENATE(Stats!$AN309," over ",Stats!$AO309),CONCATENATE(Stats!$AO309," over ",Stats!$AN309))</f>
        <v>Mike S over Adler</v>
      </c>
      <c r="AT309" s="65" t="str">
        <f>IF(Stats!$AR309=Stats!$AO309,CONCATENATE(Stats!$AN309," loser to ",Stats!$AO309),CONCATENATE(Stats!$AO309," loser to ",Stats!$AN309))</f>
        <v>Adler loser to Mike S</v>
      </c>
      <c r="AU309" s="64">
        <f>ABS(Stats!$AQ309-Stats!$AP309)</f>
        <v>45.98</v>
      </c>
      <c r="AV309" s="64">
        <f>Stats!$AQ309+Stats!$AP309</f>
        <v>263.3</v>
      </c>
      <c r="AW309" s="6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5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5">
        <v>2022.0</v>
      </c>
      <c r="AM310" s="45">
        <v>7.0</v>
      </c>
      <c r="AN310" s="46" t="s">
        <v>59</v>
      </c>
      <c r="AO310" s="46" t="s">
        <v>67</v>
      </c>
      <c r="AP310" s="45">
        <v>116.94</v>
      </c>
      <c r="AQ310" s="45">
        <v>125.96</v>
      </c>
      <c r="AR310" s="46" t="str">
        <f>IF(Stats!$AP310&gt;Stats!$AQ310,Stats!$AN310,Stats!$AO310)</f>
        <v>Rick</v>
      </c>
      <c r="AS310" s="46" t="str">
        <f>IF(Stats!$AR310=Stats!$AN310,CONCATENATE(Stats!$AN310," over ",Stats!$AO310),CONCATENATE(Stats!$AO310," over ",Stats!$AN310))</f>
        <v>Rick over Forrest</v>
      </c>
      <c r="AT310" s="46" t="str">
        <f>IF(Stats!$AR310=Stats!$AO310,CONCATENATE(Stats!$AN310," loser to ",Stats!$AO310),CONCATENATE(Stats!$AO310," loser to ",Stats!$AN310))</f>
        <v>Forrest loser to Rick</v>
      </c>
      <c r="AU310" s="45">
        <f>ABS(Stats!$AQ310-Stats!$AP310)</f>
        <v>9.02</v>
      </c>
      <c r="AV310" s="45">
        <f>Stats!$AQ310+Stats!$AP310</f>
        <v>242.9</v>
      </c>
      <c r="AW310" s="45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</row>
    <row r="311" ht="12.75" customHeight="1">
      <c r="A311" s="4"/>
      <c r="B311" s="4"/>
      <c r="C311" s="4"/>
      <c r="D311" s="4" t="s">
        <v>55</v>
      </c>
      <c r="E311" s="4"/>
      <c r="F311" s="4"/>
      <c r="G311" s="4"/>
      <c r="H311" s="4"/>
      <c r="I311" s="4"/>
      <c r="J311" s="5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64">
        <v>2022.0</v>
      </c>
      <c r="AM311" s="64">
        <v>7.0</v>
      </c>
      <c r="AN311" s="65" t="s">
        <v>61</v>
      </c>
      <c r="AO311" s="65" t="s">
        <v>57</v>
      </c>
      <c r="AP311" s="64">
        <v>110.4</v>
      </c>
      <c r="AQ311" s="64">
        <v>104.9</v>
      </c>
      <c r="AR311" s="65" t="str">
        <f>IF(Stats!$AP311&gt;Stats!$AQ311,Stats!$AN311,Stats!$AO311)</f>
        <v>Jimmy</v>
      </c>
      <c r="AS311" s="65" t="str">
        <f>IF(Stats!$AR311=Stats!$AN311,CONCATENATE(Stats!$AN311," over ",Stats!$AO311),CONCATENATE(Stats!$AO311," over ",Stats!$AN311))</f>
        <v>Jimmy over Doug</v>
      </c>
      <c r="AT311" s="65" t="str">
        <f>IF(Stats!$AR311=Stats!$AO311,CONCATENATE(Stats!$AN311," loser to ",Stats!$AO311),CONCATENATE(Stats!$AO311," loser to ",Stats!$AN311))</f>
        <v>Doug loser to Jimmy</v>
      </c>
      <c r="AU311" s="64">
        <f>ABS(Stats!$AQ311-Stats!$AP311)</f>
        <v>5.5</v>
      </c>
      <c r="AV311" s="64">
        <f>Stats!$AQ311+Stats!$AP311</f>
        <v>215.3</v>
      </c>
      <c r="AW311" s="6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</row>
    <row r="312" ht="12.75" customHeight="1">
      <c r="A312" s="4"/>
      <c r="B312" s="4"/>
      <c r="C312" s="4"/>
      <c r="D312" s="4" t="s">
        <v>68</v>
      </c>
      <c r="E312" s="4"/>
      <c r="F312" s="4"/>
      <c r="G312" s="4"/>
      <c r="H312" s="4"/>
      <c r="I312" s="4"/>
      <c r="J312" s="5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5">
        <v>2022.0</v>
      </c>
      <c r="AM312" s="45">
        <v>7.0</v>
      </c>
      <c r="AN312" s="46" t="s">
        <v>60</v>
      </c>
      <c r="AO312" s="46" t="s">
        <v>64</v>
      </c>
      <c r="AP312" s="45">
        <v>86.52</v>
      </c>
      <c r="AQ312" s="45">
        <v>66.9</v>
      </c>
      <c r="AR312" s="46" t="str">
        <f>IF(Stats!$AP312&gt;Stats!$AQ312,Stats!$AN312,Stats!$AO312)</f>
        <v>Hoyle</v>
      </c>
      <c r="AS312" s="46" t="str">
        <f>IF(Stats!$AR312=Stats!$AN312,CONCATENATE(Stats!$AN312," over ",Stats!$AO312),CONCATENATE(Stats!$AO312," over ",Stats!$AN312))</f>
        <v>Hoyle over Mims</v>
      </c>
      <c r="AT312" s="46" t="str">
        <f>IF(Stats!$AR312=Stats!$AO312,CONCATENATE(Stats!$AN312," loser to ",Stats!$AO312),CONCATENATE(Stats!$AO312," loser to ",Stats!$AN312))</f>
        <v>Mims loser to Hoyle</v>
      </c>
      <c r="AU312" s="45">
        <f>ABS(Stats!$AQ312-Stats!$AP312)</f>
        <v>19.62</v>
      </c>
      <c r="AV312" s="45">
        <f>Stats!$AQ312+Stats!$AP312</f>
        <v>153.42</v>
      </c>
      <c r="AW312" s="45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5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64">
        <v>2022.0</v>
      </c>
      <c r="AM313" s="64">
        <v>7.0</v>
      </c>
      <c r="AN313" s="65" t="s">
        <v>50</v>
      </c>
      <c r="AO313" s="65" t="s">
        <v>69</v>
      </c>
      <c r="AP313" s="64">
        <v>69.0</v>
      </c>
      <c r="AQ313" s="64">
        <v>74.22</v>
      </c>
      <c r="AR313" s="65" t="str">
        <f>IF(Stats!$AP313&gt;Stats!$AQ313,Stats!$AN313,Stats!$AO313)</f>
        <v>Todd</v>
      </c>
      <c r="AS313" s="65" t="str">
        <f>IF(Stats!$AR313=Stats!$AN313,CONCATENATE(Stats!$AN313," over ",Stats!$AO313),CONCATENATE(Stats!$AO313," over ",Stats!$AN313))</f>
        <v>Todd over AJ</v>
      </c>
      <c r="AT313" s="65" t="str">
        <f>IF(Stats!$AR313=Stats!$AO313,CONCATENATE(Stats!$AN313," loser to ",Stats!$AO313),CONCATENATE(Stats!$AO313," loser to ",Stats!$AN313))</f>
        <v>AJ loser to Todd</v>
      </c>
      <c r="AU313" s="64">
        <f>ABS(Stats!$AQ313-Stats!$AP313)</f>
        <v>5.22</v>
      </c>
      <c r="AV313" s="64">
        <f>Stats!$AQ313+Stats!$AP313</f>
        <v>143.22</v>
      </c>
      <c r="AW313" s="6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</row>
    <row r="314" ht="12.75" customHeight="1">
      <c r="A314" s="4"/>
      <c r="B314" s="4"/>
      <c r="C314" s="4"/>
      <c r="D314" s="4" t="s">
        <v>49</v>
      </c>
      <c r="E314" s="4"/>
      <c r="F314" s="4"/>
      <c r="G314" s="4"/>
      <c r="H314" s="4"/>
      <c r="I314" s="4"/>
      <c r="J314" s="5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5">
        <v>2022.0</v>
      </c>
      <c r="AM314" s="45">
        <v>7.0</v>
      </c>
      <c r="AN314" s="46" t="s">
        <v>65</v>
      </c>
      <c r="AO314" s="46" t="s">
        <v>68</v>
      </c>
      <c r="AP314" s="45">
        <v>63.98</v>
      </c>
      <c r="AQ314" s="45">
        <v>96.52</v>
      </c>
      <c r="AR314" s="46" t="str">
        <f>IF(Stats!$AP314&gt;Stats!$AQ314,Stats!$AN314,Stats!$AO314)</f>
        <v>Ryan</v>
      </c>
      <c r="AS314" s="46" t="str">
        <f>IF(Stats!$AR314=Stats!$AN314,CONCATENATE(Stats!$AN314," over ",Stats!$AO314),CONCATENATE(Stats!$AO314," over ",Stats!$AN314))</f>
        <v>Ryan over Neill</v>
      </c>
      <c r="AT314" s="46" t="str">
        <f>IF(Stats!$AR314=Stats!$AO314,CONCATENATE(Stats!$AN314," loser to ",Stats!$AO314),CONCATENATE(Stats!$AO314," loser to ",Stats!$AN314))</f>
        <v>Neill loser to Ryan</v>
      </c>
      <c r="AU314" s="45">
        <f>ABS(Stats!$AQ314-Stats!$AP314)</f>
        <v>32.54</v>
      </c>
      <c r="AV314" s="45">
        <f>Stats!$AQ314+Stats!$AP314</f>
        <v>160.5</v>
      </c>
      <c r="AW314" s="45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</row>
    <row r="315" ht="12.75" customHeight="1">
      <c r="A315" s="4"/>
      <c r="B315" s="4"/>
      <c r="C315" s="4"/>
      <c r="D315" s="4" t="s">
        <v>65</v>
      </c>
      <c r="E315" s="4"/>
      <c r="F315" s="4"/>
      <c r="G315" s="4"/>
      <c r="H315" s="4"/>
      <c r="I315" s="4"/>
      <c r="J315" s="5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64">
        <v>2022.0</v>
      </c>
      <c r="AM315" s="64">
        <v>7.0</v>
      </c>
      <c r="AN315" s="65" t="s">
        <v>66</v>
      </c>
      <c r="AO315" s="65" t="s">
        <v>55</v>
      </c>
      <c r="AP315" s="64">
        <v>91.04</v>
      </c>
      <c r="AQ315" s="64">
        <v>98.92</v>
      </c>
      <c r="AR315" s="65" t="str">
        <f>IF(Stats!$AP315&gt;Stats!$AQ315,Stats!$AN315,Stats!$AO315)</f>
        <v>Dave</v>
      </c>
      <c r="AS315" s="65" t="str">
        <f>IF(Stats!$AR315=Stats!$AN315,CONCATENATE(Stats!$AN315," over ",Stats!$AO315),CONCATENATE(Stats!$AO315," over ",Stats!$AN315))</f>
        <v>Dave over Nixon</v>
      </c>
      <c r="AT315" s="65" t="str">
        <f>IF(Stats!$AR315=Stats!$AO315,CONCATENATE(Stats!$AN315," loser to ",Stats!$AO315),CONCATENATE(Stats!$AO315," loser to ",Stats!$AN315))</f>
        <v>Nixon loser to Dave</v>
      </c>
      <c r="AU315" s="64">
        <f>ABS(Stats!$AQ315-Stats!$AP315)</f>
        <v>7.88</v>
      </c>
      <c r="AV315" s="64">
        <f>Stats!$AQ315+Stats!$AP315</f>
        <v>189.96</v>
      </c>
      <c r="AW315" s="6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5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5">
        <v>2022.0</v>
      </c>
      <c r="AM316" s="45">
        <v>6.0</v>
      </c>
      <c r="AN316" s="46" t="s">
        <v>67</v>
      </c>
      <c r="AO316" s="46" t="s">
        <v>63</v>
      </c>
      <c r="AP316" s="45">
        <v>89.52</v>
      </c>
      <c r="AQ316" s="45">
        <v>108.5</v>
      </c>
      <c r="AR316" s="46" t="str">
        <f>IF(Stats!$AP316&gt;Stats!$AQ316,Stats!$AN316,Stats!$AO316)</f>
        <v>Mike S</v>
      </c>
      <c r="AS316" s="46" t="str">
        <f>IF(Stats!$AR316=Stats!$AN316,CONCATENATE(Stats!$AN316," over ",Stats!$AO316),CONCATENATE(Stats!$AO316," over ",Stats!$AN316))</f>
        <v>Mike S over Rick</v>
      </c>
      <c r="AT316" s="46" t="str">
        <f>IF(Stats!$AR316=Stats!$AO316,CONCATENATE(Stats!$AN316," loser to ",Stats!$AO316),CONCATENATE(Stats!$AO316," loser to ",Stats!$AN316))</f>
        <v>Rick loser to Mike S</v>
      </c>
      <c r="AU316" s="45">
        <f>ABS(Stats!$AQ316-Stats!$AP316)</f>
        <v>18.98</v>
      </c>
      <c r="AV316" s="45">
        <f>Stats!$AQ316+Stats!$AP316</f>
        <v>198.02</v>
      </c>
      <c r="AW316" s="45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</row>
    <row r="317" ht="12.75" customHeight="1">
      <c r="A317" s="4"/>
      <c r="B317" s="4"/>
      <c r="C317" s="4"/>
      <c r="D317" s="4" t="s">
        <v>69</v>
      </c>
      <c r="E317" s="4"/>
      <c r="F317" s="4"/>
      <c r="G317" s="4"/>
      <c r="H317" s="4"/>
      <c r="I317" s="4"/>
      <c r="J317" s="5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64">
        <v>2022.0</v>
      </c>
      <c r="AM317" s="64">
        <v>6.0</v>
      </c>
      <c r="AN317" s="65" t="s">
        <v>57</v>
      </c>
      <c r="AO317" s="65" t="s">
        <v>49</v>
      </c>
      <c r="AP317" s="64">
        <v>92.9</v>
      </c>
      <c r="AQ317" s="64">
        <v>93.28</v>
      </c>
      <c r="AR317" s="65" t="str">
        <f>IF(Stats!$AP317&gt;Stats!$AQ317,Stats!$AN317,Stats!$AO317)</f>
        <v>Adler</v>
      </c>
      <c r="AS317" s="65" t="str">
        <f>IF(Stats!$AR317=Stats!$AN317,CONCATENATE(Stats!$AN317," over ",Stats!$AO317),CONCATENATE(Stats!$AO317," over ",Stats!$AN317))</f>
        <v>Adler over Doug</v>
      </c>
      <c r="AT317" s="65" t="str">
        <f>IF(Stats!$AR317=Stats!$AO317,CONCATENATE(Stats!$AN317," loser to ",Stats!$AO317),CONCATENATE(Stats!$AO317," loser to ",Stats!$AN317))</f>
        <v>Doug loser to Adler</v>
      </c>
      <c r="AU317" s="64">
        <f>ABS(Stats!$AQ317-Stats!$AP317)</f>
        <v>0.38</v>
      </c>
      <c r="AV317" s="64">
        <f>Stats!$AQ317+Stats!$AP317</f>
        <v>186.18</v>
      </c>
      <c r="AW317" s="6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5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5">
        <v>2022.0</v>
      </c>
      <c r="AM318" s="45">
        <v>6.0</v>
      </c>
      <c r="AN318" s="46" t="s">
        <v>64</v>
      </c>
      <c r="AO318" s="46" t="s">
        <v>59</v>
      </c>
      <c r="AP318" s="45">
        <v>62.22</v>
      </c>
      <c r="AQ318" s="45">
        <v>48.26</v>
      </c>
      <c r="AR318" s="46" t="str">
        <f>IF(Stats!$AP318&gt;Stats!$AQ318,Stats!$AN318,Stats!$AO318)</f>
        <v>Mims</v>
      </c>
      <c r="AS318" s="46" t="str">
        <f>IF(Stats!$AR318=Stats!$AN318,CONCATENATE(Stats!$AN318," over ",Stats!$AO318),CONCATENATE(Stats!$AO318," over ",Stats!$AN318))</f>
        <v>Mims over Forrest</v>
      </c>
      <c r="AT318" s="46" t="str">
        <f>IF(Stats!$AR318=Stats!$AO318,CONCATENATE(Stats!$AN318," loser to ",Stats!$AO318),CONCATENATE(Stats!$AO318," loser to ",Stats!$AN318))</f>
        <v>Forrest loser to Mims</v>
      </c>
      <c r="AU318" s="45">
        <f>ABS(Stats!$AQ318-Stats!$AP318)</f>
        <v>13.96</v>
      </c>
      <c r="AV318" s="45">
        <f>Stats!$AQ318+Stats!$AP318</f>
        <v>110.48</v>
      </c>
      <c r="AW318" s="45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</row>
    <row r="319" ht="12.75" customHeight="1">
      <c r="A319" s="4"/>
      <c r="B319" s="4"/>
      <c r="C319" s="4"/>
      <c r="D319" s="4" t="s">
        <v>69</v>
      </c>
      <c r="E319" s="4"/>
      <c r="F319" s="4"/>
      <c r="G319" s="4"/>
      <c r="H319" s="4"/>
      <c r="I319" s="4"/>
      <c r="J319" s="5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64">
        <v>2022.0</v>
      </c>
      <c r="AM319" s="64">
        <v>6.0</v>
      </c>
      <c r="AN319" s="65" t="s">
        <v>69</v>
      </c>
      <c r="AO319" s="65" t="s">
        <v>61</v>
      </c>
      <c r="AP319" s="64">
        <v>128.0</v>
      </c>
      <c r="AQ319" s="64">
        <v>99.52</v>
      </c>
      <c r="AR319" s="65" t="str">
        <f>IF(Stats!$AP319&gt;Stats!$AQ319,Stats!$AN319,Stats!$AO319)</f>
        <v>Todd</v>
      </c>
      <c r="AS319" s="65" t="str">
        <f>IF(Stats!$AR319=Stats!$AN319,CONCATENATE(Stats!$AN319," over ",Stats!$AO319),CONCATENATE(Stats!$AO319," over ",Stats!$AN319))</f>
        <v>Todd over Jimmy</v>
      </c>
      <c r="AT319" s="65" t="str">
        <f>IF(Stats!$AR319=Stats!$AO319,CONCATENATE(Stats!$AN319," loser to ",Stats!$AO319),CONCATENATE(Stats!$AO319," loser to ",Stats!$AN319))</f>
        <v>Jimmy loser to Todd</v>
      </c>
      <c r="AU319" s="64">
        <f>ABS(Stats!$AQ319-Stats!$AP319)</f>
        <v>28.48</v>
      </c>
      <c r="AV319" s="64">
        <f>Stats!$AQ319+Stats!$AP319</f>
        <v>227.52</v>
      </c>
      <c r="AW319" s="6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</row>
    <row r="320" ht="12.75" customHeight="1">
      <c r="A320" s="4"/>
      <c r="B320" s="4"/>
      <c r="C320" s="4"/>
      <c r="D320" s="4" t="s">
        <v>66</v>
      </c>
      <c r="E320" s="4"/>
      <c r="F320" s="4"/>
      <c r="G320" s="4"/>
      <c r="H320" s="4"/>
      <c r="I320" s="4"/>
      <c r="J320" s="5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5">
        <v>2022.0</v>
      </c>
      <c r="AM320" s="45">
        <v>6.0</v>
      </c>
      <c r="AN320" s="46" t="s">
        <v>68</v>
      </c>
      <c r="AO320" s="46" t="s">
        <v>60</v>
      </c>
      <c r="AP320" s="45">
        <v>110.12</v>
      </c>
      <c r="AQ320" s="45">
        <v>79.14</v>
      </c>
      <c r="AR320" s="46" t="str">
        <f>IF(Stats!$AP320&gt;Stats!$AQ320,Stats!$AN320,Stats!$AO320)</f>
        <v>Ryan</v>
      </c>
      <c r="AS320" s="46" t="str">
        <f>IF(Stats!$AR320=Stats!$AN320,CONCATENATE(Stats!$AN320," over ",Stats!$AO320),CONCATENATE(Stats!$AO320," over ",Stats!$AN320))</f>
        <v>Ryan over Hoyle</v>
      </c>
      <c r="AT320" s="46" t="str">
        <f>IF(Stats!$AR320=Stats!$AO320,CONCATENATE(Stats!$AN320," loser to ",Stats!$AO320),CONCATENATE(Stats!$AO320," loser to ",Stats!$AN320))</f>
        <v>Hoyle loser to Ryan</v>
      </c>
      <c r="AU320" s="45">
        <f>ABS(Stats!$AQ320-Stats!$AP320)</f>
        <v>30.98</v>
      </c>
      <c r="AV320" s="45">
        <f>Stats!$AQ320+Stats!$AP320</f>
        <v>189.26</v>
      </c>
      <c r="AW320" s="45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5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64">
        <v>2022.0</v>
      </c>
      <c r="AM321" s="64">
        <v>6.0</v>
      </c>
      <c r="AN321" s="65" t="s">
        <v>55</v>
      </c>
      <c r="AO321" s="65" t="s">
        <v>50</v>
      </c>
      <c r="AP321" s="64">
        <v>84.66</v>
      </c>
      <c r="AQ321" s="64">
        <v>89.38</v>
      </c>
      <c r="AR321" s="65" t="str">
        <f>IF(Stats!$AP321&gt;Stats!$AQ321,Stats!$AN321,Stats!$AO321)</f>
        <v>AJ</v>
      </c>
      <c r="AS321" s="65" t="str">
        <f>IF(Stats!$AR321=Stats!$AN321,CONCATENATE(Stats!$AN321," over ",Stats!$AO321),CONCATENATE(Stats!$AO321," over ",Stats!$AN321))</f>
        <v>AJ over Dave</v>
      </c>
      <c r="AT321" s="65" t="str">
        <f>IF(Stats!$AR321=Stats!$AO321,CONCATENATE(Stats!$AN321," loser to ",Stats!$AO321),CONCATENATE(Stats!$AO321," loser to ",Stats!$AN321))</f>
        <v>Dave loser to AJ</v>
      </c>
      <c r="AU321" s="64">
        <f>ABS(Stats!$AQ321-Stats!$AP321)</f>
        <v>4.72</v>
      </c>
      <c r="AV321" s="64">
        <f>Stats!$AQ321+Stats!$AP321</f>
        <v>174.04</v>
      </c>
      <c r="AW321" s="6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5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5">
        <v>2022.0</v>
      </c>
      <c r="AM322" s="45">
        <v>6.0</v>
      </c>
      <c r="AN322" s="46" t="s">
        <v>66</v>
      </c>
      <c r="AO322" s="46" t="s">
        <v>65</v>
      </c>
      <c r="AP322" s="45">
        <v>113.2</v>
      </c>
      <c r="AQ322" s="45">
        <v>64.72</v>
      </c>
      <c r="AR322" s="46" t="str">
        <f>IF(Stats!$AP322&gt;Stats!$AQ322,Stats!$AN322,Stats!$AO322)</f>
        <v>Nixon</v>
      </c>
      <c r="AS322" s="46" t="str">
        <f>IF(Stats!$AR322=Stats!$AN322,CONCATENATE(Stats!$AN322," over ",Stats!$AO322),CONCATENATE(Stats!$AO322," over ",Stats!$AN322))</f>
        <v>Nixon over Neill</v>
      </c>
      <c r="AT322" s="46" t="str">
        <f>IF(Stats!$AR322=Stats!$AO322,CONCATENATE(Stats!$AN322," loser to ",Stats!$AO322),CONCATENATE(Stats!$AO322," loser to ",Stats!$AN322))</f>
        <v>Neill loser to Nixon</v>
      </c>
      <c r="AU322" s="45">
        <f>ABS(Stats!$AQ322-Stats!$AP322)</f>
        <v>48.48</v>
      </c>
      <c r="AV322" s="45">
        <f>Stats!$AQ322+Stats!$AP322</f>
        <v>177.92</v>
      </c>
      <c r="AW322" s="45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</row>
    <row r="323" ht="12.75" customHeight="1">
      <c r="A323" s="4"/>
      <c r="B323" s="4"/>
      <c r="C323" s="4"/>
      <c r="D323" s="4" t="s">
        <v>61</v>
      </c>
      <c r="E323" s="4"/>
      <c r="F323" s="4"/>
      <c r="G323" s="4"/>
      <c r="H323" s="4"/>
      <c r="I323" s="4"/>
      <c r="J323" s="5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64">
        <v>2022.0</v>
      </c>
      <c r="AM323" s="64">
        <v>5.0</v>
      </c>
      <c r="AN323" s="65" t="s">
        <v>63</v>
      </c>
      <c r="AO323" s="65" t="s">
        <v>57</v>
      </c>
      <c r="AP323" s="64">
        <v>60.76</v>
      </c>
      <c r="AQ323" s="64">
        <v>80.06</v>
      </c>
      <c r="AR323" s="65" t="str">
        <f>IF(Stats!$AP323&gt;Stats!$AQ323,Stats!$AN323,Stats!$AO323)</f>
        <v>Doug</v>
      </c>
      <c r="AS323" s="65" t="str">
        <f>IF(Stats!$AR323=Stats!$AN323,CONCATENATE(Stats!$AN323," over ",Stats!$AO323),CONCATENATE(Stats!$AO323," over ",Stats!$AN323))</f>
        <v>Doug over Mike S</v>
      </c>
      <c r="AT323" s="65" t="str">
        <f>IF(Stats!$AR323=Stats!$AO323,CONCATENATE(Stats!$AN323," loser to ",Stats!$AO323),CONCATENATE(Stats!$AO323," loser to ",Stats!$AN323))</f>
        <v>Mike S loser to Doug</v>
      </c>
      <c r="AU323" s="64">
        <f>ABS(Stats!$AQ323-Stats!$AP323)</f>
        <v>19.3</v>
      </c>
      <c r="AV323" s="64">
        <f>Stats!$AQ323+Stats!$AP323</f>
        <v>140.82</v>
      </c>
      <c r="AW323" s="6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</row>
    <row r="324" ht="12.75" customHeight="1">
      <c r="A324" s="4"/>
      <c r="B324" s="4"/>
      <c r="C324" s="4"/>
      <c r="D324" s="4" t="s">
        <v>65</v>
      </c>
      <c r="E324" s="4"/>
      <c r="F324" s="4"/>
      <c r="G324" s="4"/>
      <c r="H324" s="4"/>
      <c r="I324" s="4"/>
      <c r="J324" s="5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5">
        <v>2022.0</v>
      </c>
      <c r="AM324" s="45">
        <v>5.0</v>
      </c>
      <c r="AN324" s="46" t="s">
        <v>67</v>
      </c>
      <c r="AO324" s="46" t="s">
        <v>64</v>
      </c>
      <c r="AP324" s="45">
        <v>115.22</v>
      </c>
      <c r="AQ324" s="45">
        <v>112.74</v>
      </c>
      <c r="AR324" s="46" t="str">
        <f>IF(Stats!$AP324&gt;Stats!$AQ324,Stats!$AN324,Stats!$AO324)</f>
        <v>Rick</v>
      </c>
      <c r="AS324" s="46" t="str">
        <f>IF(Stats!$AR324=Stats!$AN324,CONCATENATE(Stats!$AN324," over ",Stats!$AO324),CONCATENATE(Stats!$AO324," over ",Stats!$AN324))</f>
        <v>Rick over Mims</v>
      </c>
      <c r="AT324" s="46" t="str">
        <f>IF(Stats!$AR324=Stats!$AO324,CONCATENATE(Stats!$AN324," loser to ",Stats!$AO324),CONCATENATE(Stats!$AO324," loser to ",Stats!$AN324))</f>
        <v>Mims loser to Rick</v>
      </c>
      <c r="AU324" s="45">
        <f>ABS(Stats!$AQ324-Stats!$AP324)</f>
        <v>2.48</v>
      </c>
      <c r="AV324" s="45">
        <f>Stats!$AQ324+Stats!$AP324</f>
        <v>227.96</v>
      </c>
      <c r="AW324" s="45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</row>
    <row r="325" ht="12.75" customHeight="1">
      <c r="A325" s="4"/>
      <c r="B325" s="4"/>
      <c r="C325" s="4"/>
      <c r="D325" s="4" t="s">
        <v>65</v>
      </c>
      <c r="E325" s="4"/>
      <c r="F325" s="4"/>
      <c r="G325" s="4"/>
      <c r="H325" s="4"/>
      <c r="I325" s="4"/>
      <c r="J325" s="5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64">
        <v>2022.0</v>
      </c>
      <c r="AM325" s="64">
        <v>5.0</v>
      </c>
      <c r="AN325" s="65" t="s">
        <v>49</v>
      </c>
      <c r="AO325" s="65" t="s">
        <v>69</v>
      </c>
      <c r="AP325" s="64">
        <v>122.7</v>
      </c>
      <c r="AQ325" s="64">
        <v>113.46</v>
      </c>
      <c r="AR325" s="65" t="str">
        <f>IF(Stats!$AP325&gt;Stats!$AQ325,Stats!$AN325,Stats!$AO325)</f>
        <v>Adler</v>
      </c>
      <c r="AS325" s="65" t="str">
        <f>IF(Stats!$AR325=Stats!$AN325,CONCATENATE(Stats!$AN325," over ",Stats!$AO325),CONCATENATE(Stats!$AO325," over ",Stats!$AN325))</f>
        <v>Adler over Todd</v>
      </c>
      <c r="AT325" s="65" t="str">
        <f>IF(Stats!$AR325=Stats!$AO325,CONCATENATE(Stats!$AN325," loser to ",Stats!$AO325),CONCATENATE(Stats!$AO325," loser to ",Stats!$AN325))</f>
        <v>Todd loser to Adler</v>
      </c>
      <c r="AU325" s="64">
        <f>ABS(Stats!$AQ325-Stats!$AP325)</f>
        <v>9.24</v>
      </c>
      <c r="AV325" s="64">
        <f>Stats!$AQ325+Stats!$AP325</f>
        <v>236.16</v>
      </c>
      <c r="AW325" s="6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</row>
    <row r="326" ht="12.75" customHeight="1">
      <c r="A326" s="4"/>
      <c r="B326" s="4"/>
      <c r="C326" s="4"/>
      <c r="D326" s="4" t="s">
        <v>50</v>
      </c>
      <c r="E326" s="4"/>
      <c r="F326" s="4"/>
      <c r="G326" s="4"/>
      <c r="H326" s="4"/>
      <c r="I326" s="4"/>
      <c r="J326" s="5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5">
        <v>2022.0</v>
      </c>
      <c r="AM326" s="45">
        <v>5.0</v>
      </c>
      <c r="AN326" s="46" t="s">
        <v>59</v>
      </c>
      <c r="AO326" s="46" t="s">
        <v>68</v>
      </c>
      <c r="AP326" s="45">
        <v>118.2</v>
      </c>
      <c r="AQ326" s="45">
        <v>119.48</v>
      </c>
      <c r="AR326" s="46" t="str">
        <f>IF(Stats!$AP326&gt;Stats!$AQ326,Stats!$AN326,Stats!$AO326)</f>
        <v>Ryan</v>
      </c>
      <c r="AS326" s="46" t="str">
        <f>IF(Stats!$AR326=Stats!$AN326,CONCATENATE(Stats!$AN326," over ",Stats!$AO326),CONCATENATE(Stats!$AO326," over ",Stats!$AN326))</f>
        <v>Ryan over Forrest</v>
      </c>
      <c r="AT326" s="46" t="str">
        <f>IF(Stats!$AR326=Stats!$AO326,CONCATENATE(Stats!$AN326," loser to ",Stats!$AO326),CONCATENATE(Stats!$AO326," loser to ",Stats!$AN326))</f>
        <v>Forrest loser to Ryan</v>
      </c>
      <c r="AU326" s="45">
        <f>ABS(Stats!$AQ326-Stats!$AP326)</f>
        <v>1.28</v>
      </c>
      <c r="AV326" s="45">
        <f>Stats!$AQ326+Stats!$AP326</f>
        <v>237.68</v>
      </c>
      <c r="AW326" s="45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</row>
    <row r="327" ht="12.75" customHeight="1">
      <c r="A327" s="4"/>
      <c r="B327" s="4"/>
      <c r="C327" s="4"/>
      <c r="D327" s="4" t="s">
        <v>65</v>
      </c>
      <c r="E327" s="4"/>
      <c r="F327" s="4"/>
      <c r="G327" s="4"/>
      <c r="H327" s="4"/>
      <c r="I327" s="4"/>
      <c r="J327" s="5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64">
        <v>2022.0</v>
      </c>
      <c r="AM327" s="64">
        <v>5.0</v>
      </c>
      <c r="AN327" s="65" t="s">
        <v>61</v>
      </c>
      <c r="AO327" s="65" t="s">
        <v>55</v>
      </c>
      <c r="AP327" s="64">
        <v>119.76</v>
      </c>
      <c r="AQ327" s="64">
        <v>110.96</v>
      </c>
      <c r="AR327" s="65" t="str">
        <f>IF(Stats!$AP327&gt;Stats!$AQ327,Stats!$AN327,Stats!$AO327)</f>
        <v>Jimmy</v>
      </c>
      <c r="AS327" s="65" t="str">
        <f>IF(Stats!$AR327=Stats!$AN327,CONCATENATE(Stats!$AN327," over ",Stats!$AO327),CONCATENATE(Stats!$AO327," over ",Stats!$AN327))</f>
        <v>Jimmy over Dave</v>
      </c>
      <c r="AT327" s="65" t="str">
        <f>IF(Stats!$AR327=Stats!$AO327,CONCATENATE(Stats!$AN327," loser to ",Stats!$AO327),CONCATENATE(Stats!$AO327," loser to ",Stats!$AN327))</f>
        <v>Dave loser to Jimmy</v>
      </c>
      <c r="AU327" s="64">
        <f>ABS(Stats!$AQ327-Stats!$AP327)</f>
        <v>8.8</v>
      </c>
      <c r="AV327" s="64">
        <f>Stats!$AQ327+Stats!$AP327</f>
        <v>230.72</v>
      </c>
      <c r="AW327" s="6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5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5">
        <v>2022.0</v>
      </c>
      <c r="AM328" s="45">
        <v>5.0</v>
      </c>
      <c r="AN328" s="46" t="s">
        <v>60</v>
      </c>
      <c r="AO328" s="46" t="s">
        <v>66</v>
      </c>
      <c r="AP328" s="45">
        <v>100.1</v>
      </c>
      <c r="AQ328" s="45">
        <v>107.74</v>
      </c>
      <c r="AR328" s="46" t="str">
        <f>IF(Stats!$AP328&gt;Stats!$AQ328,Stats!$AN328,Stats!$AO328)</f>
        <v>Nixon</v>
      </c>
      <c r="AS328" s="46" t="str">
        <f>IF(Stats!$AR328=Stats!$AN328,CONCATENATE(Stats!$AN328," over ",Stats!$AO328),CONCATENATE(Stats!$AO328," over ",Stats!$AN328))</f>
        <v>Nixon over Hoyle</v>
      </c>
      <c r="AT328" s="46" t="str">
        <f>IF(Stats!$AR328=Stats!$AO328,CONCATENATE(Stats!$AN328," loser to ",Stats!$AO328),CONCATENATE(Stats!$AO328," loser to ",Stats!$AN328))</f>
        <v>Hoyle loser to Nixon</v>
      </c>
      <c r="AU328" s="45">
        <f>ABS(Stats!$AQ328-Stats!$AP328)</f>
        <v>7.64</v>
      </c>
      <c r="AV328" s="45">
        <f>Stats!$AQ328+Stats!$AP328</f>
        <v>207.84</v>
      </c>
      <c r="AW328" s="45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</row>
    <row r="329" ht="12.75" customHeight="1">
      <c r="A329" s="4"/>
      <c r="B329" s="4"/>
      <c r="C329" s="4"/>
      <c r="D329" s="4" t="s">
        <v>52</v>
      </c>
      <c r="E329" s="4"/>
      <c r="F329" s="4"/>
      <c r="G329" s="4"/>
      <c r="H329" s="4"/>
      <c r="I329" s="4"/>
      <c r="J329" s="5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64">
        <v>2022.0</v>
      </c>
      <c r="AM329" s="64">
        <v>5.0</v>
      </c>
      <c r="AN329" s="65" t="s">
        <v>50</v>
      </c>
      <c r="AO329" s="65" t="s">
        <v>65</v>
      </c>
      <c r="AP329" s="64">
        <v>128.92</v>
      </c>
      <c r="AQ329" s="64">
        <v>84.34</v>
      </c>
      <c r="AR329" s="65" t="str">
        <f>IF(Stats!$AP329&gt;Stats!$AQ329,Stats!$AN329,Stats!$AO329)</f>
        <v>AJ</v>
      </c>
      <c r="AS329" s="65" t="str">
        <f>IF(Stats!$AR329=Stats!$AN329,CONCATENATE(Stats!$AN329," over ",Stats!$AO329),CONCATENATE(Stats!$AO329," over ",Stats!$AN329))</f>
        <v>AJ over Neill</v>
      </c>
      <c r="AT329" s="65" t="str">
        <f>IF(Stats!$AR329=Stats!$AO329,CONCATENATE(Stats!$AN329," loser to ",Stats!$AO329),CONCATENATE(Stats!$AO329," loser to ",Stats!$AN329))</f>
        <v>Neill loser to AJ</v>
      </c>
      <c r="AU329" s="64">
        <f>ABS(Stats!$AQ329-Stats!$AP329)</f>
        <v>44.58</v>
      </c>
      <c r="AV329" s="64">
        <f>Stats!$AQ329+Stats!$AP329</f>
        <v>213.26</v>
      </c>
      <c r="AW329" s="6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</row>
    <row r="330" ht="12.75" customHeight="1">
      <c r="A330" s="4"/>
      <c r="B330" s="4"/>
      <c r="C330" s="4"/>
      <c r="D330" s="4" t="s">
        <v>69</v>
      </c>
      <c r="E330" s="4"/>
      <c r="F330" s="4"/>
      <c r="G330" s="4"/>
      <c r="H330" s="4"/>
      <c r="I330" s="4"/>
      <c r="J330" s="5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5">
        <v>2022.0</v>
      </c>
      <c r="AM330" s="45">
        <v>4.0</v>
      </c>
      <c r="AN330" s="46" t="s">
        <v>64</v>
      </c>
      <c r="AO330" s="46" t="s">
        <v>63</v>
      </c>
      <c r="AP330" s="45">
        <v>159.7</v>
      </c>
      <c r="AQ330" s="45">
        <v>105.42</v>
      </c>
      <c r="AR330" s="46" t="str">
        <f>IF(Stats!$AP330&gt;Stats!$AQ330,Stats!$AN330,Stats!$AO330)</f>
        <v>Mims</v>
      </c>
      <c r="AS330" s="46" t="str">
        <f>IF(Stats!$AR330=Stats!$AN330,CONCATENATE(Stats!$AN330," over ",Stats!$AO330),CONCATENATE(Stats!$AO330," over ",Stats!$AN330))</f>
        <v>Mims over Mike S</v>
      </c>
      <c r="AT330" s="46" t="str">
        <f>IF(Stats!$AR330=Stats!$AO330,CONCATENATE(Stats!$AN330," loser to ",Stats!$AO330),CONCATENATE(Stats!$AO330," loser to ",Stats!$AN330))</f>
        <v>Mike S loser to Mims</v>
      </c>
      <c r="AU330" s="45">
        <f>ABS(Stats!$AQ330-Stats!$AP330)</f>
        <v>54.28</v>
      </c>
      <c r="AV330" s="45">
        <f>Stats!$AQ330+Stats!$AP330</f>
        <v>265.12</v>
      </c>
      <c r="AW330" s="45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</row>
    <row r="331" ht="12.75" customHeight="1">
      <c r="A331" s="4"/>
      <c r="B331" s="4"/>
      <c r="C331" s="4"/>
      <c r="D331" s="4" t="s">
        <v>69</v>
      </c>
      <c r="E331" s="4"/>
      <c r="F331" s="4"/>
      <c r="G331" s="4"/>
      <c r="H331" s="4"/>
      <c r="I331" s="4"/>
      <c r="J331" s="5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64">
        <v>2022.0</v>
      </c>
      <c r="AM331" s="64">
        <v>4.0</v>
      </c>
      <c r="AN331" s="65" t="s">
        <v>69</v>
      </c>
      <c r="AO331" s="65" t="s">
        <v>57</v>
      </c>
      <c r="AP331" s="64">
        <v>86.16</v>
      </c>
      <c r="AQ331" s="64">
        <v>98.56</v>
      </c>
      <c r="AR331" s="65" t="str">
        <f>IF(Stats!$AP331&gt;Stats!$AQ331,Stats!$AN331,Stats!$AO331)</f>
        <v>Doug</v>
      </c>
      <c r="AS331" s="65" t="str">
        <f>IF(Stats!$AR331=Stats!$AN331,CONCATENATE(Stats!$AN331," over ",Stats!$AO331),CONCATENATE(Stats!$AO331," over ",Stats!$AN331))</f>
        <v>Doug over Todd</v>
      </c>
      <c r="AT331" s="65" t="str">
        <f>IF(Stats!$AR331=Stats!$AO331,CONCATENATE(Stats!$AN331," loser to ",Stats!$AO331),CONCATENATE(Stats!$AO331," loser to ",Stats!$AN331))</f>
        <v>Todd loser to Doug</v>
      </c>
      <c r="AU331" s="64">
        <f>ABS(Stats!$AQ331-Stats!$AP331)</f>
        <v>12.4</v>
      </c>
      <c r="AV331" s="64">
        <f>Stats!$AQ331+Stats!$AP331</f>
        <v>184.72</v>
      </c>
      <c r="AW331" s="6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</row>
    <row r="332" ht="12.75" customHeight="1">
      <c r="A332" s="4"/>
      <c r="B332" s="4"/>
      <c r="C332" s="4"/>
      <c r="D332" s="4" t="s">
        <v>60</v>
      </c>
      <c r="E332" s="4"/>
      <c r="F332" s="4"/>
      <c r="G332" s="4"/>
      <c r="H332" s="4"/>
      <c r="I332" s="4"/>
      <c r="J332" s="5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5">
        <v>2022.0</v>
      </c>
      <c r="AM332" s="45">
        <v>4.0</v>
      </c>
      <c r="AN332" s="46" t="s">
        <v>68</v>
      </c>
      <c r="AO332" s="46" t="s">
        <v>67</v>
      </c>
      <c r="AP332" s="45">
        <v>96.16</v>
      </c>
      <c r="AQ332" s="45">
        <v>116.16</v>
      </c>
      <c r="AR332" s="46" t="str">
        <f>IF(Stats!$AP332&gt;Stats!$AQ332,Stats!$AN332,Stats!$AO332)</f>
        <v>Rick</v>
      </c>
      <c r="AS332" s="46" t="str">
        <f>IF(Stats!$AR332=Stats!$AN332,CONCATENATE(Stats!$AN332," over ",Stats!$AO332),CONCATENATE(Stats!$AO332," over ",Stats!$AN332))</f>
        <v>Rick over Ryan</v>
      </c>
      <c r="AT332" s="46" t="str">
        <f>IF(Stats!$AR332=Stats!$AO332,CONCATENATE(Stats!$AN332," loser to ",Stats!$AO332),CONCATENATE(Stats!$AO332," loser to ",Stats!$AN332))</f>
        <v>Ryan loser to Rick</v>
      </c>
      <c r="AU332" s="45">
        <f>ABS(Stats!$AQ332-Stats!$AP332)</f>
        <v>20</v>
      </c>
      <c r="AV332" s="45">
        <f>Stats!$AQ332+Stats!$AP332</f>
        <v>212.32</v>
      </c>
      <c r="AW332" s="45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5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64">
        <v>2022.0</v>
      </c>
      <c r="AM333" s="64">
        <v>4.0</v>
      </c>
      <c r="AN333" s="65" t="s">
        <v>55</v>
      </c>
      <c r="AO333" s="65" t="s">
        <v>49</v>
      </c>
      <c r="AP333" s="64">
        <v>91.12</v>
      </c>
      <c r="AQ333" s="64">
        <v>119.88</v>
      </c>
      <c r="AR333" s="65" t="str">
        <f>IF(Stats!$AP333&gt;Stats!$AQ333,Stats!$AN333,Stats!$AO333)</f>
        <v>Adler</v>
      </c>
      <c r="AS333" s="65" t="str">
        <f>IF(Stats!$AR333=Stats!$AN333,CONCATENATE(Stats!$AN333," over ",Stats!$AO333),CONCATENATE(Stats!$AO333," over ",Stats!$AN333))</f>
        <v>Adler over Dave</v>
      </c>
      <c r="AT333" s="65" t="str">
        <f>IF(Stats!$AR333=Stats!$AO333,CONCATENATE(Stats!$AN333," loser to ",Stats!$AO333),CONCATENATE(Stats!$AO333," loser to ",Stats!$AN333))</f>
        <v>Dave loser to Adler</v>
      </c>
      <c r="AU333" s="64">
        <f>ABS(Stats!$AQ333-Stats!$AP333)</f>
        <v>28.76</v>
      </c>
      <c r="AV333" s="64">
        <f>Stats!$AQ333+Stats!$AP333</f>
        <v>211</v>
      </c>
      <c r="AW333" s="6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5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5">
        <v>2022.0</v>
      </c>
      <c r="AM334" s="45">
        <v>4.0</v>
      </c>
      <c r="AN334" s="46" t="s">
        <v>66</v>
      </c>
      <c r="AO334" s="46" t="s">
        <v>59</v>
      </c>
      <c r="AP334" s="45">
        <v>121.42</v>
      </c>
      <c r="AQ334" s="45">
        <v>121.7</v>
      </c>
      <c r="AR334" s="46" t="str">
        <f>IF(Stats!$AP334&gt;Stats!$AQ334,Stats!$AN334,Stats!$AO334)</f>
        <v>Forrest</v>
      </c>
      <c r="AS334" s="46" t="str">
        <f>IF(Stats!$AR334=Stats!$AN334,CONCATENATE(Stats!$AN334," over ",Stats!$AO334),CONCATENATE(Stats!$AO334," over ",Stats!$AN334))</f>
        <v>Forrest over Nixon</v>
      </c>
      <c r="AT334" s="46" t="str">
        <f>IF(Stats!$AR334=Stats!$AO334,CONCATENATE(Stats!$AN334," loser to ",Stats!$AO334),CONCATENATE(Stats!$AO334," loser to ",Stats!$AN334))</f>
        <v>Nixon loser to Forrest</v>
      </c>
      <c r="AU334" s="45">
        <f>ABS(Stats!$AQ334-Stats!$AP334)</f>
        <v>0.28</v>
      </c>
      <c r="AV334" s="45">
        <f>Stats!$AQ334+Stats!$AP334</f>
        <v>243.12</v>
      </c>
      <c r="AW334" s="45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</row>
    <row r="335" ht="12.75" customHeight="1">
      <c r="A335" s="4"/>
      <c r="B335" s="4"/>
      <c r="C335" s="4"/>
      <c r="D335" s="4" t="s">
        <v>65</v>
      </c>
      <c r="E335" s="4"/>
      <c r="F335" s="4"/>
      <c r="G335" s="4"/>
      <c r="H335" s="4"/>
      <c r="I335" s="4"/>
      <c r="J335" s="5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64">
        <v>2022.0</v>
      </c>
      <c r="AM335" s="64">
        <v>4.0</v>
      </c>
      <c r="AN335" s="65" t="s">
        <v>65</v>
      </c>
      <c r="AO335" s="65" t="s">
        <v>61</v>
      </c>
      <c r="AP335" s="64">
        <v>81.92</v>
      </c>
      <c r="AQ335" s="64">
        <v>149.78</v>
      </c>
      <c r="AR335" s="65" t="str">
        <f>IF(Stats!$AP335&gt;Stats!$AQ335,Stats!$AN335,Stats!$AO335)</f>
        <v>Jimmy</v>
      </c>
      <c r="AS335" s="65" t="str">
        <f>IF(Stats!$AR335=Stats!$AN335,CONCATENATE(Stats!$AN335," over ",Stats!$AO335),CONCATENATE(Stats!$AO335," over ",Stats!$AN335))</f>
        <v>Jimmy over Neill</v>
      </c>
      <c r="AT335" s="65" t="str">
        <f>IF(Stats!$AR335=Stats!$AO335,CONCATENATE(Stats!$AN335," loser to ",Stats!$AO335),CONCATENATE(Stats!$AO335," loser to ",Stats!$AN335))</f>
        <v>Neill loser to Jimmy</v>
      </c>
      <c r="AU335" s="64">
        <f>ABS(Stats!$AQ335-Stats!$AP335)</f>
        <v>67.86</v>
      </c>
      <c r="AV335" s="64">
        <f>Stats!$AQ335+Stats!$AP335</f>
        <v>231.7</v>
      </c>
      <c r="AW335" s="6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</row>
    <row r="336" ht="12.75" customHeight="1">
      <c r="A336" s="4"/>
      <c r="B336" s="4"/>
      <c r="C336" s="4"/>
      <c r="D336" s="4" t="s">
        <v>68</v>
      </c>
      <c r="E336" s="4"/>
      <c r="F336" s="4"/>
      <c r="G336" s="4"/>
      <c r="H336" s="4"/>
      <c r="I336" s="4"/>
      <c r="J336" s="5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5">
        <v>2022.0</v>
      </c>
      <c r="AM336" s="45">
        <v>4.0</v>
      </c>
      <c r="AN336" s="46" t="s">
        <v>50</v>
      </c>
      <c r="AO336" s="46" t="s">
        <v>60</v>
      </c>
      <c r="AP336" s="45">
        <v>83.9</v>
      </c>
      <c r="AQ336" s="45">
        <v>76.34</v>
      </c>
      <c r="AR336" s="46" t="str">
        <f>IF(Stats!$AP336&gt;Stats!$AQ336,Stats!$AN336,Stats!$AO336)</f>
        <v>AJ</v>
      </c>
      <c r="AS336" s="46" t="str">
        <f>IF(Stats!$AR336=Stats!$AN336,CONCATENATE(Stats!$AN336," over ",Stats!$AO336),CONCATENATE(Stats!$AO336," over ",Stats!$AN336))</f>
        <v>AJ over Hoyle</v>
      </c>
      <c r="AT336" s="46" t="str">
        <f>IF(Stats!$AR336=Stats!$AO336,CONCATENATE(Stats!$AN336," loser to ",Stats!$AO336),CONCATENATE(Stats!$AO336," loser to ",Stats!$AN336))</f>
        <v>Hoyle loser to AJ</v>
      </c>
      <c r="AU336" s="45">
        <f>ABS(Stats!$AQ336-Stats!$AP336)</f>
        <v>7.56</v>
      </c>
      <c r="AV336" s="45">
        <f>Stats!$AQ336+Stats!$AP336</f>
        <v>160.24</v>
      </c>
      <c r="AW336" s="45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</row>
    <row r="337" ht="12.75" customHeight="1">
      <c r="A337" s="4"/>
      <c r="B337" s="4"/>
      <c r="C337" s="4"/>
      <c r="D337" s="4" t="s">
        <v>69</v>
      </c>
      <c r="E337" s="4"/>
      <c r="F337" s="4"/>
      <c r="G337" s="4"/>
      <c r="H337" s="4"/>
      <c r="I337" s="4"/>
      <c r="J337" s="5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64">
        <v>2022.0</v>
      </c>
      <c r="AM337" s="64">
        <v>3.0</v>
      </c>
      <c r="AN337" s="65" t="s">
        <v>63</v>
      </c>
      <c r="AO337" s="65" t="s">
        <v>69</v>
      </c>
      <c r="AP337" s="64">
        <v>57.88</v>
      </c>
      <c r="AQ337" s="64">
        <v>86.9</v>
      </c>
      <c r="AR337" s="65" t="str">
        <f>IF(Stats!$AP337&gt;Stats!$AQ337,Stats!$AN337,Stats!$AO337)</f>
        <v>Todd</v>
      </c>
      <c r="AS337" s="65" t="str">
        <f>IF(Stats!$AR337=Stats!$AN337,CONCATENATE(Stats!$AN337," over ",Stats!$AO337),CONCATENATE(Stats!$AO337," over ",Stats!$AN337))</f>
        <v>Todd over Mike S</v>
      </c>
      <c r="AT337" s="65" t="str">
        <f>IF(Stats!$AR337=Stats!$AO337,CONCATENATE(Stats!$AN337," loser to ",Stats!$AO337),CONCATENATE(Stats!$AO337," loser to ",Stats!$AN337))</f>
        <v>Mike S loser to Todd</v>
      </c>
      <c r="AU337" s="64">
        <f>ABS(Stats!$AQ337-Stats!$AP337)</f>
        <v>29.02</v>
      </c>
      <c r="AV337" s="64">
        <f>Stats!$AQ337+Stats!$AP337</f>
        <v>144.78</v>
      </c>
      <c r="AW337" s="6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5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5">
        <v>2022.0</v>
      </c>
      <c r="AM338" s="45">
        <v>3.0</v>
      </c>
      <c r="AN338" s="46" t="s">
        <v>64</v>
      </c>
      <c r="AO338" s="46" t="s">
        <v>68</v>
      </c>
      <c r="AP338" s="45">
        <v>110.54</v>
      </c>
      <c r="AQ338" s="45">
        <v>109.18</v>
      </c>
      <c r="AR338" s="46" t="str">
        <f>IF(Stats!$AP338&gt;Stats!$AQ338,Stats!$AN338,Stats!$AO338)</f>
        <v>Mims</v>
      </c>
      <c r="AS338" s="46" t="str">
        <f>IF(Stats!$AR338=Stats!$AN338,CONCATENATE(Stats!$AN338," over ",Stats!$AO338),CONCATENATE(Stats!$AO338," over ",Stats!$AN338))</f>
        <v>Mims over Ryan</v>
      </c>
      <c r="AT338" s="46" t="str">
        <f>IF(Stats!$AR338=Stats!$AO338,CONCATENATE(Stats!$AN338," loser to ",Stats!$AO338),CONCATENATE(Stats!$AO338," loser to ",Stats!$AN338))</f>
        <v>Ryan loser to Mims</v>
      </c>
      <c r="AU338" s="45">
        <f>ABS(Stats!$AQ338-Stats!$AP338)</f>
        <v>1.36</v>
      </c>
      <c r="AV338" s="45">
        <f>Stats!$AQ338+Stats!$AP338</f>
        <v>219.72</v>
      </c>
      <c r="AW338" s="45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</row>
    <row r="339" ht="12.75" customHeight="1">
      <c r="A339" s="4"/>
      <c r="B339" s="4"/>
      <c r="C339" s="4"/>
      <c r="D339" s="4" t="s">
        <v>63</v>
      </c>
      <c r="E339" s="4"/>
      <c r="F339" s="4"/>
      <c r="G339" s="4"/>
      <c r="H339" s="4"/>
      <c r="I339" s="4"/>
      <c r="J339" s="5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64">
        <v>2022.0</v>
      </c>
      <c r="AM339" s="64">
        <v>3.0</v>
      </c>
      <c r="AN339" s="65" t="s">
        <v>57</v>
      </c>
      <c r="AO339" s="65" t="s">
        <v>55</v>
      </c>
      <c r="AP339" s="64">
        <v>116.92</v>
      </c>
      <c r="AQ339" s="64">
        <v>100.0</v>
      </c>
      <c r="AR339" s="65" t="str">
        <f>IF(Stats!$AP339&gt;Stats!$AQ339,Stats!$AN339,Stats!$AO339)</f>
        <v>Doug</v>
      </c>
      <c r="AS339" s="65" t="str">
        <f>IF(Stats!$AR339=Stats!$AN339,CONCATENATE(Stats!$AN339," over ",Stats!$AO339),CONCATENATE(Stats!$AO339," over ",Stats!$AN339))</f>
        <v>Doug over Dave</v>
      </c>
      <c r="AT339" s="65" t="str">
        <f>IF(Stats!$AR339=Stats!$AO339,CONCATENATE(Stats!$AN339," loser to ",Stats!$AO339),CONCATENATE(Stats!$AO339," loser to ",Stats!$AN339))</f>
        <v>Dave loser to Doug</v>
      </c>
      <c r="AU339" s="64">
        <f>ABS(Stats!$AQ339-Stats!$AP339)</f>
        <v>16.92</v>
      </c>
      <c r="AV339" s="64">
        <f>Stats!$AQ339+Stats!$AP339</f>
        <v>216.92</v>
      </c>
      <c r="AW339" s="6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</row>
    <row r="340" ht="12.75" customHeight="1">
      <c r="A340" s="4"/>
      <c r="B340" s="4"/>
      <c r="C340" s="4"/>
      <c r="D340" s="4" t="s">
        <v>65</v>
      </c>
      <c r="E340" s="4"/>
      <c r="F340" s="4"/>
      <c r="G340" s="4"/>
      <c r="H340" s="4"/>
      <c r="I340" s="4"/>
      <c r="J340" s="5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5">
        <v>2022.0</v>
      </c>
      <c r="AM340" s="45">
        <v>3.0</v>
      </c>
      <c r="AN340" s="46" t="s">
        <v>67</v>
      </c>
      <c r="AO340" s="46" t="s">
        <v>66</v>
      </c>
      <c r="AP340" s="45">
        <v>90.96</v>
      </c>
      <c r="AQ340" s="45">
        <v>87.0</v>
      </c>
      <c r="AR340" s="46" t="str">
        <f>IF(Stats!$AP340&gt;Stats!$AQ340,Stats!$AN340,Stats!$AO340)</f>
        <v>Rick</v>
      </c>
      <c r="AS340" s="46" t="str">
        <f>IF(Stats!$AR340=Stats!$AN340,CONCATENATE(Stats!$AN340," over ",Stats!$AO340),CONCATENATE(Stats!$AO340," over ",Stats!$AN340))</f>
        <v>Rick over Nixon</v>
      </c>
      <c r="AT340" s="46" t="str">
        <f>IF(Stats!$AR340=Stats!$AO340,CONCATENATE(Stats!$AN340," loser to ",Stats!$AO340),CONCATENATE(Stats!$AO340," loser to ",Stats!$AN340))</f>
        <v>Nixon loser to Rick</v>
      </c>
      <c r="AU340" s="45">
        <f>ABS(Stats!$AQ340-Stats!$AP340)</f>
        <v>3.96</v>
      </c>
      <c r="AV340" s="45">
        <f>Stats!$AQ340+Stats!$AP340</f>
        <v>177.96</v>
      </c>
      <c r="AW340" s="45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</row>
    <row r="341" ht="12.75" customHeight="1">
      <c r="A341" s="4"/>
      <c r="B341" s="4"/>
      <c r="C341" s="4"/>
      <c r="D341" s="4" t="s">
        <v>63</v>
      </c>
      <c r="E341" s="4"/>
      <c r="F341" s="4"/>
      <c r="G341" s="4"/>
      <c r="H341" s="4"/>
      <c r="I341" s="4"/>
      <c r="J341" s="5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64">
        <v>2022.0</v>
      </c>
      <c r="AM341" s="64">
        <v>3.0</v>
      </c>
      <c r="AN341" s="65" t="s">
        <v>49</v>
      </c>
      <c r="AO341" s="65" t="s">
        <v>65</v>
      </c>
      <c r="AP341" s="64">
        <v>105.16</v>
      </c>
      <c r="AQ341" s="64">
        <v>109.12</v>
      </c>
      <c r="AR341" s="65" t="str">
        <f>IF(Stats!$AP341&gt;Stats!$AQ341,Stats!$AN341,Stats!$AO341)</f>
        <v>Neill</v>
      </c>
      <c r="AS341" s="65" t="str">
        <f>IF(Stats!$AR341=Stats!$AN341,CONCATENATE(Stats!$AN341," over ",Stats!$AO341),CONCATENATE(Stats!$AO341," over ",Stats!$AN341))</f>
        <v>Neill over Adler</v>
      </c>
      <c r="AT341" s="65" t="str">
        <f>IF(Stats!$AR341=Stats!$AO341,CONCATENATE(Stats!$AN341," loser to ",Stats!$AO341),CONCATENATE(Stats!$AO341," loser to ",Stats!$AN341))</f>
        <v>Adler loser to Neill</v>
      </c>
      <c r="AU341" s="64">
        <f>ABS(Stats!$AQ341-Stats!$AP341)</f>
        <v>3.96</v>
      </c>
      <c r="AV341" s="64">
        <f>Stats!$AQ341+Stats!$AP341</f>
        <v>214.28</v>
      </c>
      <c r="AW341" s="6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5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5">
        <v>2022.0</v>
      </c>
      <c r="AM342" s="45">
        <v>3.0</v>
      </c>
      <c r="AN342" s="46" t="s">
        <v>59</v>
      </c>
      <c r="AO342" s="46" t="s">
        <v>50</v>
      </c>
      <c r="AP342" s="45">
        <v>94.28</v>
      </c>
      <c r="AQ342" s="45">
        <v>84.14</v>
      </c>
      <c r="AR342" s="46" t="str">
        <f>IF(Stats!$AP342&gt;Stats!$AQ342,Stats!$AN342,Stats!$AO342)</f>
        <v>Forrest</v>
      </c>
      <c r="AS342" s="46" t="str">
        <f>IF(Stats!$AR342=Stats!$AN342,CONCATENATE(Stats!$AN342," over ",Stats!$AO342),CONCATENATE(Stats!$AO342," over ",Stats!$AN342))</f>
        <v>Forrest over AJ</v>
      </c>
      <c r="AT342" s="46" t="str">
        <f>IF(Stats!$AR342=Stats!$AO342,CONCATENATE(Stats!$AN342," loser to ",Stats!$AO342),CONCATENATE(Stats!$AO342," loser to ",Stats!$AN342))</f>
        <v>AJ loser to Forrest</v>
      </c>
      <c r="AU342" s="45">
        <f>ABS(Stats!$AQ342-Stats!$AP342)</f>
        <v>10.14</v>
      </c>
      <c r="AV342" s="45">
        <f>Stats!$AQ342+Stats!$AP342</f>
        <v>178.42</v>
      </c>
      <c r="AW342" s="45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5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64">
        <v>2022.0</v>
      </c>
      <c r="AM343" s="64">
        <v>3.0</v>
      </c>
      <c r="AN343" s="65" t="s">
        <v>61</v>
      </c>
      <c r="AO343" s="65" t="s">
        <v>60</v>
      </c>
      <c r="AP343" s="64">
        <v>111.86</v>
      </c>
      <c r="AQ343" s="64">
        <v>79.0</v>
      </c>
      <c r="AR343" s="65" t="str">
        <f>IF(Stats!$AP343&gt;Stats!$AQ343,Stats!$AN343,Stats!$AO343)</f>
        <v>Jimmy</v>
      </c>
      <c r="AS343" s="65" t="str">
        <f>IF(Stats!$AR343=Stats!$AN343,CONCATENATE(Stats!$AN343," over ",Stats!$AO343),CONCATENATE(Stats!$AO343," over ",Stats!$AN343))</f>
        <v>Jimmy over Hoyle</v>
      </c>
      <c r="AT343" s="65" t="str">
        <f>IF(Stats!$AR343=Stats!$AO343,CONCATENATE(Stats!$AN343," loser to ",Stats!$AO343),CONCATENATE(Stats!$AO343," loser to ",Stats!$AN343))</f>
        <v>Hoyle loser to Jimmy</v>
      </c>
      <c r="AU343" s="64">
        <f>ABS(Stats!$AQ343-Stats!$AP343)</f>
        <v>32.86</v>
      </c>
      <c r="AV343" s="64">
        <f>Stats!$AQ343+Stats!$AP343</f>
        <v>190.86</v>
      </c>
      <c r="AW343" s="6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5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5">
        <v>2022.0</v>
      </c>
      <c r="AM344" s="45">
        <v>2.0</v>
      </c>
      <c r="AN344" s="46" t="s">
        <v>68</v>
      </c>
      <c r="AO344" s="46" t="s">
        <v>63</v>
      </c>
      <c r="AP344" s="45">
        <v>121.6</v>
      </c>
      <c r="AQ344" s="45">
        <v>62.1</v>
      </c>
      <c r="AR344" s="46" t="str">
        <f>IF(Stats!$AP344&gt;Stats!$AQ344,Stats!$AN344,Stats!$AO344)</f>
        <v>Ryan</v>
      </c>
      <c r="AS344" s="46" t="str">
        <f>IF(Stats!$AR344=Stats!$AN344,CONCATENATE(Stats!$AN344," over ",Stats!$AO344),CONCATENATE(Stats!$AO344," over ",Stats!$AN344))</f>
        <v>Ryan over Mike S</v>
      </c>
      <c r="AT344" s="46" t="str">
        <f>IF(Stats!$AR344=Stats!$AO344,CONCATENATE(Stats!$AN344," loser to ",Stats!$AO344),CONCATENATE(Stats!$AO344," loser to ",Stats!$AN344))</f>
        <v>Mike S loser to Ryan</v>
      </c>
      <c r="AU344" s="45">
        <f>ABS(Stats!$AQ344-Stats!$AP344)</f>
        <v>59.5</v>
      </c>
      <c r="AV344" s="45">
        <f>Stats!$AQ344+Stats!$AP344</f>
        <v>183.7</v>
      </c>
      <c r="AW344" s="45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</row>
    <row r="345" ht="12.75" customHeight="1">
      <c r="A345" s="4"/>
      <c r="B345" s="4"/>
      <c r="C345" s="4"/>
      <c r="D345" s="4" t="s">
        <v>63</v>
      </c>
      <c r="E345" s="4"/>
      <c r="F345" s="4"/>
      <c r="G345" s="4"/>
      <c r="H345" s="4"/>
      <c r="I345" s="4"/>
      <c r="J345" s="5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64">
        <v>2022.0</v>
      </c>
      <c r="AM345" s="64">
        <v>2.0</v>
      </c>
      <c r="AN345" s="65" t="s">
        <v>55</v>
      </c>
      <c r="AO345" s="65" t="s">
        <v>69</v>
      </c>
      <c r="AP345" s="64">
        <v>133.48</v>
      </c>
      <c r="AQ345" s="64">
        <v>119.62</v>
      </c>
      <c r="AR345" s="65" t="str">
        <f>IF(Stats!$AP345&gt;Stats!$AQ345,Stats!$AN345,Stats!$AO345)</f>
        <v>Dave</v>
      </c>
      <c r="AS345" s="65" t="str">
        <f>IF(Stats!$AR345=Stats!$AN345,CONCATENATE(Stats!$AN345," over ",Stats!$AO345),CONCATENATE(Stats!$AO345," over ",Stats!$AN345))</f>
        <v>Dave over Todd</v>
      </c>
      <c r="AT345" s="65" t="str">
        <f>IF(Stats!$AR345=Stats!$AO345,CONCATENATE(Stats!$AN345," loser to ",Stats!$AO345),CONCATENATE(Stats!$AO345," loser to ",Stats!$AN345))</f>
        <v>Todd loser to Dave</v>
      </c>
      <c r="AU345" s="64">
        <f>ABS(Stats!$AQ345-Stats!$AP345)</f>
        <v>13.86</v>
      </c>
      <c r="AV345" s="64">
        <f>Stats!$AQ345+Stats!$AP345</f>
        <v>253.1</v>
      </c>
      <c r="AW345" s="6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5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5">
        <v>2022.0</v>
      </c>
      <c r="AM346" s="45">
        <v>2.0</v>
      </c>
      <c r="AN346" s="46" t="s">
        <v>66</v>
      </c>
      <c r="AO346" s="46" t="s">
        <v>64</v>
      </c>
      <c r="AP346" s="45">
        <v>107.04</v>
      </c>
      <c r="AQ346" s="45">
        <v>57.3</v>
      </c>
      <c r="AR346" s="46" t="str">
        <f>IF(Stats!$AP346&gt;Stats!$AQ346,Stats!$AN346,Stats!$AO346)</f>
        <v>Nixon</v>
      </c>
      <c r="AS346" s="46" t="str">
        <f>IF(Stats!$AR346=Stats!$AN346,CONCATENATE(Stats!$AN346," over ",Stats!$AO346),CONCATENATE(Stats!$AO346," over ",Stats!$AN346))</f>
        <v>Nixon over Mims</v>
      </c>
      <c r="AT346" s="46" t="str">
        <f>IF(Stats!$AR346=Stats!$AO346,CONCATENATE(Stats!$AN346," loser to ",Stats!$AO346),CONCATENATE(Stats!$AO346," loser to ",Stats!$AN346))</f>
        <v>Mims loser to Nixon</v>
      </c>
      <c r="AU346" s="45">
        <f>ABS(Stats!$AQ346-Stats!$AP346)</f>
        <v>49.74</v>
      </c>
      <c r="AV346" s="45">
        <f>Stats!$AQ346+Stats!$AP346</f>
        <v>164.34</v>
      </c>
      <c r="AW346" s="45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</row>
    <row r="347" ht="12.75" customHeight="1">
      <c r="A347" s="4"/>
      <c r="B347" s="4"/>
      <c r="C347" s="4"/>
      <c r="D347" s="4" t="s">
        <v>69</v>
      </c>
      <c r="E347" s="4"/>
      <c r="F347" s="4"/>
      <c r="G347" s="4"/>
      <c r="H347" s="4"/>
      <c r="I347" s="4"/>
      <c r="J347" s="5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64">
        <v>2022.0</v>
      </c>
      <c r="AM347" s="64">
        <v>2.0</v>
      </c>
      <c r="AN347" s="65" t="s">
        <v>65</v>
      </c>
      <c r="AO347" s="65" t="s">
        <v>57</v>
      </c>
      <c r="AP347" s="64">
        <v>78.48</v>
      </c>
      <c r="AQ347" s="64">
        <v>97.02</v>
      </c>
      <c r="AR347" s="65" t="str">
        <f>IF(Stats!$AP347&gt;Stats!$AQ347,Stats!$AN347,Stats!$AO347)</f>
        <v>Doug</v>
      </c>
      <c r="AS347" s="65" t="str">
        <f>IF(Stats!$AR347=Stats!$AN347,CONCATENATE(Stats!$AN347," over ",Stats!$AO347),CONCATENATE(Stats!$AO347," over ",Stats!$AN347))</f>
        <v>Doug over Neill</v>
      </c>
      <c r="AT347" s="65" t="str">
        <f>IF(Stats!$AR347=Stats!$AO347,CONCATENATE(Stats!$AN347," loser to ",Stats!$AO347),CONCATENATE(Stats!$AO347," loser to ",Stats!$AN347))</f>
        <v>Neill loser to Doug</v>
      </c>
      <c r="AU347" s="64">
        <f>ABS(Stats!$AQ347-Stats!$AP347)</f>
        <v>18.54</v>
      </c>
      <c r="AV347" s="64">
        <f>Stats!$AQ347+Stats!$AP347</f>
        <v>175.5</v>
      </c>
      <c r="AW347" s="6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5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5">
        <v>2022.0</v>
      </c>
      <c r="AM348" s="45">
        <v>2.0</v>
      </c>
      <c r="AN348" s="46" t="s">
        <v>50</v>
      </c>
      <c r="AO348" s="46" t="s">
        <v>67</v>
      </c>
      <c r="AP348" s="45">
        <v>145.48</v>
      </c>
      <c r="AQ348" s="45">
        <v>72.78</v>
      </c>
      <c r="AR348" s="46" t="str">
        <f>IF(Stats!$AP348&gt;Stats!$AQ348,Stats!$AN348,Stats!$AO348)</f>
        <v>AJ</v>
      </c>
      <c r="AS348" s="46" t="str">
        <f>IF(Stats!$AR348=Stats!$AN348,CONCATENATE(Stats!$AN348," over ",Stats!$AO348),CONCATENATE(Stats!$AO348," over ",Stats!$AN348))</f>
        <v>AJ over Rick</v>
      </c>
      <c r="AT348" s="46" t="str">
        <f>IF(Stats!$AR348=Stats!$AO348,CONCATENATE(Stats!$AN348," loser to ",Stats!$AO348),CONCATENATE(Stats!$AO348," loser to ",Stats!$AN348))</f>
        <v>Rick loser to AJ</v>
      </c>
      <c r="AU348" s="45">
        <f>ABS(Stats!$AQ348-Stats!$AP348)</f>
        <v>72.7</v>
      </c>
      <c r="AV348" s="45">
        <f>Stats!$AQ348+Stats!$AP348</f>
        <v>218.26</v>
      </c>
      <c r="AW348" s="45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5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64">
        <v>2022.0</v>
      </c>
      <c r="AM349" s="64">
        <v>2.0</v>
      </c>
      <c r="AN349" s="65" t="s">
        <v>60</v>
      </c>
      <c r="AO349" s="65" t="s">
        <v>49</v>
      </c>
      <c r="AP349" s="64">
        <v>111.76</v>
      </c>
      <c r="AQ349" s="64">
        <v>112.98</v>
      </c>
      <c r="AR349" s="65" t="str">
        <f>IF(Stats!$AP349&gt;Stats!$AQ349,Stats!$AN349,Stats!$AO349)</f>
        <v>Adler</v>
      </c>
      <c r="AS349" s="65" t="str">
        <f>IF(Stats!$AR349=Stats!$AN349,CONCATENATE(Stats!$AN349," over ",Stats!$AO349),CONCATENATE(Stats!$AO349," over ",Stats!$AN349))</f>
        <v>Adler over Hoyle</v>
      </c>
      <c r="AT349" s="65" t="str">
        <f>IF(Stats!$AR349=Stats!$AO349,CONCATENATE(Stats!$AN349," loser to ",Stats!$AO349),CONCATENATE(Stats!$AO349," loser to ",Stats!$AN349))</f>
        <v>Hoyle loser to Adler</v>
      </c>
      <c r="AU349" s="64">
        <f>ABS(Stats!$AQ349-Stats!$AP349)</f>
        <v>1.22</v>
      </c>
      <c r="AV349" s="64">
        <f>Stats!$AQ349+Stats!$AP349</f>
        <v>224.74</v>
      </c>
      <c r="AW349" s="6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5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5">
        <v>2022.0</v>
      </c>
      <c r="AM350" s="45">
        <v>2.0</v>
      </c>
      <c r="AN350" s="46" t="s">
        <v>61</v>
      </c>
      <c r="AO350" s="46" t="s">
        <v>59</v>
      </c>
      <c r="AP350" s="45">
        <v>94.86</v>
      </c>
      <c r="AQ350" s="45">
        <v>146.56</v>
      </c>
      <c r="AR350" s="46" t="str">
        <f>IF(Stats!$AP350&gt;Stats!$AQ350,Stats!$AN350,Stats!$AO350)</f>
        <v>Forrest</v>
      </c>
      <c r="AS350" s="46" t="str">
        <f>IF(Stats!$AR350=Stats!$AN350,CONCATENATE(Stats!$AN350," over ",Stats!$AO350),CONCATENATE(Stats!$AO350," over ",Stats!$AN350))</f>
        <v>Forrest over Jimmy</v>
      </c>
      <c r="AT350" s="46" t="str">
        <f>IF(Stats!$AR350=Stats!$AO350,CONCATENATE(Stats!$AN350," loser to ",Stats!$AO350),CONCATENATE(Stats!$AO350," loser to ",Stats!$AN350))</f>
        <v>Jimmy loser to Forrest</v>
      </c>
      <c r="AU350" s="45">
        <f>ABS(Stats!$AQ350-Stats!$AP350)</f>
        <v>51.7</v>
      </c>
      <c r="AV350" s="45">
        <f>Stats!$AQ350+Stats!$AP350</f>
        <v>241.42</v>
      </c>
      <c r="AW350" s="45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</row>
    <row r="351" ht="12.75" customHeight="1">
      <c r="A351" s="4"/>
      <c r="B351" s="4"/>
      <c r="C351" s="4"/>
      <c r="D351" s="4" t="s">
        <v>69</v>
      </c>
      <c r="E351" s="4"/>
      <c r="F351" s="4"/>
      <c r="G351" s="4"/>
      <c r="H351" s="4"/>
      <c r="I351" s="4"/>
      <c r="J351" s="5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64">
        <v>2022.0</v>
      </c>
      <c r="AM351" s="64">
        <v>1.0</v>
      </c>
      <c r="AN351" s="65" t="s">
        <v>63</v>
      </c>
      <c r="AO351" s="65" t="s">
        <v>55</v>
      </c>
      <c r="AP351" s="64">
        <v>78.96</v>
      </c>
      <c r="AQ351" s="64">
        <v>125.78</v>
      </c>
      <c r="AR351" s="65" t="str">
        <f>IF(Stats!$AP351&gt;Stats!$AQ351,Stats!$AN351,Stats!$AO351)</f>
        <v>Dave</v>
      </c>
      <c r="AS351" s="65" t="str">
        <f>IF(Stats!$AR351=Stats!$AN351,CONCATENATE(Stats!$AN351," over ",Stats!$AO351),CONCATENATE(Stats!$AO351," over ",Stats!$AN351))</f>
        <v>Dave over Mike S</v>
      </c>
      <c r="AT351" s="65" t="str">
        <f>IF(Stats!$AR351=Stats!$AO351,CONCATENATE(Stats!$AN351," loser to ",Stats!$AO351),CONCATENATE(Stats!$AO351," loser to ",Stats!$AN351))</f>
        <v>Mike S loser to Dave</v>
      </c>
      <c r="AU351" s="64">
        <f>ABS(Stats!$AQ351-Stats!$AP351)</f>
        <v>46.82</v>
      </c>
      <c r="AV351" s="64">
        <f>Stats!$AQ351+Stats!$AP351</f>
        <v>204.74</v>
      </c>
      <c r="AW351" s="6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</row>
    <row r="352" ht="12.75" customHeight="1">
      <c r="A352" s="4"/>
      <c r="B352" s="4"/>
      <c r="C352" s="4"/>
      <c r="D352" s="4" t="s">
        <v>69</v>
      </c>
      <c r="E352" s="4"/>
      <c r="F352" s="4"/>
      <c r="G352" s="4"/>
      <c r="H352" s="4"/>
      <c r="I352" s="4"/>
      <c r="J352" s="5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5">
        <v>2022.0</v>
      </c>
      <c r="AM352" s="45">
        <v>1.0</v>
      </c>
      <c r="AN352" s="46" t="s">
        <v>68</v>
      </c>
      <c r="AO352" s="46" t="s">
        <v>66</v>
      </c>
      <c r="AP352" s="45">
        <v>131.7</v>
      </c>
      <c r="AQ352" s="45">
        <v>84.18</v>
      </c>
      <c r="AR352" s="46" t="str">
        <f>IF(Stats!$AP352&gt;Stats!$AQ352,Stats!$AN352,Stats!$AO352)</f>
        <v>Ryan</v>
      </c>
      <c r="AS352" s="46" t="str">
        <f>IF(Stats!$AR352=Stats!$AN352,CONCATENATE(Stats!$AN352," over ",Stats!$AO352),CONCATENATE(Stats!$AO352," over ",Stats!$AN352))</f>
        <v>Ryan over Nixon</v>
      </c>
      <c r="AT352" s="46" t="str">
        <f>IF(Stats!$AR352=Stats!$AO352,CONCATENATE(Stats!$AN352," loser to ",Stats!$AO352),CONCATENATE(Stats!$AO352," loser to ",Stats!$AN352))</f>
        <v>Nixon loser to Ryan</v>
      </c>
      <c r="AU352" s="45">
        <f>ABS(Stats!$AQ352-Stats!$AP352)</f>
        <v>47.52</v>
      </c>
      <c r="AV352" s="45">
        <f>Stats!$AQ352+Stats!$AP352</f>
        <v>215.88</v>
      </c>
      <c r="AW352" s="45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5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64">
        <v>2022.0</v>
      </c>
      <c r="AM353" s="64">
        <v>1.0</v>
      </c>
      <c r="AN353" s="65" t="s">
        <v>69</v>
      </c>
      <c r="AO353" s="65" t="s">
        <v>65</v>
      </c>
      <c r="AP353" s="64">
        <v>119.12</v>
      </c>
      <c r="AQ353" s="64">
        <v>55.66</v>
      </c>
      <c r="AR353" s="65" t="str">
        <f>IF(Stats!$AP353&gt;Stats!$AQ353,Stats!$AN353,Stats!$AO353)</f>
        <v>Todd</v>
      </c>
      <c r="AS353" s="65" t="str">
        <f>IF(Stats!$AR353=Stats!$AN353,CONCATENATE(Stats!$AN353," over ",Stats!$AO353),CONCATENATE(Stats!$AO353," over ",Stats!$AN353))</f>
        <v>Todd over Neill</v>
      </c>
      <c r="AT353" s="65" t="str">
        <f>IF(Stats!$AR353=Stats!$AO353,CONCATENATE(Stats!$AN353," loser to ",Stats!$AO353),CONCATENATE(Stats!$AO353," loser to ",Stats!$AN353))</f>
        <v>Neill loser to Todd</v>
      </c>
      <c r="AU353" s="64">
        <f>ABS(Stats!$AQ353-Stats!$AP353)</f>
        <v>63.46</v>
      </c>
      <c r="AV353" s="64">
        <f>Stats!$AQ353+Stats!$AP353</f>
        <v>174.78</v>
      </c>
      <c r="AW353" s="6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</row>
    <row r="354" ht="12.75" customHeight="1">
      <c r="A354" s="4"/>
      <c r="B354" s="4"/>
      <c r="C354" s="4"/>
      <c r="D354" s="4" t="s">
        <v>57</v>
      </c>
      <c r="E354" s="4"/>
      <c r="F354" s="4"/>
      <c r="G354" s="4"/>
      <c r="H354" s="4"/>
      <c r="I354" s="4"/>
      <c r="J354" s="5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5">
        <v>2022.0</v>
      </c>
      <c r="AM354" s="45">
        <v>1.0</v>
      </c>
      <c r="AN354" s="46" t="s">
        <v>64</v>
      </c>
      <c r="AO354" s="46" t="s">
        <v>50</v>
      </c>
      <c r="AP354" s="45">
        <v>92.48</v>
      </c>
      <c r="AQ354" s="45">
        <v>130.4</v>
      </c>
      <c r="AR354" s="46" t="str">
        <f>IF(Stats!$AP354&gt;Stats!$AQ354,Stats!$AN354,Stats!$AO354)</f>
        <v>AJ</v>
      </c>
      <c r="AS354" s="46" t="str">
        <f>IF(Stats!$AR354=Stats!$AN354,CONCATENATE(Stats!$AN354," over ",Stats!$AO354),CONCATENATE(Stats!$AO354," over ",Stats!$AN354))</f>
        <v>AJ over Mims</v>
      </c>
      <c r="AT354" s="46" t="str">
        <f>IF(Stats!$AR354=Stats!$AO354,CONCATENATE(Stats!$AN354," loser to ",Stats!$AO354),CONCATENATE(Stats!$AO354," loser to ",Stats!$AN354))</f>
        <v>Mims loser to AJ</v>
      </c>
      <c r="AU354" s="45">
        <f>ABS(Stats!$AQ354-Stats!$AP354)</f>
        <v>37.92</v>
      </c>
      <c r="AV354" s="45">
        <f>Stats!$AQ354+Stats!$AP354</f>
        <v>222.88</v>
      </c>
      <c r="AW354" s="45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</row>
    <row r="355" ht="12.75" customHeight="1">
      <c r="A355" s="4"/>
      <c r="B355" s="4"/>
      <c r="C355" s="4"/>
      <c r="D355" s="4" t="s">
        <v>55</v>
      </c>
      <c r="E355" s="4"/>
      <c r="F355" s="4"/>
      <c r="G355" s="4"/>
      <c r="H355" s="4"/>
      <c r="I355" s="4"/>
      <c r="J355" s="5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64">
        <v>2022.0</v>
      </c>
      <c r="AM355" s="64">
        <v>1.0</v>
      </c>
      <c r="AN355" s="65" t="s">
        <v>57</v>
      </c>
      <c r="AO355" s="65" t="s">
        <v>60</v>
      </c>
      <c r="AP355" s="64">
        <v>116.12</v>
      </c>
      <c r="AQ355" s="64">
        <v>90.3</v>
      </c>
      <c r="AR355" s="65" t="str">
        <f>IF(Stats!$AP355&gt;Stats!$AQ355,Stats!$AN355,Stats!$AO355)</f>
        <v>Doug</v>
      </c>
      <c r="AS355" s="65" t="str">
        <f>IF(Stats!$AR355=Stats!$AN355,CONCATENATE(Stats!$AN355," over ",Stats!$AO355),CONCATENATE(Stats!$AO355," over ",Stats!$AN355))</f>
        <v>Doug over Hoyle</v>
      </c>
      <c r="AT355" s="65" t="str">
        <f>IF(Stats!$AR355=Stats!$AO355,CONCATENATE(Stats!$AN355," loser to ",Stats!$AO355),CONCATENATE(Stats!$AO355," loser to ",Stats!$AN355))</f>
        <v>Hoyle loser to Doug</v>
      </c>
      <c r="AU355" s="64">
        <f>ABS(Stats!$AQ355-Stats!$AP355)</f>
        <v>25.82</v>
      </c>
      <c r="AV355" s="64">
        <f>Stats!$AQ355+Stats!$AP355</f>
        <v>206.42</v>
      </c>
      <c r="AW355" s="6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</row>
    <row r="356" ht="12.75" customHeight="1">
      <c r="A356" s="4"/>
      <c r="B356" s="4"/>
      <c r="C356" s="4"/>
      <c r="D356" s="4" t="s">
        <v>55</v>
      </c>
      <c r="E356" s="4"/>
      <c r="F356" s="4"/>
      <c r="G356" s="4"/>
      <c r="H356" s="4"/>
      <c r="I356" s="4"/>
      <c r="J356" s="5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5">
        <v>2022.0</v>
      </c>
      <c r="AM356" s="45">
        <v>1.0</v>
      </c>
      <c r="AN356" s="46" t="s">
        <v>67</v>
      </c>
      <c r="AO356" s="46" t="s">
        <v>61</v>
      </c>
      <c r="AP356" s="45">
        <v>85.0</v>
      </c>
      <c r="AQ356" s="45">
        <v>101.1</v>
      </c>
      <c r="AR356" s="46" t="str">
        <f>IF(Stats!$AP356&gt;Stats!$AQ356,Stats!$AN356,Stats!$AO356)</f>
        <v>Jimmy</v>
      </c>
      <c r="AS356" s="46" t="str">
        <f>IF(Stats!$AR356=Stats!$AN356,CONCATENATE(Stats!$AN356," over ",Stats!$AO356),CONCATENATE(Stats!$AO356," over ",Stats!$AN356))</f>
        <v>Jimmy over Rick</v>
      </c>
      <c r="AT356" s="46" t="str">
        <f>IF(Stats!$AR356=Stats!$AO356,CONCATENATE(Stats!$AN356," loser to ",Stats!$AO356),CONCATENATE(Stats!$AO356," loser to ",Stats!$AN356))</f>
        <v>Rick loser to Jimmy</v>
      </c>
      <c r="AU356" s="45">
        <f>ABS(Stats!$AQ356-Stats!$AP356)</f>
        <v>16.1</v>
      </c>
      <c r="AV356" s="45">
        <f>Stats!$AQ356+Stats!$AP356</f>
        <v>186.1</v>
      </c>
      <c r="AW356" s="45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5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64">
        <v>2022.0</v>
      </c>
      <c r="AM357" s="64">
        <v>1.0</v>
      </c>
      <c r="AN357" s="65" t="s">
        <v>49</v>
      </c>
      <c r="AO357" s="65" t="s">
        <v>59</v>
      </c>
      <c r="AP357" s="64">
        <v>116.42</v>
      </c>
      <c r="AQ357" s="64">
        <v>89.56</v>
      </c>
      <c r="AR357" s="65" t="str">
        <f>IF(Stats!$AP357&gt;Stats!$AQ357,Stats!$AN357,Stats!$AO357)</f>
        <v>Adler</v>
      </c>
      <c r="AS357" s="65" t="str">
        <f>IF(Stats!$AR357=Stats!$AN357,CONCATENATE(Stats!$AN357," over ",Stats!$AO357),CONCATENATE(Stats!$AO357," over ",Stats!$AN357))</f>
        <v>Adler over Forrest</v>
      </c>
      <c r="AT357" s="65" t="str">
        <f>IF(Stats!$AR357=Stats!$AO357,CONCATENATE(Stats!$AN357," loser to ",Stats!$AO357),CONCATENATE(Stats!$AO357," loser to ",Stats!$AN357))</f>
        <v>Forrest loser to Adler</v>
      </c>
      <c r="AU357" s="64">
        <f>ABS(Stats!$AQ357-Stats!$AP357)</f>
        <v>26.86</v>
      </c>
      <c r="AV357" s="64">
        <f>Stats!$AQ357+Stats!$AP357</f>
        <v>205.98</v>
      </c>
      <c r="AW357" s="6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</row>
    <row r="358" ht="12.75" customHeight="1">
      <c r="A358" s="4"/>
      <c r="B358" s="4"/>
      <c r="C358" s="4"/>
      <c r="D358" s="4" t="s">
        <v>66</v>
      </c>
      <c r="E358" s="4"/>
      <c r="F358" s="4"/>
      <c r="G358" s="4"/>
      <c r="H358" s="4"/>
      <c r="I358" s="4"/>
      <c r="J358" s="5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5">
        <v>2021.0</v>
      </c>
      <c r="AM358" s="45">
        <v>17.0</v>
      </c>
      <c r="AN358" s="46" t="s">
        <v>69</v>
      </c>
      <c r="AO358" s="46" t="s">
        <v>68</v>
      </c>
      <c r="AP358" s="45">
        <v>99.32</v>
      </c>
      <c r="AQ358" s="45">
        <v>103.2</v>
      </c>
      <c r="AR358" s="46" t="str">
        <f>IF(Stats!$AP358&gt;Stats!$AQ358,Stats!$AN358,Stats!$AO358)</f>
        <v>Ryan</v>
      </c>
      <c r="AS358" s="46" t="str">
        <f>IF(Stats!$AR358=Stats!$AN358,CONCATENATE(Stats!$AN358," over ",Stats!$AO358),CONCATENATE(Stats!$AO358," over ",Stats!$AN358))</f>
        <v>Ryan over Todd</v>
      </c>
      <c r="AT358" s="46" t="str">
        <f>IF(Stats!$AR358=Stats!$AO358,CONCATENATE(Stats!$AN358," loser to ",Stats!$AO358),CONCATENATE(Stats!$AO358," loser to ",Stats!$AN358))</f>
        <v>Todd loser to Ryan</v>
      </c>
      <c r="AU358" s="45">
        <f>ABS(Stats!$AQ358-Stats!$AP358)</f>
        <v>3.88</v>
      </c>
      <c r="AV358" s="45">
        <f>Stats!$AQ358+Stats!$AP358</f>
        <v>202.52</v>
      </c>
      <c r="AW358" s="45" t="s">
        <v>73</v>
      </c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</row>
    <row r="359" ht="12.75" customHeight="1">
      <c r="A359" s="4"/>
      <c r="B359" s="4"/>
      <c r="C359" s="4"/>
      <c r="D359" s="4" t="s">
        <v>63</v>
      </c>
      <c r="E359" s="4"/>
      <c r="F359" s="4"/>
      <c r="G359" s="4"/>
      <c r="H359" s="4"/>
      <c r="I359" s="4"/>
      <c r="J359" s="5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64">
        <v>2021.0</v>
      </c>
      <c r="AM359" s="64">
        <v>17.0</v>
      </c>
      <c r="AN359" s="65" t="s">
        <v>55</v>
      </c>
      <c r="AO359" s="65" t="s">
        <v>64</v>
      </c>
      <c r="AP359" s="64">
        <v>99.12</v>
      </c>
      <c r="AQ359" s="64">
        <v>102.44</v>
      </c>
      <c r="AR359" s="65" t="str">
        <f>IF(Stats!$AP359&gt;Stats!$AQ359,Stats!$AN359,Stats!$AO359)</f>
        <v>Mims</v>
      </c>
      <c r="AS359" s="65" t="str">
        <f>IF(Stats!$AR359=Stats!$AN359,CONCATENATE(Stats!$AN359," over ",Stats!$AO359),CONCATENATE(Stats!$AO359," over ",Stats!$AN359))</f>
        <v>Mims over Dave</v>
      </c>
      <c r="AT359" s="65" t="str">
        <f>IF(Stats!$AR359=Stats!$AO359,CONCATENATE(Stats!$AN359," loser to ",Stats!$AO359),CONCATENATE(Stats!$AO359," loser to ",Stats!$AN359))</f>
        <v>Dave loser to Mims</v>
      </c>
      <c r="AU359" s="64">
        <f>ABS(Stats!$AQ359-Stats!$AP359)</f>
        <v>3.32</v>
      </c>
      <c r="AV359" s="64">
        <f>Stats!$AQ359+Stats!$AP359</f>
        <v>201.56</v>
      </c>
      <c r="AW359" s="64" t="s">
        <v>73</v>
      </c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</row>
    <row r="360" ht="12.75" customHeight="1">
      <c r="A360" s="4"/>
      <c r="B360" s="4"/>
      <c r="C360" s="4"/>
      <c r="D360" s="4" t="s">
        <v>63</v>
      </c>
      <c r="E360" s="4"/>
      <c r="F360" s="4"/>
      <c r="G360" s="4"/>
      <c r="H360" s="4"/>
      <c r="I360" s="4"/>
      <c r="J360" s="5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5">
        <v>2021.0</v>
      </c>
      <c r="AM360" s="45">
        <v>17.0</v>
      </c>
      <c r="AN360" s="46" t="s">
        <v>59</v>
      </c>
      <c r="AO360" s="46" t="s">
        <v>65</v>
      </c>
      <c r="AP360" s="45">
        <v>109.56</v>
      </c>
      <c r="AQ360" s="45">
        <v>109.58</v>
      </c>
      <c r="AR360" s="46" t="str">
        <f>IF(Stats!$AP360&gt;Stats!$AQ360,Stats!$AN360,Stats!$AO360)</f>
        <v>Neill</v>
      </c>
      <c r="AS360" s="46" t="str">
        <f>IF(Stats!$AR360=Stats!$AN360,CONCATENATE(Stats!$AN360," over ",Stats!$AO360),CONCATENATE(Stats!$AO360," over ",Stats!$AN360))</f>
        <v>Neill over Forrest</v>
      </c>
      <c r="AT360" s="46" t="str">
        <f>IF(Stats!$AR360=Stats!$AO360,CONCATENATE(Stats!$AN360," loser to ",Stats!$AO360),CONCATENATE(Stats!$AO360," loser to ",Stats!$AN360))</f>
        <v>Forrest loser to Neill</v>
      </c>
      <c r="AU360" s="45">
        <f>ABS(Stats!$AQ360-Stats!$AP360)</f>
        <v>0.02</v>
      </c>
      <c r="AV360" s="45">
        <f>Stats!$AQ360+Stats!$AP360</f>
        <v>219.14</v>
      </c>
      <c r="AW360" s="45" t="s">
        <v>73</v>
      </c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5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64">
        <v>2021.0</v>
      </c>
      <c r="AM361" s="64">
        <v>17.0</v>
      </c>
      <c r="AN361" s="65" t="s">
        <v>66</v>
      </c>
      <c r="AO361" s="65" t="s">
        <v>50</v>
      </c>
      <c r="AP361" s="64">
        <v>142.46</v>
      </c>
      <c r="AQ361" s="64">
        <v>96.08</v>
      </c>
      <c r="AR361" s="65" t="str">
        <f>IF(Stats!$AP361&gt;Stats!$AQ361,Stats!$AN361,Stats!$AO361)</f>
        <v>Nixon</v>
      </c>
      <c r="AS361" s="65" t="str">
        <f>IF(Stats!$AR361=Stats!$AN361,CONCATENATE(Stats!$AN361," over ",Stats!$AO361),CONCATENATE(Stats!$AO361," over ",Stats!$AN361))</f>
        <v>Nixon over AJ</v>
      </c>
      <c r="AT361" s="65" t="str">
        <f>IF(Stats!$AR361=Stats!$AO361,CONCATENATE(Stats!$AN361," loser to ",Stats!$AO361),CONCATENATE(Stats!$AO361," loser to ",Stats!$AN361))</f>
        <v>AJ loser to Nixon</v>
      </c>
      <c r="AU361" s="64">
        <f>ABS(Stats!$AQ361-Stats!$AP361)</f>
        <v>46.38</v>
      </c>
      <c r="AV361" s="64">
        <f>Stats!$AQ361+Stats!$AP361</f>
        <v>238.54</v>
      </c>
      <c r="AW361" s="64" t="s">
        <v>73</v>
      </c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</row>
    <row r="362" ht="12.75" customHeight="1">
      <c r="A362" s="4"/>
      <c r="B362" s="4"/>
      <c r="C362" s="4"/>
      <c r="D362" s="4" t="s">
        <v>59</v>
      </c>
      <c r="E362" s="4"/>
      <c r="F362" s="4"/>
      <c r="G362" s="4"/>
      <c r="H362" s="4"/>
      <c r="I362" s="4"/>
      <c r="J362" s="5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5">
        <v>2021.0</v>
      </c>
      <c r="AM362" s="45">
        <v>17.0</v>
      </c>
      <c r="AN362" s="46" t="s">
        <v>49</v>
      </c>
      <c r="AO362" s="46" t="s">
        <v>63</v>
      </c>
      <c r="AP362" s="45">
        <v>128.04</v>
      </c>
      <c r="AQ362" s="45">
        <v>117.16</v>
      </c>
      <c r="AR362" s="46" t="str">
        <f>IF(Stats!$AP362&gt;Stats!$AQ362,Stats!$AN362,Stats!$AO362)</f>
        <v>Adler</v>
      </c>
      <c r="AS362" s="46" t="str">
        <f>IF(Stats!$AR362=Stats!$AN362,CONCATENATE(Stats!$AN362," over ",Stats!$AO362),CONCATENATE(Stats!$AO362," over ",Stats!$AN362))</f>
        <v>Adler over Mike S</v>
      </c>
      <c r="AT362" s="46" t="str">
        <f>IF(Stats!$AR362=Stats!$AO362,CONCATENATE(Stats!$AN362," loser to ",Stats!$AO362),CONCATENATE(Stats!$AO362," loser to ",Stats!$AN362))</f>
        <v>Mike S loser to Adler</v>
      </c>
      <c r="AU362" s="45">
        <f>ABS(Stats!$AQ362-Stats!$AP362)</f>
        <v>10.88</v>
      </c>
      <c r="AV362" s="45">
        <f>Stats!$AQ362+Stats!$AP362</f>
        <v>245.2</v>
      </c>
      <c r="AW362" s="45" t="s">
        <v>73</v>
      </c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5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64">
        <v>2021.0</v>
      </c>
      <c r="AM363" s="64">
        <v>17.0</v>
      </c>
      <c r="AN363" s="65" t="s">
        <v>61</v>
      </c>
      <c r="AO363" s="65" t="s">
        <v>60</v>
      </c>
      <c r="AP363" s="64">
        <v>128.24</v>
      </c>
      <c r="AQ363" s="64">
        <v>74.5</v>
      </c>
      <c r="AR363" s="65" t="str">
        <f>IF(Stats!$AP363&gt;Stats!$AQ363,Stats!$AN363,Stats!$AO363)</f>
        <v>Jimmy</v>
      </c>
      <c r="AS363" s="65" t="str">
        <f>IF(Stats!$AR363=Stats!$AN363,CONCATENATE(Stats!$AN363," over ",Stats!$AO363),CONCATENATE(Stats!$AO363," over ",Stats!$AN363))</f>
        <v>Jimmy over Hoyle</v>
      </c>
      <c r="AT363" s="65" t="str">
        <f>IF(Stats!$AR363=Stats!$AO363,CONCATENATE(Stats!$AN363," loser to ",Stats!$AO363),CONCATENATE(Stats!$AO363," loser to ",Stats!$AN363))</f>
        <v>Hoyle loser to Jimmy</v>
      </c>
      <c r="AU363" s="64">
        <f>ABS(Stats!$AQ363-Stats!$AP363)</f>
        <v>53.74</v>
      </c>
      <c r="AV363" s="64">
        <f>Stats!$AQ363+Stats!$AP363</f>
        <v>202.74</v>
      </c>
      <c r="AW363" s="64" t="s">
        <v>73</v>
      </c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</row>
    <row r="364" ht="12.75" customHeight="1">
      <c r="A364" s="4"/>
      <c r="B364" s="4"/>
      <c r="C364" s="4"/>
      <c r="D364" s="4" t="s">
        <v>59</v>
      </c>
      <c r="E364" s="4"/>
      <c r="F364" s="4"/>
      <c r="G364" s="4"/>
      <c r="H364" s="4"/>
      <c r="I364" s="4"/>
      <c r="J364" s="5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5">
        <v>2021.0</v>
      </c>
      <c r="AM364" s="45">
        <v>17.0</v>
      </c>
      <c r="AN364" s="46" t="s">
        <v>67</v>
      </c>
      <c r="AO364" s="46" t="s">
        <v>57</v>
      </c>
      <c r="AP364" s="45">
        <v>86.8</v>
      </c>
      <c r="AQ364" s="45">
        <v>67.18</v>
      </c>
      <c r="AR364" s="46" t="str">
        <f>IF(Stats!$AP364&gt;Stats!$AQ364,Stats!$AN364,Stats!$AO364)</f>
        <v>Rick</v>
      </c>
      <c r="AS364" s="46" t="str">
        <f>IF(Stats!$AR364=Stats!$AN364,CONCATENATE(Stats!$AN364," over ",Stats!$AO364),CONCATENATE(Stats!$AO364," over ",Stats!$AN364))</f>
        <v>Rick over Doug</v>
      </c>
      <c r="AT364" s="46" t="str">
        <f>IF(Stats!$AR364=Stats!$AO364,CONCATENATE(Stats!$AN364," loser to ",Stats!$AO364),CONCATENATE(Stats!$AO364," loser to ",Stats!$AN364))</f>
        <v>Doug loser to Rick</v>
      </c>
      <c r="AU364" s="45">
        <f>ABS(Stats!$AQ364-Stats!$AP364)</f>
        <v>19.62</v>
      </c>
      <c r="AV364" s="45">
        <f>Stats!$AQ364+Stats!$AP364</f>
        <v>153.98</v>
      </c>
      <c r="AW364" s="45" t="s">
        <v>73</v>
      </c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5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64">
        <v>2021.0</v>
      </c>
      <c r="AM365" s="64">
        <v>16.0</v>
      </c>
      <c r="AN365" s="65" t="s">
        <v>69</v>
      </c>
      <c r="AO365" s="65" t="s">
        <v>64</v>
      </c>
      <c r="AP365" s="64">
        <v>152.78</v>
      </c>
      <c r="AQ365" s="64">
        <v>110.26</v>
      </c>
      <c r="AR365" s="65" t="str">
        <f>IF(Stats!$AP365&gt;Stats!$AQ365,Stats!$AN365,Stats!$AO365)</f>
        <v>Todd</v>
      </c>
      <c r="AS365" s="65" t="str">
        <f>IF(Stats!$AR365=Stats!$AN365,CONCATENATE(Stats!$AN365," over ",Stats!$AO365),CONCATENATE(Stats!$AO365," over ",Stats!$AN365))</f>
        <v>Todd over Mims</v>
      </c>
      <c r="AT365" s="65" t="str">
        <f>IF(Stats!$AR365=Stats!$AO365,CONCATENATE(Stats!$AN365," loser to ",Stats!$AO365),CONCATENATE(Stats!$AO365," loser to ",Stats!$AN365))</f>
        <v>Mims loser to Todd</v>
      </c>
      <c r="AU365" s="64">
        <f>ABS(Stats!$AQ365-Stats!$AP365)</f>
        <v>42.52</v>
      </c>
      <c r="AV365" s="64">
        <f>Stats!$AQ365+Stats!$AP365</f>
        <v>263.04</v>
      </c>
      <c r="AW365" s="64" t="s">
        <v>73</v>
      </c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</row>
    <row r="366" ht="12.75" customHeight="1">
      <c r="A366" s="4"/>
      <c r="B366" s="4"/>
      <c r="C366" s="4"/>
      <c r="D366" s="4" t="s">
        <v>49</v>
      </c>
      <c r="E366" s="4"/>
      <c r="F366" s="4"/>
      <c r="G366" s="4"/>
      <c r="H366" s="4"/>
      <c r="I366" s="4"/>
      <c r="J366" s="5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5">
        <v>2021.0</v>
      </c>
      <c r="AM366" s="45">
        <v>16.0</v>
      </c>
      <c r="AN366" s="46" t="s">
        <v>55</v>
      </c>
      <c r="AO366" s="46" t="s">
        <v>68</v>
      </c>
      <c r="AP366" s="45">
        <v>78.0</v>
      </c>
      <c r="AQ366" s="45">
        <v>95.58</v>
      </c>
      <c r="AR366" s="46" t="str">
        <f>IF(Stats!$AP366&gt;Stats!$AQ366,Stats!$AN366,Stats!$AO366)</f>
        <v>Ryan</v>
      </c>
      <c r="AS366" s="46" t="str">
        <f>IF(Stats!$AR366=Stats!$AN366,CONCATENATE(Stats!$AN366," over ",Stats!$AO366),CONCATENATE(Stats!$AO366," over ",Stats!$AN366))</f>
        <v>Ryan over Dave</v>
      </c>
      <c r="AT366" s="46" t="str">
        <f>IF(Stats!$AR366=Stats!$AO366,CONCATENATE(Stats!$AN366," loser to ",Stats!$AO366),CONCATENATE(Stats!$AO366," loser to ",Stats!$AN366))</f>
        <v>Dave loser to Ryan</v>
      </c>
      <c r="AU366" s="45">
        <f>ABS(Stats!$AQ366-Stats!$AP366)</f>
        <v>17.58</v>
      </c>
      <c r="AV366" s="45">
        <f>Stats!$AQ366+Stats!$AP366</f>
        <v>173.58</v>
      </c>
      <c r="AW366" s="45" t="s">
        <v>73</v>
      </c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</row>
    <row r="367" ht="12.75" customHeight="1">
      <c r="A367" s="4"/>
      <c r="B367" s="4"/>
      <c r="C367" s="4"/>
      <c r="D367" s="4" t="s">
        <v>65</v>
      </c>
      <c r="E367" s="4"/>
      <c r="F367" s="4"/>
      <c r="G367" s="4"/>
      <c r="H367" s="4"/>
      <c r="I367" s="4"/>
      <c r="J367" s="5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64">
        <v>2021.0</v>
      </c>
      <c r="AM367" s="64">
        <v>16.0</v>
      </c>
      <c r="AN367" s="65" t="s">
        <v>59</v>
      </c>
      <c r="AO367" s="65" t="s">
        <v>65</v>
      </c>
      <c r="AP367" s="64">
        <v>107.78</v>
      </c>
      <c r="AQ367" s="64">
        <v>90.34</v>
      </c>
      <c r="AR367" s="65" t="str">
        <f>IF(Stats!$AP367&gt;Stats!$AQ367,Stats!$AN367,Stats!$AO367)</f>
        <v>Forrest</v>
      </c>
      <c r="AS367" s="65" t="str">
        <f>IF(Stats!$AR367=Stats!$AN367,CONCATENATE(Stats!$AN367," over ",Stats!$AO367),CONCATENATE(Stats!$AO367," over ",Stats!$AN367))</f>
        <v>Forrest over Neill</v>
      </c>
      <c r="AT367" s="65" t="str">
        <f>IF(Stats!$AR367=Stats!$AO367,CONCATENATE(Stats!$AN367," loser to ",Stats!$AO367),CONCATENATE(Stats!$AO367," loser to ",Stats!$AN367))</f>
        <v>Neill loser to Forrest</v>
      </c>
      <c r="AU367" s="64">
        <f>ABS(Stats!$AQ367-Stats!$AP367)</f>
        <v>17.44</v>
      </c>
      <c r="AV367" s="64">
        <f>Stats!$AQ367+Stats!$AP367</f>
        <v>198.12</v>
      </c>
      <c r="AW367" s="64" t="s">
        <v>73</v>
      </c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</row>
    <row r="368" ht="12.75" customHeight="1">
      <c r="A368" s="4"/>
      <c r="B368" s="4"/>
      <c r="C368" s="4"/>
      <c r="D368" s="4" t="s">
        <v>60</v>
      </c>
      <c r="E368" s="4"/>
      <c r="F368" s="4"/>
      <c r="G368" s="4"/>
      <c r="H368" s="4"/>
      <c r="I368" s="4"/>
      <c r="J368" s="5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5">
        <v>2021.0</v>
      </c>
      <c r="AM368" s="45">
        <v>16.0</v>
      </c>
      <c r="AN368" s="46" t="s">
        <v>66</v>
      </c>
      <c r="AO368" s="46" t="s">
        <v>63</v>
      </c>
      <c r="AP368" s="45">
        <v>128.02</v>
      </c>
      <c r="AQ368" s="45">
        <v>112.76</v>
      </c>
      <c r="AR368" s="46" t="str">
        <f>IF(Stats!$AP368&gt;Stats!$AQ368,Stats!$AN368,Stats!$AO368)</f>
        <v>Nixon</v>
      </c>
      <c r="AS368" s="46" t="str">
        <f>IF(Stats!$AR368=Stats!$AN368,CONCATENATE(Stats!$AN368," over ",Stats!$AO368),CONCATENATE(Stats!$AO368," over ",Stats!$AN368))</f>
        <v>Nixon over Mike S</v>
      </c>
      <c r="AT368" s="46" t="str">
        <f>IF(Stats!$AR368=Stats!$AO368,CONCATENATE(Stats!$AN368," loser to ",Stats!$AO368),CONCATENATE(Stats!$AO368," loser to ",Stats!$AN368))</f>
        <v>Mike S loser to Nixon</v>
      </c>
      <c r="AU368" s="45">
        <f>ABS(Stats!$AQ368-Stats!$AP368)</f>
        <v>15.26</v>
      </c>
      <c r="AV368" s="45">
        <f>Stats!$AQ368+Stats!$AP368</f>
        <v>240.78</v>
      </c>
      <c r="AW368" s="45" t="s">
        <v>73</v>
      </c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</row>
    <row r="369" ht="12.75" customHeight="1">
      <c r="A369" s="4"/>
      <c r="B369" s="4"/>
      <c r="C369" s="4"/>
      <c r="D369" s="4" t="s">
        <v>142</v>
      </c>
      <c r="E369" s="4"/>
      <c r="F369" s="4"/>
      <c r="G369" s="4"/>
      <c r="H369" s="4"/>
      <c r="I369" s="4"/>
      <c r="J369" s="5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64">
        <v>2021.0</v>
      </c>
      <c r="AM369" s="64">
        <v>16.0</v>
      </c>
      <c r="AN369" s="65" t="s">
        <v>60</v>
      </c>
      <c r="AO369" s="65" t="s">
        <v>50</v>
      </c>
      <c r="AP369" s="64">
        <v>99.96</v>
      </c>
      <c r="AQ369" s="64">
        <v>103.0</v>
      </c>
      <c r="AR369" s="65" t="str">
        <f>IF(Stats!$AP369&gt;Stats!$AQ369,Stats!$AN369,Stats!$AO369)</f>
        <v>AJ</v>
      </c>
      <c r="AS369" s="65" t="str">
        <f>IF(Stats!$AR369=Stats!$AN369,CONCATENATE(Stats!$AN369," over ",Stats!$AO369),CONCATENATE(Stats!$AO369," over ",Stats!$AN369))</f>
        <v>AJ over Hoyle</v>
      </c>
      <c r="AT369" s="65" t="str">
        <f>IF(Stats!$AR369=Stats!$AO369,CONCATENATE(Stats!$AN369," loser to ",Stats!$AO369),CONCATENATE(Stats!$AO369," loser to ",Stats!$AN369))</f>
        <v>Hoyle loser to AJ</v>
      </c>
      <c r="AU369" s="64">
        <f>ABS(Stats!$AQ369-Stats!$AP369)</f>
        <v>3.04</v>
      </c>
      <c r="AV369" s="64">
        <f>Stats!$AQ369+Stats!$AP369</f>
        <v>202.96</v>
      </c>
      <c r="AW369" s="64" t="s">
        <v>73</v>
      </c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</row>
    <row r="370" ht="12.75" customHeight="1">
      <c r="A370" s="4"/>
      <c r="B370" s="4"/>
      <c r="C370" s="4"/>
      <c r="D370" s="4" t="s">
        <v>142</v>
      </c>
      <c r="E370" s="4"/>
      <c r="F370" s="4"/>
      <c r="G370" s="4"/>
      <c r="H370" s="4"/>
      <c r="I370" s="4"/>
      <c r="J370" s="5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5">
        <v>2021.0</v>
      </c>
      <c r="AM370" s="45">
        <v>16.0</v>
      </c>
      <c r="AN370" s="46" t="s">
        <v>49</v>
      </c>
      <c r="AO370" s="46" t="s">
        <v>57</v>
      </c>
      <c r="AP370" s="45">
        <v>95.8</v>
      </c>
      <c r="AQ370" s="45">
        <v>78.42</v>
      </c>
      <c r="AR370" s="46" t="str">
        <f>IF(Stats!$AP370&gt;Stats!$AQ370,Stats!$AN370,Stats!$AO370)</f>
        <v>Adler</v>
      </c>
      <c r="AS370" s="46" t="str">
        <f>IF(Stats!$AR370=Stats!$AN370,CONCATENATE(Stats!$AN370," over ",Stats!$AO370),CONCATENATE(Stats!$AO370," over ",Stats!$AN370))</f>
        <v>Adler over Doug</v>
      </c>
      <c r="AT370" s="46" t="str">
        <f>IF(Stats!$AR370=Stats!$AO370,CONCATENATE(Stats!$AN370," loser to ",Stats!$AO370),CONCATENATE(Stats!$AO370," loser to ",Stats!$AN370))</f>
        <v>Doug loser to Adler</v>
      </c>
      <c r="AU370" s="45">
        <f>ABS(Stats!$AQ370-Stats!$AP370)</f>
        <v>17.38</v>
      </c>
      <c r="AV370" s="45">
        <f>Stats!$AQ370+Stats!$AP370</f>
        <v>174.22</v>
      </c>
      <c r="AW370" s="45" t="s">
        <v>73</v>
      </c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</row>
    <row r="371" ht="12.75" customHeight="1">
      <c r="A371" s="4"/>
      <c r="B371" s="4"/>
      <c r="C371" s="4"/>
      <c r="D371" s="4" t="s">
        <v>61</v>
      </c>
      <c r="E371" s="4"/>
      <c r="F371" s="4"/>
      <c r="G371" s="4"/>
      <c r="H371" s="4"/>
      <c r="I371" s="4"/>
      <c r="J371" s="5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64">
        <v>2021.0</v>
      </c>
      <c r="AM371" s="64">
        <v>16.0</v>
      </c>
      <c r="AN371" s="65" t="s">
        <v>67</v>
      </c>
      <c r="AO371" s="65" t="s">
        <v>61</v>
      </c>
      <c r="AP371" s="64">
        <v>97.3</v>
      </c>
      <c r="AQ371" s="64">
        <v>117.8</v>
      </c>
      <c r="AR371" s="65" t="str">
        <f>IF(Stats!$AP371&gt;Stats!$AQ371,Stats!$AN371,Stats!$AO371)</f>
        <v>Jimmy</v>
      </c>
      <c r="AS371" s="65" t="str">
        <f>IF(Stats!$AR371=Stats!$AN371,CONCATENATE(Stats!$AN371," over ",Stats!$AO371),CONCATENATE(Stats!$AO371," over ",Stats!$AN371))</f>
        <v>Jimmy over Rick</v>
      </c>
      <c r="AT371" s="65" t="str">
        <f>IF(Stats!$AR371=Stats!$AO371,CONCATENATE(Stats!$AN371," loser to ",Stats!$AO371),CONCATENATE(Stats!$AO371," loser to ",Stats!$AN371))</f>
        <v>Rick loser to Jimmy</v>
      </c>
      <c r="AU371" s="64">
        <f>ABS(Stats!$AQ371-Stats!$AP371)</f>
        <v>20.5</v>
      </c>
      <c r="AV371" s="64">
        <f>Stats!$AQ371+Stats!$AP371</f>
        <v>215.1</v>
      </c>
      <c r="AW371" s="64" t="s">
        <v>73</v>
      </c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5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5">
        <v>2021.0</v>
      </c>
      <c r="AM372" s="45">
        <v>15.0</v>
      </c>
      <c r="AN372" s="46" t="s">
        <v>69</v>
      </c>
      <c r="AO372" s="46" t="s">
        <v>59</v>
      </c>
      <c r="AP372" s="45">
        <v>98.92</v>
      </c>
      <c r="AQ372" s="45">
        <v>95.66</v>
      </c>
      <c r="AR372" s="46" t="str">
        <f>IF(Stats!$AP372&gt;Stats!$AQ372,Stats!$AN372,Stats!$AO372)</f>
        <v>Todd</v>
      </c>
      <c r="AS372" s="46" t="str">
        <f>IF(Stats!$AR372=Stats!$AN372,CONCATENATE(Stats!$AN372," over ",Stats!$AO372),CONCATENATE(Stats!$AO372," over ",Stats!$AN372))</f>
        <v>Todd over Forrest</v>
      </c>
      <c r="AT372" s="46" t="str">
        <f>IF(Stats!$AR372=Stats!$AO372,CONCATENATE(Stats!$AN372," loser to ",Stats!$AO372),CONCATENATE(Stats!$AO372," loser to ",Stats!$AN372))</f>
        <v>Forrest loser to Todd</v>
      </c>
      <c r="AU372" s="45">
        <f>ABS(Stats!$AQ372-Stats!$AP372)</f>
        <v>3.26</v>
      </c>
      <c r="AV372" s="45">
        <f>Stats!$AQ372+Stats!$AP372</f>
        <v>194.58</v>
      </c>
      <c r="AW372" s="45" t="s">
        <v>73</v>
      </c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</row>
    <row r="373" ht="12.75" customHeight="1">
      <c r="A373" s="4"/>
      <c r="B373" s="4"/>
      <c r="C373" s="4"/>
      <c r="D373" s="4" t="s">
        <v>49</v>
      </c>
      <c r="E373" s="4"/>
      <c r="F373" s="4"/>
      <c r="G373" s="4"/>
      <c r="H373" s="4"/>
      <c r="I373" s="4"/>
      <c r="J373" s="5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64">
        <v>2021.0</v>
      </c>
      <c r="AM373" s="64">
        <v>15.0</v>
      </c>
      <c r="AN373" s="65" t="s">
        <v>55</v>
      </c>
      <c r="AO373" s="65" t="s">
        <v>65</v>
      </c>
      <c r="AP373" s="64">
        <v>87.58</v>
      </c>
      <c r="AQ373" s="64">
        <v>84.54</v>
      </c>
      <c r="AR373" s="65" t="str">
        <f>IF(Stats!$AP373&gt;Stats!$AQ373,Stats!$AN373,Stats!$AO373)</f>
        <v>Dave</v>
      </c>
      <c r="AS373" s="65" t="str">
        <f>IF(Stats!$AR373=Stats!$AN373,CONCATENATE(Stats!$AN373," over ",Stats!$AO373),CONCATENATE(Stats!$AO373," over ",Stats!$AN373))</f>
        <v>Dave over Neill</v>
      </c>
      <c r="AT373" s="65" t="str">
        <f>IF(Stats!$AR373=Stats!$AO373,CONCATENATE(Stats!$AN373," loser to ",Stats!$AO373),CONCATENATE(Stats!$AO373," loser to ",Stats!$AN373))</f>
        <v>Neill loser to Dave</v>
      </c>
      <c r="AU373" s="64">
        <f>ABS(Stats!$AQ373-Stats!$AP373)</f>
        <v>3.04</v>
      </c>
      <c r="AV373" s="64">
        <f>Stats!$AQ373+Stats!$AP373</f>
        <v>172.12</v>
      </c>
      <c r="AW373" s="64" t="s">
        <v>73</v>
      </c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5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5">
        <v>2021.0</v>
      </c>
      <c r="AM374" s="45">
        <v>15.0</v>
      </c>
      <c r="AN374" s="46" t="s">
        <v>63</v>
      </c>
      <c r="AO374" s="46" t="s">
        <v>50</v>
      </c>
      <c r="AP374" s="45">
        <v>147.74</v>
      </c>
      <c r="AQ374" s="45">
        <v>100.44</v>
      </c>
      <c r="AR374" s="46" t="str">
        <f>IF(Stats!$AP374&gt;Stats!$AQ374,Stats!$AN374,Stats!$AO374)</f>
        <v>Mike S</v>
      </c>
      <c r="AS374" s="46" t="str">
        <f>IF(Stats!$AR374=Stats!$AN374,CONCATENATE(Stats!$AN374," over ",Stats!$AO374),CONCATENATE(Stats!$AO374," over ",Stats!$AN374))</f>
        <v>Mike S over AJ</v>
      </c>
      <c r="AT374" s="46" t="str">
        <f>IF(Stats!$AR374=Stats!$AO374,CONCATENATE(Stats!$AN374," loser to ",Stats!$AO374),CONCATENATE(Stats!$AO374," loser to ",Stats!$AN374))</f>
        <v>AJ loser to Mike S</v>
      </c>
      <c r="AU374" s="45">
        <f>ABS(Stats!$AQ374-Stats!$AP374)</f>
        <v>47.3</v>
      </c>
      <c r="AV374" s="45">
        <f>Stats!$AQ374+Stats!$AP374</f>
        <v>248.18</v>
      </c>
      <c r="AW374" s="45" t="s">
        <v>73</v>
      </c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</row>
    <row r="375" ht="12.75" customHeight="1">
      <c r="A375" s="4"/>
      <c r="B375" s="4"/>
      <c r="C375" s="4"/>
      <c r="D375" s="4" t="s">
        <v>68</v>
      </c>
      <c r="E375" s="4"/>
      <c r="F375" s="4"/>
      <c r="G375" s="4"/>
      <c r="H375" s="4"/>
      <c r="I375" s="4"/>
      <c r="J375" s="5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64">
        <v>2021.0</v>
      </c>
      <c r="AM375" s="64">
        <v>15.0</v>
      </c>
      <c r="AN375" s="65" t="s">
        <v>66</v>
      </c>
      <c r="AO375" s="65" t="s">
        <v>57</v>
      </c>
      <c r="AP375" s="64">
        <v>77.8</v>
      </c>
      <c r="AQ375" s="64">
        <v>75.36</v>
      </c>
      <c r="AR375" s="65" t="str">
        <f>IF(Stats!$AP375&gt;Stats!$AQ375,Stats!$AN375,Stats!$AO375)</f>
        <v>Nixon</v>
      </c>
      <c r="AS375" s="65" t="str">
        <f>IF(Stats!$AR375=Stats!$AN375,CONCATENATE(Stats!$AN375," over ",Stats!$AO375),CONCATENATE(Stats!$AO375," over ",Stats!$AN375))</f>
        <v>Nixon over Doug</v>
      </c>
      <c r="AT375" s="65" t="str">
        <f>IF(Stats!$AR375=Stats!$AO375,CONCATENATE(Stats!$AN375," loser to ",Stats!$AO375),CONCATENATE(Stats!$AO375," loser to ",Stats!$AN375))</f>
        <v>Doug loser to Nixon</v>
      </c>
      <c r="AU375" s="64">
        <f>ABS(Stats!$AQ375-Stats!$AP375)</f>
        <v>2.44</v>
      </c>
      <c r="AV375" s="64">
        <f>Stats!$AQ375+Stats!$AP375</f>
        <v>153.16</v>
      </c>
      <c r="AW375" s="64" t="s">
        <v>73</v>
      </c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</row>
    <row r="376" ht="12.75" customHeight="1">
      <c r="A376" s="4"/>
      <c r="B376" s="4"/>
      <c r="C376" s="4"/>
      <c r="D376" s="4" t="s">
        <v>69</v>
      </c>
      <c r="E376" s="4"/>
      <c r="F376" s="4"/>
      <c r="G376" s="4"/>
      <c r="H376" s="4"/>
      <c r="I376" s="4"/>
      <c r="J376" s="5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5">
        <v>2021.0</v>
      </c>
      <c r="AM376" s="45">
        <v>15.0</v>
      </c>
      <c r="AN376" s="46" t="s">
        <v>61</v>
      </c>
      <c r="AO376" s="46" t="s">
        <v>60</v>
      </c>
      <c r="AP376" s="45">
        <v>59.78</v>
      </c>
      <c r="AQ376" s="45">
        <v>78.4</v>
      </c>
      <c r="AR376" s="46" t="str">
        <f>IF(Stats!$AP376&gt;Stats!$AQ376,Stats!$AN376,Stats!$AO376)</f>
        <v>Hoyle</v>
      </c>
      <c r="AS376" s="46" t="str">
        <f>IF(Stats!$AR376=Stats!$AN376,CONCATENATE(Stats!$AN376," over ",Stats!$AO376),CONCATENATE(Stats!$AO376," over ",Stats!$AN376))</f>
        <v>Hoyle over Jimmy</v>
      </c>
      <c r="AT376" s="46" t="str">
        <f>IF(Stats!$AR376=Stats!$AO376,CONCATENATE(Stats!$AN376," loser to ",Stats!$AO376),CONCATENATE(Stats!$AO376," loser to ",Stats!$AN376))</f>
        <v>Jimmy loser to Hoyle</v>
      </c>
      <c r="AU376" s="45">
        <f>ABS(Stats!$AQ376-Stats!$AP376)</f>
        <v>18.62</v>
      </c>
      <c r="AV376" s="45">
        <f>Stats!$AQ376+Stats!$AP376</f>
        <v>138.18</v>
      </c>
      <c r="AW376" s="45" t="s">
        <v>73</v>
      </c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</row>
    <row r="377" ht="12.75" customHeight="1">
      <c r="A377" s="4"/>
      <c r="B377" s="4"/>
      <c r="C377" s="4"/>
      <c r="D377" s="4" t="s">
        <v>69</v>
      </c>
      <c r="E377" s="4"/>
      <c r="F377" s="4"/>
      <c r="G377" s="4"/>
      <c r="H377" s="4"/>
      <c r="I377" s="4"/>
      <c r="J377" s="5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64">
        <v>2021.0</v>
      </c>
      <c r="AM377" s="64">
        <v>15.0</v>
      </c>
      <c r="AN377" s="65" t="s">
        <v>49</v>
      </c>
      <c r="AO377" s="65" t="s">
        <v>67</v>
      </c>
      <c r="AP377" s="64">
        <v>88.48</v>
      </c>
      <c r="AQ377" s="64">
        <v>63.68</v>
      </c>
      <c r="AR377" s="65" t="str">
        <f>IF(Stats!$AP377&gt;Stats!$AQ377,Stats!$AN377,Stats!$AO377)</f>
        <v>Adler</v>
      </c>
      <c r="AS377" s="65" t="str">
        <f>IF(Stats!$AR377=Stats!$AN377,CONCATENATE(Stats!$AN377," over ",Stats!$AO377),CONCATENATE(Stats!$AO377," over ",Stats!$AN377))</f>
        <v>Adler over Rick</v>
      </c>
      <c r="AT377" s="65" t="str">
        <f>IF(Stats!$AR377=Stats!$AO377,CONCATENATE(Stats!$AN377," loser to ",Stats!$AO377),CONCATENATE(Stats!$AO377," loser to ",Stats!$AN377))</f>
        <v>Rick loser to Adler</v>
      </c>
      <c r="AU377" s="64">
        <f>ABS(Stats!$AQ377-Stats!$AP377)</f>
        <v>24.8</v>
      </c>
      <c r="AV377" s="64">
        <f>Stats!$AQ377+Stats!$AP377</f>
        <v>152.16</v>
      </c>
      <c r="AW377" s="64" t="s">
        <v>73</v>
      </c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5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5">
        <v>2021.0</v>
      </c>
      <c r="AM378" s="45">
        <v>14.0</v>
      </c>
      <c r="AN378" s="46" t="s">
        <v>69</v>
      </c>
      <c r="AO378" s="46" t="s">
        <v>60</v>
      </c>
      <c r="AP378" s="45">
        <v>144.24</v>
      </c>
      <c r="AQ378" s="45">
        <v>66.82</v>
      </c>
      <c r="AR378" s="147" t="s">
        <v>2</v>
      </c>
      <c r="AS378" s="147" t="s">
        <v>2</v>
      </c>
      <c r="AT378" s="147" t="s">
        <v>2</v>
      </c>
      <c r="AU378" s="45">
        <f>ABS(Stats!$AQ378-Stats!$AP378)</f>
        <v>77.42</v>
      </c>
      <c r="AV378" s="45">
        <f>Stats!$AQ378+Stats!$AP378</f>
        <v>211.06</v>
      </c>
      <c r="AW378" s="45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</row>
    <row r="379" ht="12.75" customHeight="1">
      <c r="A379" s="4"/>
      <c r="B379" s="4"/>
      <c r="C379" s="4"/>
      <c r="D379" s="4" t="s">
        <v>49</v>
      </c>
      <c r="E379" s="4"/>
      <c r="F379" s="4"/>
      <c r="G379" s="4"/>
      <c r="H379" s="4"/>
      <c r="I379" s="4"/>
      <c r="J379" s="5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64">
        <v>2021.0</v>
      </c>
      <c r="AM379" s="64">
        <v>14.0</v>
      </c>
      <c r="AN379" s="65" t="s">
        <v>49</v>
      </c>
      <c r="AO379" s="65" t="s">
        <v>63</v>
      </c>
      <c r="AP379" s="64">
        <v>102.02</v>
      </c>
      <c r="AQ379" s="64">
        <v>100.3</v>
      </c>
      <c r="AR379" s="148" t="s">
        <v>2</v>
      </c>
      <c r="AS379" s="148" t="s">
        <v>2</v>
      </c>
      <c r="AT379" s="148" t="s">
        <v>2</v>
      </c>
      <c r="AU379" s="64">
        <f>ABS(Stats!$AQ379-Stats!$AP379)</f>
        <v>1.72</v>
      </c>
      <c r="AV379" s="64">
        <f>Stats!$AQ379+Stats!$AP379</f>
        <v>202.32</v>
      </c>
      <c r="AW379" s="6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5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5">
        <v>2021.0</v>
      </c>
      <c r="AM380" s="45">
        <v>14.0</v>
      </c>
      <c r="AN380" s="46" t="s">
        <v>57</v>
      </c>
      <c r="AO380" s="46" t="s">
        <v>50</v>
      </c>
      <c r="AP380" s="45">
        <v>92.1</v>
      </c>
      <c r="AQ380" s="45">
        <v>128.12</v>
      </c>
      <c r="AR380" s="147" t="s">
        <v>2</v>
      </c>
      <c r="AS380" s="147" t="s">
        <v>2</v>
      </c>
      <c r="AT380" s="147" t="s">
        <v>2</v>
      </c>
      <c r="AU380" s="45">
        <f>ABS(Stats!$AQ380-Stats!$AP380)</f>
        <v>36.02</v>
      </c>
      <c r="AV380" s="45">
        <f>Stats!$AQ380+Stats!$AP380</f>
        <v>220.22</v>
      </c>
      <c r="AW380" s="45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</row>
    <row r="381" ht="12.75" customHeight="1">
      <c r="A381" s="4"/>
      <c r="B381" s="4"/>
      <c r="C381" s="4"/>
      <c r="D381" s="4" t="s">
        <v>66</v>
      </c>
      <c r="E381" s="4"/>
      <c r="F381" s="4"/>
      <c r="G381" s="4"/>
      <c r="H381" s="4"/>
      <c r="I381" s="4"/>
      <c r="J381" s="5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64">
        <v>2021.0</v>
      </c>
      <c r="AM381" s="64">
        <v>14.0</v>
      </c>
      <c r="AN381" s="65" t="s">
        <v>55</v>
      </c>
      <c r="AO381" s="65" t="s">
        <v>64</v>
      </c>
      <c r="AP381" s="64">
        <v>80.12</v>
      </c>
      <c r="AQ381" s="64">
        <v>139.78</v>
      </c>
      <c r="AR381" s="148" t="s">
        <v>2</v>
      </c>
      <c r="AS381" s="148" t="s">
        <v>2</v>
      </c>
      <c r="AT381" s="148" t="s">
        <v>2</v>
      </c>
      <c r="AU381" s="64">
        <f>ABS(Stats!$AQ381-Stats!$AP381)</f>
        <v>59.66</v>
      </c>
      <c r="AV381" s="64">
        <f>Stats!$AQ381+Stats!$AP381</f>
        <v>219.9</v>
      </c>
      <c r="AW381" s="6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5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5">
        <v>2021.0</v>
      </c>
      <c r="AM382" s="45">
        <v>14.0</v>
      </c>
      <c r="AN382" s="46" t="s">
        <v>59</v>
      </c>
      <c r="AO382" s="46" t="s">
        <v>66</v>
      </c>
      <c r="AP382" s="45">
        <v>110.28</v>
      </c>
      <c r="AQ382" s="45">
        <v>97.22</v>
      </c>
      <c r="AR382" s="147" t="s">
        <v>2</v>
      </c>
      <c r="AS382" s="147" t="s">
        <v>2</v>
      </c>
      <c r="AT382" s="147" t="s">
        <v>2</v>
      </c>
      <c r="AU382" s="45">
        <f>ABS(Stats!$AQ382-Stats!$AP382)</f>
        <v>13.06</v>
      </c>
      <c r="AV382" s="45">
        <f>Stats!$AQ382+Stats!$AP382</f>
        <v>207.5</v>
      </c>
      <c r="AW382" s="45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</row>
    <row r="383" ht="12.75" customHeight="1">
      <c r="A383" s="4"/>
      <c r="B383" s="4"/>
      <c r="C383" s="4"/>
      <c r="D383" s="4" t="s">
        <v>59</v>
      </c>
      <c r="E383" s="4"/>
      <c r="F383" s="4"/>
      <c r="G383" s="4"/>
      <c r="H383" s="4"/>
      <c r="I383" s="4"/>
      <c r="J383" s="5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64">
        <v>2021.0</v>
      </c>
      <c r="AM383" s="64">
        <v>14.0</v>
      </c>
      <c r="AN383" s="65" t="s">
        <v>61</v>
      </c>
      <c r="AO383" s="65" t="s">
        <v>65</v>
      </c>
      <c r="AP383" s="64">
        <v>93.54</v>
      </c>
      <c r="AQ383" s="64">
        <v>110.9</v>
      </c>
      <c r="AR383" s="148" t="s">
        <v>2</v>
      </c>
      <c r="AS383" s="148" t="s">
        <v>2</v>
      </c>
      <c r="AT383" s="148" t="s">
        <v>2</v>
      </c>
      <c r="AU383" s="64">
        <f>ABS(Stats!$AQ383-Stats!$AP383)</f>
        <v>17.36</v>
      </c>
      <c r="AV383" s="64">
        <f>Stats!$AQ383+Stats!$AP383</f>
        <v>204.44</v>
      </c>
      <c r="AW383" s="6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</row>
    <row r="384" ht="12.75" customHeight="1">
      <c r="A384" s="4"/>
      <c r="B384" s="4"/>
      <c r="C384" s="4"/>
      <c r="D384" s="4" t="s">
        <v>49</v>
      </c>
      <c r="E384" s="4"/>
      <c r="F384" s="4"/>
      <c r="G384" s="4"/>
      <c r="H384" s="4"/>
      <c r="I384" s="4"/>
      <c r="J384" s="5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5">
        <v>2021.0</v>
      </c>
      <c r="AM384" s="45">
        <v>14.0</v>
      </c>
      <c r="AN384" s="46" t="s">
        <v>68</v>
      </c>
      <c r="AO384" s="46" t="s">
        <v>67</v>
      </c>
      <c r="AP384" s="45">
        <v>133.22</v>
      </c>
      <c r="AQ384" s="45">
        <v>86.94</v>
      </c>
      <c r="AR384" s="147" t="s">
        <v>2</v>
      </c>
      <c r="AS384" s="147" t="s">
        <v>2</v>
      </c>
      <c r="AT384" s="147" t="s">
        <v>2</v>
      </c>
      <c r="AU384" s="45">
        <f>ABS(Stats!$AQ384-Stats!$AP384)</f>
        <v>46.28</v>
      </c>
      <c r="AV384" s="45">
        <f>Stats!$AQ384+Stats!$AP384</f>
        <v>220.16</v>
      </c>
      <c r="AW384" s="45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5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64">
        <v>2021.0</v>
      </c>
      <c r="AM385" s="64">
        <v>13.0</v>
      </c>
      <c r="AN385" s="65" t="s">
        <v>63</v>
      </c>
      <c r="AO385" s="65" t="s">
        <v>66</v>
      </c>
      <c r="AP385" s="64">
        <v>153.24</v>
      </c>
      <c r="AQ385" s="64">
        <v>99.26</v>
      </c>
      <c r="AR385" s="65" t="str">
        <f>IF(Stats!$AP385&gt;Stats!$AQ385,Stats!$AN385,Stats!$AO385)</f>
        <v>Mike S</v>
      </c>
      <c r="AS385" s="65" t="str">
        <f>IF(Stats!$AR385=Stats!$AN385,CONCATENATE(Stats!$AN385," over ",Stats!$AO385),CONCATENATE(Stats!$AO385," over ",Stats!$AN385))</f>
        <v>Mike S over Nixon</v>
      </c>
      <c r="AT385" s="65" t="str">
        <f>IF(Stats!$AR385=Stats!$AO385,CONCATENATE(Stats!$AN385," loser to ",Stats!$AO385),CONCATENATE(Stats!$AO385," loser to ",Stats!$AN385))</f>
        <v>Nixon loser to Mike S</v>
      </c>
      <c r="AU385" s="64">
        <f>ABS(Stats!$AQ385-Stats!$AP385)</f>
        <v>53.98</v>
      </c>
      <c r="AV385" s="64">
        <f>Stats!$AQ385+Stats!$AP385</f>
        <v>252.5</v>
      </c>
      <c r="AW385" s="6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</row>
    <row r="386" ht="12.75" customHeight="1">
      <c r="A386" s="4"/>
      <c r="B386" s="4"/>
      <c r="C386" s="4"/>
      <c r="D386" s="4" t="s">
        <v>61</v>
      </c>
      <c r="E386" s="4"/>
      <c r="F386" s="4"/>
      <c r="G386" s="4"/>
      <c r="H386" s="4"/>
      <c r="I386" s="4"/>
      <c r="J386" s="5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5">
        <v>2021.0</v>
      </c>
      <c r="AM386" s="45">
        <v>13.0</v>
      </c>
      <c r="AN386" s="46" t="s">
        <v>55</v>
      </c>
      <c r="AO386" s="46" t="s">
        <v>65</v>
      </c>
      <c r="AP386" s="45">
        <v>127.22</v>
      </c>
      <c r="AQ386" s="45">
        <v>106.38</v>
      </c>
      <c r="AR386" s="46" t="str">
        <f>IF(Stats!$AP386&gt;Stats!$AQ386,Stats!$AN386,Stats!$AO386)</f>
        <v>Dave</v>
      </c>
      <c r="AS386" s="46" t="str">
        <f>IF(Stats!$AR386=Stats!$AN386,CONCATENATE(Stats!$AN386," over ",Stats!$AO386),CONCATENATE(Stats!$AO386," over ",Stats!$AN386))</f>
        <v>Dave over Neill</v>
      </c>
      <c r="AT386" s="46" t="str">
        <f>IF(Stats!$AR386=Stats!$AO386,CONCATENATE(Stats!$AN386," loser to ",Stats!$AO386),CONCATENATE(Stats!$AO386," loser to ",Stats!$AN386))</f>
        <v>Neill loser to Dave</v>
      </c>
      <c r="AU386" s="45">
        <f>ABS(Stats!$AQ386-Stats!$AP386)</f>
        <v>20.84</v>
      </c>
      <c r="AV386" s="45">
        <f>Stats!$AQ386+Stats!$AP386</f>
        <v>233.6</v>
      </c>
      <c r="AW386" s="45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5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64">
        <v>2021.0</v>
      </c>
      <c r="AM387" s="64">
        <v>13.0</v>
      </c>
      <c r="AN387" s="65" t="s">
        <v>68</v>
      </c>
      <c r="AO387" s="65" t="s">
        <v>50</v>
      </c>
      <c r="AP387" s="64">
        <v>122.72</v>
      </c>
      <c r="AQ387" s="64">
        <v>87.7</v>
      </c>
      <c r="AR387" s="65" t="str">
        <f>IF(Stats!$AP387&gt;Stats!$AQ387,Stats!$AN387,Stats!$AO387)</f>
        <v>Ryan</v>
      </c>
      <c r="AS387" s="65" t="str">
        <f>IF(Stats!$AR387=Stats!$AN387,CONCATENATE(Stats!$AN387," over ",Stats!$AO387),CONCATENATE(Stats!$AO387," over ",Stats!$AN387))</f>
        <v>Ryan over AJ</v>
      </c>
      <c r="AT387" s="65" t="str">
        <f>IF(Stats!$AR387=Stats!$AO387,CONCATENATE(Stats!$AN387," loser to ",Stats!$AO387),CONCATENATE(Stats!$AO387," loser to ",Stats!$AN387))</f>
        <v>AJ loser to Ryan</v>
      </c>
      <c r="AU387" s="64">
        <f>ABS(Stats!$AQ387-Stats!$AP387)</f>
        <v>35.02</v>
      </c>
      <c r="AV387" s="64">
        <f>Stats!$AQ387+Stats!$AP387</f>
        <v>210.42</v>
      </c>
      <c r="AW387" s="6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</row>
    <row r="388" ht="12.75" customHeight="1">
      <c r="A388" s="4"/>
      <c r="B388" s="4"/>
      <c r="C388" s="4"/>
      <c r="D388" s="4" t="s">
        <v>61</v>
      </c>
      <c r="E388" s="4"/>
      <c r="F388" s="4"/>
      <c r="G388" s="4"/>
      <c r="H388" s="4"/>
      <c r="I388" s="4"/>
      <c r="J388" s="5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5">
        <v>2021.0</v>
      </c>
      <c r="AM388" s="45">
        <v>13.0</v>
      </c>
      <c r="AN388" s="46" t="s">
        <v>69</v>
      </c>
      <c r="AO388" s="46" t="s">
        <v>60</v>
      </c>
      <c r="AP388" s="45">
        <v>99.32</v>
      </c>
      <c r="AQ388" s="45">
        <v>79.0</v>
      </c>
      <c r="AR388" s="46" t="str">
        <f>IF(Stats!$AP388&gt;Stats!$AQ388,Stats!$AN388,Stats!$AO388)</f>
        <v>Todd</v>
      </c>
      <c r="AS388" s="46" t="str">
        <f>IF(Stats!$AR388=Stats!$AN388,CONCATENATE(Stats!$AN388," over ",Stats!$AO388),CONCATENATE(Stats!$AO388," over ",Stats!$AN388))</f>
        <v>Todd over Hoyle</v>
      </c>
      <c r="AT388" s="46" t="str">
        <f>IF(Stats!$AR388=Stats!$AO388,CONCATENATE(Stats!$AN388," loser to ",Stats!$AO388),CONCATENATE(Stats!$AO388," loser to ",Stats!$AN388))</f>
        <v>Hoyle loser to Todd</v>
      </c>
      <c r="AU388" s="45">
        <f>ABS(Stats!$AQ388-Stats!$AP388)</f>
        <v>20.32</v>
      </c>
      <c r="AV388" s="45">
        <f>Stats!$AQ388+Stats!$AP388</f>
        <v>178.32</v>
      </c>
      <c r="AW388" s="45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5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64">
        <v>2021.0</v>
      </c>
      <c r="AM389" s="64">
        <v>13.0</v>
      </c>
      <c r="AN389" s="65" t="s">
        <v>64</v>
      </c>
      <c r="AO389" s="65" t="s">
        <v>61</v>
      </c>
      <c r="AP389" s="64">
        <v>108.02</v>
      </c>
      <c r="AQ389" s="64">
        <v>105.42</v>
      </c>
      <c r="AR389" s="65" t="str">
        <f>IF(Stats!$AP389&gt;Stats!$AQ389,Stats!$AN389,Stats!$AO389)</f>
        <v>Mims</v>
      </c>
      <c r="AS389" s="65" t="str">
        <f>IF(Stats!$AR389=Stats!$AN389,CONCATENATE(Stats!$AN389," over ",Stats!$AO389),CONCATENATE(Stats!$AO389," over ",Stats!$AN389))</f>
        <v>Mims over Jimmy</v>
      </c>
      <c r="AT389" s="65" t="str">
        <f>IF(Stats!$AR389=Stats!$AO389,CONCATENATE(Stats!$AN389," loser to ",Stats!$AO389),CONCATENATE(Stats!$AO389," loser to ",Stats!$AN389))</f>
        <v>Jimmy loser to Mims</v>
      </c>
      <c r="AU389" s="64">
        <f>ABS(Stats!$AQ389-Stats!$AP389)</f>
        <v>2.6</v>
      </c>
      <c r="AV389" s="64">
        <f>Stats!$AQ389+Stats!$AP389</f>
        <v>213.44</v>
      </c>
      <c r="AW389" s="6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5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5">
        <v>2021.0</v>
      </c>
      <c r="AM390" s="45">
        <v>13.0</v>
      </c>
      <c r="AN390" s="46" t="s">
        <v>57</v>
      </c>
      <c r="AO390" s="46" t="s">
        <v>59</v>
      </c>
      <c r="AP390" s="45">
        <v>89.56</v>
      </c>
      <c r="AQ390" s="45">
        <v>121.6</v>
      </c>
      <c r="AR390" s="46" t="str">
        <f>IF(Stats!$AP390&gt;Stats!$AQ390,Stats!$AN390,Stats!$AO390)</f>
        <v>Forrest</v>
      </c>
      <c r="AS390" s="46" t="str">
        <f>IF(Stats!$AR390=Stats!$AN390,CONCATENATE(Stats!$AN390," over ",Stats!$AO390),CONCATENATE(Stats!$AO390," over ",Stats!$AN390))</f>
        <v>Forrest over Doug</v>
      </c>
      <c r="AT390" s="46" t="str">
        <f>IF(Stats!$AR390=Stats!$AO390,CONCATENATE(Stats!$AN390," loser to ",Stats!$AO390),CONCATENATE(Stats!$AO390," loser to ",Stats!$AN390))</f>
        <v>Doug loser to Forrest</v>
      </c>
      <c r="AU390" s="45">
        <f>ABS(Stats!$AQ390-Stats!$AP390)</f>
        <v>32.04</v>
      </c>
      <c r="AV390" s="45">
        <f>Stats!$AQ390+Stats!$AP390</f>
        <v>211.16</v>
      </c>
      <c r="AW390" s="45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5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64">
        <v>2021.0</v>
      </c>
      <c r="AM391" s="64">
        <v>13.0</v>
      </c>
      <c r="AN391" s="65" t="s">
        <v>67</v>
      </c>
      <c r="AO391" s="65" t="s">
        <v>49</v>
      </c>
      <c r="AP391" s="64">
        <v>59.5</v>
      </c>
      <c r="AQ391" s="64">
        <v>124.56</v>
      </c>
      <c r="AR391" s="65" t="str">
        <f>IF(Stats!$AP391&gt;Stats!$AQ391,Stats!$AN391,Stats!$AO391)</f>
        <v>Adler</v>
      </c>
      <c r="AS391" s="65" t="str">
        <f>IF(Stats!$AR391=Stats!$AN391,CONCATENATE(Stats!$AN391," over ",Stats!$AO391),CONCATENATE(Stats!$AO391," over ",Stats!$AN391))</f>
        <v>Adler over Rick</v>
      </c>
      <c r="AT391" s="65" t="str">
        <f>IF(Stats!$AR391=Stats!$AO391,CONCATENATE(Stats!$AN391," loser to ",Stats!$AO391),CONCATENATE(Stats!$AO391," loser to ",Stats!$AN391))</f>
        <v>Rick loser to Adler</v>
      </c>
      <c r="AU391" s="64">
        <f>ABS(Stats!$AQ391-Stats!$AP391)</f>
        <v>65.06</v>
      </c>
      <c r="AV391" s="64">
        <f>Stats!$AQ391+Stats!$AP391</f>
        <v>184.06</v>
      </c>
      <c r="AW391" s="6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</row>
    <row r="392" ht="12.75" customHeight="1">
      <c r="A392" s="4"/>
      <c r="B392" s="4"/>
      <c r="C392" s="4"/>
      <c r="D392" s="4" t="s">
        <v>57</v>
      </c>
      <c r="E392" s="4"/>
      <c r="F392" s="4"/>
      <c r="G392" s="4"/>
      <c r="H392" s="4"/>
      <c r="I392" s="4"/>
      <c r="J392" s="5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5">
        <v>2021.0</v>
      </c>
      <c r="AM392" s="45">
        <v>12.0</v>
      </c>
      <c r="AN392" s="46" t="s">
        <v>65</v>
      </c>
      <c r="AO392" s="46" t="s">
        <v>63</v>
      </c>
      <c r="AP392" s="45">
        <v>98.82</v>
      </c>
      <c r="AQ392" s="45">
        <v>83.76</v>
      </c>
      <c r="AR392" s="46" t="str">
        <f>IF(Stats!$AP392&gt;Stats!$AQ392,Stats!$AN392,Stats!$AO392)</f>
        <v>Neill</v>
      </c>
      <c r="AS392" s="46" t="str">
        <f>IF(Stats!$AR392=Stats!$AN392,CONCATENATE(Stats!$AN392," over ",Stats!$AO392),CONCATENATE(Stats!$AO392," over ",Stats!$AN392))</f>
        <v>Neill over Mike S</v>
      </c>
      <c r="AT392" s="46" t="str">
        <f>IF(Stats!$AR392=Stats!$AO392,CONCATENATE(Stats!$AN392," loser to ",Stats!$AO392),CONCATENATE(Stats!$AO392," loser to ",Stats!$AN392))</f>
        <v>Mike S loser to Neill</v>
      </c>
      <c r="AU392" s="45">
        <f>ABS(Stats!$AQ392-Stats!$AP392)</f>
        <v>15.06</v>
      </c>
      <c r="AV392" s="45">
        <f>Stats!$AQ392+Stats!$AP392</f>
        <v>182.58</v>
      </c>
      <c r="AW392" s="45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5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64">
        <v>2021.0</v>
      </c>
      <c r="AM393" s="64">
        <v>12.0</v>
      </c>
      <c r="AN393" s="65" t="s">
        <v>50</v>
      </c>
      <c r="AO393" s="65" t="s">
        <v>66</v>
      </c>
      <c r="AP393" s="64">
        <v>106.68</v>
      </c>
      <c r="AQ393" s="64">
        <v>79.12</v>
      </c>
      <c r="AR393" s="65" t="str">
        <f>IF(Stats!$AP393&gt;Stats!$AQ393,Stats!$AN393,Stats!$AO393)</f>
        <v>AJ</v>
      </c>
      <c r="AS393" s="65" t="str">
        <f>IF(Stats!$AR393=Stats!$AN393,CONCATENATE(Stats!$AN393," over ",Stats!$AO393),CONCATENATE(Stats!$AO393," over ",Stats!$AN393))</f>
        <v>AJ over Nixon</v>
      </c>
      <c r="AT393" s="65" t="str">
        <f>IF(Stats!$AR393=Stats!$AO393,CONCATENATE(Stats!$AN393," loser to ",Stats!$AO393),CONCATENATE(Stats!$AO393," loser to ",Stats!$AN393))</f>
        <v>Nixon loser to AJ</v>
      </c>
      <c r="AU393" s="64">
        <f>ABS(Stats!$AQ393-Stats!$AP393)</f>
        <v>27.56</v>
      </c>
      <c r="AV393" s="64">
        <f>Stats!$AQ393+Stats!$AP393</f>
        <v>185.8</v>
      </c>
      <c r="AW393" s="6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5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5">
        <v>2021.0</v>
      </c>
      <c r="AM394" s="45">
        <v>12.0</v>
      </c>
      <c r="AN394" s="46" t="s">
        <v>60</v>
      </c>
      <c r="AO394" s="46" t="s">
        <v>55</v>
      </c>
      <c r="AP394" s="45">
        <v>111.9</v>
      </c>
      <c r="AQ394" s="45">
        <v>69.92</v>
      </c>
      <c r="AR394" s="46" t="str">
        <f>IF(Stats!$AP394&gt;Stats!$AQ394,Stats!$AN394,Stats!$AO394)</f>
        <v>Hoyle</v>
      </c>
      <c r="AS394" s="46" t="str">
        <f>IF(Stats!$AR394=Stats!$AN394,CONCATENATE(Stats!$AN394," over ",Stats!$AO394),CONCATENATE(Stats!$AO394," over ",Stats!$AN394))</f>
        <v>Hoyle over Dave</v>
      </c>
      <c r="AT394" s="46" t="str">
        <f>IF(Stats!$AR394=Stats!$AO394,CONCATENATE(Stats!$AN394," loser to ",Stats!$AO394),CONCATENATE(Stats!$AO394," loser to ",Stats!$AN394))</f>
        <v>Dave loser to Hoyle</v>
      </c>
      <c r="AU394" s="45">
        <f>ABS(Stats!$AQ394-Stats!$AP394)</f>
        <v>41.98</v>
      </c>
      <c r="AV394" s="45">
        <f>Stats!$AQ394+Stats!$AP394</f>
        <v>181.82</v>
      </c>
      <c r="AW394" s="45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</row>
    <row r="395" ht="12.75" customHeight="1">
      <c r="A395" s="4"/>
      <c r="B395" s="4"/>
      <c r="C395" s="4"/>
      <c r="D395" s="4" t="s">
        <v>69</v>
      </c>
      <c r="E395" s="4"/>
      <c r="F395" s="4"/>
      <c r="G395" s="4"/>
      <c r="H395" s="4"/>
      <c r="I395" s="4"/>
      <c r="J395" s="5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64">
        <v>2021.0</v>
      </c>
      <c r="AM395" s="64">
        <v>12.0</v>
      </c>
      <c r="AN395" s="65" t="s">
        <v>61</v>
      </c>
      <c r="AO395" s="65" t="s">
        <v>68</v>
      </c>
      <c r="AP395" s="64">
        <v>112.3</v>
      </c>
      <c r="AQ395" s="64">
        <v>105.64</v>
      </c>
      <c r="AR395" s="65" t="str">
        <f>IF(Stats!$AP395&gt;Stats!$AQ395,Stats!$AN395,Stats!$AO395)</f>
        <v>Jimmy</v>
      </c>
      <c r="AS395" s="65" t="str">
        <f>IF(Stats!$AR395=Stats!$AN395,CONCATENATE(Stats!$AN395," over ",Stats!$AO395),CONCATENATE(Stats!$AO395," over ",Stats!$AN395))</f>
        <v>Jimmy over Ryan</v>
      </c>
      <c r="AT395" s="65" t="str">
        <f>IF(Stats!$AR395=Stats!$AO395,CONCATENATE(Stats!$AN395," loser to ",Stats!$AO395),CONCATENATE(Stats!$AO395," loser to ",Stats!$AN395))</f>
        <v>Ryan loser to Jimmy</v>
      </c>
      <c r="AU395" s="64">
        <f>ABS(Stats!$AQ395-Stats!$AP395)</f>
        <v>6.66</v>
      </c>
      <c r="AV395" s="64">
        <f>Stats!$AQ395+Stats!$AP395</f>
        <v>217.94</v>
      </c>
      <c r="AW395" s="6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5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5">
        <v>2021.0</v>
      </c>
      <c r="AM396" s="45">
        <v>12.0</v>
      </c>
      <c r="AN396" s="46" t="s">
        <v>59</v>
      </c>
      <c r="AO396" s="46" t="s">
        <v>69</v>
      </c>
      <c r="AP396" s="45">
        <v>117.98</v>
      </c>
      <c r="AQ396" s="45">
        <v>127.68</v>
      </c>
      <c r="AR396" s="46" t="str">
        <f>IF(Stats!$AP396&gt;Stats!$AQ396,Stats!$AN396,Stats!$AO396)</f>
        <v>Todd</v>
      </c>
      <c r="AS396" s="46" t="str">
        <f>IF(Stats!$AR396=Stats!$AN396,CONCATENATE(Stats!$AN396," over ",Stats!$AO396),CONCATENATE(Stats!$AO396," over ",Stats!$AN396))</f>
        <v>Todd over Forrest</v>
      </c>
      <c r="AT396" s="46" t="str">
        <f>IF(Stats!$AR396=Stats!$AO396,CONCATENATE(Stats!$AN396," loser to ",Stats!$AO396),CONCATENATE(Stats!$AO396," loser to ",Stats!$AN396))</f>
        <v>Forrest loser to Todd</v>
      </c>
      <c r="AU396" s="45">
        <f>ABS(Stats!$AQ396-Stats!$AP396)</f>
        <v>9.7</v>
      </c>
      <c r="AV396" s="45">
        <f>Stats!$AQ396+Stats!$AP396</f>
        <v>245.66</v>
      </c>
      <c r="AW396" s="45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</row>
    <row r="397" ht="12.75" customHeight="1">
      <c r="A397" s="4"/>
      <c r="B397" s="4"/>
      <c r="C397" s="4"/>
      <c r="D397" s="4" t="s">
        <v>69</v>
      </c>
      <c r="E397" s="4"/>
      <c r="F397" s="4"/>
      <c r="G397" s="4"/>
      <c r="H397" s="4"/>
      <c r="I397" s="4"/>
      <c r="J397" s="5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64">
        <v>2021.0</v>
      </c>
      <c r="AM397" s="64">
        <v>12.0</v>
      </c>
      <c r="AN397" s="65" t="s">
        <v>49</v>
      </c>
      <c r="AO397" s="65" t="s">
        <v>64</v>
      </c>
      <c r="AP397" s="64">
        <v>72.1</v>
      </c>
      <c r="AQ397" s="64">
        <v>105.0</v>
      </c>
      <c r="AR397" s="65" t="str">
        <f>IF(Stats!$AP397&gt;Stats!$AQ397,Stats!$AN397,Stats!$AO397)</f>
        <v>Mims</v>
      </c>
      <c r="AS397" s="65" t="str">
        <f>IF(Stats!$AR397=Stats!$AN397,CONCATENATE(Stats!$AN397," over ",Stats!$AO397),CONCATENATE(Stats!$AO397," over ",Stats!$AN397))</f>
        <v>Mims over Adler</v>
      </c>
      <c r="AT397" s="65" t="str">
        <f>IF(Stats!$AR397=Stats!$AO397,CONCATENATE(Stats!$AN397," loser to ",Stats!$AO397),CONCATENATE(Stats!$AO397," loser to ",Stats!$AN397))</f>
        <v>Adler loser to Mims</v>
      </c>
      <c r="AU397" s="64">
        <f>ABS(Stats!$AQ397-Stats!$AP397)</f>
        <v>32.9</v>
      </c>
      <c r="AV397" s="64">
        <f>Stats!$AQ397+Stats!$AP397</f>
        <v>177.1</v>
      </c>
      <c r="AW397" s="6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</row>
    <row r="398" ht="12.75" customHeight="1">
      <c r="A398" s="4"/>
      <c r="B398" s="4"/>
      <c r="C398" s="4"/>
      <c r="D398" s="4" t="s">
        <v>49</v>
      </c>
      <c r="E398" s="4"/>
      <c r="F398" s="4"/>
      <c r="G398" s="4"/>
      <c r="H398" s="4"/>
      <c r="I398" s="4"/>
      <c r="J398" s="5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5">
        <v>2021.0</v>
      </c>
      <c r="AM398" s="45">
        <v>12.0</v>
      </c>
      <c r="AN398" s="46" t="s">
        <v>67</v>
      </c>
      <c r="AO398" s="46" t="s">
        <v>57</v>
      </c>
      <c r="AP398" s="45">
        <v>77.22</v>
      </c>
      <c r="AQ398" s="45">
        <v>71.14</v>
      </c>
      <c r="AR398" s="46" t="str">
        <f>IF(Stats!$AP398&gt;Stats!$AQ398,Stats!$AN398,Stats!$AO398)</f>
        <v>Rick</v>
      </c>
      <c r="AS398" s="46" t="str">
        <f>IF(Stats!$AR398=Stats!$AN398,CONCATENATE(Stats!$AN398," over ",Stats!$AO398),CONCATENATE(Stats!$AO398," over ",Stats!$AN398))</f>
        <v>Rick over Doug</v>
      </c>
      <c r="AT398" s="46" t="str">
        <f>IF(Stats!$AR398=Stats!$AO398,CONCATENATE(Stats!$AN398," loser to ",Stats!$AO398),CONCATENATE(Stats!$AO398," loser to ",Stats!$AN398))</f>
        <v>Doug loser to Rick</v>
      </c>
      <c r="AU398" s="45">
        <f>ABS(Stats!$AQ398-Stats!$AP398)</f>
        <v>6.08</v>
      </c>
      <c r="AV398" s="45">
        <f>Stats!$AQ398+Stats!$AP398</f>
        <v>148.36</v>
      </c>
      <c r="AW398" s="45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</row>
    <row r="399" ht="12.75" customHeight="1">
      <c r="A399" s="4"/>
      <c r="B399" s="4"/>
      <c r="C399" s="4"/>
      <c r="D399" s="4" t="s">
        <v>69</v>
      </c>
      <c r="E399" s="4"/>
      <c r="F399" s="4"/>
      <c r="G399" s="4"/>
      <c r="H399" s="4"/>
      <c r="I399" s="4"/>
      <c r="J399" s="5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64">
        <v>2021.0</v>
      </c>
      <c r="AM399" s="64">
        <v>11.0</v>
      </c>
      <c r="AN399" s="65" t="s">
        <v>63</v>
      </c>
      <c r="AO399" s="65" t="s">
        <v>50</v>
      </c>
      <c r="AP399" s="64">
        <v>126.68</v>
      </c>
      <c r="AQ399" s="64">
        <v>131.36</v>
      </c>
      <c r="AR399" s="65" t="str">
        <f>IF(Stats!$AP399&gt;Stats!$AQ399,Stats!$AN399,Stats!$AO399)</f>
        <v>AJ</v>
      </c>
      <c r="AS399" s="65" t="str">
        <f>IF(Stats!$AR399=Stats!$AN399,CONCATENATE(Stats!$AN399," over ",Stats!$AO399),CONCATENATE(Stats!$AO399," over ",Stats!$AN399))</f>
        <v>AJ over Mike S</v>
      </c>
      <c r="AT399" s="65" t="str">
        <f>IF(Stats!$AR399=Stats!$AO399,CONCATENATE(Stats!$AN399," loser to ",Stats!$AO399),CONCATENATE(Stats!$AO399," loser to ",Stats!$AN399))</f>
        <v>Mike S loser to AJ</v>
      </c>
      <c r="AU399" s="64">
        <f>ABS(Stats!$AQ399-Stats!$AP399)</f>
        <v>4.68</v>
      </c>
      <c r="AV399" s="64">
        <f>Stats!$AQ399+Stats!$AP399</f>
        <v>258.04</v>
      </c>
      <c r="AW399" s="6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</row>
    <row r="400" ht="12.75" customHeight="1">
      <c r="A400" s="4"/>
      <c r="B400" s="4"/>
      <c r="C400" s="4"/>
      <c r="D400" s="4" t="s">
        <v>65</v>
      </c>
      <c r="E400" s="4"/>
      <c r="F400" s="4"/>
      <c r="G400" s="4"/>
      <c r="H400" s="4"/>
      <c r="I400" s="4"/>
      <c r="J400" s="5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5">
        <v>2021.0</v>
      </c>
      <c r="AM400" s="45">
        <v>11.0</v>
      </c>
      <c r="AN400" s="46" t="s">
        <v>65</v>
      </c>
      <c r="AO400" s="46" t="s">
        <v>60</v>
      </c>
      <c r="AP400" s="45">
        <v>119.88</v>
      </c>
      <c r="AQ400" s="45">
        <v>79.46</v>
      </c>
      <c r="AR400" s="46" t="str">
        <f>IF(Stats!$AP400&gt;Stats!$AQ400,Stats!$AN400,Stats!$AO400)</f>
        <v>Neill</v>
      </c>
      <c r="AS400" s="46" t="str">
        <f>IF(Stats!$AR400=Stats!$AN400,CONCATENATE(Stats!$AN400," over ",Stats!$AO400),CONCATENATE(Stats!$AO400," over ",Stats!$AN400))</f>
        <v>Neill over Hoyle</v>
      </c>
      <c r="AT400" s="46" t="str">
        <f>IF(Stats!$AR400=Stats!$AO400,CONCATENATE(Stats!$AN400," loser to ",Stats!$AO400),CONCATENATE(Stats!$AO400," loser to ",Stats!$AN400))</f>
        <v>Hoyle loser to Neill</v>
      </c>
      <c r="AU400" s="45">
        <f>ABS(Stats!$AQ400-Stats!$AP400)</f>
        <v>40.42</v>
      </c>
      <c r="AV400" s="45">
        <f>Stats!$AQ400+Stats!$AP400</f>
        <v>199.34</v>
      </c>
      <c r="AW400" s="45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</row>
    <row r="401" ht="12.75" customHeight="1">
      <c r="A401" s="4"/>
      <c r="B401" s="4"/>
      <c r="C401" s="4"/>
      <c r="D401" s="4" t="s">
        <v>61</v>
      </c>
      <c r="E401" s="4"/>
      <c r="F401" s="4"/>
      <c r="G401" s="4"/>
      <c r="H401" s="4"/>
      <c r="I401" s="4"/>
      <c r="J401" s="5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64">
        <v>2021.0</v>
      </c>
      <c r="AM401" s="64">
        <v>11.0</v>
      </c>
      <c r="AN401" s="65" t="s">
        <v>66</v>
      </c>
      <c r="AO401" s="65" t="s">
        <v>61</v>
      </c>
      <c r="AP401" s="64">
        <v>93.7</v>
      </c>
      <c r="AQ401" s="64">
        <v>88.74</v>
      </c>
      <c r="AR401" s="65" t="str">
        <f>IF(Stats!$AP401&gt;Stats!$AQ401,Stats!$AN401,Stats!$AO401)</f>
        <v>Nixon</v>
      </c>
      <c r="AS401" s="65" t="str">
        <f>IF(Stats!$AR401=Stats!$AN401,CONCATENATE(Stats!$AN401," over ",Stats!$AO401),CONCATENATE(Stats!$AO401," over ",Stats!$AN401))</f>
        <v>Nixon over Jimmy</v>
      </c>
      <c r="AT401" s="65" t="str">
        <f>IF(Stats!$AR401=Stats!$AO401,CONCATENATE(Stats!$AN401," loser to ",Stats!$AO401),CONCATENATE(Stats!$AO401," loser to ",Stats!$AN401))</f>
        <v>Jimmy loser to Nixon</v>
      </c>
      <c r="AU401" s="64">
        <f>ABS(Stats!$AQ401-Stats!$AP401)</f>
        <v>4.96</v>
      </c>
      <c r="AV401" s="64">
        <f>Stats!$AQ401+Stats!$AP401</f>
        <v>182.44</v>
      </c>
      <c r="AW401" s="6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</row>
    <row r="402" ht="12.75" customHeight="1">
      <c r="A402" s="4"/>
      <c r="B402" s="4"/>
      <c r="C402" s="4"/>
      <c r="D402" s="4" t="s">
        <v>64</v>
      </c>
      <c r="E402" s="4"/>
      <c r="F402" s="4"/>
      <c r="G402" s="4"/>
      <c r="H402" s="4"/>
      <c r="I402" s="4"/>
      <c r="J402" s="5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5">
        <v>2021.0</v>
      </c>
      <c r="AM402" s="45">
        <v>11.0</v>
      </c>
      <c r="AN402" s="46" t="s">
        <v>55</v>
      </c>
      <c r="AO402" s="46" t="s">
        <v>59</v>
      </c>
      <c r="AP402" s="45">
        <v>78.64</v>
      </c>
      <c r="AQ402" s="45">
        <v>94.02</v>
      </c>
      <c r="AR402" s="46" t="str">
        <f>IF(Stats!$AP402&gt;Stats!$AQ402,Stats!$AN402,Stats!$AO402)</f>
        <v>Forrest</v>
      </c>
      <c r="AS402" s="46" t="str">
        <f>IF(Stats!$AR402=Stats!$AN402,CONCATENATE(Stats!$AN402," over ",Stats!$AO402),CONCATENATE(Stats!$AO402," over ",Stats!$AN402))</f>
        <v>Forrest over Dave</v>
      </c>
      <c r="AT402" s="46" t="str">
        <f>IF(Stats!$AR402=Stats!$AO402,CONCATENATE(Stats!$AN402," loser to ",Stats!$AO402),CONCATENATE(Stats!$AO402," loser to ",Stats!$AN402))</f>
        <v>Dave loser to Forrest</v>
      </c>
      <c r="AU402" s="45">
        <f>ABS(Stats!$AQ402-Stats!$AP402)</f>
        <v>15.38</v>
      </c>
      <c r="AV402" s="45">
        <f>Stats!$AQ402+Stats!$AP402</f>
        <v>172.66</v>
      </c>
      <c r="AW402" s="45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5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64">
        <v>2021.0</v>
      </c>
      <c r="AM403" s="64">
        <v>11.0</v>
      </c>
      <c r="AN403" s="65" t="s">
        <v>68</v>
      </c>
      <c r="AO403" s="65" t="s">
        <v>49</v>
      </c>
      <c r="AP403" s="64">
        <v>107.98</v>
      </c>
      <c r="AQ403" s="64">
        <v>90.02</v>
      </c>
      <c r="AR403" s="65" t="str">
        <f>IF(Stats!$AP403&gt;Stats!$AQ403,Stats!$AN403,Stats!$AO403)</f>
        <v>Ryan</v>
      </c>
      <c r="AS403" s="65" t="str">
        <f>IF(Stats!$AR403=Stats!$AN403,CONCATENATE(Stats!$AN403," over ",Stats!$AO403),CONCATENATE(Stats!$AO403," over ",Stats!$AN403))</f>
        <v>Ryan over Adler</v>
      </c>
      <c r="AT403" s="65" t="str">
        <f>IF(Stats!$AR403=Stats!$AO403,CONCATENATE(Stats!$AN403," loser to ",Stats!$AO403),CONCATENATE(Stats!$AO403," loser to ",Stats!$AN403))</f>
        <v>Adler loser to Ryan</v>
      </c>
      <c r="AU403" s="64">
        <f>ABS(Stats!$AQ403-Stats!$AP403)</f>
        <v>17.96</v>
      </c>
      <c r="AV403" s="64">
        <f>Stats!$AQ403+Stats!$AP403</f>
        <v>198</v>
      </c>
      <c r="AW403" s="6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</row>
    <row r="404" ht="12.75" customHeight="1">
      <c r="A404" s="4"/>
      <c r="B404" s="4"/>
      <c r="C404" s="4"/>
      <c r="D404" s="4" t="s">
        <v>49</v>
      </c>
      <c r="E404" s="4"/>
      <c r="F404" s="4"/>
      <c r="G404" s="4"/>
      <c r="H404" s="4"/>
      <c r="I404" s="4"/>
      <c r="J404" s="5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5">
        <v>2021.0</v>
      </c>
      <c r="AM404" s="45">
        <v>11.0</v>
      </c>
      <c r="AN404" s="46" t="s">
        <v>69</v>
      </c>
      <c r="AO404" s="46" t="s">
        <v>67</v>
      </c>
      <c r="AP404" s="45">
        <v>119.0</v>
      </c>
      <c r="AQ404" s="45">
        <v>101.92</v>
      </c>
      <c r="AR404" s="46" t="str">
        <f>IF(Stats!$AP404&gt;Stats!$AQ404,Stats!$AN404,Stats!$AO404)</f>
        <v>Todd</v>
      </c>
      <c r="AS404" s="46" t="str">
        <f>IF(Stats!$AR404=Stats!$AN404,CONCATENATE(Stats!$AN404," over ",Stats!$AO404),CONCATENATE(Stats!$AO404," over ",Stats!$AN404))</f>
        <v>Todd over Rick</v>
      </c>
      <c r="AT404" s="46" t="str">
        <f>IF(Stats!$AR404=Stats!$AO404,CONCATENATE(Stats!$AN404," loser to ",Stats!$AO404),CONCATENATE(Stats!$AO404," loser to ",Stats!$AN404))</f>
        <v>Rick loser to Todd</v>
      </c>
      <c r="AU404" s="45">
        <f>ABS(Stats!$AQ404-Stats!$AP404)</f>
        <v>17.08</v>
      </c>
      <c r="AV404" s="45">
        <f>Stats!$AQ404+Stats!$AP404</f>
        <v>220.92</v>
      </c>
      <c r="AW404" s="45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</row>
    <row r="405" ht="12.75" customHeight="1">
      <c r="A405" s="4"/>
      <c r="B405" s="4"/>
      <c r="C405" s="4"/>
      <c r="D405" s="4" t="s">
        <v>66</v>
      </c>
      <c r="E405" s="4"/>
      <c r="F405" s="4"/>
      <c r="G405" s="4"/>
      <c r="H405" s="4"/>
      <c r="I405" s="4"/>
      <c r="J405" s="5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64">
        <v>2021.0</v>
      </c>
      <c r="AM405" s="64">
        <v>11.0</v>
      </c>
      <c r="AN405" s="65" t="s">
        <v>64</v>
      </c>
      <c r="AO405" s="65" t="s">
        <v>57</v>
      </c>
      <c r="AP405" s="64">
        <v>81.46</v>
      </c>
      <c r="AQ405" s="64">
        <v>105.68</v>
      </c>
      <c r="AR405" s="65" t="str">
        <f>IF(Stats!$AP405&gt;Stats!$AQ405,Stats!$AN405,Stats!$AO405)</f>
        <v>Doug</v>
      </c>
      <c r="AS405" s="65" t="str">
        <f>IF(Stats!$AR405=Stats!$AN405,CONCATENATE(Stats!$AN405," over ",Stats!$AO405),CONCATENATE(Stats!$AO405," over ",Stats!$AN405))</f>
        <v>Doug over Mims</v>
      </c>
      <c r="AT405" s="65" t="str">
        <f>IF(Stats!$AR405=Stats!$AO405,CONCATENATE(Stats!$AN405," loser to ",Stats!$AO405),CONCATENATE(Stats!$AO405," loser to ",Stats!$AN405))</f>
        <v>Mims loser to Doug</v>
      </c>
      <c r="AU405" s="64">
        <f>ABS(Stats!$AQ405-Stats!$AP405)</f>
        <v>24.22</v>
      </c>
      <c r="AV405" s="64">
        <f>Stats!$AQ405+Stats!$AP405</f>
        <v>187.14</v>
      </c>
      <c r="AW405" s="6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</row>
    <row r="406" ht="12.75" customHeight="1">
      <c r="A406" s="4"/>
      <c r="B406" s="4"/>
      <c r="C406" s="4"/>
      <c r="D406" s="4" t="s">
        <v>57</v>
      </c>
      <c r="E406" s="4"/>
      <c r="F406" s="4"/>
      <c r="G406" s="4"/>
      <c r="H406" s="4"/>
      <c r="I406" s="4"/>
      <c r="J406" s="5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5">
        <v>2021.0</v>
      </c>
      <c r="AM406" s="45">
        <v>10.0</v>
      </c>
      <c r="AN406" s="46" t="s">
        <v>60</v>
      </c>
      <c r="AO406" s="46" t="s">
        <v>63</v>
      </c>
      <c r="AP406" s="45">
        <v>88.24</v>
      </c>
      <c r="AQ406" s="45">
        <v>106.72</v>
      </c>
      <c r="AR406" s="46" t="str">
        <f>IF(Stats!$AP406&gt;Stats!$AQ406,Stats!$AN406,Stats!$AO406)</f>
        <v>Mike S</v>
      </c>
      <c r="AS406" s="46" t="str">
        <f>IF(Stats!$AR406=Stats!$AN406,CONCATENATE(Stats!$AN406," over ",Stats!$AO406),CONCATENATE(Stats!$AO406," over ",Stats!$AN406))</f>
        <v>Mike S over Hoyle</v>
      </c>
      <c r="AT406" s="46" t="str">
        <f>IF(Stats!$AR406=Stats!$AO406,CONCATENATE(Stats!$AN406," loser to ",Stats!$AO406),CONCATENATE(Stats!$AO406," loser to ",Stats!$AN406))</f>
        <v>Hoyle loser to Mike S</v>
      </c>
      <c r="AU406" s="45">
        <f>ABS(Stats!$AQ406-Stats!$AP406)</f>
        <v>18.48</v>
      </c>
      <c r="AV406" s="45">
        <f>Stats!$AQ406+Stats!$AP406</f>
        <v>194.96</v>
      </c>
      <c r="AW406" s="45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5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64">
        <v>2021.0</v>
      </c>
      <c r="AM407" s="64">
        <v>10.0</v>
      </c>
      <c r="AN407" s="65" t="s">
        <v>61</v>
      </c>
      <c r="AO407" s="65" t="s">
        <v>50</v>
      </c>
      <c r="AP407" s="64">
        <v>111.24</v>
      </c>
      <c r="AQ407" s="64">
        <v>68.64</v>
      </c>
      <c r="AR407" s="65" t="str">
        <f>IF(Stats!$AP407&gt;Stats!$AQ407,Stats!$AN407,Stats!$AO407)</f>
        <v>Jimmy</v>
      </c>
      <c r="AS407" s="65" t="str">
        <f>IF(Stats!$AR407=Stats!$AN407,CONCATENATE(Stats!$AN407," over ",Stats!$AO407),CONCATENATE(Stats!$AO407," over ",Stats!$AN407))</f>
        <v>Jimmy over AJ</v>
      </c>
      <c r="AT407" s="65" t="str">
        <f>IF(Stats!$AR407=Stats!$AO407,CONCATENATE(Stats!$AN407," loser to ",Stats!$AO407),CONCATENATE(Stats!$AO407," loser to ",Stats!$AN407))</f>
        <v>AJ loser to Jimmy</v>
      </c>
      <c r="AU407" s="64">
        <f>ABS(Stats!$AQ407-Stats!$AP407)</f>
        <v>42.6</v>
      </c>
      <c r="AV407" s="64">
        <f>Stats!$AQ407+Stats!$AP407</f>
        <v>179.88</v>
      </c>
      <c r="AW407" s="6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5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5">
        <v>2021.0</v>
      </c>
      <c r="AM408" s="45">
        <v>10.0</v>
      </c>
      <c r="AN408" s="46" t="s">
        <v>59</v>
      </c>
      <c r="AO408" s="46" t="s">
        <v>65</v>
      </c>
      <c r="AP408" s="45">
        <v>87.88</v>
      </c>
      <c r="AQ408" s="45">
        <v>95.1</v>
      </c>
      <c r="AR408" s="46" t="str">
        <f>IF(Stats!$AP408&gt;Stats!$AQ408,Stats!$AN408,Stats!$AO408)</f>
        <v>Neill</v>
      </c>
      <c r="AS408" s="46" t="str">
        <f>IF(Stats!$AR408=Stats!$AN408,CONCATENATE(Stats!$AN408," over ",Stats!$AO408),CONCATENATE(Stats!$AO408," over ",Stats!$AN408))</f>
        <v>Neill over Forrest</v>
      </c>
      <c r="AT408" s="46" t="str">
        <f>IF(Stats!$AR408=Stats!$AO408,CONCATENATE(Stats!$AN408," loser to ",Stats!$AO408),CONCATENATE(Stats!$AO408," loser to ",Stats!$AN408))</f>
        <v>Forrest loser to Neill</v>
      </c>
      <c r="AU408" s="45">
        <f>ABS(Stats!$AQ408-Stats!$AP408)</f>
        <v>7.22</v>
      </c>
      <c r="AV408" s="45">
        <f>Stats!$AQ408+Stats!$AP408</f>
        <v>182.98</v>
      </c>
      <c r="AW408" s="45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</row>
    <row r="409" ht="12.75" customHeight="1">
      <c r="A409" s="4"/>
      <c r="B409" s="4"/>
      <c r="C409" s="4"/>
      <c r="D409" s="4" t="s">
        <v>64</v>
      </c>
      <c r="E409" s="4"/>
      <c r="F409" s="4"/>
      <c r="G409" s="4"/>
      <c r="H409" s="4"/>
      <c r="I409" s="4"/>
      <c r="J409" s="5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64">
        <v>2021.0</v>
      </c>
      <c r="AM409" s="64">
        <v>10.0</v>
      </c>
      <c r="AN409" s="65" t="s">
        <v>49</v>
      </c>
      <c r="AO409" s="65" t="s">
        <v>66</v>
      </c>
      <c r="AP409" s="64">
        <v>79.72</v>
      </c>
      <c r="AQ409" s="64">
        <v>126.84</v>
      </c>
      <c r="AR409" s="65" t="str">
        <f>IF(Stats!$AP409&gt;Stats!$AQ409,Stats!$AN409,Stats!$AO409)</f>
        <v>Nixon</v>
      </c>
      <c r="AS409" s="65" t="str">
        <f>IF(Stats!$AR409=Stats!$AN409,CONCATENATE(Stats!$AN409," over ",Stats!$AO409),CONCATENATE(Stats!$AO409," over ",Stats!$AN409))</f>
        <v>Nixon over Adler</v>
      </c>
      <c r="AT409" s="65" t="str">
        <f>IF(Stats!$AR409=Stats!$AO409,CONCATENATE(Stats!$AN409," loser to ",Stats!$AO409),CONCATENATE(Stats!$AO409," loser to ",Stats!$AN409))</f>
        <v>Adler loser to Nixon</v>
      </c>
      <c r="AU409" s="64">
        <f>ABS(Stats!$AQ409-Stats!$AP409)</f>
        <v>47.12</v>
      </c>
      <c r="AV409" s="64">
        <f>Stats!$AQ409+Stats!$AP409</f>
        <v>206.56</v>
      </c>
      <c r="AW409" s="6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5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5">
        <v>2021.0</v>
      </c>
      <c r="AM410" s="45">
        <v>10.0</v>
      </c>
      <c r="AN410" s="46" t="s">
        <v>67</v>
      </c>
      <c r="AO410" s="46" t="s">
        <v>55</v>
      </c>
      <c r="AP410" s="45">
        <v>55.98</v>
      </c>
      <c r="AQ410" s="45">
        <v>73.04</v>
      </c>
      <c r="AR410" s="46" t="str">
        <f>IF(Stats!$AP410&gt;Stats!$AQ410,Stats!$AN410,Stats!$AO410)</f>
        <v>Dave</v>
      </c>
      <c r="AS410" s="46" t="str">
        <f>IF(Stats!$AR410=Stats!$AN410,CONCATENATE(Stats!$AN410," over ",Stats!$AO410),CONCATENATE(Stats!$AO410," over ",Stats!$AN410))</f>
        <v>Dave over Rick</v>
      </c>
      <c r="AT410" s="46" t="str">
        <f>IF(Stats!$AR410=Stats!$AO410,CONCATENATE(Stats!$AN410," loser to ",Stats!$AO410),CONCATENATE(Stats!$AO410," loser to ",Stats!$AN410))</f>
        <v>Rick loser to Dave</v>
      </c>
      <c r="AU410" s="45">
        <f>ABS(Stats!$AQ410-Stats!$AP410)</f>
        <v>17.06</v>
      </c>
      <c r="AV410" s="45">
        <f>Stats!$AQ410+Stats!$AP410</f>
        <v>129.02</v>
      </c>
      <c r="AW410" s="45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</row>
    <row r="411" ht="12.75" customHeight="1">
      <c r="A411" s="4"/>
      <c r="B411" s="4"/>
      <c r="C411" s="4"/>
      <c r="D411" s="4" t="s">
        <v>60</v>
      </c>
      <c r="E411" s="4"/>
      <c r="F411" s="4"/>
      <c r="G411" s="4"/>
      <c r="H411" s="4"/>
      <c r="I411" s="4"/>
      <c r="J411" s="5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64">
        <v>2021.0</v>
      </c>
      <c r="AM411" s="64">
        <v>10.0</v>
      </c>
      <c r="AN411" s="65" t="s">
        <v>57</v>
      </c>
      <c r="AO411" s="65" t="s">
        <v>68</v>
      </c>
      <c r="AP411" s="64">
        <v>137.74</v>
      </c>
      <c r="AQ411" s="64">
        <v>77.9</v>
      </c>
      <c r="AR411" s="65" t="str">
        <f>IF(Stats!$AP411&gt;Stats!$AQ411,Stats!$AN411,Stats!$AO411)</f>
        <v>Doug</v>
      </c>
      <c r="AS411" s="65" t="str">
        <f>IF(Stats!$AR411=Stats!$AN411,CONCATENATE(Stats!$AN411," over ",Stats!$AO411),CONCATENATE(Stats!$AO411," over ",Stats!$AN411))</f>
        <v>Doug over Ryan</v>
      </c>
      <c r="AT411" s="65" t="str">
        <f>IF(Stats!$AR411=Stats!$AO411,CONCATENATE(Stats!$AN411," loser to ",Stats!$AO411),CONCATENATE(Stats!$AO411," loser to ",Stats!$AN411))</f>
        <v>Ryan loser to Doug</v>
      </c>
      <c r="AU411" s="64">
        <f>ABS(Stats!$AQ411-Stats!$AP411)</f>
        <v>59.84</v>
      </c>
      <c r="AV411" s="64">
        <f>Stats!$AQ411+Stats!$AP411</f>
        <v>215.64</v>
      </c>
      <c r="AW411" s="6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5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5">
        <v>2021.0</v>
      </c>
      <c r="AM412" s="45">
        <v>10.0</v>
      </c>
      <c r="AN412" s="46" t="s">
        <v>64</v>
      </c>
      <c r="AO412" s="46" t="s">
        <v>69</v>
      </c>
      <c r="AP412" s="45">
        <v>101.02</v>
      </c>
      <c r="AQ412" s="45">
        <v>97.08</v>
      </c>
      <c r="AR412" s="46" t="str">
        <f>IF(Stats!$AP412&gt;Stats!$AQ412,Stats!$AN412,Stats!$AO412)</f>
        <v>Mims</v>
      </c>
      <c r="AS412" s="46" t="str">
        <f>IF(Stats!$AR412=Stats!$AN412,CONCATENATE(Stats!$AN412," over ",Stats!$AO412),CONCATENATE(Stats!$AO412," over ",Stats!$AN412))</f>
        <v>Mims over Todd</v>
      </c>
      <c r="AT412" s="46" t="str">
        <f>IF(Stats!$AR412=Stats!$AO412,CONCATENATE(Stats!$AN412," loser to ",Stats!$AO412),CONCATENATE(Stats!$AO412," loser to ",Stats!$AN412))</f>
        <v>Todd loser to Mims</v>
      </c>
      <c r="AU412" s="45">
        <f>ABS(Stats!$AQ412-Stats!$AP412)</f>
        <v>3.94</v>
      </c>
      <c r="AV412" s="45">
        <f>Stats!$AQ412+Stats!$AP412</f>
        <v>198.1</v>
      </c>
      <c r="AW412" s="45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</row>
    <row r="413" ht="12.75" customHeight="1">
      <c r="A413" s="4"/>
      <c r="B413" s="4"/>
      <c r="C413" s="4"/>
      <c r="D413" s="4" t="s">
        <v>57</v>
      </c>
      <c r="E413" s="4"/>
      <c r="F413" s="4"/>
      <c r="G413" s="4"/>
      <c r="H413" s="4"/>
      <c r="I413" s="4"/>
      <c r="J413" s="5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64">
        <v>2021.0</v>
      </c>
      <c r="AM413" s="64">
        <v>9.0</v>
      </c>
      <c r="AN413" s="65" t="s">
        <v>63</v>
      </c>
      <c r="AO413" s="65" t="s">
        <v>61</v>
      </c>
      <c r="AP413" s="64">
        <v>101.68</v>
      </c>
      <c r="AQ413" s="64">
        <v>88.28</v>
      </c>
      <c r="AR413" s="65" t="str">
        <f>IF(Stats!$AP413&gt;Stats!$AQ413,Stats!$AN413,Stats!$AO413)</f>
        <v>Mike S</v>
      </c>
      <c r="AS413" s="65" t="str">
        <f>IF(Stats!$AR413=Stats!$AN413,CONCATENATE(Stats!$AN413," over ",Stats!$AO413),CONCATENATE(Stats!$AO413," over ",Stats!$AN413))</f>
        <v>Mike S over Jimmy</v>
      </c>
      <c r="AT413" s="65" t="str">
        <f>IF(Stats!$AR413=Stats!$AO413,CONCATENATE(Stats!$AN413," loser to ",Stats!$AO413),CONCATENATE(Stats!$AO413," loser to ",Stats!$AN413))</f>
        <v>Jimmy loser to Mike S</v>
      </c>
      <c r="AU413" s="64">
        <f>ABS(Stats!$AQ413-Stats!$AP413)</f>
        <v>13.4</v>
      </c>
      <c r="AV413" s="64">
        <f>Stats!$AQ413+Stats!$AP413</f>
        <v>189.96</v>
      </c>
      <c r="AW413" s="6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5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5">
        <v>2021.0</v>
      </c>
      <c r="AM414" s="45">
        <v>9.0</v>
      </c>
      <c r="AN414" s="46" t="s">
        <v>60</v>
      </c>
      <c r="AO414" s="46" t="s">
        <v>59</v>
      </c>
      <c r="AP414" s="45">
        <v>72.66</v>
      </c>
      <c r="AQ414" s="45">
        <v>87.16</v>
      </c>
      <c r="AR414" s="46" t="str">
        <f>IF(Stats!$AP414&gt;Stats!$AQ414,Stats!$AN414,Stats!$AO414)</f>
        <v>Forrest</v>
      </c>
      <c r="AS414" s="46" t="str">
        <f>IF(Stats!$AR414=Stats!$AN414,CONCATENATE(Stats!$AN414," over ",Stats!$AO414),CONCATENATE(Stats!$AO414," over ",Stats!$AN414))</f>
        <v>Forrest over Hoyle</v>
      </c>
      <c r="AT414" s="46" t="str">
        <f>IF(Stats!$AR414=Stats!$AO414,CONCATENATE(Stats!$AN414," loser to ",Stats!$AO414),CONCATENATE(Stats!$AO414," loser to ",Stats!$AN414))</f>
        <v>Hoyle loser to Forrest</v>
      </c>
      <c r="AU414" s="45">
        <f>ABS(Stats!$AQ414-Stats!$AP414)</f>
        <v>14.5</v>
      </c>
      <c r="AV414" s="45">
        <f>Stats!$AQ414+Stats!$AP414</f>
        <v>159.82</v>
      </c>
      <c r="AW414" s="45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</row>
    <row r="415" ht="12.75" customHeight="1">
      <c r="A415" s="4"/>
      <c r="B415" s="4"/>
      <c r="C415" s="4"/>
      <c r="D415" s="4" t="s">
        <v>64</v>
      </c>
      <c r="E415" s="4"/>
      <c r="F415" s="4"/>
      <c r="G415" s="4"/>
      <c r="H415" s="4"/>
      <c r="I415" s="4"/>
      <c r="J415" s="5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64">
        <v>2021.0</v>
      </c>
      <c r="AM415" s="64">
        <v>9.0</v>
      </c>
      <c r="AN415" s="65" t="s">
        <v>50</v>
      </c>
      <c r="AO415" s="65" t="s">
        <v>49</v>
      </c>
      <c r="AP415" s="64">
        <v>84.0</v>
      </c>
      <c r="AQ415" s="64">
        <v>77.4</v>
      </c>
      <c r="AR415" s="65" t="str">
        <f>IF(Stats!$AP415&gt;Stats!$AQ415,Stats!$AN415,Stats!$AO415)</f>
        <v>AJ</v>
      </c>
      <c r="AS415" s="65" t="str">
        <f>IF(Stats!$AR415=Stats!$AN415,CONCATENATE(Stats!$AN415," over ",Stats!$AO415),CONCATENATE(Stats!$AO415," over ",Stats!$AN415))</f>
        <v>AJ over Adler</v>
      </c>
      <c r="AT415" s="65" t="str">
        <f>IF(Stats!$AR415=Stats!$AO415,CONCATENATE(Stats!$AN415," loser to ",Stats!$AO415),CONCATENATE(Stats!$AO415," loser to ",Stats!$AN415))</f>
        <v>Adler loser to AJ</v>
      </c>
      <c r="AU415" s="64">
        <f>ABS(Stats!$AQ415-Stats!$AP415)</f>
        <v>6.6</v>
      </c>
      <c r="AV415" s="64">
        <f>Stats!$AQ415+Stats!$AP415</f>
        <v>161.4</v>
      </c>
      <c r="AW415" s="6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5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5">
        <v>2021.0</v>
      </c>
      <c r="AM416" s="45">
        <v>9.0</v>
      </c>
      <c r="AN416" s="46" t="s">
        <v>65</v>
      </c>
      <c r="AO416" s="46" t="s">
        <v>67</v>
      </c>
      <c r="AP416" s="45">
        <v>126.04</v>
      </c>
      <c r="AQ416" s="45">
        <v>91.28</v>
      </c>
      <c r="AR416" s="46" t="str">
        <f>IF(Stats!$AP416&gt;Stats!$AQ416,Stats!$AN416,Stats!$AO416)</f>
        <v>Neill</v>
      </c>
      <c r="AS416" s="46" t="str">
        <f>IF(Stats!$AR416=Stats!$AN416,CONCATENATE(Stats!$AN416," over ",Stats!$AO416),CONCATENATE(Stats!$AO416," over ",Stats!$AN416))</f>
        <v>Neill over Rick</v>
      </c>
      <c r="AT416" s="46" t="str">
        <f>IF(Stats!$AR416=Stats!$AO416,CONCATENATE(Stats!$AN416," loser to ",Stats!$AO416),CONCATENATE(Stats!$AO416," loser to ",Stats!$AN416))</f>
        <v>Rick loser to Neill</v>
      </c>
      <c r="AU416" s="45">
        <f>ABS(Stats!$AQ416-Stats!$AP416)</f>
        <v>34.76</v>
      </c>
      <c r="AV416" s="45">
        <f>Stats!$AQ416+Stats!$AP416</f>
        <v>217.32</v>
      </c>
      <c r="AW416" s="45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</row>
    <row r="417" ht="12.75" customHeight="1">
      <c r="A417" s="4"/>
      <c r="B417" s="4"/>
      <c r="C417" s="4"/>
      <c r="D417" s="4" t="s">
        <v>65</v>
      </c>
      <c r="E417" s="4"/>
      <c r="F417" s="4"/>
      <c r="G417" s="4"/>
      <c r="H417" s="4"/>
      <c r="I417" s="4"/>
      <c r="J417" s="5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64">
        <v>2021.0</v>
      </c>
      <c r="AM417" s="64">
        <v>9.0</v>
      </c>
      <c r="AN417" s="65" t="s">
        <v>66</v>
      </c>
      <c r="AO417" s="65" t="s">
        <v>57</v>
      </c>
      <c r="AP417" s="64">
        <v>72.34</v>
      </c>
      <c r="AQ417" s="64">
        <v>97.0</v>
      </c>
      <c r="AR417" s="65" t="str">
        <f>IF(Stats!$AP417&gt;Stats!$AQ417,Stats!$AN417,Stats!$AO417)</f>
        <v>Doug</v>
      </c>
      <c r="AS417" s="65" t="str">
        <f>IF(Stats!$AR417=Stats!$AN417,CONCATENATE(Stats!$AN417," over ",Stats!$AO417),CONCATENATE(Stats!$AO417," over ",Stats!$AN417))</f>
        <v>Doug over Nixon</v>
      </c>
      <c r="AT417" s="65" t="str">
        <f>IF(Stats!$AR417=Stats!$AO417,CONCATENATE(Stats!$AN417," loser to ",Stats!$AO417),CONCATENATE(Stats!$AO417," loser to ",Stats!$AN417))</f>
        <v>Nixon loser to Doug</v>
      </c>
      <c r="AU417" s="64">
        <f>ABS(Stats!$AQ417-Stats!$AP417)</f>
        <v>24.66</v>
      </c>
      <c r="AV417" s="64">
        <f>Stats!$AQ417+Stats!$AP417</f>
        <v>169.34</v>
      </c>
      <c r="AW417" s="64"/>
      <c r="AX417" s="4"/>
      <c r="AY417" s="4"/>
      <c r="AZ417" s="4"/>
      <c r="BA417" s="4"/>
      <c r="BB417" s="4"/>
      <c r="BC417" s="4"/>
      <c r="BD417" s="4"/>
      <c r="BE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5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5">
        <v>2021.0</v>
      </c>
      <c r="AM418" s="45">
        <v>9.0</v>
      </c>
      <c r="AN418" s="46" t="s">
        <v>55</v>
      </c>
      <c r="AO418" s="46" t="s">
        <v>64</v>
      </c>
      <c r="AP418" s="45">
        <v>76.0</v>
      </c>
      <c r="AQ418" s="45">
        <v>101.24</v>
      </c>
      <c r="AR418" s="46" t="str">
        <f>IF(Stats!$AP418&gt;Stats!$AQ418,Stats!$AN418,Stats!$AO418)</f>
        <v>Mims</v>
      </c>
      <c r="AS418" s="46" t="str">
        <f>IF(Stats!$AR418=Stats!$AN418,CONCATENATE(Stats!$AN418," over ",Stats!$AO418),CONCATENATE(Stats!$AO418," over ",Stats!$AN418))</f>
        <v>Mims over Dave</v>
      </c>
      <c r="AT418" s="46" t="str">
        <f>IF(Stats!$AR418=Stats!$AO418,CONCATENATE(Stats!$AN418," loser to ",Stats!$AO418),CONCATENATE(Stats!$AO418," loser to ",Stats!$AN418))</f>
        <v>Dave loser to Mims</v>
      </c>
      <c r="AU418" s="45">
        <f>ABS(Stats!$AQ418-Stats!$AP418)</f>
        <v>25.24</v>
      </c>
      <c r="AV418" s="45">
        <f>Stats!$AQ418+Stats!$AP418</f>
        <v>177.24</v>
      </c>
      <c r="AW418" s="45"/>
      <c r="AX418" s="4"/>
      <c r="AY418" s="4"/>
      <c r="AZ418" s="4"/>
      <c r="BA418" s="4"/>
      <c r="BB418" s="4"/>
      <c r="BC418" s="4"/>
      <c r="BD418" s="4"/>
      <c r="BE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</row>
    <row r="419" ht="12.75" customHeight="1">
      <c r="A419" s="4"/>
      <c r="B419" s="4"/>
      <c r="C419" s="4"/>
      <c r="D419" s="4" t="s">
        <v>61</v>
      </c>
      <c r="E419" s="4"/>
      <c r="F419" s="4"/>
      <c r="G419" s="4"/>
      <c r="H419" s="4"/>
      <c r="I419" s="4"/>
      <c r="J419" s="5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64">
        <v>2021.0</v>
      </c>
      <c r="AM419" s="64">
        <v>9.0</v>
      </c>
      <c r="AN419" s="65" t="s">
        <v>68</v>
      </c>
      <c r="AO419" s="65" t="s">
        <v>69</v>
      </c>
      <c r="AP419" s="64">
        <v>84.04</v>
      </c>
      <c r="AQ419" s="64">
        <v>71.8</v>
      </c>
      <c r="AR419" s="65" t="str">
        <f>IF(Stats!$AP419&gt;Stats!$AQ419,Stats!$AN419,Stats!$AO419)</f>
        <v>Ryan</v>
      </c>
      <c r="AS419" s="65" t="str">
        <f>IF(Stats!$AR419=Stats!$AN419,CONCATENATE(Stats!$AN419," over ",Stats!$AO419),CONCATENATE(Stats!$AO419," over ",Stats!$AN419))</f>
        <v>Ryan over Todd</v>
      </c>
      <c r="AT419" s="65" t="str">
        <f>IF(Stats!$AR419=Stats!$AO419,CONCATENATE(Stats!$AN419," loser to ",Stats!$AO419),CONCATENATE(Stats!$AO419," loser to ",Stats!$AN419))</f>
        <v>Todd loser to Ryan</v>
      </c>
      <c r="AU419" s="64">
        <f>ABS(Stats!$AQ419-Stats!$AP419)</f>
        <v>12.24</v>
      </c>
      <c r="AV419" s="64">
        <f>Stats!$AQ419+Stats!$AP419</f>
        <v>155.84</v>
      </c>
      <c r="AW419" s="64"/>
      <c r="AX419" s="4"/>
      <c r="AY419" s="4"/>
      <c r="AZ419" s="4"/>
      <c r="BA419" s="4"/>
      <c r="BB419" s="4"/>
      <c r="BC419" s="4"/>
      <c r="BD419" s="4"/>
      <c r="BE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5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5">
        <v>2021.0</v>
      </c>
      <c r="AM420" s="45">
        <v>8.0</v>
      </c>
      <c r="AN420" s="46" t="s">
        <v>59</v>
      </c>
      <c r="AO420" s="46" t="s">
        <v>63</v>
      </c>
      <c r="AP420" s="45">
        <v>110.5</v>
      </c>
      <c r="AQ420" s="45">
        <v>112.42</v>
      </c>
      <c r="AR420" s="46" t="str">
        <f>IF(Stats!$AP420&gt;Stats!$AQ420,Stats!$AN420,Stats!$AO420)</f>
        <v>Mike S</v>
      </c>
      <c r="AS420" s="46" t="str">
        <f>IF(Stats!$AR420=Stats!$AN420,CONCATENATE(Stats!$AN420," over ",Stats!$AO420),CONCATENATE(Stats!$AO420," over ",Stats!$AN420))</f>
        <v>Mike S over Forrest</v>
      </c>
      <c r="AT420" s="46" t="str">
        <f>IF(Stats!$AR420=Stats!$AO420,CONCATENATE(Stats!$AN420," loser to ",Stats!$AO420),CONCATENATE(Stats!$AO420," loser to ",Stats!$AN420))</f>
        <v>Forrest loser to Mike S</v>
      </c>
      <c r="AU420" s="45">
        <f>ABS(Stats!$AQ420-Stats!$AP420)</f>
        <v>1.92</v>
      </c>
      <c r="AV420" s="45">
        <f>Stats!$AQ420+Stats!$AP420</f>
        <v>222.92</v>
      </c>
      <c r="AW420" s="45"/>
      <c r="AX420" s="4"/>
      <c r="AY420" s="4"/>
      <c r="AZ420" s="4"/>
      <c r="BA420" s="4"/>
      <c r="BB420" s="4"/>
      <c r="BC420" s="4"/>
      <c r="BD420" s="4"/>
      <c r="BE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</row>
    <row r="421" ht="12.75" customHeight="1">
      <c r="A421" s="4"/>
      <c r="B421" s="4"/>
      <c r="C421" s="4"/>
      <c r="D421" s="4" t="s">
        <v>49</v>
      </c>
      <c r="E421" s="4"/>
      <c r="F421" s="4"/>
      <c r="G421" s="4"/>
      <c r="H421" s="4"/>
      <c r="I421" s="4"/>
      <c r="J421" s="5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64">
        <v>2021.0</v>
      </c>
      <c r="AM421" s="64">
        <v>8.0</v>
      </c>
      <c r="AN421" s="65" t="s">
        <v>49</v>
      </c>
      <c r="AO421" s="65" t="s">
        <v>61</v>
      </c>
      <c r="AP421" s="64">
        <v>70.86</v>
      </c>
      <c r="AQ421" s="64">
        <v>128.7</v>
      </c>
      <c r="AR421" s="65" t="str">
        <f>IF(Stats!$AP421&gt;Stats!$AQ421,Stats!$AN421,Stats!$AO421)</f>
        <v>Jimmy</v>
      </c>
      <c r="AS421" s="65" t="str">
        <f>IF(Stats!$AR421=Stats!$AN421,CONCATENATE(Stats!$AN421," over ",Stats!$AO421),CONCATENATE(Stats!$AO421," over ",Stats!$AN421))</f>
        <v>Jimmy over Adler</v>
      </c>
      <c r="AT421" s="65" t="str">
        <f>IF(Stats!$AR421=Stats!$AO421,CONCATENATE(Stats!$AN421," loser to ",Stats!$AO421),CONCATENATE(Stats!$AO421," loser to ",Stats!$AN421))</f>
        <v>Adler loser to Jimmy</v>
      </c>
      <c r="AU421" s="64">
        <f>ABS(Stats!$AQ421-Stats!$AP421)</f>
        <v>57.84</v>
      </c>
      <c r="AV421" s="64">
        <f>Stats!$AQ421+Stats!$AP421</f>
        <v>199.56</v>
      </c>
      <c r="AW421" s="64"/>
      <c r="AX421" s="4"/>
      <c r="AY421" s="4"/>
      <c r="AZ421" s="4"/>
      <c r="BA421" s="4"/>
      <c r="BB421" s="4"/>
      <c r="BC421" s="4"/>
      <c r="BD421" s="4"/>
      <c r="BE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5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5">
        <v>2021.0</v>
      </c>
      <c r="AM422" s="45">
        <v>8.0</v>
      </c>
      <c r="AN422" s="46" t="s">
        <v>67</v>
      </c>
      <c r="AO422" s="46" t="s">
        <v>60</v>
      </c>
      <c r="AP422" s="45">
        <v>77.96</v>
      </c>
      <c r="AQ422" s="45">
        <v>96.86</v>
      </c>
      <c r="AR422" s="46" t="str">
        <f>IF(Stats!$AP422&gt;Stats!$AQ422,Stats!$AN422,Stats!$AO422)</f>
        <v>Hoyle</v>
      </c>
      <c r="AS422" s="46" t="str">
        <f>IF(Stats!$AR422=Stats!$AN422,CONCATENATE(Stats!$AN422," over ",Stats!$AO422),CONCATENATE(Stats!$AO422," over ",Stats!$AN422))</f>
        <v>Hoyle over Rick</v>
      </c>
      <c r="AT422" s="46" t="str">
        <f>IF(Stats!$AR422=Stats!$AO422,CONCATENATE(Stats!$AN422," loser to ",Stats!$AO422),CONCATENATE(Stats!$AO422," loser to ",Stats!$AN422))</f>
        <v>Rick loser to Hoyle</v>
      </c>
      <c r="AU422" s="45">
        <f>ABS(Stats!$AQ422-Stats!$AP422)</f>
        <v>18.9</v>
      </c>
      <c r="AV422" s="45">
        <f>Stats!$AQ422+Stats!$AP422</f>
        <v>174.82</v>
      </c>
      <c r="AW422" s="45"/>
      <c r="AX422" s="4"/>
      <c r="AY422" s="4"/>
      <c r="AZ422" s="4"/>
      <c r="BA422" s="4"/>
      <c r="BB422" s="4"/>
      <c r="BC422" s="4"/>
      <c r="BD422" s="4"/>
      <c r="BE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</row>
    <row r="423" ht="12.75" customHeight="1">
      <c r="A423" s="4"/>
      <c r="B423" s="4"/>
      <c r="C423" s="4"/>
      <c r="D423" s="4" t="s">
        <v>63</v>
      </c>
      <c r="E423" s="4"/>
      <c r="F423" s="4"/>
      <c r="G423" s="4"/>
      <c r="H423" s="4"/>
      <c r="I423" s="4"/>
      <c r="J423" s="5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64">
        <v>2021.0</v>
      </c>
      <c r="AM423" s="64">
        <v>8.0</v>
      </c>
      <c r="AN423" s="65" t="s">
        <v>57</v>
      </c>
      <c r="AO423" s="65" t="s">
        <v>50</v>
      </c>
      <c r="AP423" s="64">
        <v>65.28</v>
      </c>
      <c r="AQ423" s="64">
        <v>80.94</v>
      </c>
      <c r="AR423" s="65" t="str">
        <f>IF(Stats!$AP423&gt;Stats!$AQ423,Stats!$AN423,Stats!$AO423)</f>
        <v>AJ</v>
      </c>
      <c r="AS423" s="65" t="str">
        <f>IF(Stats!$AR423=Stats!$AN423,CONCATENATE(Stats!$AN423," over ",Stats!$AO423),CONCATENATE(Stats!$AO423," over ",Stats!$AN423))</f>
        <v>AJ over Doug</v>
      </c>
      <c r="AT423" s="65" t="str">
        <f>IF(Stats!$AR423=Stats!$AO423,CONCATENATE(Stats!$AN423," loser to ",Stats!$AO423),CONCATENATE(Stats!$AO423," loser to ",Stats!$AN423))</f>
        <v>Doug loser to AJ</v>
      </c>
      <c r="AU423" s="64">
        <f>ABS(Stats!$AQ423-Stats!$AP423)</f>
        <v>15.66</v>
      </c>
      <c r="AV423" s="64">
        <f>Stats!$AQ423+Stats!$AP423</f>
        <v>146.22</v>
      </c>
      <c r="AW423" s="64"/>
      <c r="AX423" s="4"/>
      <c r="AY423" s="4"/>
      <c r="AZ423" s="4"/>
      <c r="BA423" s="4"/>
      <c r="BB423" s="4"/>
      <c r="BC423" s="4"/>
      <c r="BD423" s="4"/>
      <c r="BE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</row>
    <row r="424" ht="12.75" customHeight="1">
      <c r="A424" s="4"/>
      <c r="B424" s="4"/>
      <c r="C424" s="4"/>
      <c r="D424" s="4" t="s">
        <v>55</v>
      </c>
      <c r="E424" s="4"/>
      <c r="F424" s="4"/>
      <c r="G424" s="4"/>
      <c r="H424" s="4"/>
      <c r="I424" s="4"/>
      <c r="J424" s="5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5">
        <v>2021.0</v>
      </c>
      <c r="AM424" s="45">
        <v>8.0</v>
      </c>
      <c r="AN424" s="46" t="s">
        <v>64</v>
      </c>
      <c r="AO424" s="46" t="s">
        <v>65</v>
      </c>
      <c r="AP424" s="45">
        <v>118.14</v>
      </c>
      <c r="AQ424" s="45">
        <v>102.62</v>
      </c>
      <c r="AR424" s="46" t="str">
        <f>IF(Stats!$AP424&gt;Stats!$AQ424,Stats!$AN424,Stats!$AO424)</f>
        <v>Mims</v>
      </c>
      <c r="AS424" s="46" t="str">
        <f>IF(Stats!$AR424=Stats!$AN424,CONCATENATE(Stats!$AN424," over ",Stats!$AO424),CONCATENATE(Stats!$AO424," over ",Stats!$AN424))</f>
        <v>Mims over Neill</v>
      </c>
      <c r="AT424" s="46" t="str">
        <f>IF(Stats!$AR424=Stats!$AO424,CONCATENATE(Stats!$AN424," loser to ",Stats!$AO424),CONCATENATE(Stats!$AO424," loser to ",Stats!$AN424))</f>
        <v>Neill loser to Mims</v>
      </c>
      <c r="AU424" s="45">
        <f>ABS(Stats!$AQ424-Stats!$AP424)</f>
        <v>15.52</v>
      </c>
      <c r="AV424" s="45">
        <f>Stats!$AQ424+Stats!$AP424</f>
        <v>220.76</v>
      </c>
      <c r="AW424" s="45"/>
      <c r="AX424" s="4"/>
      <c r="AY424" s="4"/>
      <c r="AZ424" s="4"/>
      <c r="BA424" s="4"/>
      <c r="BB424" s="4"/>
      <c r="BC424" s="4"/>
      <c r="BD424" s="4"/>
      <c r="BE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</row>
    <row r="425" ht="12.75" customHeight="1">
      <c r="A425" s="4"/>
      <c r="B425" s="4"/>
      <c r="C425" s="4"/>
      <c r="D425" s="4" t="s">
        <v>63</v>
      </c>
      <c r="E425" s="4"/>
      <c r="F425" s="4"/>
      <c r="G425" s="4"/>
      <c r="H425" s="4"/>
      <c r="I425" s="4"/>
      <c r="J425" s="5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64">
        <v>2021.0</v>
      </c>
      <c r="AM425" s="64">
        <v>8.0</v>
      </c>
      <c r="AN425" s="65" t="s">
        <v>69</v>
      </c>
      <c r="AO425" s="65" t="s">
        <v>66</v>
      </c>
      <c r="AP425" s="64">
        <v>116.56</v>
      </c>
      <c r="AQ425" s="64">
        <v>84.2</v>
      </c>
      <c r="AR425" s="65" t="str">
        <f>IF(Stats!$AP425&gt;Stats!$AQ425,Stats!$AN425,Stats!$AO425)</f>
        <v>Todd</v>
      </c>
      <c r="AS425" s="65" t="str">
        <f>IF(Stats!$AR425=Stats!$AN425,CONCATENATE(Stats!$AN425," over ",Stats!$AO425),CONCATENATE(Stats!$AO425," over ",Stats!$AN425))</f>
        <v>Todd over Nixon</v>
      </c>
      <c r="AT425" s="65" t="str">
        <f>IF(Stats!$AR425=Stats!$AO425,CONCATENATE(Stats!$AN425," loser to ",Stats!$AO425),CONCATENATE(Stats!$AO425," loser to ",Stats!$AN425))</f>
        <v>Nixon loser to Todd</v>
      </c>
      <c r="AU425" s="64">
        <f>ABS(Stats!$AQ425-Stats!$AP425)</f>
        <v>32.36</v>
      </c>
      <c r="AV425" s="64">
        <f>Stats!$AQ425+Stats!$AP425</f>
        <v>200.76</v>
      </c>
      <c r="AW425" s="64"/>
      <c r="AX425" s="4"/>
      <c r="AY425" s="4"/>
      <c r="AZ425" s="4"/>
      <c r="BA425" s="4"/>
      <c r="BB425" s="4"/>
      <c r="BC425" s="4"/>
      <c r="BD425" s="4"/>
      <c r="BE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5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5">
        <v>2021.0</v>
      </c>
      <c r="AM426" s="45">
        <v>8.0</v>
      </c>
      <c r="AN426" s="46" t="s">
        <v>68</v>
      </c>
      <c r="AO426" s="46" t="s">
        <v>55</v>
      </c>
      <c r="AP426" s="45">
        <v>87.7</v>
      </c>
      <c r="AQ426" s="45">
        <v>108.96</v>
      </c>
      <c r="AR426" s="46" t="str">
        <f>IF(Stats!$AP426&gt;Stats!$AQ426,Stats!$AN426,Stats!$AO426)</f>
        <v>Dave</v>
      </c>
      <c r="AS426" s="46" t="str">
        <f>IF(Stats!$AR426=Stats!$AN426,CONCATENATE(Stats!$AN426," over ",Stats!$AO426),CONCATENATE(Stats!$AO426," over ",Stats!$AN426))</f>
        <v>Dave over Ryan</v>
      </c>
      <c r="AT426" s="46" t="str">
        <f>IF(Stats!$AR426=Stats!$AO426,CONCATENATE(Stats!$AN426," loser to ",Stats!$AO426),CONCATENATE(Stats!$AO426," loser to ",Stats!$AN426))</f>
        <v>Ryan loser to Dave</v>
      </c>
      <c r="AU426" s="45">
        <f>ABS(Stats!$AQ426-Stats!$AP426)</f>
        <v>21.26</v>
      </c>
      <c r="AV426" s="45">
        <f>Stats!$AQ426+Stats!$AP426</f>
        <v>196.66</v>
      </c>
      <c r="AW426" s="45"/>
      <c r="AX426" s="4"/>
      <c r="AY426" s="4"/>
      <c r="AZ426" s="4"/>
      <c r="BA426" s="4"/>
      <c r="BB426" s="4"/>
      <c r="BC426" s="4"/>
      <c r="BD426" s="4"/>
      <c r="BE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</row>
    <row r="427" ht="12.75" customHeight="1">
      <c r="A427" s="4"/>
      <c r="B427" s="4"/>
      <c r="C427" s="4"/>
      <c r="D427" s="4" t="s">
        <v>60</v>
      </c>
      <c r="E427" s="4"/>
      <c r="F427" s="4"/>
      <c r="G427" s="4"/>
      <c r="H427" s="4"/>
      <c r="I427" s="4"/>
      <c r="J427" s="5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64">
        <v>2021.0</v>
      </c>
      <c r="AM427" s="64">
        <v>7.0</v>
      </c>
      <c r="AN427" s="65" t="s">
        <v>63</v>
      </c>
      <c r="AO427" s="65" t="s">
        <v>49</v>
      </c>
      <c r="AP427" s="64">
        <v>100.44</v>
      </c>
      <c r="AQ427" s="64">
        <v>105.64</v>
      </c>
      <c r="AR427" s="65" t="str">
        <f>IF(Stats!$AP427&gt;Stats!$AQ427,Stats!$AN427,Stats!$AO427)</f>
        <v>Adler</v>
      </c>
      <c r="AS427" s="65" t="str">
        <f>IF(Stats!$AR427=Stats!$AN427,CONCATENATE(Stats!$AN427," over ",Stats!$AO427),CONCATENATE(Stats!$AO427," over ",Stats!$AN427))</f>
        <v>Adler over Mike S</v>
      </c>
      <c r="AT427" s="65" t="str">
        <f>IF(Stats!$AR427=Stats!$AO427,CONCATENATE(Stats!$AN427," loser to ",Stats!$AO427),CONCATENATE(Stats!$AO427," loser to ",Stats!$AN427))</f>
        <v>Mike S loser to Adler</v>
      </c>
      <c r="AU427" s="64">
        <f>ABS(Stats!$AQ427-Stats!$AP427)</f>
        <v>5.2</v>
      </c>
      <c r="AV427" s="64">
        <f>Stats!$AQ427+Stats!$AP427</f>
        <v>206.08</v>
      </c>
      <c r="AW427" s="64"/>
      <c r="AX427" s="4"/>
      <c r="AY427" s="4"/>
      <c r="AZ427" s="4"/>
      <c r="BA427" s="4"/>
      <c r="BB427" s="4"/>
      <c r="BC427" s="4"/>
      <c r="BD427" s="4"/>
      <c r="BE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</row>
    <row r="428" ht="12.75" customHeight="1">
      <c r="A428" s="4"/>
      <c r="B428" s="4"/>
      <c r="C428" s="4"/>
      <c r="D428" s="4" t="s">
        <v>49</v>
      </c>
      <c r="E428" s="4"/>
      <c r="F428" s="4"/>
      <c r="G428" s="4"/>
      <c r="H428" s="4"/>
      <c r="I428" s="4"/>
      <c r="J428" s="5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5">
        <v>2021.0</v>
      </c>
      <c r="AM428" s="45">
        <v>7.0</v>
      </c>
      <c r="AN428" s="46" t="s">
        <v>59</v>
      </c>
      <c r="AO428" s="46" t="s">
        <v>67</v>
      </c>
      <c r="AP428" s="45">
        <v>149.56</v>
      </c>
      <c r="AQ428" s="45">
        <v>121.34</v>
      </c>
      <c r="AR428" s="46" t="str">
        <f>IF(Stats!$AP428&gt;Stats!$AQ428,Stats!$AN428,Stats!$AO428)</f>
        <v>Forrest</v>
      </c>
      <c r="AS428" s="46" t="str">
        <f>IF(Stats!$AR428=Stats!$AN428,CONCATENATE(Stats!$AN428," over ",Stats!$AO428),CONCATENATE(Stats!$AO428," over ",Stats!$AN428))</f>
        <v>Forrest over Rick</v>
      </c>
      <c r="AT428" s="46" t="str">
        <f>IF(Stats!$AR428=Stats!$AO428,CONCATENATE(Stats!$AN428," loser to ",Stats!$AO428),CONCATENATE(Stats!$AO428," loser to ",Stats!$AN428))</f>
        <v>Rick loser to Forrest</v>
      </c>
      <c r="AU428" s="45">
        <f>ABS(Stats!$AQ428-Stats!$AP428)</f>
        <v>28.22</v>
      </c>
      <c r="AV428" s="45">
        <f>Stats!$AQ428+Stats!$AP428</f>
        <v>270.9</v>
      </c>
      <c r="AW428" s="45"/>
      <c r="AX428" s="4"/>
      <c r="AY428" s="4"/>
      <c r="AZ428" s="4"/>
      <c r="BA428" s="4"/>
      <c r="BB428" s="4"/>
      <c r="BC428" s="4"/>
      <c r="BD428" s="4"/>
      <c r="BE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</row>
    <row r="429" ht="12.75" customHeight="1">
      <c r="A429" s="4"/>
      <c r="B429" s="4"/>
      <c r="C429" s="4"/>
      <c r="D429" s="4" t="s">
        <v>66</v>
      </c>
      <c r="E429" s="4"/>
      <c r="F429" s="4"/>
      <c r="G429" s="4"/>
      <c r="H429" s="4"/>
      <c r="I429" s="4"/>
      <c r="J429" s="5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64">
        <v>2021.0</v>
      </c>
      <c r="AM429" s="64">
        <v>7.0</v>
      </c>
      <c r="AN429" s="65" t="s">
        <v>61</v>
      </c>
      <c r="AO429" s="65" t="s">
        <v>57</v>
      </c>
      <c r="AP429" s="64">
        <v>101.04</v>
      </c>
      <c r="AQ429" s="64">
        <v>67.72</v>
      </c>
      <c r="AR429" s="65" t="str">
        <f>IF(Stats!$AP429&gt;Stats!$AQ429,Stats!$AN429,Stats!$AO429)</f>
        <v>Jimmy</v>
      </c>
      <c r="AS429" s="65" t="str">
        <f>IF(Stats!$AR429=Stats!$AN429,CONCATENATE(Stats!$AN429," over ",Stats!$AO429),CONCATENATE(Stats!$AO429," over ",Stats!$AN429))</f>
        <v>Jimmy over Doug</v>
      </c>
      <c r="AT429" s="65" t="str">
        <f>IF(Stats!$AR429=Stats!$AO429,CONCATENATE(Stats!$AN429," loser to ",Stats!$AO429),CONCATENATE(Stats!$AO429," loser to ",Stats!$AN429))</f>
        <v>Doug loser to Jimmy</v>
      </c>
      <c r="AU429" s="64">
        <f>ABS(Stats!$AQ429-Stats!$AP429)</f>
        <v>33.32</v>
      </c>
      <c r="AV429" s="64">
        <f>Stats!$AQ429+Stats!$AP429</f>
        <v>168.76</v>
      </c>
      <c r="AW429" s="64"/>
      <c r="AX429" s="4"/>
      <c r="AY429" s="4"/>
      <c r="AZ429" s="4"/>
      <c r="BA429" s="4"/>
      <c r="BB429" s="4"/>
      <c r="BC429" s="4"/>
      <c r="BD429" s="4"/>
      <c r="BE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5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5">
        <v>2021.0</v>
      </c>
      <c r="AM430" s="45">
        <v>7.0</v>
      </c>
      <c r="AN430" s="46" t="s">
        <v>60</v>
      </c>
      <c r="AO430" s="46" t="s">
        <v>64</v>
      </c>
      <c r="AP430" s="45">
        <v>60.38</v>
      </c>
      <c r="AQ430" s="45">
        <v>118.48</v>
      </c>
      <c r="AR430" s="46" t="str">
        <f>IF(Stats!$AP430&gt;Stats!$AQ430,Stats!$AN430,Stats!$AO430)</f>
        <v>Mims</v>
      </c>
      <c r="AS430" s="46" t="str">
        <f>IF(Stats!$AR430=Stats!$AN430,CONCATENATE(Stats!$AN430," over ",Stats!$AO430),CONCATENATE(Stats!$AO430," over ",Stats!$AN430))</f>
        <v>Mims over Hoyle</v>
      </c>
      <c r="AT430" s="46" t="str">
        <f>IF(Stats!$AR430=Stats!$AO430,CONCATENATE(Stats!$AN430," loser to ",Stats!$AO430),CONCATENATE(Stats!$AO430," loser to ",Stats!$AN430))</f>
        <v>Hoyle loser to Mims</v>
      </c>
      <c r="AU430" s="45">
        <f>ABS(Stats!$AQ430-Stats!$AP430)</f>
        <v>58.1</v>
      </c>
      <c r="AV430" s="45">
        <f>Stats!$AQ430+Stats!$AP430</f>
        <v>178.86</v>
      </c>
      <c r="AW430" s="45"/>
      <c r="AX430" s="4"/>
      <c r="AY430" s="4"/>
      <c r="AZ430" s="4"/>
      <c r="BA430" s="4"/>
      <c r="BB430" s="4"/>
      <c r="BC430" s="4"/>
      <c r="BD430" s="4"/>
      <c r="BE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5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64">
        <v>2021.0</v>
      </c>
      <c r="AM431" s="64">
        <v>7.0</v>
      </c>
      <c r="AN431" s="65" t="s">
        <v>50</v>
      </c>
      <c r="AO431" s="65" t="s">
        <v>69</v>
      </c>
      <c r="AP431" s="64">
        <v>109.46</v>
      </c>
      <c r="AQ431" s="64">
        <v>96.16</v>
      </c>
      <c r="AR431" s="65" t="str">
        <f>IF(Stats!$AP431&gt;Stats!$AQ431,Stats!$AN431,Stats!$AO431)</f>
        <v>AJ</v>
      </c>
      <c r="AS431" s="65" t="str">
        <f>IF(Stats!$AR431=Stats!$AN431,CONCATENATE(Stats!$AN431," over ",Stats!$AO431),CONCATENATE(Stats!$AO431," over ",Stats!$AN431))</f>
        <v>AJ over Todd</v>
      </c>
      <c r="AT431" s="65" t="str">
        <f>IF(Stats!$AR431=Stats!$AO431,CONCATENATE(Stats!$AN431," loser to ",Stats!$AO431),CONCATENATE(Stats!$AO431," loser to ",Stats!$AN431))</f>
        <v>Todd loser to AJ</v>
      </c>
      <c r="AU431" s="64">
        <f>ABS(Stats!$AQ431-Stats!$AP431)</f>
        <v>13.3</v>
      </c>
      <c r="AV431" s="64">
        <f>Stats!$AQ431+Stats!$AP431</f>
        <v>205.62</v>
      </c>
      <c r="AW431" s="64"/>
      <c r="AX431" s="4"/>
      <c r="AY431" s="4"/>
      <c r="AZ431" s="4"/>
      <c r="BA431" s="4"/>
      <c r="BB431" s="4"/>
      <c r="BC431" s="4"/>
      <c r="BD431" s="4"/>
      <c r="BE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5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5">
        <v>2021.0</v>
      </c>
      <c r="AM432" s="45">
        <v>7.0</v>
      </c>
      <c r="AN432" s="46" t="s">
        <v>65</v>
      </c>
      <c r="AO432" s="46" t="s">
        <v>68</v>
      </c>
      <c r="AP432" s="45">
        <v>131.1</v>
      </c>
      <c r="AQ432" s="45">
        <v>111.14</v>
      </c>
      <c r="AR432" s="46" t="str">
        <f>IF(Stats!$AP432&gt;Stats!$AQ432,Stats!$AN432,Stats!$AO432)</f>
        <v>Neill</v>
      </c>
      <c r="AS432" s="46" t="str">
        <f>IF(Stats!$AR432=Stats!$AN432,CONCATENATE(Stats!$AN432," over ",Stats!$AO432),CONCATENATE(Stats!$AO432," over ",Stats!$AN432))</f>
        <v>Neill over Ryan</v>
      </c>
      <c r="AT432" s="46" t="str">
        <f>IF(Stats!$AR432=Stats!$AO432,CONCATENATE(Stats!$AN432," loser to ",Stats!$AO432),CONCATENATE(Stats!$AO432," loser to ",Stats!$AN432))</f>
        <v>Ryan loser to Neill</v>
      </c>
      <c r="AU432" s="45">
        <f>ABS(Stats!$AQ432-Stats!$AP432)</f>
        <v>19.96</v>
      </c>
      <c r="AV432" s="45">
        <f>Stats!$AQ432+Stats!$AP432</f>
        <v>242.24</v>
      </c>
      <c r="AW432" s="45"/>
      <c r="AX432" s="4"/>
      <c r="AY432" s="4"/>
      <c r="AZ432" s="4"/>
      <c r="BA432" s="4"/>
      <c r="BB432" s="4"/>
      <c r="BC432" s="4"/>
      <c r="BD432" s="4"/>
      <c r="BE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</row>
    <row r="433" ht="12.75" customHeight="1">
      <c r="A433" s="4"/>
      <c r="B433" s="4"/>
      <c r="C433" s="4"/>
      <c r="D433" s="4" t="s">
        <v>60</v>
      </c>
      <c r="E433" s="4"/>
      <c r="F433" s="4"/>
      <c r="G433" s="4"/>
      <c r="H433" s="4"/>
      <c r="I433" s="4"/>
      <c r="J433" s="5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64">
        <v>2021.0</v>
      </c>
      <c r="AM433" s="64">
        <v>7.0</v>
      </c>
      <c r="AN433" s="65" t="s">
        <v>66</v>
      </c>
      <c r="AO433" s="65" t="s">
        <v>55</v>
      </c>
      <c r="AP433" s="64">
        <v>83.14</v>
      </c>
      <c r="AQ433" s="64">
        <v>93.44</v>
      </c>
      <c r="AR433" s="65" t="str">
        <f>IF(Stats!$AP433&gt;Stats!$AQ433,Stats!$AN433,Stats!$AO433)</f>
        <v>Dave</v>
      </c>
      <c r="AS433" s="65" t="str">
        <f>IF(Stats!$AR433=Stats!$AN433,CONCATENATE(Stats!$AN433," over ",Stats!$AO433),CONCATENATE(Stats!$AO433," over ",Stats!$AN433))</f>
        <v>Dave over Nixon</v>
      </c>
      <c r="AT433" s="65" t="str">
        <f>IF(Stats!$AR433=Stats!$AO433,CONCATENATE(Stats!$AN433," loser to ",Stats!$AO433),CONCATENATE(Stats!$AO433," loser to ",Stats!$AN433))</f>
        <v>Nixon loser to Dave</v>
      </c>
      <c r="AU433" s="64">
        <f>ABS(Stats!$AQ433-Stats!$AP433)</f>
        <v>10.3</v>
      </c>
      <c r="AV433" s="64">
        <f>Stats!$AQ433+Stats!$AP433</f>
        <v>176.58</v>
      </c>
      <c r="AW433" s="64"/>
      <c r="AX433" s="4"/>
      <c r="AY433" s="4"/>
      <c r="AZ433" s="4"/>
      <c r="BA433" s="4"/>
      <c r="BB433" s="4"/>
      <c r="BC433" s="4"/>
      <c r="BD433" s="4"/>
      <c r="BE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</row>
    <row r="434" ht="12.75" customHeight="1">
      <c r="A434" s="4"/>
      <c r="B434" s="4"/>
      <c r="C434" s="4"/>
      <c r="D434" s="4" t="s">
        <v>64</v>
      </c>
      <c r="E434" s="4"/>
      <c r="F434" s="4"/>
      <c r="G434" s="4"/>
      <c r="H434" s="4"/>
      <c r="I434" s="4"/>
      <c r="J434" s="5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5">
        <v>2021.0</v>
      </c>
      <c r="AM434" s="45">
        <v>6.0</v>
      </c>
      <c r="AN434" s="46" t="s">
        <v>67</v>
      </c>
      <c r="AO434" s="46" t="s">
        <v>63</v>
      </c>
      <c r="AP434" s="45">
        <v>107.02</v>
      </c>
      <c r="AQ434" s="45">
        <v>94.6</v>
      </c>
      <c r="AR434" s="46" t="str">
        <f>IF(Stats!$AP434&gt;Stats!$AQ434,Stats!$AN434,Stats!$AO434)</f>
        <v>Rick</v>
      </c>
      <c r="AS434" s="46" t="str">
        <f>IF(Stats!$AR434=Stats!$AN434,CONCATENATE(Stats!$AN434," over ",Stats!$AO434),CONCATENATE(Stats!$AO434," over ",Stats!$AN434))</f>
        <v>Rick over Mike S</v>
      </c>
      <c r="AT434" s="46" t="str">
        <f>IF(Stats!$AR434=Stats!$AO434,CONCATENATE(Stats!$AN434," loser to ",Stats!$AO434),CONCATENATE(Stats!$AO434," loser to ",Stats!$AN434))</f>
        <v>Mike S loser to Rick</v>
      </c>
      <c r="AU434" s="45">
        <f>ABS(Stats!$AQ434-Stats!$AP434)</f>
        <v>12.42</v>
      </c>
      <c r="AV434" s="45">
        <f>Stats!$AQ434+Stats!$AP434</f>
        <v>201.62</v>
      </c>
      <c r="AW434" s="45"/>
      <c r="AX434" s="4"/>
      <c r="AY434" s="4"/>
      <c r="AZ434" s="4"/>
      <c r="BA434" s="4"/>
      <c r="BB434" s="4"/>
      <c r="BC434" s="4"/>
      <c r="BD434" s="4"/>
      <c r="BE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  <c r="BX434" s="4"/>
      <c r="BY434" s="4"/>
      <c r="BZ434" s="4"/>
      <c r="CA434" s="4"/>
      <c r="CB434" s="4"/>
      <c r="CC434" s="4"/>
      <c r="CD434" s="4"/>
      <c r="CE434" s="4"/>
      <c r="CF434" s="4"/>
      <c r="CG434" s="4"/>
      <c r="CH434" s="4"/>
      <c r="CI434" s="4"/>
      <c r="CJ434" s="4"/>
      <c r="CK434" s="4"/>
      <c r="CL434" s="4"/>
      <c r="CM434" s="4"/>
      <c r="CN434" s="4"/>
      <c r="CO434" s="4"/>
      <c r="CP434" s="4"/>
      <c r="CQ434" s="4"/>
      <c r="CR434" s="4"/>
      <c r="CS434" s="4"/>
      <c r="CT434" s="4"/>
      <c r="CU434" s="4"/>
      <c r="CV434" s="4"/>
      <c r="CW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5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64">
        <v>2021.0</v>
      </c>
      <c r="AM435" s="64">
        <v>6.0</v>
      </c>
      <c r="AN435" s="65" t="s">
        <v>57</v>
      </c>
      <c r="AO435" s="65" t="s">
        <v>49</v>
      </c>
      <c r="AP435" s="64">
        <v>109.38</v>
      </c>
      <c r="AQ435" s="64">
        <v>99.54</v>
      </c>
      <c r="AR435" s="65" t="str">
        <f>IF(Stats!$AP435&gt;Stats!$AQ435,Stats!$AN435,Stats!$AO435)</f>
        <v>Doug</v>
      </c>
      <c r="AS435" s="65" t="str">
        <f>IF(Stats!$AR435=Stats!$AN435,CONCATENATE(Stats!$AN435," over ",Stats!$AO435),CONCATENATE(Stats!$AO435," over ",Stats!$AN435))</f>
        <v>Doug over Adler</v>
      </c>
      <c r="AT435" s="65" t="str">
        <f>IF(Stats!$AR435=Stats!$AO435,CONCATENATE(Stats!$AN435," loser to ",Stats!$AO435),CONCATENATE(Stats!$AO435," loser to ",Stats!$AN435))</f>
        <v>Adler loser to Doug</v>
      </c>
      <c r="AU435" s="64">
        <f>ABS(Stats!$AQ435-Stats!$AP435)</f>
        <v>9.84</v>
      </c>
      <c r="AV435" s="64">
        <f>Stats!$AQ435+Stats!$AP435</f>
        <v>208.92</v>
      </c>
      <c r="AW435" s="64"/>
      <c r="AX435" s="4"/>
      <c r="AY435" s="4"/>
      <c r="AZ435" s="4"/>
      <c r="BA435" s="4"/>
      <c r="BB435" s="4"/>
      <c r="BC435" s="4"/>
      <c r="BD435" s="4"/>
      <c r="BE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  <c r="BX435" s="4"/>
      <c r="BY435" s="4"/>
      <c r="BZ435" s="4"/>
      <c r="CA435" s="4"/>
      <c r="CB435" s="4"/>
      <c r="CC435" s="4"/>
      <c r="CD435" s="4"/>
      <c r="CE435" s="4"/>
      <c r="CF435" s="4"/>
      <c r="CG435" s="4"/>
      <c r="CH435" s="4"/>
      <c r="CI435" s="4"/>
      <c r="CJ435" s="4"/>
      <c r="CK435" s="4"/>
      <c r="CL435" s="4"/>
      <c r="CM435" s="4"/>
      <c r="CN435" s="4"/>
      <c r="CO435" s="4"/>
      <c r="CP435" s="4"/>
      <c r="CQ435" s="4"/>
      <c r="CR435" s="4"/>
      <c r="CS435" s="4"/>
      <c r="CT435" s="4"/>
      <c r="CU435" s="4"/>
      <c r="CV435" s="4"/>
      <c r="CW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5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5">
        <v>2021.0</v>
      </c>
      <c r="AM436" s="45">
        <v>6.0</v>
      </c>
      <c r="AN436" s="46" t="s">
        <v>64</v>
      </c>
      <c r="AO436" s="46" t="s">
        <v>59</v>
      </c>
      <c r="AP436" s="45">
        <v>103.68</v>
      </c>
      <c r="AQ436" s="45">
        <v>140.44</v>
      </c>
      <c r="AR436" s="46" t="str">
        <f>IF(Stats!$AP436&gt;Stats!$AQ436,Stats!$AN436,Stats!$AO436)</f>
        <v>Forrest</v>
      </c>
      <c r="AS436" s="46" t="str">
        <f>IF(Stats!$AR436=Stats!$AN436,CONCATENATE(Stats!$AN436," over ",Stats!$AO436),CONCATENATE(Stats!$AO436," over ",Stats!$AN436))</f>
        <v>Forrest over Mims</v>
      </c>
      <c r="AT436" s="46" t="str">
        <f>IF(Stats!$AR436=Stats!$AO436,CONCATENATE(Stats!$AN436," loser to ",Stats!$AO436),CONCATENATE(Stats!$AO436," loser to ",Stats!$AN436))</f>
        <v>Mims loser to Forrest</v>
      </c>
      <c r="AU436" s="45">
        <f>ABS(Stats!$AQ436-Stats!$AP436)</f>
        <v>36.76</v>
      </c>
      <c r="AV436" s="45">
        <f>Stats!$AQ436+Stats!$AP436</f>
        <v>244.12</v>
      </c>
      <c r="AW436" s="45"/>
      <c r="AX436" s="4"/>
      <c r="AY436" s="4"/>
      <c r="AZ436" s="4"/>
      <c r="BA436" s="4"/>
      <c r="BB436" s="4"/>
      <c r="BC436" s="4"/>
      <c r="BD436" s="4"/>
      <c r="BE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  <c r="BX436" s="4"/>
      <c r="BY436" s="4"/>
      <c r="BZ436" s="4"/>
      <c r="CA436" s="4"/>
      <c r="CB436" s="4"/>
      <c r="CC436" s="4"/>
      <c r="CD436" s="4"/>
      <c r="CE436" s="4"/>
      <c r="CF436" s="4"/>
      <c r="CG436" s="4"/>
      <c r="CH436" s="4"/>
      <c r="CI436" s="4"/>
      <c r="CJ436" s="4"/>
      <c r="CK436" s="4"/>
      <c r="CL436" s="4"/>
      <c r="CM436" s="4"/>
      <c r="CN436" s="4"/>
      <c r="CO436" s="4"/>
      <c r="CP436" s="4"/>
      <c r="CQ436" s="4"/>
      <c r="CR436" s="4"/>
      <c r="CS436" s="4"/>
      <c r="CT436" s="4"/>
      <c r="CU436" s="4"/>
      <c r="CV436" s="4"/>
      <c r="CW436" s="4"/>
    </row>
    <row r="437" ht="12.75" customHeight="1">
      <c r="A437" s="4"/>
      <c r="B437" s="4"/>
      <c r="C437" s="4"/>
      <c r="D437" s="4" t="s">
        <v>65</v>
      </c>
      <c r="E437" s="4"/>
      <c r="F437" s="4"/>
      <c r="G437" s="4"/>
      <c r="H437" s="4"/>
      <c r="I437" s="4"/>
      <c r="J437" s="5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64">
        <v>2021.0</v>
      </c>
      <c r="AM437" s="64">
        <v>6.0</v>
      </c>
      <c r="AN437" s="65" t="s">
        <v>69</v>
      </c>
      <c r="AO437" s="65" t="s">
        <v>61</v>
      </c>
      <c r="AP437" s="64">
        <v>137.3</v>
      </c>
      <c r="AQ437" s="64">
        <v>96.1</v>
      </c>
      <c r="AR437" s="65" t="str">
        <f>IF(Stats!$AP437&gt;Stats!$AQ437,Stats!$AN437,Stats!$AO437)</f>
        <v>Todd</v>
      </c>
      <c r="AS437" s="65" t="str">
        <f>IF(Stats!$AR437=Stats!$AN437,CONCATENATE(Stats!$AN437," over ",Stats!$AO437),CONCATENATE(Stats!$AO437," over ",Stats!$AN437))</f>
        <v>Todd over Jimmy</v>
      </c>
      <c r="AT437" s="65" t="str">
        <f>IF(Stats!$AR437=Stats!$AO437,CONCATENATE(Stats!$AN437," loser to ",Stats!$AO437),CONCATENATE(Stats!$AO437," loser to ",Stats!$AN437))</f>
        <v>Jimmy loser to Todd</v>
      </c>
      <c r="AU437" s="64">
        <f>ABS(Stats!$AQ437-Stats!$AP437)</f>
        <v>41.2</v>
      </c>
      <c r="AV437" s="64">
        <f>Stats!$AQ437+Stats!$AP437</f>
        <v>233.4</v>
      </c>
      <c r="AW437" s="64"/>
      <c r="AX437" s="4"/>
      <c r="AY437" s="4"/>
      <c r="AZ437" s="4"/>
      <c r="BA437" s="4"/>
      <c r="BB437" s="4"/>
      <c r="BC437" s="4"/>
      <c r="BD437" s="4"/>
      <c r="BE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  <c r="BX437" s="4"/>
      <c r="BY437" s="4"/>
      <c r="BZ437" s="4"/>
      <c r="CA437" s="4"/>
      <c r="CB437" s="4"/>
      <c r="CC437" s="4"/>
      <c r="CD437" s="4"/>
      <c r="CE437" s="4"/>
      <c r="CF437" s="4"/>
      <c r="CG437" s="4"/>
      <c r="CH437" s="4"/>
      <c r="CI437" s="4"/>
      <c r="CJ437" s="4"/>
      <c r="CK437" s="4"/>
      <c r="CL437" s="4"/>
      <c r="CM437" s="4"/>
      <c r="CN437" s="4"/>
      <c r="CO437" s="4"/>
      <c r="CP437" s="4"/>
      <c r="CQ437" s="4"/>
      <c r="CR437" s="4"/>
      <c r="CS437" s="4"/>
      <c r="CT437" s="4"/>
      <c r="CU437" s="4"/>
      <c r="CV437" s="4"/>
      <c r="CW437" s="4"/>
    </row>
    <row r="438" ht="12.75" customHeight="1">
      <c r="A438" s="4"/>
      <c r="B438" s="4"/>
      <c r="C438" s="4"/>
      <c r="D438" s="4" t="s">
        <v>65</v>
      </c>
      <c r="E438" s="4"/>
      <c r="F438" s="4"/>
      <c r="G438" s="4"/>
      <c r="H438" s="4"/>
      <c r="I438" s="4"/>
      <c r="J438" s="5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5">
        <v>2021.0</v>
      </c>
      <c r="AM438" s="45">
        <v>6.0</v>
      </c>
      <c r="AN438" s="46" t="s">
        <v>68</v>
      </c>
      <c r="AO438" s="46" t="s">
        <v>60</v>
      </c>
      <c r="AP438" s="45">
        <v>135.48</v>
      </c>
      <c r="AQ438" s="45">
        <v>115.52</v>
      </c>
      <c r="AR438" s="46" t="str">
        <f>IF(Stats!$AP438&gt;Stats!$AQ438,Stats!$AN438,Stats!$AO438)</f>
        <v>Ryan</v>
      </c>
      <c r="AS438" s="46" t="str">
        <f>IF(Stats!$AR438=Stats!$AN438,CONCATENATE(Stats!$AN438," over ",Stats!$AO438),CONCATENATE(Stats!$AO438," over ",Stats!$AN438))</f>
        <v>Ryan over Hoyle</v>
      </c>
      <c r="AT438" s="46" t="str">
        <f>IF(Stats!$AR438=Stats!$AO438,CONCATENATE(Stats!$AN438," loser to ",Stats!$AO438),CONCATENATE(Stats!$AO438," loser to ",Stats!$AN438))</f>
        <v>Hoyle loser to Ryan</v>
      </c>
      <c r="AU438" s="45">
        <f>ABS(Stats!$AQ438-Stats!$AP438)</f>
        <v>19.96</v>
      </c>
      <c r="AV438" s="45">
        <f>Stats!$AQ438+Stats!$AP438</f>
        <v>251</v>
      </c>
      <c r="AW438" s="45"/>
      <c r="AX438" s="4"/>
      <c r="AY438" s="4"/>
      <c r="AZ438" s="4"/>
      <c r="BA438" s="4"/>
      <c r="BB438" s="4"/>
      <c r="BC438" s="4"/>
      <c r="BD438" s="4"/>
      <c r="BE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  <c r="BX438" s="4"/>
      <c r="BY438" s="4"/>
      <c r="BZ438" s="4"/>
      <c r="CA438" s="4"/>
      <c r="CB438" s="4"/>
      <c r="CC438" s="4"/>
      <c r="CD438" s="4"/>
      <c r="CE438" s="4"/>
      <c r="CF438" s="4"/>
      <c r="CG438" s="4"/>
      <c r="CH438" s="4"/>
      <c r="CI438" s="4"/>
      <c r="CJ438" s="4"/>
      <c r="CK438" s="4"/>
      <c r="CL438" s="4"/>
      <c r="CM438" s="4"/>
      <c r="CN438" s="4"/>
      <c r="CO438" s="4"/>
      <c r="CP438" s="4"/>
      <c r="CQ438" s="4"/>
      <c r="CR438" s="4"/>
      <c r="CS438" s="4"/>
      <c r="CT438" s="4"/>
      <c r="CU438" s="4"/>
      <c r="CV438" s="4"/>
      <c r="CW438" s="4"/>
    </row>
    <row r="439" ht="12.75" customHeight="1">
      <c r="A439" s="4"/>
      <c r="B439" s="4"/>
      <c r="C439" s="4"/>
      <c r="D439" s="4" t="s">
        <v>57</v>
      </c>
      <c r="E439" s="4"/>
      <c r="F439" s="4"/>
      <c r="G439" s="4"/>
      <c r="H439" s="4"/>
      <c r="I439" s="4"/>
      <c r="J439" s="5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64">
        <v>2021.0</v>
      </c>
      <c r="AM439" s="64">
        <v>6.0</v>
      </c>
      <c r="AN439" s="65" t="s">
        <v>55</v>
      </c>
      <c r="AO439" s="65" t="s">
        <v>50</v>
      </c>
      <c r="AP439" s="64">
        <v>105.16</v>
      </c>
      <c r="AQ439" s="64">
        <v>81.88</v>
      </c>
      <c r="AR439" s="65" t="str">
        <f>IF(Stats!$AP439&gt;Stats!$AQ439,Stats!$AN439,Stats!$AO439)</f>
        <v>Dave</v>
      </c>
      <c r="AS439" s="65" t="str">
        <f>IF(Stats!$AR439=Stats!$AN439,CONCATENATE(Stats!$AN439," over ",Stats!$AO439),CONCATENATE(Stats!$AO439," over ",Stats!$AN439))</f>
        <v>Dave over AJ</v>
      </c>
      <c r="AT439" s="65" t="str">
        <f>IF(Stats!$AR439=Stats!$AO439,CONCATENATE(Stats!$AN439," loser to ",Stats!$AO439),CONCATENATE(Stats!$AO439," loser to ",Stats!$AN439))</f>
        <v>AJ loser to Dave</v>
      </c>
      <c r="AU439" s="64">
        <f>ABS(Stats!$AQ439-Stats!$AP439)</f>
        <v>23.28</v>
      </c>
      <c r="AV439" s="64">
        <f>Stats!$AQ439+Stats!$AP439</f>
        <v>187.04</v>
      </c>
      <c r="AW439" s="64"/>
      <c r="AX439" s="4"/>
      <c r="AY439" s="4"/>
      <c r="AZ439" s="4"/>
      <c r="BA439" s="4"/>
      <c r="BB439" s="4"/>
      <c r="BC439" s="4"/>
      <c r="BD439" s="4"/>
      <c r="BE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  <c r="BX439" s="4"/>
      <c r="BY439" s="4"/>
      <c r="BZ439" s="4"/>
      <c r="CA439" s="4"/>
      <c r="CB439" s="4"/>
      <c r="CC439" s="4"/>
      <c r="CD439" s="4"/>
      <c r="CE439" s="4"/>
      <c r="CF439" s="4"/>
      <c r="CG439" s="4"/>
      <c r="CH439" s="4"/>
      <c r="CI439" s="4"/>
      <c r="CJ439" s="4"/>
      <c r="CK439" s="4"/>
      <c r="CL439" s="4"/>
      <c r="CM439" s="4"/>
      <c r="CN439" s="4"/>
      <c r="CO439" s="4"/>
      <c r="CP439" s="4"/>
      <c r="CQ439" s="4"/>
      <c r="CR439" s="4"/>
      <c r="CS439" s="4"/>
      <c r="CT439" s="4"/>
      <c r="CU439" s="4"/>
      <c r="CV439" s="4"/>
      <c r="CW439" s="4"/>
    </row>
    <row r="440" ht="12.75" customHeight="1">
      <c r="A440" s="4"/>
      <c r="B440" s="4"/>
      <c r="C440" s="4"/>
      <c r="D440" s="4" t="s">
        <v>49</v>
      </c>
      <c r="E440" s="4"/>
      <c r="F440" s="4"/>
      <c r="G440" s="4"/>
      <c r="H440" s="4"/>
      <c r="I440" s="4"/>
      <c r="J440" s="5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5">
        <v>2021.0</v>
      </c>
      <c r="AM440" s="45">
        <v>6.0</v>
      </c>
      <c r="AN440" s="46" t="s">
        <v>66</v>
      </c>
      <c r="AO440" s="46" t="s">
        <v>65</v>
      </c>
      <c r="AP440" s="45">
        <v>103.58</v>
      </c>
      <c r="AQ440" s="45">
        <v>99.6</v>
      </c>
      <c r="AR440" s="46" t="str">
        <f>IF(Stats!$AP440&gt;Stats!$AQ440,Stats!$AN440,Stats!$AO440)</f>
        <v>Nixon</v>
      </c>
      <c r="AS440" s="46" t="str">
        <f>IF(Stats!$AR440=Stats!$AN440,CONCATENATE(Stats!$AN440," over ",Stats!$AO440),CONCATENATE(Stats!$AO440," over ",Stats!$AN440))</f>
        <v>Nixon over Neill</v>
      </c>
      <c r="AT440" s="46" t="str">
        <f>IF(Stats!$AR440=Stats!$AO440,CONCATENATE(Stats!$AN440," loser to ",Stats!$AO440),CONCATENATE(Stats!$AO440," loser to ",Stats!$AN440))</f>
        <v>Neill loser to Nixon</v>
      </c>
      <c r="AU440" s="45">
        <f>ABS(Stats!$AQ440-Stats!$AP440)</f>
        <v>3.98</v>
      </c>
      <c r="AV440" s="45">
        <f>Stats!$AQ440+Stats!$AP440</f>
        <v>203.18</v>
      </c>
      <c r="AW440" s="45"/>
      <c r="AX440" s="4"/>
      <c r="AY440" s="4"/>
      <c r="AZ440" s="4"/>
      <c r="BA440" s="4"/>
      <c r="BB440" s="4"/>
      <c r="BC440" s="4"/>
      <c r="BD440" s="4"/>
      <c r="BE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  <c r="BX440" s="4"/>
      <c r="BY440" s="4"/>
      <c r="BZ440" s="4"/>
      <c r="CA440" s="4"/>
      <c r="CB440" s="4"/>
      <c r="CC440" s="4"/>
      <c r="CD440" s="4"/>
      <c r="CE440" s="4"/>
      <c r="CF440" s="4"/>
      <c r="CG440" s="4"/>
      <c r="CH440" s="4"/>
      <c r="CI440" s="4"/>
      <c r="CJ440" s="4"/>
      <c r="CK440" s="4"/>
      <c r="CL440" s="4"/>
      <c r="CM440" s="4"/>
      <c r="CN440" s="4"/>
      <c r="CO440" s="4"/>
      <c r="CP440" s="4"/>
      <c r="CQ440" s="4"/>
      <c r="CR440" s="4"/>
      <c r="CS440" s="4"/>
      <c r="CT440" s="4"/>
      <c r="CU440" s="4"/>
      <c r="CV440" s="4"/>
      <c r="CW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5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64">
        <v>2021.0</v>
      </c>
      <c r="AM441" s="64">
        <v>5.0</v>
      </c>
      <c r="AN441" s="65" t="s">
        <v>63</v>
      </c>
      <c r="AO441" s="65" t="s">
        <v>57</v>
      </c>
      <c r="AP441" s="64">
        <v>120.42</v>
      </c>
      <c r="AQ441" s="64">
        <v>105.68</v>
      </c>
      <c r="AR441" s="65" t="str">
        <f>IF(Stats!$AP441&gt;Stats!$AQ441,Stats!$AN441,Stats!$AO441)</f>
        <v>Mike S</v>
      </c>
      <c r="AS441" s="65" t="str">
        <f>IF(Stats!$AR441=Stats!$AN441,CONCATENATE(Stats!$AN441," over ",Stats!$AO441),CONCATENATE(Stats!$AO441," over ",Stats!$AN441))</f>
        <v>Mike S over Doug</v>
      </c>
      <c r="AT441" s="65" t="str">
        <f>IF(Stats!$AR441=Stats!$AO441,CONCATENATE(Stats!$AN441," loser to ",Stats!$AO441),CONCATENATE(Stats!$AO441," loser to ",Stats!$AN441))</f>
        <v>Doug loser to Mike S</v>
      </c>
      <c r="AU441" s="64">
        <f>ABS(Stats!$AQ441-Stats!$AP441)</f>
        <v>14.74</v>
      </c>
      <c r="AV441" s="64">
        <f>Stats!$AQ441+Stats!$AP441</f>
        <v>226.1</v>
      </c>
      <c r="AW441" s="64"/>
      <c r="AX441" s="4"/>
      <c r="AY441" s="4"/>
      <c r="AZ441" s="4"/>
      <c r="BA441" s="4"/>
      <c r="BB441" s="4"/>
      <c r="BC441" s="4"/>
      <c r="BD441" s="4"/>
      <c r="BE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  <c r="BX441" s="4"/>
      <c r="BY441" s="4"/>
      <c r="BZ441" s="4"/>
      <c r="CA441" s="4"/>
      <c r="CB441" s="4"/>
      <c r="CC441" s="4"/>
      <c r="CD441" s="4"/>
      <c r="CE441" s="4"/>
      <c r="CF441" s="4"/>
      <c r="CG441" s="4"/>
      <c r="CH441" s="4"/>
      <c r="CI441" s="4"/>
      <c r="CJ441" s="4"/>
      <c r="CK441" s="4"/>
      <c r="CL441" s="4"/>
      <c r="CM441" s="4"/>
      <c r="CN441" s="4"/>
      <c r="CO441" s="4"/>
      <c r="CP441" s="4"/>
      <c r="CQ441" s="4"/>
      <c r="CR441" s="4"/>
      <c r="CS441" s="4"/>
      <c r="CT441" s="4"/>
      <c r="CU441" s="4"/>
      <c r="CV441" s="4"/>
      <c r="CW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5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5">
        <v>2021.0</v>
      </c>
      <c r="AM442" s="45">
        <v>5.0</v>
      </c>
      <c r="AN442" s="46" t="s">
        <v>67</v>
      </c>
      <c r="AO442" s="46" t="s">
        <v>64</v>
      </c>
      <c r="AP442" s="45">
        <v>120.4</v>
      </c>
      <c r="AQ442" s="45">
        <v>164.48</v>
      </c>
      <c r="AR442" s="46" t="str">
        <f>IF(Stats!$AP442&gt;Stats!$AQ442,Stats!$AN442,Stats!$AO442)</f>
        <v>Mims</v>
      </c>
      <c r="AS442" s="46" t="str">
        <f>IF(Stats!$AR442=Stats!$AN442,CONCATENATE(Stats!$AN442," over ",Stats!$AO442),CONCATENATE(Stats!$AO442," over ",Stats!$AN442))</f>
        <v>Mims over Rick</v>
      </c>
      <c r="AT442" s="46" t="str">
        <f>IF(Stats!$AR442=Stats!$AO442,CONCATENATE(Stats!$AN442," loser to ",Stats!$AO442),CONCATENATE(Stats!$AO442," loser to ",Stats!$AN442))</f>
        <v>Rick loser to Mims</v>
      </c>
      <c r="AU442" s="45">
        <f>ABS(Stats!$AQ442-Stats!$AP442)</f>
        <v>44.08</v>
      </c>
      <c r="AV442" s="45">
        <f>Stats!$AQ442+Stats!$AP442</f>
        <v>284.88</v>
      </c>
      <c r="AW442" s="45"/>
      <c r="AX442" s="4"/>
      <c r="AY442" s="4"/>
      <c r="AZ442" s="4"/>
      <c r="BA442" s="4"/>
      <c r="BB442" s="4"/>
      <c r="BC442" s="4"/>
      <c r="BD442" s="4"/>
      <c r="BE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  <c r="BX442" s="4"/>
      <c r="BY442" s="4"/>
      <c r="BZ442" s="4"/>
      <c r="CA442" s="4"/>
      <c r="CB442" s="4"/>
      <c r="CC442" s="4"/>
      <c r="CD442" s="4"/>
      <c r="CE442" s="4"/>
      <c r="CF442" s="4"/>
      <c r="CG442" s="4"/>
      <c r="CH442" s="4"/>
      <c r="CI442" s="4"/>
      <c r="CJ442" s="4"/>
      <c r="CK442" s="4"/>
      <c r="CL442" s="4"/>
      <c r="CM442" s="4"/>
      <c r="CN442" s="4"/>
      <c r="CO442" s="4"/>
      <c r="CP442" s="4"/>
      <c r="CQ442" s="4"/>
      <c r="CR442" s="4"/>
      <c r="CS442" s="4"/>
      <c r="CT442" s="4"/>
      <c r="CU442" s="4"/>
      <c r="CV442" s="4"/>
      <c r="CW442" s="4"/>
    </row>
    <row r="443" ht="12.75" customHeight="1">
      <c r="A443" s="4"/>
      <c r="B443" s="4"/>
      <c r="C443" s="4"/>
      <c r="D443" s="4" t="s">
        <v>60</v>
      </c>
      <c r="E443" s="4"/>
      <c r="F443" s="4"/>
      <c r="G443" s="4"/>
      <c r="H443" s="4"/>
      <c r="I443" s="4"/>
      <c r="J443" s="5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64">
        <v>2021.0</v>
      </c>
      <c r="AM443" s="64">
        <v>5.0</v>
      </c>
      <c r="AN443" s="65" t="s">
        <v>49</v>
      </c>
      <c r="AO443" s="65" t="s">
        <v>69</v>
      </c>
      <c r="AP443" s="64">
        <v>85.64</v>
      </c>
      <c r="AQ443" s="64">
        <v>108.16</v>
      </c>
      <c r="AR443" s="65" t="str">
        <f>IF(Stats!$AP443&gt;Stats!$AQ443,Stats!$AN443,Stats!$AO443)</f>
        <v>Todd</v>
      </c>
      <c r="AS443" s="65" t="str">
        <f>IF(Stats!$AR443=Stats!$AN443,CONCATENATE(Stats!$AN443," over ",Stats!$AO443),CONCATENATE(Stats!$AO443," over ",Stats!$AN443))</f>
        <v>Todd over Adler</v>
      </c>
      <c r="AT443" s="65" t="str">
        <f>IF(Stats!$AR443=Stats!$AO443,CONCATENATE(Stats!$AN443," loser to ",Stats!$AO443),CONCATENATE(Stats!$AO443," loser to ",Stats!$AN443))</f>
        <v>Adler loser to Todd</v>
      </c>
      <c r="AU443" s="64">
        <f>ABS(Stats!$AQ443-Stats!$AP443)</f>
        <v>22.52</v>
      </c>
      <c r="AV443" s="64">
        <f>Stats!$AQ443+Stats!$AP443</f>
        <v>193.8</v>
      </c>
      <c r="AW443" s="64"/>
      <c r="AX443" s="4"/>
      <c r="AY443" s="4"/>
      <c r="AZ443" s="4"/>
      <c r="BA443" s="4"/>
      <c r="BB443" s="4"/>
      <c r="BC443" s="4"/>
      <c r="BD443" s="4"/>
      <c r="BE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  <c r="BX443" s="4"/>
      <c r="BY443" s="4"/>
      <c r="BZ443" s="4"/>
      <c r="CA443" s="4"/>
      <c r="CB443" s="4"/>
      <c r="CC443" s="4"/>
      <c r="CD443" s="4"/>
      <c r="CE443" s="4"/>
      <c r="CF443" s="4"/>
      <c r="CG443" s="4"/>
      <c r="CH443" s="4"/>
      <c r="CI443" s="4"/>
      <c r="CJ443" s="4"/>
      <c r="CK443" s="4"/>
      <c r="CL443" s="4"/>
      <c r="CM443" s="4"/>
      <c r="CN443" s="4"/>
      <c r="CO443" s="4"/>
      <c r="CP443" s="4"/>
      <c r="CQ443" s="4"/>
      <c r="CR443" s="4"/>
      <c r="CS443" s="4"/>
      <c r="CT443" s="4"/>
      <c r="CU443" s="4"/>
      <c r="CV443" s="4"/>
      <c r="CW443" s="4"/>
    </row>
    <row r="444" ht="12.75" customHeight="1">
      <c r="A444" s="4"/>
      <c r="B444" s="4"/>
      <c r="C444" s="4"/>
      <c r="D444" s="4" t="s">
        <v>66</v>
      </c>
      <c r="E444" s="4"/>
      <c r="F444" s="4"/>
      <c r="G444" s="4"/>
      <c r="H444" s="4"/>
      <c r="I444" s="4"/>
      <c r="J444" s="5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5">
        <v>2021.0</v>
      </c>
      <c r="AM444" s="45">
        <v>5.0</v>
      </c>
      <c r="AN444" s="46" t="s">
        <v>59</v>
      </c>
      <c r="AO444" s="46" t="s">
        <v>68</v>
      </c>
      <c r="AP444" s="45">
        <v>122.8</v>
      </c>
      <c r="AQ444" s="45">
        <v>173.84</v>
      </c>
      <c r="AR444" s="46" t="str">
        <f>IF(Stats!$AP444&gt;Stats!$AQ444,Stats!$AN444,Stats!$AO444)</f>
        <v>Ryan</v>
      </c>
      <c r="AS444" s="46" t="str">
        <f>IF(Stats!$AR444=Stats!$AN444,CONCATENATE(Stats!$AN444," over ",Stats!$AO444),CONCATENATE(Stats!$AO444," over ",Stats!$AN444))</f>
        <v>Ryan over Forrest</v>
      </c>
      <c r="AT444" s="46" t="str">
        <f>IF(Stats!$AR444=Stats!$AO444,CONCATENATE(Stats!$AN444," loser to ",Stats!$AO444),CONCATENATE(Stats!$AO444," loser to ",Stats!$AN444))</f>
        <v>Forrest loser to Ryan</v>
      </c>
      <c r="AU444" s="45">
        <f>ABS(Stats!$AQ444-Stats!$AP444)</f>
        <v>51.04</v>
      </c>
      <c r="AV444" s="45">
        <f>Stats!$AQ444+Stats!$AP444</f>
        <v>296.64</v>
      </c>
      <c r="AW444" s="45"/>
      <c r="AX444" s="4"/>
      <c r="AY444" s="4"/>
      <c r="AZ444" s="4"/>
      <c r="BA444" s="4"/>
      <c r="BB444" s="4"/>
      <c r="BC444" s="4"/>
      <c r="BD444" s="4"/>
      <c r="BE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  <c r="BX444" s="4"/>
      <c r="BY444" s="4"/>
      <c r="BZ444" s="4"/>
      <c r="CA444" s="4"/>
      <c r="CB444" s="4"/>
      <c r="CC444" s="4"/>
      <c r="CD444" s="4"/>
      <c r="CE444" s="4"/>
      <c r="CF444" s="4"/>
      <c r="CG444" s="4"/>
      <c r="CH444" s="4"/>
      <c r="CI444" s="4"/>
      <c r="CJ444" s="4"/>
      <c r="CK444" s="4"/>
      <c r="CL444" s="4"/>
      <c r="CM444" s="4"/>
      <c r="CN444" s="4"/>
      <c r="CO444" s="4"/>
      <c r="CP444" s="4"/>
      <c r="CQ444" s="4"/>
      <c r="CR444" s="4"/>
      <c r="CS444" s="4"/>
      <c r="CT444" s="4"/>
      <c r="CU444" s="4"/>
      <c r="CV444" s="4"/>
      <c r="CW444" s="4"/>
    </row>
    <row r="445" ht="12.75" customHeight="1">
      <c r="A445" s="4"/>
      <c r="B445" s="4"/>
      <c r="C445" s="4"/>
      <c r="D445" s="4" t="s">
        <v>59</v>
      </c>
      <c r="E445" s="4"/>
      <c r="F445" s="4"/>
      <c r="G445" s="4"/>
      <c r="H445" s="4"/>
      <c r="I445" s="4"/>
      <c r="J445" s="5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64">
        <v>2021.0</v>
      </c>
      <c r="AM445" s="64">
        <v>5.0</v>
      </c>
      <c r="AN445" s="65" t="s">
        <v>61</v>
      </c>
      <c r="AO445" s="65" t="s">
        <v>55</v>
      </c>
      <c r="AP445" s="64">
        <v>77.88</v>
      </c>
      <c r="AQ445" s="64">
        <v>103.96</v>
      </c>
      <c r="AR445" s="65" t="str">
        <f>IF(Stats!$AP445&gt;Stats!$AQ445,Stats!$AN445,Stats!$AO445)</f>
        <v>Dave</v>
      </c>
      <c r="AS445" s="65" t="str">
        <f>IF(Stats!$AR445=Stats!$AN445,CONCATENATE(Stats!$AN445," over ",Stats!$AO445),CONCATENATE(Stats!$AO445," over ",Stats!$AN445))</f>
        <v>Dave over Jimmy</v>
      </c>
      <c r="AT445" s="65" t="str">
        <f>IF(Stats!$AR445=Stats!$AO445,CONCATENATE(Stats!$AN445," loser to ",Stats!$AO445),CONCATENATE(Stats!$AO445," loser to ",Stats!$AN445))</f>
        <v>Jimmy loser to Dave</v>
      </c>
      <c r="AU445" s="64">
        <f>ABS(Stats!$AQ445-Stats!$AP445)</f>
        <v>26.08</v>
      </c>
      <c r="AV445" s="64">
        <f>Stats!$AQ445+Stats!$AP445</f>
        <v>181.84</v>
      </c>
      <c r="AW445" s="64"/>
      <c r="AX445" s="4"/>
      <c r="AY445" s="4"/>
      <c r="AZ445" s="4"/>
      <c r="BA445" s="4"/>
      <c r="BB445" s="4"/>
      <c r="BC445" s="4"/>
      <c r="BD445" s="4"/>
      <c r="BE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  <c r="BX445" s="4"/>
      <c r="BY445" s="4"/>
      <c r="BZ445" s="4"/>
      <c r="CA445" s="4"/>
      <c r="CB445" s="4"/>
      <c r="CC445" s="4"/>
      <c r="CD445" s="4"/>
      <c r="CE445" s="4"/>
      <c r="CF445" s="4"/>
      <c r="CG445" s="4"/>
      <c r="CH445" s="4"/>
      <c r="CI445" s="4"/>
      <c r="CJ445" s="4"/>
      <c r="CK445" s="4"/>
      <c r="CL445" s="4"/>
      <c r="CM445" s="4"/>
      <c r="CN445" s="4"/>
      <c r="CO445" s="4"/>
      <c r="CP445" s="4"/>
      <c r="CQ445" s="4"/>
      <c r="CR445" s="4"/>
      <c r="CS445" s="4"/>
      <c r="CT445" s="4"/>
      <c r="CU445" s="4"/>
      <c r="CV445" s="4"/>
      <c r="CW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5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5">
        <v>2021.0</v>
      </c>
      <c r="AM446" s="45">
        <v>5.0</v>
      </c>
      <c r="AN446" s="46" t="s">
        <v>60</v>
      </c>
      <c r="AO446" s="46" t="s">
        <v>66</v>
      </c>
      <c r="AP446" s="45">
        <v>76.7</v>
      </c>
      <c r="AQ446" s="45">
        <v>100.38</v>
      </c>
      <c r="AR446" s="46" t="str">
        <f>IF(Stats!$AP446&gt;Stats!$AQ446,Stats!$AN446,Stats!$AO446)</f>
        <v>Nixon</v>
      </c>
      <c r="AS446" s="46" t="str">
        <f>IF(Stats!$AR446=Stats!$AN446,CONCATENATE(Stats!$AN446," over ",Stats!$AO446),CONCATENATE(Stats!$AO446," over ",Stats!$AN446))</f>
        <v>Nixon over Hoyle</v>
      </c>
      <c r="AT446" s="46" t="str">
        <f>IF(Stats!$AR446=Stats!$AO446,CONCATENATE(Stats!$AN446," loser to ",Stats!$AO446),CONCATENATE(Stats!$AO446," loser to ",Stats!$AN446))</f>
        <v>Hoyle loser to Nixon</v>
      </c>
      <c r="AU446" s="45">
        <f>ABS(Stats!$AQ446-Stats!$AP446)</f>
        <v>23.68</v>
      </c>
      <c r="AV446" s="45">
        <f>Stats!$AQ446+Stats!$AP446</f>
        <v>177.08</v>
      </c>
      <c r="AW446" s="45"/>
      <c r="AX446" s="4"/>
      <c r="AY446" s="4"/>
      <c r="AZ446" s="4"/>
      <c r="BA446" s="4"/>
      <c r="BB446" s="4"/>
      <c r="BC446" s="4"/>
      <c r="BD446" s="4"/>
      <c r="BE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  <c r="BX446" s="4"/>
      <c r="BY446" s="4"/>
      <c r="BZ446" s="4"/>
      <c r="CA446" s="4"/>
      <c r="CB446" s="4"/>
      <c r="CC446" s="4"/>
      <c r="CD446" s="4"/>
      <c r="CE446" s="4"/>
      <c r="CF446" s="4"/>
      <c r="CG446" s="4"/>
      <c r="CH446" s="4"/>
      <c r="CI446" s="4"/>
      <c r="CJ446" s="4"/>
      <c r="CK446" s="4"/>
      <c r="CL446" s="4"/>
      <c r="CM446" s="4"/>
      <c r="CN446" s="4"/>
      <c r="CO446" s="4"/>
      <c r="CP446" s="4"/>
      <c r="CQ446" s="4"/>
      <c r="CR446" s="4"/>
      <c r="CS446" s="4"/>
      <c r="CT446" s="4"/>
      <c r="CU446" s="4"/>
      <c r="CV446" s="4"/>
      <c r="CW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5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64">
        <v>2021.0</v>
      </c>
      <c r="AM447" s="64">
        <v>5.0</v>
      </c>
      <c r="AN447" s="65" t="s">
        <v>50</v>
      </c>
      <c r="AO447" s="65" t="s">
        <v>65</v>
      </c>
      <c r="AP447" s="64">
        <v>145.22</v>
      </c>
      <c r="AQ447" s="64">
        <v>150.42</v>
      </c>
      <c r="AR447" s="65" t="str">
        <f>IF(Stats!$AP447&gt;Stats!$AQ447,Stats!$AN447,Stats!$AO447)</f>
        <v>Neill</v>
      </c>
      <c r="AS447" s="65" t="str">
        <f>IF(Stats!$AR447=Stats!$AN447,CONCATENATE(Stats!$AN447," over ",Stats!$AO447),CONCATENATE(Stats!$AO447," over ",Stats!$AN447))</f>
        <v>Neill over AJ</v>
      </c>
      <c r="AT447" s="65" t="str">
        <f>IF(Stats!$AR447=Stats!$AO447,CONCATENATE(Stats!$AN447," loser to ",Stats!$AO447),CONCATENATE(Stats!$AO447," loser to ",Stats!$AN447))</f>
        <v>AJ loser to Neill</v>
      </c>
      <c r="AU447" s="64">
        <f>ABS(Stats!$AQ447-Stats!$AP447)</f>
        <v>5.2</v>
      </c>
      <c r="AV447" s="64">
        <f>Stats!$AQ447+Stats!$AP447</f>
        <v>295.64</v>
      </c>
      <c r="AW447" s="64"/>
      <c r="AX447" s="4"/>
      <c r="AY447" s="4"/>
      <c r="AZ447" s="4"/>
      <c r="BA447" s="4"/>
      <c r="BB447" s="4"/>
      <c r="BC447" s="4"/>
      <c r="BD447" s="4"/>
      <c r="BE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  <c r="BX447" s="4"/>
      <c r="BY447" s="4"/>
      <c r="BZ447" s="4"/>
      <c r="CA447" s="4"/>
      <c r="CB447" s="4"/>
      <c r="CC447" s="4"/>
      <c r="CD447" s="4"/>
      <c r="CE447" s="4"/>
      <c r="CF447" s="4"/>
      <c r="CG447" s="4"/>
      <c r="CH447" s="4"/>
      <c r="CI447" s="4"/>
      <c r="CJ447" s="4"/>
      <c r="CK447" s="4"/>
      <c r="CL447" s="4"/>
      <c r="CM447" s="4"/>
      <c r="CN447" s="4"/>
      <c r="CO447" s="4"/>
      <c r="CP447" s="4"/>
      <c r="CQ447" s="4"/>
      <c r="CR447" s="4"/>
      <c r="CS447" s="4"/>
      <c r="CT447" s="4"/>
      <c r="CU447" s="4"/>
      <c r="CV447" s="4"/>
      <c r="CW447" s="4"/>
    </row>
    <row r="448" ht="12.75" customHeight="1">
      <c r="A448" s="4"/>
      <c r="B448" s="4"/>
      <c r="C448" s="4"/>
      <c r="D448" s="4" t="s">
        <v>64</v>
      </c>
      <c r="E448" s="4"/>
      <c r="F448" s="4"/>
      <c r="G448" s="4"/>
      <c r="H448" s="4"/>
      <c r="I448" s="4"/>
      <c r="J448" s="5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5">
        <v>2021.0</v>
      </c>
      <c r="AM448" s="45">
        <v>4.0</v>
      </c>
      <c r="AN448" s="46" t="s">
        <v>64</v>
      </c>
      <c r="AO448" s="46" t="s">
        <v>63</v>
      </c>
      <c r="AP448" s="45">
        <v>153.64</v>
      </c>
      <c r="AQ448" s="45">
        <v>143.78</v>
      </c>
      <c r="AR448" s="46" t="str">
        <f>IF(Stats!$AP448&gt;Stats!$AQ448,Stats!$AN448,Stats!$AO448)</f>
        <v>Mims</v>
      </c>
      <c r="AS448" s="46" t="str">
        <f>IF(Stats!$AR448=Stats!$AN448,CONCATENATE(Stats!$AN448," over ",Stats!$AO448),CONCATENATE(Stats!$AO448," over ",Stats!$AN448))</f>
        <v>Mims over Mike S</v>
      </c>
      <c r="AT448" s="46" t="str">
        <f>IF(Stats!$AR448=Stats!$AO448,CONCATENATE(Stats!$AN448," loser to ",Stats!$AO448),CONCATENATE(Stats!$AO448," loser to ",Stats!$AN448))</f>
        <v>Mike S loser to Mims</v>
      </c>
      <c r="AU448" s="45">
        <f>ABS(Stats!$AQ448-Stats!$AP448)</f>
        <v>9.86</v>
      </c>
      <c r="AV448" s="45">
        <f>Stats!$AQ448+Stats!$AP448</f>
        <v>297.42</v>
      </c>
      <c r="AW448" s="45"/>
      <c r="AX448" s="4"/>
      <c r="AY448" s="4"/>
      <c r="AZ448" s="4"/>
      <c r="BA448" s="4"/>
      <c r="BB448" s="4"/>
      <c r="BC448" s="4"/>
      <c r="BD448" s="4"/>
      <c r="BE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  <c r="BX448" s="4"/>
      <c r="BY448" s="4"/>
      <c r="BZ448" s="4"/>
      <c r="CA448" s="4"/>
      <c r="CB448" s="4"/>
      <c r="CC448" s="4"/>
      <c r="CD448" s="4"/>
      <c r="CE448" s="4"/>
      <c r="CF448" s="4"/>
      <c r="CG448" s="4"/>
      <c r="CH448" s="4"/>
      <c r="CI448" s="4"/>
      <c r="CJ448" s="4"/>
      <c r="CK448" s="4"/>
      <c r="CL448" s="4"/>
      <c r="CM448" s="4"/>
      <c r="CN448" s="4"/>
      <c r="CO448" s="4"/>
      <c r="CP448" s="4"/>
      <c r="CQ448" s="4"/>
      <c r="CR448" s="4"/>
      <c r="CS448" s="4"/>
      <c r="CT448" s="4"/>
      <c r="CU448" s="4"/>
      <c r="CV448" s="4"/>
      <c r="CW448" s="4"/>
    </row>
    <row r="449" ht="12.75" customHeight="1">
      <c r="A449" s="4"/>
      <c r="B449" s="4"/>
      <c r="C449" s="4"/>
      <c r="D449" s="4" t="s">
        <v>49</v>
      </c>
      <c r="E449" s="4"/>
      <c r="F449" s="4"/>
      <c r="G449" s="4"/>
      <c r="H449" s="4"/>
      <c r="I449" s="4"/>
      <c r="J449" s="5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64">
        <v>2021.0</v>
      </c>
      <c r="AM449" s="64">
        <v>4.0</v>
      </c>
      <c r="AN449" s="65" t="s">
        <v>69</v>
      </c>
      <c r="AO449" s="65" t="s">
        <v>57</v>
      </c>
      <c r="AP449" s="64">
        <v>109.72</v>
      </c>
      <c r="AQ449" s="64">
        <v>96.36</v>
      </c>
      <c r="AR449" s="65" t="str">
        <f>IF(Stats!$AP449&gt;Stats!$AQ449,Stats!$AN449,Stats!$AO449)</f>
        <v>Todd</v>
      </c>
      <c r="AS449" s="65" t="str">
        <f>IF(Stats!$AR449=Stats!$AN449,CONCATENATE(Stats!$AN449," over ",Stats!$AO449),CONCATENATE(Stats!$AO449," over ",Stats!$AN449))</f>
        <v>Todd over Doug</v>
      </c>
      <c r="AT449" s="65" t="str">
        <f>IF(Stats!$AR449=Stats!$AO449,CONCATENATE(Stats!$AN449," loser to ",Stats!$AO449),CONCATENATE(Stats!$AO449," loser to ",Stats!$AN449))</f>
        <v>Doug loser to Todd</v>
      </c>
      <c r="AU449" s="64">
        <f>ABS(Stats!$AQ449-Stats!$AP449)</f>
        <v>13.36</v>
      </c>
      <c r="AV449" s="64">
        <f>Stats!$AQ449+Stats!$AP449</f>
        <v>206.08</v>
      </c>
      <c r="AW449" s="64"/>
      <c r="AX449" s="4"/>
      <c r="AY449" s="4"/>
      <c r="AZ449" s="4"/>
      <c r="BA449" s="4"/>
      <c r="BB449" s="4"/>
      <c r="BC449" s="4"/>
      <c r="BD449" s="4"/>
      <c r="BE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  <c r="BX449" s="4"/>
      <c r="BY449" s="4"/>
      <c r="BZ449" s="4"/>
      <c r="CA449" s="4"/>
      <c r="CB449" s="4"/>
      <c r="CC449" s="4"/>
      <c r="CD449" s="4"/>
      <c r="CE449" s="4"/>
      <c r="CF449" s="4"/>
      <c r="CG449" s="4"/>
      <c r="CH449" s="4"/>
      <c r="CI449" s="4"/>
      <c r="CJ449" s="4"/>
      <c r="CK449" s="4"/>
      <c r="CL449" s="4"/>
      <c r="CM449" s="4"/>
      <c r="CN449" s="4"/>
      <c r="CO449" s="4"/>
      <c r="CP449" s="4"/>
      <c r="CQ449" s="4"/>
      <c r="CR449" s="4"/>
      <c r="CS449" s="4"/>
      <c r="CT449" s="4"/>
      <c r="CU449" s="4"/>
      <c r="CV449" s="4"/>
      <c r="CW449" s="4"/>
    </row>
    <row r="450" ht="12.75" customHeight="1">
      <c r="A450" s="4"/>
      <c r="B450" s="4"/>
      <c r="C450" s="4"/>
      <c r="D450" s="4" t="s">
        <v>60</v>
      </c>
      <c r="E450" s="4"/>
      <c r="F450" s="4"/>
      <c r="G450" s="4"/>
      <c r="H450" s="4"/>
      <c r="I450" s="4"/>
      <c r="J450" s="5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5">
        <v>2021.0</v>
      </c>
      <c r="AM450" s="45">
        <v>4.0</v>
      </c>
      <c r="AN450" s="46" t="s">
        <v>68</v>
      </c>
      <c r="AO450" s="46" t="s">
        <v>67</v>
      </c>
      <c r="AP450" s="45">
        <v>98.86</v>
      </c>
      <c r="AQ450" s="45">
        <v>67.12</v>
      </c>
      <c r="AR450" s="46" t="str">
        <f>IF(Stats!$AP450&gt;Stats!$AQ450,Stats!$AN450,Stats!$AO450)</f>
        <v>Ryan</v>
      </c>
      <c r="AS450" s="46" t="str">
        <f>IF(Stats!$AR450=Stats!$AN450,CONCATENATE(Stats!$AN450," over ",Stats!$AO450),CONCATENATE(Stats!$AO450," over ",Stats!$AN450))</f>
        <v>Ryan over Rick</v>
      </c>
      <c r="AT450" s="46" t="str">
        <f>IF(Stats!$AR450=Stats!$AO450,CONCATENATE(Stats!$AN450," loser to ",Stats!$AO450),CONCATENATE(Stats!$AO450," loser to ",Stats!$AN450))</f>
        <v>Rick loser to Ryan</v>
      </c>
      <c r="AU450" s="45">
        <f>ABS(Stats!$AQ450-Stats!$AP450)</f>
        <v>31.74</v>
      </c>
      <c r="AV450" s="45">
        <f>Stats!$AQ450+Stats!$AP450</f>
        <v>165.98</v>
      </c>
      <c r="AW450" s="45"/>
      <c r="AX450" s="4"/>
      <c r="AY450" s="4"/>
      <c r="AZ450" s="4"/>
      <c r="BA450" s="4"/>
      <c r="BB450" s="4"/>
      <c r="BC450" s="4"/>
      <c r="BD450" s="4"/>
      <c r="BE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  <c r="BX450" s="4"/>
      <c r="BY450" s="4"/>
      <c r="BZ450" s="4"/>
      <c r="CA450" s="4"/>
      <c r="CB450" s="4"/>
      <c r="CC450" s="4"/>
      <c r="CD450" s="4"/>
      <c r="CE450" s="4"/>
      <c r="CF450" s="4"/>
      <c r="CG450" s="4"/>
      <c r="CH450" s="4"/>
      <c r="CI450" s="4"/>
      <c r="CJ450" s="4"/>
      <c r="CK450" s="4"/>
      <c r="CL450" s="4"/>
      <c r="CM450" s="4"/>
      <c r="CN450" s="4"/>
      <c r="CO450" s="4"/>
      <c r="CP450" s="4"/>
      <c r="CQ450" s="4"/>
      <c r="CR450" s="4"/>
      <c r="CS450" s="4"/>
      <c r="CT450" s="4"/>
      <c r="CU450" s="4"/>
      <c r="CV450" s="4"/>
      <c r="CW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5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64">
        <v>2021.0</v>
      </c>
      <c r="AM451" s="64">
        <v>4.0</v>
      </c>
      <c r="AN451" s="65" t="s">
        <v>55</v>
      </c>
      <c r="AO451" s="65" t="s">
        <v>49</v>
      </c>
      <c r="AP451" s="64">
        <v>104.22</v>
      </c>
      <c r="AQ451" s="64">
        <v>74.72</v>
      </c>
      <c r="AR451" s="65" t="str">
        <f>IF(Stats!$AP451&gt;Stats!$AQ451,Stats!$AN451,Stats!$AO451)</f>
        <v>Dave</v>
      </c>
      <c r="AS451" s="65" t="str">
        <f>IF(Stats!$AR451=Stats!$AN451,CONCATENATE(Stats!$AN451," over ",Stats!$AO451),CONCATENATE(Stats!$AO451," over ",Stats!$AN451))</f>
        <v>Dave over Adler</v>
      </c>
      <c r="AT451" s="65" t="str">
        <f>IF(Stats!$AR451=Stats!$AO451,CONCATENATE(Stats!$AN451," loser to ",Stats!$AO451),CONCATENATE(Stats!$AO451," loser to ",Stats!$AN451))</f>
        <v>Adler loser to Dave</v>
      </c>
      <c r="AU451" s="64">
        <f>ABS(Stats!$AQ451-Stats!$AP451)</f>
        <v>29.5</v>
      </c>
      <c r="AV451" s="64">
        <f>Stats!$AQ451+Stats!$AP451</f>
        <v>178.94</v>
      </c>
      <c r="AW451" s="64"/>
      <c r="AX451" s="4"/>
      <c r="AY451" s="4"/>
      <c r="AZ451" s="4"/>
      <c r="BA451" s="4"/>
      <c r="BB451" s="4"/>
      <c r="BC451" s="4"/>
      <c r="BD451" s="4"/>
      <c r="BE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  <c r="BX451" s="4"/>
      <c r="BY451" s="4"/>
      <c r="BZ451" s="4"/>
      <c r="CA451" s="4"/>
      <c r="CB451" s="4"/>
      <c r="CC451" s="4"/>
      <c r="CD451" s="4"/>
      <c r="CE451" s="4"/>
      <c r="CF451" s="4"/>
      <c r="CG451" s="4"/>
      <c r="CH451" s="4"/>
      <c r="CI451" s="4"/>
      <c r="CJ451" s="4"/>
      <c r="CK451" s="4"/>
      <c r="CL451" s="4"/>
      <c r="CM451" s="4"/>
      <c r="CN451" s="4"/>
      <c r="CO451" s="4"/>
      <c r="CP451" s="4"/>
      <c r="CQ451" s="4"/>
      <c r="CR451" s="4"/>
      <c r="CS451" s="4"/>
      <c r="CT451" s="4"/>
      <c r="CU451" s="4"/>
      <c r="CV451" s="4"/>
      <c r="CW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5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5">
        <v>2021.0</v>
      </c>
      <c r="AM452" s="45">
        <v>4.0</v>
      </c>
      <c r="AN452" s="46" t="s">
        <v>66</v>
      </c>
      <c r="AO452" s="46" t="s">
        <v>59</v>
      </c>
      <c r="AP452" s="45">
        <v>81.12</v>
      </c>
      <c r="AQ452" s="45">
        <v>87.3</v>
      </c>
      <c r="AR452" s="46" t="str">
        <f>IF(Stats!$AP452&gt;Stats!$AQ452,Stats!$AN452,Stats!$AO452)</f>
        <v>Forrest</v>
      </c>
      <c r="AS452" s="46" t="str">
        <f>IF(Stats!$AR452=Stats!$AN452,CONCATENATE(Stats!$AN452," over ",Stats!$AO452),CONCATENATE(Stats!$AO452," over ",Stats!$AN452))</f>
        <v>Forrest over Nixon</v>
      </c>
      <c r="AT452" s="46" t="str">
        <f>IF(Stats!$AR452=Stats!$AO452,CONCATENATE(Stats!$AN452," loser to ",Stats!$AO452),CONCATENATE(Stats!$AO452," loser to ",Stats!$AN452))</f>
        <v>Nixon loser to Forrest</v>
      </c>
      <c r="AU452" s="45">
        <f>ABS(Stats!$AQ452-Stats!$AP452)</f>
        <v>6.18</v>
      </c>
      <c r="AV452" s="45">
        <f>Stats!$AQ452+Stats!$AP452</f>
        <v>168.42</v>
      </c>
      <c r="AW452" s="45"/>
      <c r="AX452" s="4"/>
      <c r="AY452" s="4"/>
      <c r="AZ452" s="4"/>
      <c r="BA452" s="4"/>
      <c r="BB452" s="4"/>
      <c r="BC452" s="4"/>
      <c r="BD452" s="4"/>
      <c r="BE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  <c r="BX452" s="4"/>
      <c r="BY452" s="4"/>
      <c r="BZ452" s="4"/>
      <c r="CA452" s="4"/>
      <c r="CB452" s="4"/>
      <c r="CC452" s="4"/>
      <c r="CD452" s="4"/>
      <c r="CE452" s="4"/>
      <c r="CF452" s="4"/>
      <c r="CG452" s="4"/>
      <c r="CH452" s="4"/>
      <c r="CI452" s="4"/>
      <c r="CJ452" s="4"/>
      <c r="CK452" s="4"/>
      <c r="CL452" s="4"/>
      <c r="CM452" s="4"/>
      <c r="CN452" s="4"/>
      <c r="CO452" s="4"/>
      <c r="CP452" s="4"/>
      <c r="CQ452" s="4"/>
      <c r="CR452" s="4"/>
      <c r="CS452" s="4"/>
      <c r="CT452" s="4"/>
      <c r="CU452" s="4"/>
      <c r="CV452" s="4"/>
      <c r="CW452" s="4"/>
    </row>
    <row r="453" ht="12.75" customHeight="1">
      <c r="A453" s="4"/>
      <c r="B453" s="4"/>
      <c r="C453" s="4"/>
      <c r="D453" s="4" t="s">
        <v>63</v>
      </c>
      <c r="E453" s="4"/>
      <c r="F453" s="4"/>
      <c r="G453" s="4"/>
      <c r="H453" s="4"/>
      <c r="I453" s="4"/>
      <c r="J453" s="5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64">
        <v>2021.0</v>
      </c>
      <c r="AM453" s="64">
        <v>4.0</v>
      </c>
      <c r="AN453" s="65" t="s">
        <v>65</v>
      </c>
      <c r="AO453" s="65" t="s">
        <v>61</v>
      </c>
      <c r="AP453" s="64">
        <v>116.78</v>
      </c>
      <c r="AQ453" s="64">
        <v>96.7</v>
      </c>
      <c r="AR453" s="65" t="str">
        <f>IF(Stats!$AP453&gt;Stats!$AQ453,Stats!$AN453,Stats!$AO453)</f>
        <v>Neill</v>
      </c>
      <c r="AS453" s="65" t="str">
        <f>IF(Stats!$AR453=Stats!$AN453,CONCATENATE(Stats!$AN453," over ",Stats!$AO453),CONCATENATE(Stats!$AO453," over ",Stats!$AN453))</f>
        <v>Neill over Jimmy</v>
      </c>
      <c r="AT453" s="65" t="str">
        <f>IF(Stats!$AR453=Stats!$AO453,CONCATENATE(Stats!$AN453," loser to ",Stats!$AO453),CONCATENATE(Stats!$AO453," loser to ",Stats!$AN453))</f>
        <v>Jimmy loser to Neill</v>
      </c>
      <c r="AU453" s="64">
        <f>ABS(Stats!$AQ453-Stats!$AP453)</f>
        <v>20.08</v>
      </c>
      <c r="AV453" s="64">
        <f>Stats!$AQ453+Stats!$AP453</f>
        <v>213.48</v>
      </c>
      <c r="AW453" s="64"/>
      <c r="AX453" s="4"/>
      <c r="AY453" s="4"/>
      <c r="AZ453" s="4"/>
      <c r="BA453" s="4"/>
      <c r="BB453" s="4"/>
      <c r="BC453" s="4"/>
      <c r="BD453" s="4"/>
      <c r="BE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  <c r="BX453" s="4"/>
      <c r="BY453" s="4"/>
      <c r="BZ453" s="4"/>
      <c r="CA453" s="4"/>
      <c r="CB453" s="4"/>
      <c r="CC453" s="4"/>
      <c r="CD453" s="4"/>
      <c r="CE453" s="4"/>
      <c r="CF453" s="4"/>
      <c r="CG453" s="4"/>
      <c r="CH453" s="4"/>
      <c r="CI453" s="4"/>
      <c r="CJ453" s="4"/>
      <c r="CK453" s="4"/>
      <c r="CL453" s="4"/>
      <c r="CM453" s="4"/>
      <c r="CN453" s="4"/>
      <c r="CO453" s="4"/>
      <c r="CP453" s="4"/>
      <c r="CQ453" s="4"/>
      <c r="CR453" s="4"/>
      <c r="CS453" s="4"/>
      <c r="CT453" s="4"/>
      <c r="CU453" s="4"/>
      <c r="CV453" s="4"/>
      <c r="CW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5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5">
        <v>2021.0</v>
      </c>
      <c r="AM454" s="45">
        <v>4.0</v>
      </c>
      <c r="AN454" s="46" t="s">
        <v>50</v>
      </c>
      <c r="AO454" s="46" t="s">
        <v>60</v>
      </c>
      <c r="AP454" s="45">
        <v>79.1</v>
      </c>
      <c r="AQ454" s="45">
        <v>125.22</v>
      </c>
      <c r="AR454" s="46" t="str">
        <f>IF(Stats!$AP454&gt;Stats!$AQ454,Stats!$AN454,Stats!$AO454)</f>
        <v>Hoyle</v>
      </c>
      <c r="AS454" s="46" t="str">
        <f>IF(Stats!$AR454=Stats!$AN454,CONCATENATE(Stats!$AN454," over ",Stats!$AO454),CONCATENATE(Stats!$AO454," over ",Stats!$AN454))</f>
        <v>Hoyle over AJ</v>
      </c>
      <c r="AT454" s="46" t="str">
        <f>IF(Stats!$AR454=Stats!$AO454,CONCATENATE(Stats!$AN454," loser to ",Stats!$AO454),CONCATENATE(Stats!$AO454," loser to ",Stats!$AN454))</f>
        <v>AJ loser to Hoyle</v>
      </c>
      <c r="AU454" s="45">
        <f>ABS(Stats!$AQ454-Stats!$AP454)</f>
        <v>46.12</v>
      </c>
      <c r="AV454" s="45">
        <f>Stats!$AQ454+Stats!$AP454</f>
        <v>204.32</v>
      </c>
      <c r="AW454" s="45"/>
      <c r="AX454" s="4"/>
      <c r="AY454" s="4"/>
      <c r="AZ454" s="4"/>
      <c r="BA454" s="4"/>
      <c r="BB454" s="4"/>
      <c r="BC454" s="4"/>
      <c r="BD454" s="4"/>
      <c r="BE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  <c r="BX454" s="4"/>
      <c r="BY454" s="4"/>
      <c r="BZ454" s="4"/>
      <c r="CA454" s="4"/>
      <c r="CB454" s="4"/>
      <c r="CC454" s="4"/>
      <c r="CD454" s="4"/>
      <c r="CE454" s="4"/>
      <c r="CF454" s="4"/>
      <c r="CG454" s="4"/>
      <c r="CH454" s="4"/>
      <c r="CI454" s="4"/>
      <c r="CJ454" s="4"/>
      <c r="CK454" s="4"/>
      <c r="CL454" s="4"/>
      <c r="CM454" s="4"/>
      <c r="CN454" s="4"/>
      <c r="CO454" s="4"/>
      <c r="CP454" s="4"/>
      <c r="CQ454" s="4"/>
      <c r="CR454" s="4"/>
      <c r="CS454" s="4"/>
      <c r="CT454" s="4"/>
      <c r="CU454" s="4"/>
      <c r="CV454" s="4"/>
      <c r="CW454" s="4"/>
    </row>
    <row r="455" ht="12.75" customHeight="1">
      <c r="A455" s="4"/>
      <c r="B455" s="4"/>
      <c r="C455" s="4"/>
      <c r="D455" s="4" t="s">
        <v>50</v>
      </c>
      <c r="E455" s="4"/>
      <c r="F455" s="4"/>
      <c r="G455" s="4"/>
      <c r="H455" s="4"/>
      <c r="I455" s="4"/>
      <c r="J455" s="5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64">
        <v>2021.0</v>
      </c>
      <c r="AM455" s="64">
        <v>3.0</v>
      </c>
      <c r="AN455" s="65" t="s">
        <v>63</v>
      </c>
      <c r="AO455" s="65" t="s">
        <v>69</v>
      </c>
      <c r="AP455" s="64">
        <v>87.04</v>
      </c>
      <c r="AQ455" s="64">
        <v>82.24</v>
      </c>
      <c r="AR455" s="65" t="str">
        <f>IF(Stats!$AP455&gt;Stats!$AQ455,Stats!$AN455,Stats!$AO455)</f>
        <v>Mike S</v>
      </c>
      <c r="AS455" s="65" t="str">
        <f>IF(Stats!$AR455=Stats!$AN455,CONCATENATE(Stats!$AN455," over ",Stats!$AO455),CONCATENATE(Stats!$AO455," over ",Stats!$AN455))</f>
        <v>Mike S over Todd</v>
      </c>
      <c r="AT455" s="65" t="str">
        <f>IF(Stats!$AR455=Stats!$AO455,CONCATENATE(Stats!$AN455," loser to ",Stats!$AO455),CONCATENATE(Stats!$AO455," loser to ",Stats!$AN455))</f>
        <v>Todd loser to Mike S</v>
      </c>
      <c r="AU455" s="64">
        <f>ABS(Stats!$AQ455-Stats!$AP455)</f>
        <v>4.8</v>
      </c>
      <c r="AV455" s="64">
        <f>Stats!$AQ455+Stats!$AP455</f>
        <v>169.28</v>
      </c>
      <c r="AW455" s="64"/>
      <c r="AX455" s="4"/>
      <c r="AY455" s="4"/>
      <c r="AZ455" s="4"/>
      <c r="BA455" s="4"/>
      <c r="BB455" s="4"/>
      <c r="BC455" s="4"/>
      <c r="BD455" s="4"/>
      <c r="BE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  <c r="BX455" s="4"/>
      <c r="BY455" s="4"/>
      <c r="BZ455" s="4"/>
      <c r="CA455" s="4"/>
      <c r="CB455" s="4"/>
      <c r="CC455" s="4"/>
      <c r="CD455" s="4"/>
      <c r="CE455" s="4"/>
      <c r="CF455" s="4"/>
      <c r="CG455" s="4"/>
      <c r="CH455" s="4"/>
      <c r="CI455" s="4"/>
      <c r="CJ455" s="4"/>
      <c r="CK455" s="4"/>
      <c r="CL455" s="4"/>
      <c r="CM455" s="4"/>
      <c r="CN455" s="4"/>
      <c r="CO455" s="4"/>
      <c r="CP455" s="4"/>
      <c r="CQ455" s="4"/>
      <c r="CR455" s="4"/>
      <c r="CS455" s="4"/>
      <c r="CT455" s="4"/>
      <c r="CU455" s="4"/>
      <c r="CV455" s="4"/>
      <c r="CW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5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5">
        <v>2021.0</v>
      </c>
      <c r="AM456" s="45">
        <v>3.0</v>
      </c>
      <c r="AN456" s="46" t="s">
        <v>64</v>
      </c>
      <c r="AO456" s="46" t="s">
        <v>68</v>
      </c>
      <c r="AP456" s="45">
        <v>115.38</v>
      </c>
      <c r="AQ456" s="45">
        <v>127.68</v>
      </c>
      <c r="AR456" s="46" t="str">
        <f>IF(Stats!$AP456&gt;Stats!$AQ456,Stats!$AN456,Stats!$AO456)</f>
        <v>Ryan</v>
      </c>
      <c r="AS456" s="46" t="str">
        <f>IF(Stats!$AR456=Stats!$AN456,CONCATENATE(Stats!$AN456," over ",Stats!$AO456),CONCATENATE(Stats!$AO456," over ",Stats!$AN456))</f>
        <v>Ryan over Mims</v>
      </c>
      <c r="AT456" s="46" t="str">
        <f>IF(Stats!$AR456=Stats!$AO456,CONCATENATE(Stats!$AN456," loser to ",Stats!$AO456),CONCATENATE(Stats!$AO456," loser to ",Stats!$AN456))</f>
        <v>Mims loser to Ryan</v>
      </c>
      <c r="AU456" s="45">
        <f>ABS(Stats!$AQ456-Stats!$AP456)</f>
        <v>12.3</v>
      </c>
      <c r="AV456" s="45">
        <f>Stats!$AQ456+Stats!$AP456</f>
        <v>243.06</v>
      </c>
      <c r="AW456" s="45"/>
      <c r="AX456" s="4"/>
      <c r="AY456" s="4"/>
      <c r="AZ456" s="4"/>
      <c r="BA456" s="4"/>
      <c r="BB456" s="4"/>
      <c r="BC456" s="4"/>
      <c r="BD456" s="4"/>
      <c r="BE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  <c r="BX456" s="4"/>
      <c r="BY456" s="4"/>
      <c r="BZ456" s="4"/>
      <c r="CA456" s="4"/>
      <c r="CB456" s="4"/>
      <c r="CC456" s="4"/>
      <c r="CD456" s="4"/>
      <c r="CE456" s="4"/>
      <c r="CF456" s="4"/>
      <c r="CG456" s="4"/>
      <c r="CH456" s="4"/>
      <c r="CI456" s="4"/>
      <c r="CJ456" s="4"/>
      <c r="CK456" s="4"/>
      <c r="CL456" s="4"/>
      <c r="CM456" s="4"/>
      <c r="CN456" s="4"/>
      <c r="CO456" s="4"/>
      <c r="CP456" s="4"/>
      <c r="CQ456" s="4"/>
      <c r="CR456" s="4"/>
      <c r="CS456" s="4"/>
      <c r="CT456" s="4"/>
      <c r="CU456" s="4"/>
      <c r="CV456" s="4"/>
      <c r="CW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5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64">
        <v>2021.0</v>
      </c>
      <c r="AM457" s="64">
        <v>3.0</v>
      </c>
      <c r="AN457" s="65" t="s">
        <v>57</v>
      </c>
      <c r="AO457" s="65" t="s">
        <v>55</v>
      </c>
      <c r="AP457" s="64">
        <v>87.32</v>
      </c>
      <c r="AQ457" s="64">
        <v>66.74</v>
      </c>
      <c r="AR457" s="65" t="str">
        <f>IF(Stats!$AP457&gt;Stats!$AQ457,Stats!$AN457,Stats!$AO457)</f>
        <v>Doug</v>
      </c>
      <c r="AS457" s="65" t="str">
        <f>IF(Stats!$AR457=Stats!$AN457,CONCATENATE(Stats!$AN457," over ",Stats!$AO457),CONCATENATE(Stats!$AO457," over ",Stats!$AN457))</f>
        <v>Doug over Dave</v>
      </c>
      <c r="AT457" s="65" t="str">
        <f>IF(Stats!$AR457=Stats!$AO457,CONCATENATE(Stats!$AN457," loser to ",Stats!$AO457),CONCATENATE(Stats!$AO457," loser to ",Stats!$AN457))</f>
        <v>Dave loser to Doug</v>
      </c>
      <c r="AU457" s="64">
        <f>ABS(Stats!$AQ457-Stats!$AP457)</f>
        <v>20.58</v>
      </c>
      <c r="AV457" s="64">
        <f>Stats!$AQ457+Stats!$AP457</f>
        <v>154.06</v>
      </c>
      <c r="AW457" s="64"/>
      <c r="AX457" s="4"/>
      <c r="AY457" s="4"/>
      <c r="AZ457" s="4"/>
      <c r="BA457" s="4"/>
      <c r="BB457" s="4"/>
      <c r="BC457" s="4"/>
      <c r="BD457" s="4"/>
      <c r="BE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  <c r="BX457" s="4"/>
      <c r="BY457" s="4"/>
      <c r="BZ457" s="4"/>
      <c r="CA457" s="4"/>
      <c r="CB457" s="4"/>
      <c r="CC457" s="4"/>
      <c r="CD457" s="4"/>
      <c r="CE457" s="4"/>
      <c r="CF457" s="4"/>
      <c r="CG457" s="4"/>
      <c r="CH457" s="4"/>
      <c r="CI457" s="4"/>
      <c r="CJ457" s="4"/>
      <c r="CK457" s="4"/>
      <c r="CL457" s="4"/>
      <c r="CM457" s="4"/>
      <c r="CN457" s="4"/>
      <c r="CO457" s="4"/>
      <c r="CP457" s="4"/>
      <c r="CQ457" s="4"/>
      <c r="CR457" s="4"/>
      <c r="CS457" s="4"/>
      <c r="CT457" s="4"/>
      <c r="CU457" s="4"/>
      <c r="CV457" s="4"/>
      <c r="CW457" s="4"/>
    </row>
    <row r="458" ht="12.75" customHeight="1">
      <c r="A458" s="4"/>
      <c r="B458" s="4"/>
      <c r="C458" s="4"/>
      <c r="D458" s="4" t="s">
        <v>61</v>
      </c>
      <c r="E458" s="4"/>
      <c r="F458" s="4"/>
      <c r="G458" s="4"/>
      <c r="H458" s="4"/>
      <c r="I458" s="4"/>
      <c r="J458" s="5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5">
        <v>2021.0</v>
      </c>
      <c r="AM458" s="45">
        <v>3.0</v>
      </c>
      <c r="AN458" s="46" t="s">
        <v>67</v>
      </c>
      <c r="AO458" s="46" t="s">
        <v>66</v>
      </c>
      <c r="AP458" s="45">
        <v>148.12</v>
      </c>
      <c r="AQ458" s="45">
        <v>92.4</v>
      </c>
      <c r="AR458" s="46" t="str">
        <f>IF(Stats!$AP458&gt;Stats!$AQ458,Stats!$AN458,Stats!$AO458)</f>
        <v>Rick</v>
      </c>
      <c r="AS458" s="46" t="str">
        <f>IF(Stats!$AR458=Stats!$AN458,CONCATENATE(Stats!$AN458," over ",Stats!$AO458),CONCATENATE(Stats!$AO458," over ",Stats!$AN458))</f>
        <v>Rick over Nixon</v>
      </c>
      <c r="AT458" s="46" t="str">
        <f>IF(Stats!$AR458=Stats!$AO458,CONCATENATE(Stats!$AN458," loser to ",Stats!$AO458),CONCATENATE(Stats!$AO458," loser to ",Stats!$AN458))</f>
        <v>Nixon loser to Rick</v>
      </c>
      <c r="AU458" s="45">
        <f>ABS(Stats!$AQ458-Stats!$AP458)</f>
        <v>55.72</v>
      </c>
      <c r="AV458" s="45">
        <f>Stats!$AQ458+Stats!$AP458</f>
        <v>240.52</v>
      </c>
      <c r="AW458" s="45"/>
      <c r="AX458" s="4"/>
      <c r="AY458" s="4"/>
      <c r="AZ458" s="4"/>
      <c r="BA458" s="4"/>
      <c r="BB458" s="4"/>
      <c r="BC458" s="4"/>
      <c r="BD458" s="4"/>
      <c r="BE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  <c r="BX458" s="4"/>
      <c r="BY458" s="4"/>
      <c r="BZ458" s="4"/>
      <c r="CA458" s="4"/>
      <c r="CB458" s="4"/>
      <c r="CC458" s="4"/>
      <c r="CD458" s="4"/>
      <c r="CE458" s="4"/>
      <c r="CF458" s="4"/>
      <c r="CG458" s="4"/>
      <c r="CH458" s="4"/>
      <c r="CI458" s="4"/>
      <c r="CJ458" s="4"/>
      <c r="CK458" s="4"/>
      <c r="CL458" s="4"/>
      <c r="CM458" s="4"/>
      <c r="CN458" s="4"/>
      <c r="CO458" s="4"/>
      <c r="CP458" s="4"/>
      <c r="CQ458" s="4"/>
      <c r="CR458" s="4"/>
      <c r="CS458" s="4"/>
      <c r="CT458" s="4"/>
      <c r="CU458" s="4"/>
      <c r="CV458" s="4"/>
      <c r="CW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5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64">
        <v>2021.0</v>
      </c>
      <c r="AM459" s="64">
        <v>3.0</v>
      </c>
      <c r="AN459" s="65" t="s">
        <v>49</v>
      </c>
      <c r="AO459" s="65" t="s">
        <v>65</v>
      </c>
      <c r="AP459" s="64">
        <v>116.26</v>
      </c>
      <c r="AQ459" s="64">
        <v>84.44</v>
      </c>
      <c r="AR459" s="65" t="str">
        <f>IF(Stats!$AP459&gt;Stats!$AQ459,Stats!$AN459,Stats!$AO459)</f>
        <v>Adler</v>
      </c>
      <c r="AS459" s="65" t="str">
        <f>IF(Stats!$AR459=Stats!$AN459,CONCATENATE(Stats!$AN459," over ",Stats!$AO459),CONCATENATE(Stats!$AO459," over ",Stats!$AN459))</f>
        <v>Adler over Neill</v>
      </c>
      <c r="AT459" s="65" t="str">
        <f>IF(Stats!$AR459=Stats!$AO459,CONCATENATE(Stats!$AN459," loser to ",Stats!$AO459),CONCATENATE(Stats!$AO459," loser to ",Stats!$AN459))</f>
        <v>Neill loser to Adler</v>
      </c>
      <c r="AU459" s="64">
        <f>ABS(Stats!$AQ459-Stats!$AP459)</f>
        <v>31.82</v>
      </c>
      <c r="AV459" s="64">
        <f>Stats!$AQ459+Stats!$AP459</f>
        <v>200.7</v>
      </c>
      <c r="AW459" s="64"/>
      <c r="AX459" s="4"/>
      <c r="AY459" s="4"/>
      <c r="AZ459" s="4"/>
      <c r="BA459" s="4"/>
      <c r="BB459" s="4"/>
      <c r="BC459" s="4"/>
      <c r="BD459" s="4"/>
      <c r="BE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  <c r="BX459" s="4"/>
      <c r="BY459" s="4"/>
      <c r="BZ459" s="4"/>
      <c r="CA459" s="4"/>
      <c r="CB459" s="4"/>
      <c r="CC459" s="4"/>
      <c r="CD459" s="4"/>
      <c r="CE459" s="4"/>
      <c r="CF459" s="4"/>
      <c r="CG459" s="4"/>
      <c r="CH459" s="4"/>
      <c r="CI459" s="4"/>
      <c r="CJ459" s="4"/>
      <c r="CK459" s="4"/>
      <c r="CL459" s="4"/>
      <c r="CM459" s="4"/>
      <c r="CN459" s="4"/>
      <c r="CO459" s="4"/>
      <c r="CP459" s="4"/>
      <c r="CQ459" s="4"/>
      <c r="CR459" s="4"/>
      <c r="CS459" s="4"/>
      <c r="CT459" s="4"/>
      <c r="CU459" s="4"/>
      <c r="CV459" s="4"/>
      <c r="CW459" s="4"/>
    </row>
    <row r="460" ht="12.75" customHeight="1">
      <c r="A460" s="4"/>
      <c r="B460" s="4"/>
      <c r="C460" s="4"/>
      <c r="D460" s="4" t="s">
        <v>50</v>
      </c>
      <c r="E460" s="4"/>
      <c r="F460" s="4"/>
      <c r="G460" s="4"/>
      <c r="H460" s="4"/>
      <c r="I460" s="4"/>
      <c r="J460" s="5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5">
        <v>2021.0</v>
      </c>
      <c r="AM460" s="45">
        <v>3.0</v>
      </c>
      <c r="AN460" s="46" t="s">
        <v>59</v>
      </c>
      <c r="AO460" s="46" t="s">
        <v>50</v>
      </c>
      <c r="AP460" s="45">
        <v>120.72</v>
      </c>
      <c r="AQ460" s="45">
        <v>110.34</v>
      </c>
      <c r="AR460" s="46" t="str">
        <f>IF(Stats!$AP460&gt;Stats!$AQ460,Stats!$AN460,Stats!$AO460)</f>
        <v>Forrest</v>
      </c>
      <c r="AS460" s="46" t="str">
        <f>IF(Stats!$AR460=Stats!$AN460,CONCATENATE(Stats!$AN460," over ",Stats!$AO460),CONCATENATE(Stats!$AO460," over ",Stats!$AN460))</f>
        <v>Forrest over AJ</v>
      </c>
      <c r="AT460" s="46" t="str">
        <f>IF(Stats!$AR460=Stats!$AO460,CONCATENATE(Stats!$AN460," loser to ",Stats!$AO460),CONCATENATE(Stats!$AO460," loser to ",Stats!$AN460))</f>
        <v>AJ loser to Forrest</v>
      </c>
      <c r="AU460" s="45">
        <f>ABS(Stats!$AQ460-Stats!$AP460)</f>
        <v>10.38</v>
      </c>
      <c r="AV460" s="45">
        <f>Stats!$AQ460+Stats!$AP460</f>
        <v>231.06</v>
      </c>
      <c r="AW460" s="45"/>
      <c r="AX460" s="4"/>
      <c r="AY460" s="4"/>
      <c r="AZ460" s="4"/>
      <c r="BA460" s="4"/>
      <c r="BB460" s="4"/>
      <c r="BC460" s="4"/>
      <c r="BD460" s="4"/>
      <c r="BE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  <c r="BX460" s="4"/>
      <c r="BY460" s="4"/>
      <c r="BZ460" s="4"/>
      <c r="CA460" s="4"/>
      <c r="CB460" s="4"/>
      <c r="CC460" s="4"/>
      <c r="CD460" s="4"/>
      <c r="CE460" s="4"/>
      <c r="CF460" s="4"/>
      <c r="CG460" s="4"/>
      <c r="CH460" s="4"/>
      <c r="CI460" s="4"/>
      <c r="CJ460" s="4"/>
      <c r="CK460" s="4"/>
      <c r="CL460" s="4"/>
      <c r="CM460" s="4"/>
      <c r="CN460" s="4"/>
      <c r="CO460" s="4"/>
      <c r="CP460" s="4"/>
      <c r="CQ460" s="4"/>
      <c r="CR460" s="4"/>
      <c r="CS460" s="4"/>
      <c r="CT460" s="4"/>
      <c r="CU460" s="4"/>
      <c r="CV460" s="4"/>
      <c r="CW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5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64">
        <v>2021.0</v>
      </c>
      <c r="AM461" s="64">
        <v>3.0</v>
      </c>
      <c r="AN461" s="65" t="s">
        <v>61</v>
      </c>
      <c r="AO461" s="65" t="s">
        <v>60</v>
      </c>
      <c r="AP461" s="64">
        <v>81.32</v>
      </c>
      <c r="AQ461" s="64">
        <v>145.72</v>
      </c>
      <c r="AR461" s="65" t="str">
        <f>IF(Stats!$AP461&gt;Stats!$AQ461,Stats!$AN461,Stats!$AO461)</f>
        <v>Hoyle</v>
      </c>
      <c r="AS461" s="65" t="str">
        <f>IF(Stats!$AR461=Stats!$AN461,CONCATENATE(Stats!$AN461," over ",Stats!$AO461),CONCATENATE(Stats!$AO461," over ",Stats!$AN461))</f>
        <v>Hoyle over Jimmy</v>
      </c>
      <c r="AT461" s="65" t="str">
        <f>IF(Stats!$AR461=Stats!$AO461,CONCATENATE(Stats!$AN461," loser to ",Stats!$AO461),CONCATENATE(Stats!$AO461," loser to ",Stats!$AN461))</f>
        <v>Jimmy loser to Hoyle</v>
      </c>
      <c r="AU461" s="64">
        <f>ABS(Stats!$AQ461-Stats!$AP461)</f>
        <v>64.4</v>
      </c>
      <c r="AV461" s="64">
        <f>Stats!$AQ461+Stats!$AP461</f>
        <v>227.04</v>
      </c>
      <c r="AW461" s="64"/>
      <c r="AX461" s="4"/>
      <c r="AY461" s="4"/>
      <c r="AZ461" s="4"/>
      <c r="BA461" s="4"/>
      <c r="BB461" s="4"/>
      <c r="BC461" s="4"/>
      <c r="BD461" s="4"/>
      <c r="BE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  <c r="BX461" s="4"/>
      <c r="BY461" s="4"/>
      <c r="BZ461" s="4"/>
      <c r="CA461" s="4"/>
      <c r="CB461" s="4"/>
      <c r="CC461" s="4"/>
      <c r="CD461" s="4"/>
      <c r="CE461" s="4"/>
      <c r="CF461" s="4"/>
      <c r="CG461" s="4"/>
      <c r="CH461" s="4"/>
      <c r="CI461" s="4"/>
      <c r="CJ461" s="4"/>
      <c r="CK461" s="4"/>
      <c r="CL461" s="4"/>
      <c r="CM461" s="4"/>
      <c r="CN461" s="4"/>
      <c r="CO461" s="4"/>
      <c r="CP461" s="4"/>
      <c r="CQ461" s="4"/>
      <c r="CR461" s="4"/>
      <c r="CS461" s="4"/>
      <c r="CT461" s="4"/>
      <c r="CU461" s="4"/>
      <c r="CV461" s="4"/>
      <c r="CW461" s="4"/>
    </row>
    <row r="462" ht="12.75" customHeight="1">
      <c r="A462" s="4"/>
      <c r="B462" s="4"/>
      <c r="C462" s="4"/>
      <c r="D462" s="4" t="s">
        <v>65</v>
      </c>
      <c r="E462" s="4"/>
      <c r="F462" s="4"/>
      <c r="G462" s="4"/>
      <c r="H462" s="4"/>
      <c r="I462" s="4"/>
      <c r="J462" s="5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5">
        <v>2021.0</v>
      </c>
      <c r="AM462" s="45">
        <v>2.0</v>
      </c>
      <c r="AN462" s="46" t="s">
        <v>68</v>
      </c>
      <c r="AO462" s="46" t="s">
        <v>63</v>
      </c>
      <c r="AP462" s="45">
        <v>147.74</v>
      </c>
      <c r="AQ462" s="45">
        <v>105.08</v>
      </c>
      <c r="AR462" s="46" t="str">
        <f>IF(Stats!$AP462&gt;Stats!$AQ462,Stats!$AN462,Stats!$AO462)</f>
        <v>Ryan</v>
      </c>
      <c r="AS462" s="46" t="str">
        <f>IF(Stats!$AR462=Stats!$AN462,CONCATENATE(Stats!$AN462," over ",Stats!$AO462),CONCATENATE(Stats!$AO462," over ",Stats!$AN462))</f>
        <v>Ryan over Mike S</v>
      </c>
      <c r="AT462" s="46" t="str">
        <f>IF(Stats!$AR462=Stats!$AO462,CONCATENATE(Stats!$AN462," loser to ",Stats!$AO462),CONCATENATE(Stats!$AO462," loser to ",Stats!$AN462))</f>
        <v>Mike S loser to Ryan</v>
      </c>
      <c r="AU462" s="45">
        <f>ABS(Stats!$AQ462-Stats!$AP462)</f>
        <v>42.66</v>
      </c>
      <c r="AV462" s="45">
        <f>Stats!$AQ462+Stats!$AP462</f>
        <v>252.82</v>
      </c>
      <c r="AW462" s="45"/>
      <c r="AX462" s="4"/>
      <c r="AY462" s="4"/>
      <c r="AZ462" s="4"/>
      <c r="BA462" s="4"/>
      <c r="BB462" s="4"/>
      <c r="BC462" s="4"/>
      <c r="BD462" s="4"/>
      <c r="BE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  <c r="BX462" s="4"/>
      <c r="BY462" s="4"/>
      <c r="BZ462" s="4"/>
      <c r="CA462" s="4"/>
      <c r="CB462" s="4"/>
      <c r="CC462" s="4"/>
      <c r="CD462" s="4"/>
      <c r="CE462" s="4"/>
      <c r="CF462" s="4"/>
      <c r="CG462" s="4"/>
      <c r="CH462" s="4"/>
      <c r="CI462" s="4"/>
      <c r="CJ462" s="4"/>
      <c r="CK462" s="4"/>
      <c r="CL462" s="4"/>
      <c r="CM462" s="4"/>
      <c r="CN462" s="4"/>
      <c r="CO462" s="4"/>
      <c r="CP462" s="4"/>
      <c r="CQ462" s="4"/>
      <c r="CR462" s="4"/>
      <c r="CS462" s="4"/>
      <c r="CT462" s="4"/>
      <c r="CU462" s="4"/>
      <c r="CV462" s="4"/>
      <c r="CW462" s="4"/>
    </row>
    <row r="463" ht="12.75" customHeight="1">
      <c r="A463" s="4"/>
      <c r="B463" s="4"/>
      <c r="C463" s="4"/>
      <c r="D463" s="4" t="s">
        <v>60</v>
      </c>
      <c r="E463" s="4"/>
      <c r="F463" s="4"/>
      <c r="G463" s="4"/>
      <c r="H463" s="4"/>
      <c r="I463" s="4"/>
      <c r="J463" s="5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64">
        <v>2021.0</v>
      </c>
      <c r="AM463" s="64">
        <v>2.0</v>
      </c>
      <c r="AN463" s="65" t="s">
        <v>55</v>
      </c>
      <c r="AO463" s="65" t="s">
        <v>69</v>
      </c>
      <c r="AP463" s="64">
        <v>97.1</v>
      </c>
      <c r="AQ463" s="64">
        <v>112.2</v>
      </c>
      <c r="AR463" s="65" t="str">
        <f>IF(Stats!$AP463&gt;Stats!$AQ463,Stats!$AN463,Stats!$AO463)</f>
        <v>Todd</v>
      </c>
      <c r="AS463" s="65" t="str">
        <f>IF(Stats!$AR463=Stats!$AN463,CONCATENATE(Stats!$AN463," over ",Stats!$AO463),CONCATENATE(Stats!$AO463," over ",Stats!$AN463))</f>
        <v>Todd over Dave</v>
      </c>
      <c r="AT463" s="65" t="str">
        <f>IF(Stats!$AR463=Stats!$AO463,CONCATENATE(Stats!$AN463," loser to ",Stats!$AO463),CONCATENATE(Stats!$AO463," loser to ",Stats!$AN463))</f>
        <v>Dave loser to Todd</v>
      </c>
      <c r="AU463" s="64">
        <f>ABS(Stats!$AQ463-Stats!$AP463)</f>
        <v>15.1</v>
      </c>
      <c r="AV463" s="64">
        <f>Stats!$AQ463+Stats!$AP463</f>
        <v>209.3</v>
      </c>
      <c r="AW463" s="64"/>
      <c r="AX463" s="4"/>
      <c r="AY463" s="4"/>
      <c r="AZ463" s="4"/>
      <c r="BA463" s="4"/>
      <c r="BB463" s="4"/>
      <c r="BC463" s="4"/>
      <c r="BD463" s="4"/>
      <c r="BE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  <c r="BX463" s="4"/>
      <c r="BY463" s="4"/>
      <c r="BZ463" s="4"/>
      <c r="CA463" s="4"/>
      <c r="CB463" s="4"/>
      <c r="CC463" s="4"/>
      <c r="CD463" s="4"/>
      <c r="CE463" s="4"/>
      <c r="CF463" s="4"/>
      <c r="CG463" s="4"/>
      <c r="CH463" s="4"/>
      <c r="CI463" s="4"/>
      <c r="CJ463" s="4"/>
      <c r="CK463" s="4"/>
      <c r="CL463" s="4"/>
      <c r="CM463" s="4"/>
      <c r="CN463" s="4"/>
      <c r="CO463" s="4"/>
      <c r="CP463" s="4"/>
      <c r="CQ463" s="4"/>
      <c r="CR463" s="4"/>
      <c r="CS463" s="4"/>
      <c r="CT463" s="4"/>
      <c r="CU463" s="4"/>
      <c r="CV463" s="4"/>
      <c r="CW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5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5">
        <v>2021.0</v>
      </c>
      <c r="AM464" s="45">
        <v>2.0</v>
      </c>
      <c r="AN464" s="46" t="s">
        <v>66</v>
      </c>
      <c r="AO464" s="46" t="s">
        <v>64</v>
      </c>
      <c r="AP464" s="45">
        <v>135.92</v>
      </c>
      <c r="AQ464" s="45">
        <v>124.66</v>
      </c>
      <c r="AR464" s="46" t="str">
        <f>IF(Stats!$AP464&gt;Stats!$AQ464,Stats!$AN464,Stats!$AO464)</f>
        <v>Nixon</v>
      </c>
      <c r="AS464" s="46" t="str">
        <f>IF(Stats!$AR464=Stats!$AN464,CONCATENATE(Stats!$AN464," over ",Stats!$AO464),CONCATENATE(Stats!$AO464," over ",Stats!$AN464))</f>
        <v>Nixon over Mims</v>
      </c>
      <c r="AT464" s="46" t="str">
        <f>IF(Stats!$AR464=Stats!$AO464,CONCATENATE(Stats!$AN464," loser to ",Stats!$AO464),CONCATENATE(Stats!$AO464," loser to ",Stats!$AN464))</f>
        <v>Mims loser to Nixon</v>
      </c>
      <c r="AU464" s="45">
        <f>ABS(Stats!$AQ464-Stats!$AP464)</f>
        <v>11.26</v>
      </c>
      <c r="AV464" s="45">
        <f>Stats!$AQ464+Stats!$AP464</f>
        <v>260.58</v>
      </c>
      <c r="AW464" s="45"/>
      <c r="AX464" s="4"/>
      <c r="AY464" s="4"/>
      <c r="AZ464" s="4"/>
      <c r="BA464" s="4"/>
      <c r="BB464" s="4"/>
      <c r="BC464" s="4"/>
      <c r="BD464" s="4"/>
      <c r="BE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  <c r="BX464" s="4"/>
      <c r="BY464" s="4"/>
      <c r="BZ464" s="4"/>
      <c r="CA464" s="4"/>
      <c r="CB464" s="4"/>
      <c r="CC464" s="4"/>
      <c r="CD464" s="4"/>
      <c r="CE464" s="4"/>
      <c r="CF464" s="4"/>
      <c r="CG464" s="4"/>
      <c r="CH464" s="4"/>
      <c r="CI464" s="4"/>
      <c r="CJ464" s="4"/>
      <c r="CK464" s="4"/>
      <c r="CL464" s="4"/>
      <c r="CM464" s="4"/>
      <c r="CN464" s="4"/>
      <c r="CO464" s="4"/>
      <c r="CP464" s="4"/>
      <c r="CQ464" s="4"/>
      <c r="CR464" s="4"/>
      <c r="CS464" s="4"/>
      <c r="CT464" s="4"/>
      <c r="CU464" s="4"/>
      <c r="CV464" s="4"/>
      <c r="CW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5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64">
        <v>2021.0</v>
      </c>
      <c r="AM465" s="64">
        <v>2.0</v>
      </c>
      <c r="AN465" s="65" t="s">
        <v>65</v>
      </c>
      <c r="AO465" s="65" t="s">
        <v>57</v>
      </c>
      <c r="AP465" s="64">
        <v>123.22</v>
      </c>
      <c r="AQ465" s="64">
        <v>122.72</v>
      </c>
      <c r="AR465" s="65" t="str">
        <f>IF(Stats!$AP465&gt;Stats!$AQ465,Stats!$AN465,Stats!$AO465)</f>
        <v>Neill</v>
      </c>
      <c r="AS465" s="65" t="str">
        <f>IF(Stats!$AR465=Stats!$AN465,CONCATENATE(Stats!$AN465," over ",Stats!$AO465),CONCATENATE(Stats!$AO465," over ",Stats!$AN465))</f>
        <v>Neill over Doug</v>
      </c>
      <c r="AT465" s="65" t="str">
        <f>IF(Stats!$AR465=Stats!$AO465,CONCATENATE(Stats!$AN465," loser to ",Stats!$AO465),CONCATENATE(Stats!$AO465," loser to ",Stats!$AN465))</f>
        <v>Doug loser to Neill</v>
      </c>
      <c r="AU465" s="64">
        <f>ABS(Stats!$AQ465-Stats!$AP465)</f>
        <v>0.5</v>
      </c>
      <c r="AV465" s="64">
        <f>Stats!$AQ465+Stats!$AP465</f>
        <v>245.94</v>
      </c>
      <c r="AW465" s="64"/>
      <c r="AX465" s="4"/>
      <c r="AY465" s="4"/>
      <c r="AZ465" s="4"/>
      <c r="BA465" s="4"/>
      <c r="BB465" s="4"/>
      <c r="BC465" s="4"/>
      <c r="BD465" s="4"/>
      <c r="BE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  <c r="BX465" s="4"/>
      <c r="BY465" s="4"/>
      <c r="BZ465" s="4"/>
      <c r="CA465" s="4"/>
      <c r="CB465" s="4"/>
      <c r="CC465" s="4"/>
      <c r="CD465" s="4"/>
      <c r="CE465" s="4"/>
      <c r="CF465" s="4"/>
      <c r="CG465" s="4"/>
      <c r="CH465" s="4"/>
      <c r="CI465" s="4"/>
      <c r="CJ465" s="4"/>
      <c r="CK465" s="4"/>
      <c r="CL465" s="4"/>
      <c r="CM465" s="4"/>
      <c r="CN465" s="4"/>
      <c r="CO465" s="4"/>
      <c r="CP465" s="4"/>
      <c r="CQ465" s="4"/>
      <c r="CR465" s="4"/>
      <c r="CS465" s="4"/>
      <c r="CT465" s="4"/>
      <c r="CU465" s="4"/>
      <c r="CV465" s="4"/>
      <c r="CW465" s="4"/>
    </row>
    <row r="466" ht="12.75" customHeight="1">
      <c r="A466" s="4"/>
      <c r="B466" s="4"/>
      <c r="C466" s="4"/>
      <c r="D466" s="4" t="s">
        <v>63</v>
      </c>
      <c r="E466" s="4"/>
      <c r="F466" s="4"/>
      <c r="G466" s="4"/>
      <c r="H466" s="4"/>
      <c r="I466" s="4"/>
      <c r="J466" s="5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5">
        <v>2021.0</v>
      </c>
      <c r="AM466" s="45">
        <v>2.0</v>
      </c>
      <c r="AN466" s="46" t="s">
        <v>50</v>
      </c>
      <c r="AO466" s="46" t="s">
        <v>67</v>
      </c>
      <c r="AP466" s="45">
        <v>96.54</v>
      </c>
      <c r="AQ466" s="45">
        <v>89.6</v>
      </c>
      <c r="AR466" s="46" t="str">
        <f>IF(Stats!$AP466&gt;Stats!$AQ466,Stats!$AN466,Stats!$AO466)</f>
        <v>AJ</v>
      </c>
      <c r="AS466" s="46" t="str">
        <f>IF(Stats!$AR466=Stats!$AN466,CONCATENATE(Stats!$AN466," over ",Stats!$AO466),CONCATENATE(Stats!$AO466," over ",Stats!$AN466))</f>
        <v>AJ over Rick</v>
      </c>
      <c r="AT466" s="46" t="str">
        <f>IF(Stats!$AR466=Stats!$AO466,CONCATENATE(Stats!$AN466," loser to ",Stats!$AO466),CONCATENATE(Stats!$AO466," loser to ",Stats!$AN466))</f>
        <v>Rick loser to AJ</v>
      </c>
      <c r="AU466" s="45">
        <f>ABS(Stats!$AQ466-Stats!$AP466)</f>
        <v>6.94</v>
      </c>
      <c r="AV466" s="45">
        <f>Stats!$AQ466+Stats!$AP466</f>
        <v>186.14</v>
      </c>
      <c r="AW466" s="45"/>
      <c r="AX466" s="4"/>
      <c r="AY466" s="4"/>
      <c r="AZ466" s="4"/>
      <c r="BA466" s="4"/>
      <c r="BB466" s="4"/>
      <c r="BC466" s="4"/>
      <c r="BD466" s="4"/>
      <c r="BE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  <c r="BX466" s="4"/>
      <c r="BY466" s="4"/>
      <c r="BZ466" s="4"/>
      <c r="CA466" s="4"/>
      <c r="CB466" s="4"/>
      <c r="CC466" s="4"/>
      <c r="CD466" s="4"/>
      <c r="CE466" s="4"/>
      <c r="CF466" s="4"/>
      <c r="CG466" s="4"/>
      <c r="CH466" s="4"/>
      <c r="CI466" s="4"/>
      <c r="CJ466" s="4"/>
      <c r="CK466" s="4"/>
      <c r="CL466" s="4"/>
      <c r="CM466" s="4"/>
      <c r="CN466" s="4"/>
      <c r="CO466" s="4"/>
      <c r="CP466" s="4"/>
      <c r="CQ466" s="4"/>
      <c r="CR466" s="4"/>
      <c r="CS466" s="4"/>
      <c r="CT466" s="4"/>
      <c r="CU466" s="4"/>
      <c r="CV466" s="4"/>
      <c r="CW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5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64">
        <v>2021.0</v>
      </c>
      <c r="AM467" s="64">
        <v>2.0</v>
      </c>
      <c r="AN467" s="65" t="s">
        <v>60</v>
      </c>
      <c r="AO467" s="65" t="s">
        <v>49</v>
      </c>
      <c r="AP467" s="64">
        <v>88.06</v>
      </c>
      <c r="AQ467" s="64">
        <v>58.98</v>
      </c>
      <c r="AR467" s="65" t="str">
        <f>IF(Stats!$AP467&gt;Stats!$AQ467,Stats!$AN467,Stats!$AO467)</f>
        <v>Hoyle</v>
      </c>
      <c r="AS467" s="65" t="str">
        <f>IF(Stats!$AR467=Stats!$AN467,CONCATENATE(Stats!$AN467," over ",Stats!$AO467),CONCATENATE(Stats!$AO467," over ",Stats!$AN467))</f>
        <v>Hoyle over Adler</v>
      </c>
      <c r="AT467" s="65" t="str">
        <f>IF(Stats!$AR467=Stats!$AO467,CONCATENATE(Stats!$AN467," loser to ",Stats!$AO467),CONCATENATE(Stats!$AO467," loser to ",Stats!$AN467))</f>
        <v>Adler loser to Hoyle</v>
      </c>
      <c r="AU467" s="64">
        <f>ABS(Stats!$AQ467-Stats!$AP467)</f>
        <v>29.08</v>
      </c>
      <c r="AV467" s="64">
        <f>Stats!$AQ467+Stats!$AP467</f>
        <v>147.04</v>
      </c>
      <c r="AW467" s="64"/>
      <c r="AX467" s="4"/>
      <c r="AY467" s="4"/>
      <c r="AZ467" s="4"/>
      <c r="BA467" s="4"/>
      <c r="BB467" s="4"/>
      <c r="BC467" s="4"/>
      <c r="BD467" s="4"/>
      <c r="BE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  <c r="BX467" s="4"/>
      <c r="BY467" s="4"/>
      <c r="BZ467" s="4"/>
      <c r="CA467" s="4"/>
      <c r="CB467" s="4"/>
      <c r="CC467" s="4"/>
      <c r="CD467" s="4"/>
      <c r="CE467" s="4"/>
      <c r="CF467" s="4"/>
      <c r="CG467" s="4"/>
      <c r="CH467" s="4"/>
      <c r="CI467" s="4"/>
      <c r="CJ467" s="4"/>
      <c r="CK467" s="4"/>
      <c r="CL467" s="4"/>
      <c r="CM467" s="4"/>
      <c r="CN467" s="4"/>
      <c r="CO467" s="4"/>
      <c r="CP467" s="4"/>
      <c r="CQ467" s="4"/>
      <c r="CR467" s="4"/>
      <c r="CS467" s="4"/>
      <c r="CT467" s="4"/>
      <c r="CU467" s="4"/>
      <c r="CV467" s="4"/>
      <c r="CW467" s="4"/>
    </row>
    <row r="468" ht="12.75" customHeight="1">
      <c r="A468" s="4"/>
      <c r="B468" s="4"/>
      <c r="C468" s="4"/>
      <c r="D468" s="4" t="s">
        <v>50</v>
      </c>
      <c r="E468" s="4"/>
      <c r="F468" s="4"/>
      <c r="G468" s="4"/>
      <c r="H468" s="4"/>
      <c r="I468" s="4"/>
      <c r="J468" s="5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5">
        <v>2021.0</v>
      </c>
      <c r="AM468" s="45">
        <v>2.0</v>
      </c>
      <c r="AN468" s="46" t="s">
        <v>61</v>
      </c>
      <c r="AO468" s="46" t="s">
        <v>59</v>
      </c>
      <c r="AP468" s="45">
        <v>83.08</v>
      </c>
      <c r="AQ468" s="45">
        <v>108.42</v>
      </c>
      <c r="AR468" s="46" t="str">
        <f>IF(Stats!$AP468&gt;Stats!$AQ468,Stats!$AN468,Stats!$AO468)</f>
        <v>Forrest</v>
      </c>
      <c r="AS468" s="46" t="str">
        <f>IF(Stats!$AR468=Stats!$AN468,CONCATENATE(Stats!$AN468," over ",Stats!$AO468),CONCATENATE(Stats!$AO468," over ",Stats!$AN468))</f>
        <v>Forrest over Jimmy</v>
      </c>
      <c r="AT468" s="46" t="str">
        <f>IF(Stats!$AR468=Stats!$AO468,CONCATENATE(Stats!$AN468," loser to ",Stats!$AO468),CONCATENATE(Stats!$AO468," loser to ",Stats!$AN468))</f>
        <v>Jimmy loser to Forrest</v>
      </c>
      <c r="AU468" s="45">
        <f>ABS(Stats!$AQ468-Stats!$AP468)</f>
        <v>25.34</v>
      </c>
      <c r="AV468" s="45">
        <f>Stats!$AQ468+Stats!$AP468</f>
        <v>191.5</v>
      </c>
      <c r="AW468" s="45"/>
      <c r="AX468" s="4"/>
      <c r="AY468" s="4"/>
      <c r="AZ468" s="4"/>
      <c r="BA468" s="4"/>
      <c r="BB468" s="4"/>
      <c r="BC468" s="4"/>
      <c r="BD468" s="4"/>
      <c r="BE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  <c r="BX468" s="4"/>
      <c r="BY468" s="4"/>
      <c r="BZ468" s="4"/>
      <c r="CA468" s="4"/>
      <c r="CB468" s="4"/>
      <c r="CC468" s="4"/>
      <c r="CD468" s="4"/>
      <c r="CE468" s="4"/>
      <c r="CF468" s="4"/>
      <c r="CG468" s="4"/>
      <c r="CH468" s="4"/>
      <c r="CI468" s="4"/>
      <c r="CJ468" s="4"/>
      <c r="CK468" s="4"/>
      <c r="CL468" s="4"/>
      <c r="CM468" s="4"/>
      <c r="CN468" s="4"/>
      <c r="CO468" s="4"/>
      <c r="CP468" s="4"/>
      <c r="CQ468" s="4"/>
      <c r="CR468" s="4"/>
      <c r="CS468" s="4"/>
      <c r="CT468" s="4"/>
      <c r="CU468" s="4"/>
      <c r="CV468" s="4"/>
      <c r="CW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5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64">
        <v>2021.0</v>
      </c>
      <c r="AM469" s="64">
        <v>1.0</v>
      </c>
      <c r="AN469" s="65" t="s">
        <v>63</v>
      </c>
      <c r="AO469" s="65" t="s">
        <v>55</v>
      </c>
      <c r="AP469" s="64">
        <v>88.18</v>
      </c>
      <c r="AQ469" s="64">
        <v>119.16</v>
      </c>
      <c r="AR469" s="65" t="str">
        <f>IF(Stats!$AP469&gt;Stats!$AQ469,Stats!$AN469,Stats!$AO469)</f>
        <v>Dave</v>
      </c>
      <c r="AS469" s="65" t="str">
        <f>IF(Stats!$AR469=Stats!$AN469,CONCATENATE(Stats!$AN469," over ",Stats!$AO469),CONCATENATE(Stats!$AO469," over ",Stats!$AN469))</f>
        <v>Dave over Mike S</v>
      </c>
      <c r="AT469" s="65" t="str">
        <f>IF(Stats!$AR469=Stats!$AO469,CONCATENATE(Stats!$AN469," loser to ",Stats!$AO469),CONCATENATE(Stats!$AO469," loser to ",Stats!$AN469))</f>
        <v>Mike S loser to Dave</v>
      </c>
      <c r="AU469" s="64">
        <f>ABS(Stats!$AQ469-Stats!$AP469)</f>
        <v>30.98</v>
      </c>
      <c r="AV469" s="64">
        <f>Stats!$AQ469+Stats!$AP469</f>
        <v>207.34</v>
      </c>
      <c r="AW469" s="64"/>
      <c r="AX469" s="4"/>
      <c r="AY469" s="4"/>
      <c r="AZ469" s="4"/>
      <c r="BA469" s="4"/>
      <c r="BB469" s="4"/>
      <c r="BC469" s="4"/>
      <c r="BD469" s="4"/>
      <c r="BE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  <c r="BX469" s="4"/>
      <c r="BY469" s="4"/>
      <c r="BZ469" s="4"/>
      <c r="CA469" s="4"/>
      <c r="CB469" s="4"/>
      <c r="CC469" s="4"/>
      <c r="CD469" s="4"/>
      <c r="CE469" s="4"/>
      <c r="CF469" s="4"/>
      <c r="CG469" s="4"/>
      <c r="CH469" s="4"/>
      <c r="CI469" s="4"/>
      <c r="CJ469" s="4"/>
      <c r="CK469" s="4"/>
      <c r="CL469" s="4"/>
      <c r="CM469" s="4"/>
      <c r="CN469" s="4"/>
      <c r="CO469" s="4"/>
      <c r="CP469" s="4"/>
      <c r="CQ469" s="4"/>
      <c r="CR469" s="4"/>
      <c r="CS469" s="4"/>
      <c r="CT469" s="4"/>
      <c r="CU469" s="4"/>
      <c r="CV469" s="4"/>
      <c r="CW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5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5">
        <v>2021.0</v>
      </c>
      <c r="AM470" s="45">
        <v>1.0</v>
      </c>
      <c r="AN470" s="46" t="s">
        <v>68</v>
      </c>
      <c r="AO470" s="46" t="s">
        <v>66</v>
      </c>
      <c r="AP470" s="45">
        <v>101.66</v>
      </c>
      <c r="AQ470" s="45">
        <v>82.68</v>
      </c>
      <c r="AR470" s="46" t="str">
        <f>IF(Stats!$AP470&gt;Stats!$AQ470,Stats!$AN470,Stats!$AO470)</f>
        <v>Ryan</v>
      </c>
      <c r="AS470" s="46" t="str">
        <f>IF(Stats!$AR470=Stats!$AN470,CONCATENATE(Stats!$AN470," over ",Stats!$AO470),CONCATENATE(Stats!$AO470," over ",Stats!$AN470))</f>
        <v>Ryan over Nixon</v>
      </c>
      <c r="AT470" s="46" t="str">
        <f>IF(Stats!$AR470=Stats!$AO470,CONCATENATE(Stats!$AN470," loser to ",Stats!$AO470),CONCATENATE(Stats!$AO470," loser to ",Stats!$AN470))</f>
        <v>Nixon loser to Ryan</v>
      </c>
      <c r="AU470" s="45">
        <f>ABS(Stats!$AQ470-Stats!$AP470)</f>
        <v>18.98</v>
      </c>
      <c r="AV470" s="45">
        <f>Stats!$AQ470+Stats!$AP470</f>
        <v>184.34</v>
      </c>
      <c r="AW470" s="45"/>
      <c r="AX470" s="4"/>
      <c r="AY470" s="4"/>
      <c r="AZ470" s="4"/>
      <c r="BA470" s="4"/>
      <c r="BB470" s="4"/>
      <c r="BC470" s="4"/>
      <c r="BD470" s="4"/>
      <c r="BE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  <c r="BX470" s="4"/>
      <c r="BY470" s="4"/>
      <c r="BZ470" s="4"/>
      <c r="CA470" s="4"/>
      <c r="CB470" s="4"/>
      <c r="CC470" s="4"/>
      <c r="CD470" s="4"/>
      <c r="CE470" s="4"/>
      <c r="CF470" s="4"/>
      <c r="CG470" s="4"/>
      <c r="CH470" s="4"/>
      <c r="CI470" s="4"/>
      <c r="CJ470" s="4"/>
      <c r="CK470" s="4"/>
      <c r="CL470" s="4"/>
      <c r="CM470" s="4"/>
      <c r="CN470" s="4"/>
      <c r="CO470" s="4"/>
      <c r="CP470" s="4"/>
      <c r="CQ470" s="4"/>
      <c r="CR470" s="4"/>
      <c r="CS470" s="4"/>
      <c r="CT470" s="4"/>
      <c r="CU470" s="4"/>
      <c r="CV470" s="4"/>
      <c r="CW470" s="4"/>
    </row>
    <row r="471" ht="12.75" customHeight="1">
      <c r="A471" s="4"/>
      <c r="B471" s="4"/>
      <c r="C471" s="4"/>
      <c r="D471" s="4" t="s">
        <v>61</v>
      </c>
      <c r="E471" s="4"/>
      <c r="F471" s="4"/>
      <c r="G471" s="4"/>
      <c r="H471" s="4"/>
      <c r="I471" s="4"/>
      <c r="J471" s="5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64">
        <v>2021.0</v>
      </c>
      <c r="AM471" s="64">
        <v>1.0</v>
      </c>
      <c r="AN471" s="65" t="s">
        <v>69</v>
      </c>
      <c r="AO471" s="65" t="s">
        <v>65</v>
      </c>
      <c r="AP471" s="64">
        <v>112.92</v>
      </c>
      <c r="AQ471" s="64">
        <v>118.28</v>
      </c>
      <c r="AR471" s="65" t="str">
        <f>IF(Stats!$AP471&gt;Stats!$AQ471,Stats!$AN471,Stats!$AO471)</f>
        <v>Neill</v>
      </c>
      <c r="AS471" s="65" t="str">
        <f>IF(Stats!$AR471=Stats!$AN471,CONCATENATE(Stats!$AN471," over ",Stats!$AO471),CONCATENATE(Stats!$AO471," over ",Stats!$AN471))</f>
        <v>Neill over Todd</v>
      </c>
      <c r="AT471" s="65" t="str">
        <f>IF(Stats!$AR471=Stats!$AO471,CONCATENATE(Stats!$AN471," loser to ",Stats!$AO471),CONCATENATE(Stats!$AO471," loser to ",Stats!$AN471))</f>
        <v>Todd loser to Neill</v>
      </c>
      <c r="AU471" s="64">
        <f>ABS(Stats!$AQ471-Stats!$AP471)</f>
        <v>5.36</v>
      </c>
      <c r="AV471" s="64">
        <f>Stats!$AQ471+Stats!$AP471</f>
        <v>231.2</v>
      </c>
      <c r="AW471" s="64"/>
      <c r="AX471" s="4"/>
      <c r="AY471" s="4"/>
      <c r="AZ471" s="4"/>
      <c r="BA471" s="4"/>
      <c r="BB471" s="4"/>
      <c r="BC471" s="4"/>
      <c r="BD471" s="4"/>
      <c r="BE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  <c r="BX471" s="4"/>
      <c r="BY471" s="4"/>
      <c r="BZ471" s="4"/>
      <c r="CA471" s="4"/>
      <c r="CB471" s="4"/>
      <c r="CC471" s="4"/>
      <c r="CD471" s="4"/>
      <c r="CE471" s="4"/>
      <c r="CF471" s="4"/>
      <c r="CG471" s="4"/>
      <c r="CH471" s="4"/>
      <c r="CI471" s="4"/>
      <c r="CJ471" s="4"/>
      <c r="CK471" s="4"/>
      <c r="CL471" s="4"/>
      <c r="CM471" s="4"/>
      <c r="CN471" s="4"/>
      <c r="CO471" s="4"/>
      <c r="CP471" s="4"/>
      <c r="CQ471" s="4"/>
      <c r="CR471" s="4"/>
      <c r="CS471" s="4"/>
      <c r="CT471" s="4"/>
      <c r="CU471" s="4"/>
      <c r="CV471" s="4"/>
      <c r="CW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5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5">
        <v>2021.0</v>
      </c>
      <c r="AM472" s="45">
        <v>1.0</v>
      </c>
      <c r="AN472" s="46" t="s">
        <v>64</v>
      </c>
      <c r="AO472" s="46" t="s">
        <v>50</v>
      </c>
      <c r="AP472" s="45">
        <v>139.8</v>
      </c>
      <c r="AQ472" s="45">
        <v>133.92</v>
      </c>
      <c r="AR472" s="46" t="str">
        <f>IF(Stats!$AP472&gt;Stats!$AQ472,Stats!$AN472,Stats!$AO472)</f>
        <v>Mims</v>
      </c>
      <c r="AS472" s="46" t="str">
        <f>IF(Stats!$AR472=Stats!$AN472,CONCATENATE(Stats!$AN472," over ",Stats!$AO472),CONCATENATE(Stats!$AO472," over ",Stats!$AN472))</f>
        <v>Mims over AJ</v>
      </c>
      <c r="AT472" s="46" t="str">
        <f>IF(Stats!$AR472=Stats!$AO472,CONCATENATE(Stats!$AN472," loser to ",Stats!$AO472),CONCATENATE(Stats!$AO472," loser to ",Stats!$AN472))</f>
        <v>AJ loser to Mims</v>
      </c>
      <c r="AU472" s="45">
        <f>ABS(Stats!$AQ472-Stats!$AP472)</f>
        <v>5.88</v>
      </c>
      <c r="AV472" s="45">
        <f>Stats!$AQ472+Stats!$AP472</f>
        <v>273.72</v>
      </c>
      <c r="AW472" s="45"/>
      <c r="AX472" s="4"/>
      <c r="AY472" s="4"/>
      <c r="AZ472" s="4"/>
      <c r="BA472" s="4"/>
      <c r="BB472" s="4"/>
      <c r="BC472" s="4"/>
      <c r="BD472" s="4"/>
      <c r="BE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  <c r="BX472" s="4"/>
      <c r="BY472" s="4"/>
      <c r="BZ472" s="4"/>
      <c r="CA472" s="4"/>
      <c r="CB472" s="4"/>
      <c r="CC472" s="4"/>
      <c r="CD472" s="4"/>
      <c r="CE472" s="4"/>
      <c r="CF472" s="4"/>
      <c r="CG472" s="4"/>
      <c r="CH472" s="4"/>
      <c r="CI472" s="4"/>
      <c r="CJ472" s="4"/>
      <c r="CK472" s="4"/>
      <c r="CL472" s="4"/>
      <c r="CM472" s="4"/>
      <c r="CN472" s="4"/>
      <c r="CO472" s="4"/>
      <c r="CP472" s="4"/>
      <c r="CQ472" s="4"/>
      <c r="CR472" s="4"/>
      <c r="CS472" s="4"/>
      <c r="CT472" s="4"/>
      <c r="CU472" s="4"/>
      <c r="CV472" s="4"/>
      <c r="CW472" s="4"/>
    </row>
    <row r="473" ht="12.75" customHeight="1">
      <c r="A473" s="4"/>
      <c r="B473" s="4"/>
      <c r="C473" s="4"/>
      <c r="D473" s="4" t="s">
        <v>50</v>
      </c>
      <c r="E473" s="4"/>
      <c r="F473" s="4"/>
      <c r="G473" s="4"/>
      <c r="H473" s="4"/>
      <c r="I473" s="4"/>
      <c r="J473" s="5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64">
        <v>2021.0</v>
      </c>
      <c r="AM473" s="64">
        <v>1.0</v>
      </c>
      <c r="AN473" s="65" t="s">
        <v>57</v>
      </c>
      <c r="AO473" s="65" t="s">
        <v>60</v>
      </c>
      <c r="AP473" s="64">
        <v>113.0</v>
      </c>
      <c r="AQ473" s="64">
        <v>79.9</v>
      </c>
      <c r="AR473" s="65" t="str">
        <f>IF(Stats!$AP473&gt;Stats!$AQ473,Stats!$AN473,Stats!$AO473)</f>
        <v>Doug</v>
      </c>
      <c r="AS473" s="65" t="str">
        <f>IF(Stats!$AR473=Stats!$AN473,CONCATENATE(Stats!$AN473," over ",Stats!$AO473),CONCATENATE(Stats!$AO473," over ",Stats!$AN473))</f>
        <v>Doug over Hoyle</v>
      </c>
      <c r="AT473" s="65" t="str">
        <f>IF(Stats!$AR473=Stats!$AO473,CONCATENATE(Stats!$AN473," loser to ",Stats!$AO473),CONCATENATE(Stats!$AO473," loser to ",Stats!$AN473))</f>
        <v>Hoyle loser to Doug</v>
      </c>
      <c r="AU473" s="64">
        <f>ABS(Stats!$AQ473-Stats!$AP473)</f>
        <v>33.1</v>
      </c>
      <c r="AV473" s="64">
        <f>Stats!$AQ473+Stats!$AP473</f>
        <v>192.9</v>
      </c>
      <c r="AW473" s="64"/>
      <c r="AX473" s="4"/>
      <c r="AY473" s="4"/>
      <c r="AZ473" s="4"/>
      <c r="BA473" s="4"/>
      <c r="BB473" s="4"/>
      <c r="BC473" s="4"/>
      <c r="BD473" s="4"/>
      <c r="BE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  <c r="BX473" s="4"/>
      <c r="BY473" s="4"/>
      <c r="BZ473" s="4"/>
      <c r="CA473" s="4"/>
      <c r="CB473" s="4"/>
      <c r="CC473" s="4"/>
      <c r="CD473" s="4"/>
      <c r="CE473" s="4"/>
      <c r="CF473" s="4"/>
      <c r="CG473" s="4"/>
      <c r="CH473" s="4"/>
      <c r="CI473" s="4"/>
      <c r="CJ473" s="4"/>
      <c r="CK473" s="4"/>
      <c r="CL473" s="4"/>
      <c r="CM473" s="4"/>
      <c r="CN473" s="4"/>
      <c r="CO473" s="4"/>
      <c r="CP473" s="4"/>
      <c r="CQ473" s="4"/>
      <c r="CR473" s="4"/>
      <c r="CS473" s="4"/>
      <c r="CT473" s="4"/>
      <c r="CU473" s="4"/>
      <c r="CV473" s="4"/>
      <c r="CW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5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5">
        <v>2021.0</v>
      </c>
      <c r="AM474" s="45">
        <v>1.0</v>
      </c>
      <c r="AN474" s="46" t="s">
        <v>67</v>
      </c>
      <c r="AO474" s="46" t="s">
        <v>61</v>
      </c>
      <c r="AP474" s="45">
        <v>121.44</v>
      </c>
      <c r="AQ474" s="45">
        <v>114.92</v>
      </c>
      <c r="AR474" s="46" t="str">
        <f>IF(Stats!$AP474&gt;Stats!$AQ474,Stats!$AN474,Stats!$AO474)</f>
        <v>Rick</v>
      </c>
      <c r="AS474" s="46" t="str">
        <f>IF(Stats!$AR474=Stats!$AN474,CONCATENATE(Stats!$AN474," over ",Stats!$AO474),CONCATENATE(Stats!$AO474," over ",Stats!$AN474))</f>
        <v>Rick over Jimmy</v>
      </c>
      <c r="AT474" s="46" t="str">
        <f>IF(Stats!$AR474=Stats!$AO474,CONCATENATE(Stats!$AN474," loser to ",Stats!$AO474),CONCATENATE(Stats!$AO474," loser to ",Stats!$AN474))</f>
        <v>Jimmy loser to Rick</v>
      </c>
      <c r="AU474" s="45">
        <f>ABS(Stats!$AQ474-Stats!$AP474)</f>
        <v>6.52</v>
      </c>
      <c r="AV474" s="45">
        <f>Stats!$AQ474+Stats!$AP474</f>
        <v>236.36</v>
      </c>
      <c r="AW474" s="45"/>
      <c r="AX474" s="4"/>
      <c r="AY474" s="4"/>
      <c r="AZ474" s="4"/>
      <c r="BA474" s="4"/>
      <c r="BB474" s="4"/>
      <c r="BC474" s="4"/>
      <c r="BD474" s="4"/>
      <c r="BE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  <c r="BX474" s="4"/>
      <c r="BY474" s="4"/>
      <c r="BZ474" s="4"/>
      <c r="CA474" s="4"/>
      <c r="CB474" s="4"/>
      <c r="CC474" s="4"/>
      <c r="CD474" s="4"/>
      <c r="CE474" s="4"/>
      <c r="CF474" s="4"/>
      <c r="CG474" s="4"/>
      <c r="CH474" s="4"/>
      <c r="CI474" s="4"/>
      <c r="CJ474" s="4"/>
      <c r="CK474" s="4"/>
      <c r="CL474" s="4"/>
      <c r="CM474" s="4"/>
      <c r="CN474" s="4"/>
      <c r="CO474" s="4"/>
      <c r="CP474" s="4"/>
      <c r="CQ474" s="4"/>
      <c r="CR474" s="4"/>
      <c r="CS474" s="4"/>
      <c r="CT474" s="4"/>
      <c r="CU474" s="4"/>
      <c r="CV474" s="4"/>
      <c r="CW474" s="4"/>
    </row>
    <row r="475" ht="12.75" customHeight="1">
      <c r="A475" s="4"/>
      <c r="B475" s="4"/>
      <c r="C475" s="4"/>
      <c r="D475" s="4" t="s">
        <v>49</v>
      </c>
      <c r="E475" s="4"/>
      <c r="F475" s="4"/>
      <c r="G475" s="4"/>
      <c r="H475" s="4"/>
      <c r="I475" s="4"/>
      <c r="J475" s="5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64">
        <v>2021.0</v>
      </c>
      <c r="AM475" s="64">
        <v>1.0</v>
      </c>
      <c r="AN475" s="65" t="s">
        <v>49</v>
      </c>
      <c r="AO475" s="65" t="s">
        <v>59</v>
      </c>
      <c r="AP475" s="64">
        <v>85.78</v>
      </c>
      <c r="AQ475" s="64">
        <v>92.74</v>
      </c>
      <c r="AR475" s="65" t="str">
        <f>IF(Stats!$AP475&gt;Stats!$AQ475,Stats!$AN475,Stats!$AO475)</f>
        <v>Forrest</v>
      </c>
      <c r="AS475" s="65" t="str">
        <f>IF(Stats!$AR475=Stats!$AN475,CONCATENATE(Stats!$AN475," over ",Stats!$AO475),CONCATENATE(Stats!$AO475," over ",Stats!$AN475))</f>
        <v>Forrest over Adler</v>
      </c>
      <c r="AT475" s="65" t="str">
        <f>IF(Stats!$AR475=Stats!$AO475,CONCATENATE(Stats!$AN475," loser to ",Stats!$AO475),CONCATENATE(Stats!$AO475," loser to ",Stats!$AN475))</f>
        <v>Adler loser to Forrest</v>
      </c>
      <c r="AU475" s="64">
        <f>ABS(Stats!$AQ475-Stats!$AP475)</f>
        <v>6.96</v>
      </c>
      <c r="AV475" s="64">
        <f>Stats!$AQ475+Stats!$AP475</f>
        <v>178.52</v>
      </c>
      <c r="AW475" s="64"/>
      <c r="AX475" s="4"/>
      <c r="AY475" s="4"/>
      <c r="AZ475" s="4"/>
      <c r="BA475" s="4"/>
      <c r="BB475" s="4"/>
      <c r="BC475" s="4"/>
      <c r="BD475" s="4"/>
      <c r="BE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  <c r="BX475" s="4"/>
      <c r="BY475" s="4"/>
      <c r="BZ475" s="4"/>
      <c r="CA475" s="4"/>
      <c r="CB475" s="4"/>
      <c r="CC475" s="4"/>
      <c r="CD475" s="4"/>
      <c r="CE475" s="4"/>
      <c r="CF475" s="4"/>
      <c r="CG475" s="4"/>
      <c r="CH475" s="4"/>
      <c r="CI475" s="4"/>
      <c r="CJ475" s="4"/>
      <c r="CK475" s="4"/>
      <c r="CL475" s="4"/>
      <c r="CM475" s="4"/>
      <c r="CN475" s="4"/>
      <c r="CO475" s="4"/>
      <c r="CP475" s="4"/>
      <c r="CQ475" s="4"/>
      <c r="CR475" s="4"/>
      <c r="CS475" s="4"/>
      <c r="CT475" s="4"/>
      <c r="CU475" s="4"/>
      <c r="CV475" s="4"/>
      <c r="CW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5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5">
        <v>2020.0</v>
      </c>
      <c r="AM476" s="45">
        <v>16.0</v>
      </c>
      <c r="AN476" s="46" t="s">
        <v>49</v>
      </c>
      <c r="AO476" s="46" t="s">
        <v>55</v>
      </c>
      <c r="AP476" s="45">
        <v>132.98</v>
      </c>
      <c r="AQ476" s="45">
        <v>157.12</v>
      </c>
      <c r="AR476" s="46" t="str">
        <f>IF(Stats!$AP476&gt;Stats!$AQ476,Stats!$AN476,Stats!$AO476)</f>
        <v>Dave</v>
      </c>
      <c r="AS476" s="46" t="str">
        <f>IF(Stats!$AR476=Stats!$AN476,CONCATENATE(Stats!$AN476," over ",Stats!$AO476),CONCATENATE(Stats!$AO476," over ",Stats!$AN476))</f>
        <v>Dave over Adler</v>
      </c>
      <c r="AT476" s="46" t="str">
        <f>IF(Stats!$AR476=Stats!$AO476,CONCATENATE(Stats!$AN476," loser to ",Stats!$AO476),CONCATENATE(Stats!$AO476," loser to ",Stats!$AN476))</f>
        <v>Adler loser to Dave</v>
      </c>
      <c r="AU476" s="45">
        <f>ABS(Stats!$AQ476-Stats!$AP476)</f>
        <v>24.14</v>
      </c>
      <c r="AV476" s="45">
        <f>Stats!$AQ476+Stats!$AP476</f>
        <v>290.1</v>
      </c>
      <c r="AW476" s="45" t="s">
        <v>73</v>
      </c>
      <c r="AX476" s="4"/>
      <c r="AY476" s="4"/>
      <c r="AZ476" s="4"/>
      <c r="BA476" s="4"/>
      <c r="BB476" s="4"/>
      <c r="BC476" s="4"/>
      <c r="BD476" s="4"/>
      <c r="BE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  <c r="BX476" s="4"/>
      <c r="BY476" s="4"/>
      <c r="BZ476" s="4"/>
      <c r="CA476" s="4"/>
      <c r="CB476" s="4"/>
      <c r="CC476" s="4"/>
      <c r="CD476" s="4"/>
      <c r="CE476" s="4"/>
      <c r="CF476" s="4"/>
      <c r="CG476" s="4"/>
      <c r="CH476" s="4"/>
      <c r="CI476" s="4"/>
      <c r="CJ476" s="4"/>
      <c r="CK476" s="4"/>
      <c r="CL476" s="4"/>
      <c r="CM476" s="4"/>
      <c r="CN476" s="4"/>
      <c r="CO476" s="4"/>
      <c r="CP476" s="4"/>
      <c r="CQ476" s="4"/>
      <c r="CR476" s="4"/>
      <c r="CS476" s="4"/>
      <c r="CT476" s="4"/>
      <c r="CU476" s="4"/>
      <c r="CV476" s="4"/>
      <c r="CW476" s="4"/>
    </row>
    <row r="477" ht="12.75" customHeight="1">
      <c r="A477" s="4"/>
      <c r="B477" s="4"/>
      <c r="C477" s="4"/>
      <c r="D477" s="4" t="s">
        <v>69</v>
      </c>
      <c r="E477" s="4"/>
      <c r="F477" s="4"/>
      <c r="G477" s="4"/>
      <c r="H477" s="4"/>
      <c r="I477" s="4"/>
      <c r="J477" s="5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64">
        <v>2020.0</v>
      </c>
      <c r="AM477" s="64">
        <v>16.0</v>
      </c>
      <c r="AN477" s="65" t="s">
        <v>63</v>
      </c>
      <c r="AO477" s="65" t="s">
        <v>59</v>
      </c>
      <c r="AP477" s="64">
        <v>91.22</v>
      </c>
      <c r="AQ477" s="64">
        <v>116.64</v>
      </c>
      <c r="AR477" s="65" t="str">
        <f>IF(Stats!$AP477&gt;Stats!$AQ477,Stats!$AN477,Stats!$AO477)</f>
        <v>Forrest</v>
      </c>
      <c r="AS477" s="65" t="str">
        <f>IF(Stats!$AR477=Stats!$AN477,CONCATENATE(Stats!$AN477," over ",Stats!$AO477),CONCATENATE(Stats!$AO477," over ",Stats!$AN477))</f>
        <v>Forrest over Mike S</v>
      </c>
      <c r="AT477" s="65" t="str">
        <f>IF(Stats!$AR477=Stats!$AO477,CONCATENATE(Stats!$AN477," loser to ",Stats!$AO477),CONCATENATE(Stats!$AO477," loser to ",Stats!$AN477))</f>
        <v>Mike S loser to Forrest</v>
      </c>
      <c r="AU477" s="64">
        <f>ABS(Stats!$AQ477-Stats!$AP477)</f>
        <v>25.42</v>
      </c>
      <c r="AV477" s="64">
        <f>Stats!$AQ477+Stats!$AP477</f>
        <v>207.86</v>
      </c>
      <c r="AW477" s="64" t="s">
        <v>73</v>
      </c>
      <c r="AX477" s="4"/>
      <c r="AY477" s="4"/>
      <c r="AZ477" s="4"/>
      <c r="BA477" s="4"/>
      <c r="BB477" s="4"/>
      <c r="BC477" s="4"/>
      <c r="BD477" s="4"/>
      <c r="BE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  <c r="BX477" s="4"/>
      <c r="BY477" s="4"/>
      <c r="BZ477" s="4"/>
      <c r="CA477" s="4"/>
      <c r="CB477" s="4"/>
      <c r="CC477" s="4"/>
      <c r="CD477" s="4"/>
      <c r="CE477" s="4"/>
      <c r="CF477" s="4"/>
      <c r="CG477" s="4"/>
      <c r="CH477" s="4"/>
      <c r="CI477" s="4"/>
      <c r="CJ477" s="4"/>
      <c r="CK477" s="4"/>
      <c r="CL477" s="4"/>
      <c r="CM477" s="4"/>
      <c r="CN477" s="4"/>
      <c r="CO477" s="4"/>
      <c r="CP477" s="4"/>
      <c r="CQ477" s="4"/>
      <c r="CR477" s="4"/>
      <c r="CS477" s="4"/>
      <c r="CT477" s="4"/>
      <c r="CU477" s="4"/>
      <c r="CV477" s="4"/>
      <c r="CW477" s="4"/>
    </row>
    <row r="478" ht="12.75" customHeight="1">
      <c r="A478" s="4"/>
      <c r="B478" s="4"/>
      <c r="C478" s="4"/>
      <c r="D478" s="4" t="s">
        <v>66</v>
      </c>
      <c r="E478" s="4"/>
      <c r="F478" s="4"/>
      <c r="G478" s="4"/>
      <c r="H478" s="4"/>
      <c r="I478" s="4"/>
      <c r="J478" s="5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5">
        <v>2020.0</v>
      </c>
      <c r="AM478" s="45">
        <v>16.0</v>
      </c>
      <c r="AN478" s="46" t="s">
        <v>60</v>
      </c>
      <c r="AO478" s="46" t="s">
        <v>64</v>
      </c>
      <c r="AP478" s="45">
        <v>108.56</v>
      </c>
      <c r="AQ478" s="45">
        <v>111.22</v>
      </c>
      <c r="AR478" s="46" t="str">
        <f>IF(Stats!$AP478&gt;Stats!$AQ478,Stats!$AN478,Stats!$AO478)</f>
        <v>Mims</v>
      </c>
      <c r="AS478" s="46" t="str">
        <f>IF(Stats!$AR478=Stats!$AN478,CONCATENATE(Stats!$AN478," over ",Stats!$AO478),CONCATENATE(Stats!$AO478," over ",Stats!$AN478))</f>
        <v>Mims over Hoyle</v>
      </c>
      <c r="AT478" s="46" t="str">
        <f>IF(Stats!$AR478=Stats!$AO478,CONCATENATE(Stats!$AN478," loser to ",Stats!$AO478),CONCATENATE(Stats!$AO478," loser to ",Stats!$AN478))</f>
        <v>Hoyle loser to Mims</v>
      </c>
      <c r="AU478" s="45">
        <f>ABS(Stats!$AQ478-Stats!$AP478)</f>
        <v>2.66</v>
      </c>
      <c r="AV478" s="45">
        <f>Stats!$AQ478+Stats!$AP478</f>
        <v>219.78</v>
      </c>
      <c r="AW478" s="45" t="s">
        <v>73</v>
      </c>
      <c r="AX478" s="4"/>
      <c r="AY478" s="4"/>
      <c r="AZ478" s="4"/>
      <c r="BA478" s="4"/>
      <c r="BB478" s="4"/>
      <c r="BC478" s="4"/>
      <c r="BD478" s="4"/>
      <c r="BE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  <c r="BX478" s="4"/>
      <c r="BY478" s="4"/>
      <c r="BZ478" s="4"/>
      <c r="CA478" s="4"/>
      <c r="CB478" s="4"/>
      <c r="CC478" s="4"/>
      <c r="CD478" s="4"/>
      <c r="CE478" s="4"/>
      <c r="CF478" s="4"/>
      <c r="CG478" s="4"/>
      <c r="CH478" s="4"/>
      <c r="CI478" s="4"/>
      <c r="CJ478" s="4"/>
      <c r="CK478" s="4"/>
      <c r="CL478" s="4"/>
      <c r="CM478" s="4"/>
      <c r="CN478" s="4"/>
      <c r="CO478" s="4"/>
      <c r="CP478" s="4"/>
      <c r="CQ478" s="4"/>
      <c r="CR478" s="4"/>
      <c r="CS478" s="4"/>
      <c r="CT478" s="4"/>
      <c r="CU478" s="4"/>
      <c r="CV478" s="4"/>
      <c r="CW478" s="4"/>
    </row>
    <row r="479" ht="12.75" customHeight="1">
      <c r="A479" s="4"/>
      <c r="B479" s="4"/>
      <c r="C479" s="4"/>
      <c r="D479" s="4" t="s">
        <v>65</v>
      </c>
      <c r="E479" s="4"/>
      <c r="F479" s="4"/>
      <c r="G479" s="4"/>
      <c r="H479" s="4"/>
      <c r="I479" s="4"/>
      <c r="J479" s="5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64">
        <v>2020.0</v>
      </c>
      <c r="AM479" s="64">
        <v>16.0</v>
      </c>
      <c r="AN479" s="65" t="s">
        <v>50</v>
      </c>
      <c r="AO479" s="65" t="s">
        <v>61</v>
      </c>
      <c r="AP479" s="64">
        <v>106.68</v>
      </c>
      <c r="AQ479" s="64">
        <v>77.96</v>
      </c>
      <c r="AR479" s="65" t="str">
        <f>IF(Stats!$AP479&gt;Stats!$AQ479,Stats!$AN479,Stats!$AO479)</f>
        <v>AJ</v>
      </c>
      <c r="AS479" s="65" t="str">
        <f>IF(Stats!$AR479=Stats!$AN479,CONCATENATE(Stats!$AN479," over ",Stats!$AO479),CONCATENATE(Stats!$AO479," over ",Stats!$AN479))</f>
        <v>AJ over Jimmy</v>
      </c>
      <c r="AT479" s="65" t="str">
        <f>IF(Stats!$AR479=Stats!$AO479,CONCATENATE(Stats!$AN479," loser to ",Stats!$AO479),CONCATENATE(Stats!$AO479," loser to ",Stats!$AN479))</f>
        <v>Jimmy loser to AJ</v>
      </c>
      <c r="AU479" s="64">
        <f>ABS(Stats!$AQ479-Stats!$AP479)</f>
        <v>28.72</v>
      </c>
      <c r="AV479" s="64">
        <f>Stats!$AQ479+Stats!$AP479</f>
        <v>184.64</v>
      </c>
      <c r="AW479" s="64" t="s">
        <v>73</v>
      </c>
      <c r="AX479" s="4"/>
      <c r="AY479" s="4"/>
      <c r="AZ479" s="4"/>
      <c r="BA479" s="4"/>
      <c r="BB479" s="4"/>
      <c r="BC479" s="4"/>
      <c r="BD479" s="4"/>
      <c r="BE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  <c r="BX479" s="4"/>
      <c r="BY479" s="4"/>
      <c r="BZ479" s="4"/>
      <c r="CA479" s="4"/>
      <c r="CB479" s="4"/>
      <c r="CC479" s="4"/>
      <c r="CD479" s="4"/>
      <c r="CE479" s="4"/>
      <c r="CF479" s="4"/>
      <c r="CG479" s="4"/>
      <c r="CH479" s="4"/>
      <c r="CI479" s="4"/>
      <c r="CJ479" s="4"/>
      <c r="CK479" s="4"/>
      <c r="CL479" s="4"/>
      <c r="CM479" s="4"/>
      <c r="CN479" s="4"/>
      <c r="CO479" s="4"/>
      <c r="CP479" s="4"/>
      <c r="CQ479" s="4"/>
      <c r="CR479" s="4"/>
      <c r="CS479" s="4"/>
      <c r="CT479" s="4"/>
      <c r="CU479" s="4"/>
      <c r="CV479" s="4"/>
      <c r="CW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5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5">
        <v>2020.0</v>
      </c>
      <c r="AM480" s="45">
        <v>16.0</v>
      </c>
      <c r="AN480" s="46" t="s">
        <v>68</v>
      </c>
      <c r="AO480" s="46" t="s">
        <v>69</v>
      </c>
      <c r="AP480" s="45">
        <v>93.52</v>
      </c>
      <c r="AQ480" s="45">
        <v>103.2</v>
      </c>
      <c r="AR480" s="46" t="str">
        <f>IF(Stats!$AP480&gt;Stats!$AQ480,Stats!$AN480,Stats!$AO480)</f>
        <v>Todd</v>
      </c>
      <c r="AS480" s="46" t="str">
        <f>IF(Stats!$AR480=Stats!$AN480,CONCATENATE(Stats!$AN480," over ",Stats!$AO480),CONCATENATE(Stats!$AO480," over ",Stats!$AN480))</f>
        <v>Todd over Ryan</v>
      </c>
      <c r="AT480" s="46" t="str">
        <f>IF(Stats!$AR480=Stats!$AO480,CONCATENATE(Stats!$AN480," loser to ",Stats!$AO480),CONCATENATE(Stats!$AO480," loser to ",Stats!$AN480))</f>
        <v>Ryan loser to Todd</v>
      </c>
      <c r="AU480" s="45">
        <f>ABS(Stats!$AQ480-Stats!$AP480)</f>
        <v>9.68</v>
      </c>
      <c r="AV480" s="45">
        <f>Stats!$AQ480+Stats!$AP480</f>
        <v>196.72</v>
      </c>
      <c r="AW480" s="45" t="s">
        <v>73</v>
      </c>
      <c r="AX480" s="4"/>
      <c r="AY480" s="4"/>
      <c r="AZ480" s="4"/>
      <c r="BA480" s="4"/>
      <c r="BB480" s="4"/>
      <c r="BC480" s="4"/>
      <c r="BD480" s="4"/>
      <c r="BE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  <c r="BX480" s="4"/>
      <c r="BY480" s="4"/>
      <c r="BZ480" s="4"/>
      <c r="CA480" s="4"/>
      <c r="CB480" s="4"/>
      <c r="CC480" s="4"/>
      <c r="CD480" s="4"/>
      <c r="CE480" s="4"/>
      <c r="CF480" s="4"/>
      <c r="CG480" s="4"/>
      <c r="CH480" s="4"/>
      <c r="CI480" s="4"/>
      <c r="CJ480" s="4"/>
      <c r="CK480" s="4"/>
      <c r="CL480" s="4"/>
      <c r="CM480" s="4"/>
      <c r="CN480" s="4"/>
      <c r="CO480" s="4"/>
      <c r="CP480" s="4"/>
      <c r="CQ480" s="4"/>
      <c r="CR480" s="4"/>
      <c r="CS480" s="4"/>
      <c r="CT480" s="4"/>
      <c r="CU480" s="4"/>
      <c r="CV480" s="4"/>
      <c r="CW480" s="4"/>
    </row>
    <row r="481" ht="12.75" customHeight="1">
      <c r="A481" s="4"/>
      <c r="B481" s="4"/>
      <c r="C481" s="4"/>
      <c r="D481" s="4" t="s">
        <v>60</v>
      </c>
      <c r="E481" s="4"/>
      <c r="F481" s="4"/>
      <c r="G481" s="4"/>
      <c r="H481" s="4"/>
      <c r="I481" s="4"/>
      <c r="J481" s="5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64">
        <v>2020.0</v>
      </c>
      <c r="AM481" s="64">
        <v>16.0</v>
      </c>
      <c r="AN481" s="65" t="s">
        <v>66</v>
      </c>
      <c r="AO481" s="65" t="s">
        <v>65</v>
      </c>
      <c r="AP481" s="64">
        <v>111.22</v>
      </c>
      <c r="AQ481" s="64">
        <v>144.7</v>
      </c>
      <c r="AR481" s="65" t="str">
        <f>IF(Stats!$AP481&gt;Stats!$AQ481,Stats!$AN481,Stats!$AO481)</f>
        <v>Neill</v>
      </c>
      <c r="AS481" s="65" t="str">
        <f>IF(Stats!$AR481=Stats!$AN481,CONCATENATE(Stats!$AN481," over ",Stats!$AO481),CONCATENATE(Stats!$AO481," over ",Stats!$AN481))</f>
        <v>Neill over Nixon</v>
      </c>
      <c r="AT481" s="65" t="str">
        <f>IF(Stats!$AR481=Stats!$AO481,CONCATENATE(Stats!$AN481," loser to ",Stats!$AO481),CONCATENATE(Stats!$AO481," loser to ",Stats!$AN481))</f>
        <v>Nixon loser to Neill</v>
      </c>
      <c r="AU481" s="64">
        <f>ABS(Stats!$AQ481-Stats!$AP481)</f>
        <v>33.48</v>
      </c>
      <c r="AV481" s="64">
        <f>Stats!$AQ481+Stats!$AP481</f>
        <v>255.92</v>
      </c>
      <c r="AW481" s="64" t="s">
        <v>73</v>
      </c>
      <c r="AX481" s="4"/>
      <c r="AY481" s="4"/>
      <c r="AZ481" s="4"/>
      <c r="BA481" s="4"/>
      <c r="BB481" s="4"/>
      <c r="BC481" s="4"/>
      <c r="BD481" s="4"/>
      <c r="BE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  <c r="BX481" s="4"/>
      <c r="BY481" s="4"/>
      <c r="BZ481" s="4"/>
      <c r="CA481" s="4"/>
      <c r="CB481" s="4"/>
      <c r="CC481" s="4"/>
      <c r="CD481" s="4"/>
      <c r="CE481" s="4"/>
      <c r="CF481" s="4"/>
      <c r="CG481" s="4"/>
      <c r="CH481" s="4"/>
      <c r="CI481" s="4"/>
      <c r="CJ481" s="4"/>
      <c r="CK481" s="4"/>
      <c r="CL481" s="4"/>
      <c r="CM481" s="4"/>
      <c r="CN481" s="4"/>
      <c r="CO481" s="4"/>
      <c r="CP481" s="4"/>
      <c r="CQ481" s="4"/>
      <c r="CR481" s="4"/>
      <c r="CS481" s="4"/>
      <c r="CT481" s="4"/>
      <c r="CU481" s="4"/>
      <c r="CV481" s="4"/>
      <c r="CW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5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5">
        <v>2020.0</v>
      </c>
      <c r="AM482" s="45">
        <v>16.0</v>
      </c>
      <c r="AN482" s="46" t="s">
        <v>67</v>
      </c>
      <c r="AO482" s="46" t="s">
        <v>57</v>
      </c>
      <c r="AP482" s="45">
        <v>67.64</v>
      </c>
      <c r="AQ482" s="45">
        <v>122.94</v>
      </c>
      <c r="AR482" s="46" t="str">
        <f>IF(Stats!$AP482&gt;Stats!$AQ482,Stats!$AN482,Stats!$AO482)</f>
        <v>Doug</v>
      </c>
      <c r="AS482" s="46" t="str">
        <f>IF(Stats!$AR482=Stats!$AN482,CONCATENATE(Stats!$AN482," over ",Stats!$AO482),CONCATENATE(Stats!$AO482," over ",Stats!$AN482))</f>
        <v>Doug over Rick</v>
      </c>
      <c r="AT482" s="46" t="str">
        <f>IF(Stats!$AR482=Stats!$AO482,CONCATENATE(Stats!$AN482," loser to ",Stats!$AO482),CONCATENATE(Stats!$AO482," loser to ",Stats!$AN482))</f>
        <v>Rick loser to Doug</v>
      </c>
      <c r="AU482" s="45">
        <f>ABS(Stats!$AQ482-Stats!$AP482)</f>
        <v>55.3</v>
      </c>
      <c r="AV482" s="45">
        <f>Stats!$AQ482+Stats!$AP482</f>
        <v>190.58</v>
      </c>
      <c r="AW482" s="45" t="s">
        <v>73</v>
      </c>
      <c r="AX482" s="4"/>
      <c r="AY482" s="4"/>
      <c r="AZ482" s="4"/>
      <c r="BA482" s="4"/>
      <c r="BB482" s="4"/>
      <c r="BC482" s="4"/>
      <c r="BD482" s="4"/>
      <c r="BE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  <c r="BX482" s="4"/>
      <c r="BY482" s="4"/>
      <c r="BZ482" s="4"/>
      <c r="CA482" s="4"/>
      <c r="CB482" s="4"/>
      <c r="CC482" s="4"/>
      <c r="CD482" s="4"/>
      <c r="CE482" s="4"/>
      <c r="CF482" s="4"/>
      <c r="CG482" s="4"/>
      <c r="CH482" s="4"/>
      <c r="CI482" s="4"/>
      <c r="CJ482" s="4"/>
      <c r="CK482" s="4"/>
      <c r="CL482" s="4"/>
      <c r="CM482" s="4"/>
      <c r="CN482" s="4"/>
      <c r="CO482" s="4"/>
      <c r="CP482" s="4"/>
      <c r="CQ482" s="4"/>
      <c r="CR482" s="4"/>
      <c r="CS482" s="4"/>
      <c r="CT482" s="4"/>
      <c r="CU482" s="4"/>
      <c r="CV482" s="4"/>
      <c r="CW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5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64">
        <v>2020.0</v>
      </c>
      <c r="AM483" s="64">
        <v>15.0</v>
      </c>
      <c r="AN483" s="65" t="s">
        <v>63</v>
      </c>
      <c r="AO483" s="65" t="s">
        <v>55</v>
      </c>
      <c r="AP483" s="64">
        <v>130.66</v>
      </c>
      <c r="AQ483" s="64">
        <v>138.8</v>
      </c>
      <c r="AR483" s="65" t="str">
        <f>IF(Stats!$AP483&gt;Stats!$AQ483,Stats!$AN483,Stats!$AO483)</f>
        <v>Dave</v>
      </c>
      <c r="AS483" s="65" t="str">
        <f>IF(Stats!$AR483=Stats!$AN483,CONCATENATE(Stats!$AN483," over ",Stats!$AO483),CONCATENATE(Stats!$AO483," over ",Stats!$AN483))</f>
        <v>Dave over Mike S</v>
      </c>
      <c r="AT483" s="65" t="str">
        <f>IF(Stats!$AR483=Stats!$AO483,CONCATENATE(Stats!$AN483," loser to ",Stats!$AO483),CONCATENATE(Stats!$AO483," loser to ",Stats!$AN483))</f>
        <v>Mike S loser to Dave</v>
      </c>
      <c r="AU483" s="64">
        <f>ABS(Stats!$AQ483-Stats!$AP483)</f>
        <v>8.14</v>
      </c>
      <c r="AV483" s="64">
        <f>Stats!$AQ483+Stats!$AP483</f>
        <v>269.46</v>
      </c>
      <c r="AW483" s="64" t="s">
        <v>73</v>
      </c>
      <c r="AX483" s="4"/>
      <c r="AY483" s="4"/>
      <c r="AZ483" s="4"/>
      <c r="BA483" s="4"/>
      <c r="BB483" s="4"/>
      <c r="BC483" s="4"/>
      <c r="BD483" s="4"/>
      <c r="BE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  <c r="BX483" s="4"/>
      <c r="BY483" s="4"/>
      <c r="BZ483" s="4"/>
      <c r="CA483" s="4"/>
      <c r="CB483" s="4"/>
      <c r="CC483" s="4"/>
      <c r="CD483" s="4"/>
      <c r="CE483" s="4"/>
      <c r="CF483" s="4"/>
      <c r="CG483" s="4"/>
      <c r="CH483" s="4"/>
      <c r="CI483" s="4"/>
      <c r="CJ483" s="4"/>
      <c r="CK483" s="4"/>
      <c r="CL483" s="4"/>
      <c r="CM483" s="4"/>
      <c r="CN483" s="4"/>
      <c r="CO483" s="4"/>
      <c r="CP483" s="4"/>
      <c r="CQ483" s="4"/>
      <c r="CR483" s="4"/>
      <c r="CS483" s="4"/>
      <c r="CT483" s="4"/>
      <c r="CU483" s="4"/>
      <c r="CV483" s="4"/>
      <c r="CW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5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5">
        <v>2020.0</v>
      </c>
      <c r="AM484" s="45">
        <v>15.0</v>
      </c>
      <c r="AN484" s="46" t="s">
        <v>49</v>
      </c>
      <c r="AO484" s="46" t="s">
        <v>59</v>
      </c>
      <c r="AP484" s="45">
        <v>132.34</v>
      </c>
      <c r="AQ484" s="45">
        <v>90.72</v>
      </c>
      <c r="AR484" s="46" t="str">
        <f>IF(Stats!$AP484&gt;Stats!$AQ484,Stats!$AN484,Stats!$AO484)</f>
        <v>Adler</v>
      </c>
      <c r="AS484" s="46" t="str">
        <f>IF(Stats!$AR484=Stats!$AN484,CONCATENATE(Stats!$AN484," over ",Stats!$AO484),CONCATENATE(Stats!$AO484," over ",Stats!$AN484))</f>
        <v>Adler over Forrest</v>
      </c>
      <c r="AT484" s="46" t="str">
        <f>IF(Stats!$AR484=Stats!$AO484,CONCATENATE(Stats!$AN484," loser to ",Stats!$AO484),CONCATENATE(Stats!$AO484," loser to ",Stats!$AN484))</f>
        <v>Forrest loser to Adler</v>
      </c>
      <c r="AU484" s="45">
        <f>ABS(Stats!$AQ484-Stats!$AP484)</f>
        <v>41.62</v>
      </c>
      <c r="AV484" s="45">
        <f>Stats!$AQ484+Stats!$AP484</f>
        <v>223.06</v>
      </c>
      <c r="AW484" s="45" t="s">
        <v>73</v>
      </c>
      <c r="AX484" s="4"/>
      <c r="AY484" s="4"/>
      <c r="AZ484" s="4"/>
      <c r="BA484" s="4"/>
      <c r="BB484" s="4"/>
      <c r="BC484" s="4"/>
      <c r="BD484" s="4"/>
      <c r="BE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  <c r="BX484" s="4"/>
      <c r="BY484" s="4"/>
      <c r="BZ484" s="4"/>
      <c r="CA484" s="4"/>
      <c r="CB484" s="4"/>
      <c r="CC484" s="4"/>
      <c r="CD484" s="4"/>
      <c r="CE484" s="4"/>
      <c r="CF484" s="4"/>
      <c r="CG484" s="4"/>
      <c r="CH484" s="4"/>
      <c r="CI484" s="4"/>
      <c r="CJ484" s="4"/>
      <c r="CK484" s="4"/>
      <c r="CL484" s="4"/>
      <c r="CM484" s="4"/>
      <c r="CN484" s="4"/>
      <c r="CO484" s="4"/>
      <c r="CP484" s="4"/>
      <c r="CQ484" s="4"/>
      <c r="CR484" s="4"/>
      <c r="CS484" s="4"/>
      <c r="CT484" s="4"/>
      <c r="CU484" s="4"/>
      <c r="CV484" s="4"/>
      <c r="CW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5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64">
        <v>2020.0</v>
      </c>
      <c r="AM485" s="64">
        <v>15.0</v>
      </c>
      <c r="AN485" s="65" t="s">
        <v>60</v>
      </c>
      <c r="AO485" s="65" t="s">
        <v>64</v>
      </c>
      <c r="AP485" s="64">
        <v>77.22</v>
      </c>
      <c r="AQ485" s="64">
        <v>109.16</v>
      </c>
      <c r="AR485" s="65" t="str">
        <f>IF(Stats!$AP485&gt;Stats!$AQ485,Stats!$AN485,Stats!$AO485)</f>
        <v>Mims</v>
      </c>
      <c r="AS485" s="65" t="str">
        <f>IF(Stats!$AR485=Stats!$AN485,CONCATENATE(Stats!$AN485," over ",Stats!$AO485),CONCATENATE(Stats!$AO485," over ",Stats!$AN485))</f>
        <v>Mims over Hoyle</v>
      </c>
      <c r="AT485" s="65" t="str">
        <f>IF(Stats!$AR485=Stats!$AO485,CONCATENATE(Stats!$AN485," loser to ",Stats!$AO485),CONCATENATE(Stats!$AO485," loser to ",Stats!$AN485))</f>
        <v>Hoyle loser to Mims</v>
      </c>
      <c r="AU485" s="64">
        <f>ABS(Stats!$AQ485-Stats!$AP485)</f>
        <v>31.94</v>
      </c>
      <c r="AV485" s="64">
        <f>Stats!$AQ485+Stats!$AP485</f>
        <v>186.38</v>
      </c>
      <c r="AW485" s="64" t="s">
        <v>73</v>
      </c>
      <c r="AX485" s="4"/>
      <c r="AY485" s="4"/>
      <c r="AZ485" s="4"/>
      <c r="BA485" s="4"/>
      <c r="BB485" s="4"/>
      <c r="BC485" s="4"/>
      <c r="BD485" s="4"/>
      <c r="BE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  <c r="BX485" s="4"/>
      <c r="BY485" s="4"/>
      <c r="BZ485" s="4"/>
      <c r="CA485" s="4"/>
      <c r="CB485" s="4"/>
      <c r="CC485" s="4"/>
      <c r="CD485" s="4"/>
      <c r="CE485" s="4"/>
      <c r="CF485" s="4"/>
      <c r="CG485" s="4"/>
      <c r="CH485" s="4"/>
      <c r="CI485" s="4"/>
      <c r="CJ485" s="4"/>
      <c r="CK485" s="4"/>
      <c r="CL485" s="4"/>
      <c r="CM485" s="4"/>
      <c r="CN485" s="4"/>
      <c r="CO485" s="4"/>
      <c r="CP485" s="4"/>
      <c r="CQ485" s="4"/>
      <c r="CR485" s="4"/>
      <c r="CS485" s="4"/>
      <c r="CT485" s="4"/>
      <c r="CU485" s="4"/>
      <c r="CV485" s="4"/>
      <c r="CW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5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5">
        <v>2020.0</v>
      </c>
      <c r="AM486" s="45">
        <v>15.0</v>
      </c>
      <c r="AN486" s="46" t="s">
        <v>69</v>
      </c>
      <c r="AO486" s="46" t="s">
        <v>61</v>
      </c>
      <c r="AP486" s="45">
        <v>98.12</v>
      </c>
      <c r="AQ486" s="45">
        <v>105.74</v>
      </c>
      <c r="AR486" s="46" t="str">
        <f>IF(Stats!$AP486&gt;Stats!$AQ486,Stats!$AN486,Stats!$AO486)</f>
        <v>Jimmy</v>
      </c>
      <c r="AS486" s="46" t="str">
        <f>IF(Stats!$AR486=Stats!$AN486,CONCATENATE(Stats!$AN486," over ",Stats!$AO486),CONCATENATE(Stats!$AO486," over ",Stats!$AN486))</f>
        <v>Jimmy over Todd</v>
      </c>
      <c r="AT486" s="46" t="str">
        <f>IF(Stats!$AR486=Stats!$AO486,CONCATENATE(Stats!$AN486," loser to ",Stats!$AO486),CONCATENATE(Stats!$AO486," loser to ",Stats!$AN486))</f>
        <v>Todd loser to Jimmy</v>
      </c>
      <c r="AU486" s="45">
        <f>ABS(Stats!$AQ486-Stats!$AP486)</f>
        <v>7.62</v>
      </c>
      <c r="AV486" s="45">
        <f>Stats!$AQ486+Stats!$AP486</f>
        <v>203.86</v>
      </c>
      <c r="AW486" s="45" t="s">
        <v>73</v>
      </c>
      <c r="AX486" s="4"/>
      <c r="AY486" s="4"/>
      <c r="AZ486" s="4"/>
      <c r="BA486" s="4"/>
      <c r="BB486" s="4"/>
      <c r="BC486" s="4"/>
      <c r="BD486" s="4"/>
      <c r="BE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  <c r="BX486" s="4"/>
      <c r="BY486" s="4"/>
      <c r="BZ486" s="4"/>
      <c r="CA486" s="4"/>
      <c r="CB486" s="4"/>
      <c r="CC486" s="4"/>
      <c r="CD486" s="4"/>
      <c r="CE486" s="4"/>
      <c r="CF486" s="4"/>
      <c r="CG486" s="4"/>
      <c r="CH486" s="4"/>
      <c r="CI486" s="4"/>
      <c r="CJ486" s="4"/>
      <c r="CK486" s="4"/>
      <c r="CL486" s="4"/>
      <c r="CM486" s="4"/>
      <c r="CN486" s="4"/>
      <c r="CO486" s="4"/>
      <c r="CP486" s="4"/>
      <c r="CQ486" s="4"/>
      <c r="CR486" s="4"/>
      <c r="CS486" s="4"/>
      <c r="CT486" s="4"/>
      <c r="CU486" s="4"/>
      <c r="CV486" s="4"/>
      <c r="CW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5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64">
        <v>2020.0</v>
      </c>
      <c r="AM487" s="64">
        <v>15.0</v>
      </c>
      <c r="AN487" s="65" t="s">
        <v>50</v>
      </c>
      <c r="AO487" s="65" t="s">
        <v>65</v>
      </c>
      <c r="AP487" s="64">
        <v>151.72</v>
      </c>
      <c r="AQ487" s="64">
        <v>93.14</v>
      </c>
      <c r="AR487" s="65" t="str">
        <f>IF(Stats!$AP487&gt;Stats!$AQ487,Stats!$AN487,Stats!$AO487)</f>
        <v>AJ</v>
      </c>
      <c r="AS487" s="65" t="str">
        <f>IF(Stats!$AR487=Stats!$AN487,CONCATENATE(Stats!$AN487," over ",Stats!$AO487),CONCATENATE(Stats!$AO487," over ",Stats!$AN487))</f>
        <v>AJ over Neill</v>
      </c>
      <c r="AT487" s="65" t="str">
        <f>IF(Stats!$AR487=Stats!$AO487,CONCATENATE(Stats!$AN487," loser to ",Stats!$AO487),CONCATENATE(Stats!$AO487," loser to ",Stats!$AN487))</f>
        <v>Neill loser to AJ</v>
      </c>
      <c r="AU487" s="64">
        <f>ABS(Stats!$AQ487-Stats!$AP487)</f>
        <v>58.58</v>
      </c>
      <c r="AV487" s="64">
        <f>Stats!$AQ487+Stats!$AP487</f>
        <v>244.86</v>
      </c>
      <c r="AW487" s="64" t="s">
        <v>73</v>
      </c>
      <c r="AX487" s="4"/>
      <c r="AY487" s="4"/>
      <c r="AZ487" s="4"/>
      <c r="BA487" s="4"/>
      <c r="BB487" s="4"/>
      <c r="BC487" s="4"/>
      <c r="BD487" s="4"/>
      <c r="BE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  <c r="BX487" s="4"/>
      <c r="BY487" s="4"/>
      <c r="BZ487" s="4"/>
      <c r="CA487" s="4"/>
      <c r="CB487" s="4"/>
      <c r="CC487" s="4"/>
      <c r="CD487" s="4"/>
      <c r="CE487" s="4"/>
      <c r="CF487" s="4"/>
      <c r="CG487" s="4"/>
      <c r="CH487" s="4"/>
      <c r="CI487" s="4"/>
      <c r="CJ487" s="4"/>
      <c r="CK487" s="4"/>
      <c r="CL487" s="4"/>
      <c r="CM487" s="4"/>
      <c r="CN487" s="4"/>
      <c r="CO487" s="4"/>
      <c r="CP487" s="4"/>
      <c r="CQ487" s="4"/>
      <c r="CR487" s="4"/>
      <c r="CS487" s="4"/>
      <c r="CT487" s="4"/>
      <c r="CU487" s="4"/>
      <c r="CV487" s="4"/>
      <c r="CW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5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5">
        <v>2020.0</v>
      </c>
      <c r="AM488" s="45">
        <v>15.0</v>
      </c>
      <c r="AN488" s="46" t="s">
        <v>68</v>
      </c>
      <c r="AO488" s="46" t="s">
        <v>57</v>
      </c>
      <c r="AP488" s="45">
        <v>112.92</v>
      </c>
      <c r="AQ488" s="45">
        <v>59.22</v>
      </c>
      <c r="AR488" s="46" t="str">
        <f>IF(Stats!$AP488&gt;Stats!$AQ488,Stats!$AN488,Stats!$AO488)</f>
        <v>Ryan</v>
      </c>
      <c r="AS488" s="46" t="str">
        <f>IF(Stats!$AR488=Stats!$AN488,CONCATENATE(Stats!$AN488," over ",Stats!$AO488),CONCATENATE(Stats!$AO488," over ",Stats!$AN488))</f>
        <v>Ryan over Doug</v>
      </c>
      <c r="AT488" s="46" t="str">
        <f>IF(Stats!$AR488=Stats!$AO488,CONCATENATE(Stats!$AN488," loser to ",Stats!$AO488),CONCATENATE(Stats!$AO488," loser to ",Stats!$AN488))</f>
        <v>Doug loser to Ryan</v>
      </c>
      <c r="AU488" s="45">
        <f>ABS(Stats!$AQ488-Stats!$AP488)</f>
        <v>53.7</v>
      </c>
      <c r="AV488" s="45">
        <f>Stats!$AQ488+Stats!$AP488</f>
        <v>172.14</v>
      </c>
      <c r="AW488" s="45" t="s">
        <v>73</v>
      </c>
      <c r="AX488" s="4"/>
      <c r="AY488" s="4"/>
      <c r="AZ488" s="4"/>
      <c r="BA488" s="4"/>
      <c r="BB488" s="4"/>
      <c r="BC488" s="4"/>
      <c r="BD488" s="4"/>
      <c r="BE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  <c r="BX488" s="4"/>
      <c r="BY488" s="4"/>
      <c r="BZ488" s="4"/>
      <c r="CA488" s="4"/>
      <c r="CB488" s="4"/>
      <c r="CC488" s="4"/>
      <c r="CD488" s="4"/>
      <c r="CE488" s="4"/>
      <c r="CF488" s="4"/>
      <c r="CG488" s="4"/>
      <c r="CH488" s="4"/>
      <c r="CI488" s="4"/>
      <c r="CJ488" s="4"/>
      <c r="CK488" s="4"/>
      <c r="CL488" s="4"/>
      <c r="CM488" s="4"/>
      <c r="CN488" s="4"/>
      <c r="CO488" s="4"/>
      <c r="CP488" s="4"/>
      <c r="CQ488" s="4"/>
      <c r="CR488" s="4"/>
      <c r="CS488" s="4"/>
      <c r="CT488" s="4"/>
      <c r="CU488" s="4"/>
      <c r="CV488" s="4"/>
      <c r="CW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5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64">
        <v>2020.0</v>
      </c>
      <c r="AM489" s="64">
        <v>15.0</v>
      </c>
      <c r="AN489" s="65" t="s">
        <v>67</v>
      </c>
      <c r="AO489" s="65" t="s">
        <v>66</v>
      </c>
      <c r="AP489" s="64">
        <v>106.9</v>
      </c>
      <c r="AQ489" s="64">
        <v>113.16</v>
      </c>
      <c r="AR489" s="65" t="str">
        <f>IF(Stats!$AP489&gt;Stats!$AQ489,Stats!$AN489,Stats!$AO489)</f>
        <v>Nixon</v>
      </c>
      <c r="AS489" s="65" t="str">
        <f>IF(Stats!$AR489=Stats!$AN489,CONCATENATE(Stats!$AN489," over ",Stats!$AO489),CONCATENATE(Stats!$AO489," over ",Stats!$AN489))</f>
        <v>Nixon over Rick</v>
      </c>
      <c r="AT489" s="65" t="str">
        <f>IF(Stats!$AR489=Stats!$AO489,CONCATENATE(Stats!$AN489," loser to ",Stats!$AO489),CONCATENATE(Stats!$AO489," loser to ",Stats!$AN489))</f>
        <v>Rick loser to Nixon</v>
      </c>
      <c r="AU489" s="64">
        <f>ABS(Stats!$AQ489-Stats!$AP489)</f>
        <v>6.26</v>
      </c>
      <c r="AV489" s="64">
        <f>Stats!$AQ489+Stats!$AP489</f>
        <v>220.06</v>
      </c>
      <c r="AW489" s="64" t="s">
        <v>73</v>
      </c>
      <c r="AX489" s="4"/>
      <c r="AY489" s="4"/>
      <c r="AZ489" s="4"/>
      <c r="BA489" s="4"/>
      <c r="BB489" s="4"/>
      <c r="BC489" s="4"/>
      <c r="BD489" s="4"/>
      <c r="BE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  <c r="BX489" s="4"/>
      <c r="BY489" s="4"/>
      <c r="BZ489" s="4"/>
      <c r="CA489" s="4"/>
      <c r="CB489" s="4"/>
      <c r="CC489" s="4"/>
      <c r="CD489" s="4"/>
      <c r="CE489" s="4"/>
      <c r="CF489" s="4"/>
      <c r="CG489" s="4"/>
      <c r="CH489" s="4"/>
      <c r="CI489" s="4"/>
      <c r="CJ489" s="4"/>
      <c r="CK489" s="4"/>
      <c r="CL489" s="4"/>
      <c r="CM489" s="4"/>
      <c r="CN489" s="4"/>
      <c r="CO489" s="4"/>
      <c r="CP489" s="4"/>
      <c r="CQ489" s="4"/>
      <c r="CR489" s="4"/>
      <c r="CS489" s="4"/>
      <c r="CT489" s="4"/>
      <c r="CU489" s="4"/>
      <c r="CV489" s="4"/>
      <c r="CW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5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5">
        <v>2020.0</v>
      </c>
      <c r="AM490" s="45">
        <v>14.0</v>
      </c>
      <c r="AN490" s="46" t="s">
        <v>63</v>
      </c>
      <c r="AO490" s="46" t="s">
        <v>60</v>
      </c>
      <c r="AP490" s="45">
        <v>139.12</v>
      </c>
      <c r="AQ490" s="45">
        <v>101.74</v>
      </c>
      <c r="AR490" s="46" t="str">
        <f>IF(Stats!$AP490&gt;Stats!$AQ490,Stats!$AN490,Stats!$AO490)</f>
        <v>Mike S</v>
      </c>
      <c r="AS490" s="46" t="str">
        <f>IF(Stats!$AR490=Stats!$AN490,CONCATENATE(Stats!$AN490," over ",Stats!$AO490),CONCATENATE(Stats!$AO490," over ",Stats!$AN490))</f>
        <v>Mike S over Hoyle</v>
      </c>
      <c r="AT490" s="46" t="str">
        <f>IF(Stats!$AR490=Stats!$AO490,CONCATENATE(Stats!$AN490," loser to ",Stats!$AO490),CONCATENATE(Stats!$AO490," loser to ",Stats!$AN490))</f>
        <v>Hoyle loser to Mike S</v>
      </c>
      <c r="AU490" s="45">
        <f>ABS(Stats!$AQ490-Stats!$AP490)</f>
        <v>37.38</v>
      </c>
      <c r="AV490" s="45">
        <f>Stats!$AQ490+Stats!$AP490</f>
        <v>240.86</v>
      </c>
      <c r="AW490" s="45"/>
      <c r="AX490" s="4"/>
      <c r="AY490" s="4"/>
      <c r="AZ490" s="4"/>
      <c r="BA490" s="4"/>
      <c r="BB490" s="4"/>
      <c r="BC490" s="4"/>
      <c r="BD490" s="4"/>
      <c r="BE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  <c r="BX490" s="4"/>
      <c r="BY490" s="4"/>
      <c r="BZ490" s="4"/>
      <c r="CA490" s="4"/>
      <c r="CB490" s="4"/>
      <c r="CC490" s="4"/>
      <c r="CD490" s="4"/>
      <c r="CE490" s="4"/>
      <c r="CF490" s="4"/>
      <c r="CG490" s="4"/>
      <c r="CH490" s="4"/>
      <c r="CI490" s="4"/>
      <c r="CJ490" s="4"/>
      <c r="CK490" s="4"/>
      <c r="CL490" s="4"/>
      <c r="CM490" s="4"/>
      <c r="CN490" s="4"/>
      <c r="CO490" s="4"/>
      <c r="CP490" s="4"/>
      <c r="CQ490" s="4"/>
      <c r="CR490" s="4"/>
      <c r="CS490" s="4"/>
      <c r="CT490" s="4"/>
      <c r="CU490" s="4"/>
      <c r="CV490" s="4"/>
      <c r="CW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5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64">
        <v>2020.0</v>
      </c>
      <c r="AM491" s="64">
        <v>14.0</v>
      </c>
      <c r="AN491" s="65" t="s">
        <v>49</v>
      </c>
      <c r="AO491" s="65" t="s">
        <v>64</v>
      </c>
      <c r="AP491" s="64">
        <v>98.96</v>
      </c>
      <c r="AQ491" s="64">
        <v>90.82</v>
      </c>
      <c r="AR491" s="65" t="str">
        <f>IF(Stats!$AP491&gt;Stats!$AQ491,Stats!$AN491,Stats!$AO491)</f>
        <v>Adler</v>
      </c>
      <c r="AS491" s="65" t="str">
        <f>IF(Stats!$AR491=Stats!$AN491,CONCATENATE(Stats!$AN491," over ",Stats!$AO491),CONCATENATE(Stats!$AO491," over ",Stats!$AN491))</f>
        <v>Adler over Mims</v>
      </c>
      <c r="AT491" s="65" t="str">
        <f>IF(Stats!$AR491=Stats!$AO491,CONCATENATE(Stats!$AN491," loser to ",Stats!$AO491),CONCATENATE(Stats!$AO491," loser to ",Stats!$AN491))</f>
        <v>Mims loser to Adler</v>
      </c>
      <c r="AU491" s="64">
        <f>ABS(Stats!$AQ491-Stats!$AP491)</f>
        <v>8.14</v>
      </c>
      <c r="AV491" s="64">
        <f>Stats!$AQ491+Stats!$AP491</f>
        <v>189.78</v>
      </c>
      <c r="AW491" s="64"/>
      <c r="AX491" s="4"/>
      <c r="AY491" s="4"/>
      <c r="AZ491" s="4"/>
      <c r="BA491" s="4"/>
      <c r="BB491" s="4"/>
      <c r="BC491" s="4"/>
      <c r="BD491" s="4"/>
      <c r="BE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  <c r="BX491" s="4"/>
      <c r="BY491" s="4"/>
      <c r="BZ491" s="4"/>
      <c r="CA491" s="4"/>
      <c r="CB491" s="4"/>
      <c r="CC491" s="4"/>
      <c r="CD491" s="4"/>
      <c r="CE491" s="4"/>
      <c r="CF491" s="4"/>
      <c r="CG491" s="4"/>
      <c r="CH491" s="4"/>
      <c r="CI491" s="4"/>
      <c r="CJ491" s="4"/>
      <c r="CK491" s="4"/>
      <c r="CL491" s="4"/>
      <c r="CM491" s="4"/>
      <c r="CN491" s="4"/>
      <c r="CO491" s="4"/>
      <c r="CP491" s="4"/>
      <c r="CQ491" s="4"/>
      <c r="CR491" s="4"/>
      <c r="CS491" s="4"/>
      <c r="CT491" s="4"/>
      <c r="CU491" s="4"/>
      <c r="CV491" s="4"/>
      <c r="CW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5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5">
        <v>2020.0</v>
      </c>
      <c r="AM492" s="45">
        <v>14.0</v>
      </c>
      <c r="AN492" s="46" t="s">
        <v>61</v>
      </c>
      <c r="AO492" s="46" t="s">
        <v>65</v>
      </c>
      <c r="AP492" s="45">
        <v>111.24</v>
      </c>
      <c r="AQ492" s="45">
        <v>97.76</v>
      </c>
      <c r="AR492" s="46" t="str">
        <f>IF(Stats!$AP492&gt;Stats!$AQ492,Stats!$AN492,Stats!$AO492)</f>
        <v>Jimmy</v>
      </c>
      <c r="AS492" s="46" t="str">
        <f>IF(Stats!$AR492=Stats!$AN492,CONCATENATE(Stats!$AN492," over ",Stats!$AO492),CONCATENATE(Stats!$AO492," over ",Stats!$AN492))</f>
        <v>Jimmy over Neill</v>
      </c>
      <c r="AT492" s="46" t="str">
        <f>IF(Stats!$AR492=Stats!$AO492,CONCATENATE(Stats!$AN492," loser to ",Stats!$AO492),CONCATENATE(Stats!$AO492," loser to ",Stats!$AN492))</f>
        <v>Neill loser to Jimmy</v>
      </c>
      <c r="AU492" s="45">
        <f>ABS(Stats!$AQ492-Stats!$AP492)</f>
        <v>13.48</v>
      </c>
      <c r="AV492" s="45">
        <f>Stats!$AQ492+Stats!$AP492</f>
        <v>209</v>
      </c>
      <c r="AW492" s="45"/>
      <c r="AX492" s="4"/>
      <c r="AY492" s="4"/>
      <c r="AZ492" s="4"/>
      <c r="BA492" s="4"/>
      <c r="BB492" s="4"/>
      <c r="BC492" s="4"/>
      <c r="BD492" s="4"/>
      <c r="BE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  <c r="BX492" s="4"/>
      <c r="BY492" s="4"/>
      <c r="BZ492" s="4"/>
      <c r="CA492" s="4"/>
      <c r="CB492" s="4"/>
      <c r="CC492" s="4"/>
      <c r="CD492" s="4"/>
      <c r="CE492" s="4"/>
      <c r="CF492" s="4"/>
      <c r="CG492" s="4"/>
      <c r="CH492" s="4"/>
      <c r="CI492" s="4"/>
      <c r="CJ492" s="4"/>
      <c r="CK492" s="4"/>
      <c r="CL492" s="4"/>
      <c r="CM492" s="4"/>
      <c r="CN492" s="4"/>
      <c r="CO492" s="4"/>
      <c r="CP492" s="4"/>
      <c r="CQ492" s="4"/>
      <c r="CR492" s="4"/>
      <c r="CS492" s="4"/>
      <c r="CT492" s="4"/>
      <c r="CU492" s="4"/>
      <c r="CV492" s="4"/>
      <c r="CW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5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64">
        <v>2020.0</v>
      </c>
      <c r="AM493" s="64">
        <v>14.0</v>
      </c>
      <c r="AN493" s="65" t="s">
        <v>69</v>
      </c>
      <c r="AO493" s="65" t="s">
        <v>57</v>
      </c>
      <c r="AP493" s="64">
        <v>117.64</v>
      </c>
      <c r="AQ493" s="64">
        <v>88.5</v>
      </c>
      <c r="AR493" s="65" t="str">
        <f>IF(Stats!$AP493&gt;Stats!$AQ493,Stats!$AN493,Stats!$AO493)</f>
        <v>Todd</v>
      </c>
      <c r="AS493" s="65" t="str">
        <f>IF(Stats!$AR493=Stats!$AN493,CONCATENATE(Stats!$AN493," over ",Stats!$AO493),CONCATENATE(Stats!$AO493," over ",Stats!$AN493))</f>
        <v>Todd over Doug</v>
      </c>
      <c r="AT493" s="65" t="str">
        <f>IF(Stats!$AR493=Stats!$AO493,CONCATENATE(Stats!$AN493," loser to ",Stats!$AO493),CONCATENATE(Stats!$AO493," loser to ",Stats!$AN493))</f>
        <v>Doug loser to Todd</v>
      </c>
      <c r="AU493" s="64">
        <f>ABS(Stats!$AQ493-Stats!$AP493)</f>
        <v>29.14</v>
      </c>
      <c r="AV493" s="64">
        <f>Stats!$AQ493+Stats!$AP493</f>
        <v>206.14</v>
      </c>
      <c r="AW493" s="64"/>
      <c r="AX493" s="4"/>
      <c r="AY493" s="4"/>
      <c r="AZ493" s="4"/>
      <c r="BA493" s="4"/>
      <c r="BB493" s="4"/>
      <c r="BC493" s="4"/>
      <c r="BD493" s="4"/>
      <c r="BE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/>
      <c r="CJ493" s="4"/>
      <c r="CK493" s="4"/>
      <c r="CL493" s="4"/>
      <c r="CM493" s="4"/>
      <c r="CN493" s="4"/>
      <c r="CO493" s="4"/>
      <c r="CP493" s="4"/>
      <c r="CQ493" s="4"/>
      <c r="CR493" s="4"/>
      <c r="CS493" s="4"/>
      <c r="CT493" s="4"/>
      <c r="CU493" s="4"/>
      <c r="CV493" s="4"/>
      <c r="CW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5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5">
        <v>2020.0</v>
      </c>
      <c r="AM494" s="45">
        <v>14.0</v>
      </c>
      <c r="AN494" s="46" t="s">
        <v>50</v>
      </c>
      <c r="AO494" s="46" t="s">
        <v>66</v>
      </c>
      <c r="AP494" s="45">
        <v>86.76</v>
      </c>
      <c r="AQ494" s="45">
        <v>59.42</v>
      </c>
      <c r="AR494" s="46" t="str">
        <f>IF(Stats!$AP494&gt;Stats!$AQ494,Stats!$AN494,Stats!$AO494)</f>
        <v>AJ</v>
      </c>
      <c r="AS494" s="46" t="str">
        <f>IF(Stats!$AR494=Stats!$AN494,CONCATENATE(Stats!$AN494," over ",Stats!$AO494),CONCATENATE(Stats!$AO494," over ",Stats!$AN494))</f>
        <v>AJ over Nixon</v>
      </c>
      <c r="AT494" s="46" t="str">
        <f>IF(Stats!$AR494=Stats!$AO494,CONCATENATE(Stats!$AN494," loser to ",Stats!$AO494),CONCATENATE(Stats!$AO494," loser to ",Stats!$AN494))</f>
        <v>Nixon loser to AJ</v>
      </c>
      <c r="AU494" s="45">
        <f>ABS(Stats!$AQ494-Stats!$AP494)</f>
        <v>27.34</v>
      </c>
      <c r="AV494" s="45">
        <f>Stats!$AQ494+Stats!$AP494</f>
        <v>146.18</v>
      </c>
      <c r="AW494" s="45"/>
      <c r="AX494" s="4"/>
      <c r="AY494" s="4"/>
      <c r="AZ494" s="4"/>
      <c r="BA494" s="4"/>
      <c r="BB494" s="4"/>
      <c r="BC494" s="4"/>
      <c r="BD494" s="4"/>
      <c r="BE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  <c r="BX494" s="4"/>
      <c r="BY494" s="4"/>
      <c r="BZ494" s="4"/>
      <c r="CA494" s="4"/>
      <c r="CB494" s="4"/>
      <c r="CC494" s="4"/>
      <c r="CD494" s="4"/>
      <c r="CE494" s="4"/>
      <c r="CF494" s="4"/>
      <c r="CG494" s="4"/>
      <c r="CH494" s="4"/>
      <c r="CI494" s="4"/>
      <c r="CJ494" s="4"/>
      <c r="CK494" s="4"/>
      <c r="CL494" s="4"/>
      <c r="CM494" s="4"/>
      <c r="CN494" s="4"/>
      <c r="CO494" s="4"/>
      <c r="CP494" s="4"/>
      <c r="CQ494" s="4"/>
      <c r="CR494" s="4"/>
      <c r="CS494" s="4"/>
      <c r="CT494" s="4"/>
      <c r="CU494" s="4"/>
      <c r="CV494" s="4"/>
      <c r="CW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5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64">
        <v>2020.0</v>
      </c>
      <c r="AM495" s="64">
        <v>14.0</v>
      </c>
      <c r="AN495" s="65" t="s">
        <v>67</v>
      </c>
      <c r="AO495" s="65" t="s">
        <v>68</v>
      </c>
      <c r="AP495" s="64">
        <v>89.78</v>
      </c>
      <c r="AQ495" s="64">
        <v>113.42</v>
      </c>
      <c r="AR495" s="65" t="str">
        <f>IF(Stats!$AP495&gt;Stats!$AQ495,Stats!$AN495,Stats!$AO495)</f>
        <v>Ryan</v>
      </c>
      <c r="AS495" s="65" t="str">
        <f>IF(Stats!$AR495=Stats!$AN495,CONCATENATE(Stats!$AN495," over ",Stats!$AO495),CONCATENATE(Stats!$AO495," over ",Stats!$AN495))</f>
        <v>Ryan over Rick</v>
      </c>
      <c r="AT495" s="65" t="str">
        <f>IF(Stats!$AR495=Stats!$AO495,CONCATENATE(Stats!$AN495," loser to ",Stats!$AO495),CONCATENATE(Stats!$AO495," loser to ",Stats!$AN495))</f>
        <v>Rick loser to Ryan</v>
      </c>
      <c r="AU495" s="64">
        <f>ABS(Stats!$AQ495-Stats!$AP495)</f>
        <v>23.64</v>
      </c>
      <c r="AV495" s="64">
        <f>Stats!$AQ495+Stats!$AP495</f>
        <v>203.2</v>
      </c>
      <c r="AW495" s="64"/>
      <c r="AX495" s="4"/>
      <c r="AY495" s="4"/>
      <c r="AZ495" s="4"/>
      <c r="BA495" s="4"/>
      <c r="BB495" s="4"/>
      <c r="BC495" s="4"/>
      <c r="BD495" s="4"/>
      <c r="BE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/>
      <c r="CJ495" s="4"/>
      <c r="CK495" s="4"/>
      <c r="CL495" s="4"/>
      <c r="CM495" s="4"/>
      <c r="CN495" s="4"/>
      <c r="CO495" s="4"/>
      <c r="CP495" s="4"/>
      <c r="CQ495" s="4"/>
      <c r="CR495" s="4"/>
      <c r="CS495" s="4"/>
      <c r="CT495" s="4"/>
      <c r="CU495" s="4"/>
      <c r="CV495" s="4"/>
      <c r="CW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5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5">
        <v>2020.0</v>
      </c>
      <c r="AM496" s="45">
        <v>13.0</v>
      </c>
      <c r="AN496" s="46" t="s">
        <v>59</v>
      </c>
      <c r="AO496" s="46" t="s">
        <v>64</v>
      </c>
      <c r="AP496" s="45">
        <v>114.06</v>
      </c>
      <c r="AQ496" s="45">
        <v>129.82</v>
      </c>
      <c r="AR496" s="46" t="str">
        <f>IF(Stats!$AP496&gt;Stats!$AQ496,Stats!$AN496,Stats!$AO496)</f>
        <v>Mims</v>
      </c>
      <c r="AS496" s="46" t="str">
        <f>IF(Stats!$AR496=Stats!$AN496,CONCATENATE(Stats!$AN496," over ",Stats!$AO496),CONCATENATE(Stats!$AO496," over ",Stats!$AN496))</f>
        <v>Mims over Forrest</v>
      </c>
      <c r="AT496" s="46" t="str">
        <f>IF(Stats!$AR496=Stats!$AO496,CONCATENATE(Stats!$AN496," loser to ",Stats!$AO496),CONCATENATE(Stats!$AO496," loser to ",Stats!$AN496))</f>
        <v>Forrest loser to Mims</v>
      </c>
      <c r="AU496" s="45">
        <f>ABS(Stats!$AQ496-Stats!$AP496)</f>
        <v>15.76</v>
      </c>
      <c r="AV496" s="45">
        <f>Stats!$AQ496+Stats!$AP496</f>
        <v>243.88</v>
      </c>
      <c r="AW496" s="45"/>
      <c r="AX496" s="4"/>
      <c r="AY496" s="4"/>
      <c r="AZ496" s="4"/>
      <c r="BA496" s="4"/>
      <c r="BB496" s="4"/>
      <c r="BC496" s="4"/>
      <c r="BD496" s="4"/>
      <c r="BE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/>
      <c r="CJ496" s="4"/>
      <c r="CK496" s="4"/>
      <c r="CL496" s="4"/>
      <c r="CM496" s="4"/>
      <c r="CN496" s="4"/>
      <c r="CO496" s="4"/>
      <c r="CP496" s="4"/>
      <c r="CQ496" s="4"/>
      <c r="CR496" s="4"/>
      <c r="CS496" s="4"/>
      <c r="CT496" s="4"/>
      <c r="CU496" s="4"/>
      <c r="CV496" s="4"/>
      <c r="CW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5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64">
        <v>2020.0</v>
      </c>
      <c r="AM497" s="64">
        <v>13.0</v>
      </c>
      <c r="AN497" s="65" t="s">
        <v>50</v>
      </c>
      <c r="AO497" s="65" t="s">
        <v>67</v>
      </c>
      <c r="AP497" s="64">
        <v>77.2</v>
      </c>
      <c r="AQ497" s="64">
        <v>106.0</v>
      </c>
      <c r="AR497" s="65" t="str">
        <f>IF(Stats!$AP497&gt;Stats!$AQ497,Stats!$AN497,Stats!$AO497)</f>
        <v>Rick</v>
      </c>
      <c r="AS497" s="65" t="str">
        <f>IF(Stats!$AR497=Stats!$AN497,CONCATENATE(Stats!$AN497," over ",Stats!$AO497),CONCATENATE(Stats!$AO497," over ",Stats!$AN497))</f>
        <v>Rick over AJ</v>
      </c>
      <c r="AT497" s="65" t="str">
        <f>IF(Stats!$AR497=Stats!$AO497,CONCATENATE(Stats!$AN497," loser to ",Stats!$AO497),CONCATENATE(Stats!$AO497," loser to ",Stats!$AN497))</f>
        <v>AJ loser to Rick</v>
      </c>
      <c r="AU497" s="64">
        <f>ABS(Stats!$AQ497-Stats!$AP497)</f>
        <v>28.8</v>
      </c>
      <c r="AV497" s="64">
        <f>Stats!$AQ497+Stats!$AP497</f>
        <v>183.2</v>
      </c>
      <c r="AW497" s="64"/>
      <c r="AX497" s="4"/>
      <c r="AY497" s="4"/>
      <c r="AZ497" s="4"/>
      <c r="BA497" s="4"/>
      <c r="BB497" s="4"/>
      <c r="BC497" s="4"/>
      <c r="BD497" s="4"/>
      <c r="BE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/>
      <c r="CJ497" s="4"/>
      <c r="CK497" s="4"/>
      <c r="CL497" s="4"/>
      <c r="CM497" s="4"/>
      <c r="CN497" s="4"/>
      <c r="CO497" s="4"/>
      <c r="CP497" s="4"/>
      <c r="CQ497" s="4"/>
      <c r="CR497" s="4"/>
      <c r="CS497" s="4"/>
      <c r="CT497" s="4"/>
      <c r="CU497" s="4"/>
      <c r="CV497" s="4"/>
      <c r="CW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5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5">
        <v>2020.0</v>
      </c>
      <c r="AM498" s="45">
        <v>13.0</v>
      </c>
      <c r="AN498" s="46" t="s">
        <v>63</v>
      </c>
      <c r="AO498" s="46" t="s">
        <v>49</v>
      </c>
      <c r="AP498" s="45">
        <v>79.96</v>
      </c>
      <c r="AQ498" s="45">
        <v>71.12</v>
      </c>
      <c r="AR498" s="46" t="str">
        <f>IF(Stats!$AP498&gt;Stats!$AQ498,Stats!$AN498,Stats!$AO498)</f>
        <v>Mike S</v>
      </c>
      <c r="AS498" s="46" t="str">
        <f>IF(Stats!$AR498=Stats!$AN498,CONCATENATE(Stats!$AN498," over ",Stats!$AO498),CONCATENATE(Stats!$AO498," over ",Stats!$AN498))</f>
        <v>Mike S over Adler</v>
      </c>
      <c r="AT498" s="46" t="str">
        <f>IF(Stats!$AR498=Stats!$AO498,CONCATENATE(Stats!$AN498," loser to ",Stats!$AO498),CONCATENATE(Stats!$AO498," loser to ",Stats!$AN498))</f>
        <v>Adler loser to Mike S</v>
      </c>
      <c r="AU498" s="45">
        <f>ABS(Stats!$AQ498-Stats!$AP498)</f>
        <v>8.84</v>
      </c>
      <c r="AV498" s="45">
        <f>Stats!$AQ498+Stats!$AP498</f>
        <v>151.08</v>
      </c>
      <c r="AW498" s="45"/>
      <c r="AX498" s="4"/>
      <c r="AY498" s="4"/>
      <c r="AZ498" s="4"/>
      <c r="BA498" s="4"/>
      <c r="BB498" s="4"/>
      <c r="BC498" s="4"/>
      <c r="BD498" s="4"/>
      <c r="BE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4"/>
      <c r="CJ498" s="4"/>
      <c r="CK498" s="4"/>
      <c r="CL498" s="4"/>
      <c r="CM498" s="4"/>
      <c r="CN498" s="4"/>
      <c r="CO498" s="4"/>
      <c r="CP498" s="4"/>
      <c r="CQ498" s="4"/>
      <c r="CR498" s="4"/>
      <c r="CS498" s="4"/>
      <c r="CT498" s="4"/>
      <c r="CU498" s="4"/>
      <c r="CV498" s="4"/>
      <c r="CW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5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64">
        <v>2020.0</v>
      </c>
      <c r="AM499" s="64">
        <v>13.0</v>
      </c>
      <c r="AN499" s="65" t="s">
        <v>57</v>
      </c>
      <c r="AO499" s="65" t="s">
        <v>65</v>
      </c>
      <c r="AP499" s="64">
        <v>119.0</v>
      </c>
      <c r="AQ499" s="64">
        <v>125.32</v>
      </c>
      <c r="AR499" s="65" t="str">
        <f>IF(Stats!$AP499&gt;Stats!$AQ499,Stats!$AN499,Stats!$AO499)</f>
        <v>Neill</v>
      </c>
      <c r="AS499" s="65" t="str">
        <f>IF(Stats!$AR499=Stats!$AN499,CONCATENATE(Stats!$AN499," over ",Stats!$AO499),CONCATENATE(Stats!$AO499," over ",Stats!$AN499))</f>
        <v>Neill over Doug</v>
      </c>
      <c r="AT499" s="65" t="str">
        <f>IF(Stats!$AR499=Stats!$AO499,CONCATENATE(Stats!$AN499," loser to ",Stats!$AO499),CONCATENATE(Stats!$AO499," loser to ",Stats!$AN499))</f>
        <v>Doug loser to Neill</v>
      </c>
      <c r="AU499" s="64">
        <f>ABS(Stats!$AQ499-Stats!$AP499)</f>
        <v>6.32</v>
      </c>
      <c r="AV499" s="64">
        <f>Stats!$AQ499+Stats!$AP499</f>
        <v>244.32</v>
      </c>
      <c r="AW499" s="64"/>
      <c r="AX499" s="4"/>
      <c r="AY499" s="4"/>
      <c r="AZ499" s="4"/>
      <c r="BA499" s="4"/>
      <c r="BB499" s="4"/>
      <c r="BC499" s="4"/>
      <c r="BD499" s="4"/>
      <c r="BE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/>
      <c r="CJ499" s="4"/>
      <c r="CK499" s="4"/>
      <c r="CL499" s="4"/>
      <c r="CM499" s="4"/>
      <c r="CN499" s="4"/>
      <c r="CO499" s="4"/>
      <c r="CP499" s="4"/>
      <c r="CQ499" s="4"/>
      <c r="CR499" s="4"/>
      <c r="CS499" s="4"/>
      <c r="CT499" s="4"/>
      <c r="CU499" s="4"/>
      <c r="CV499" s="4"/>
      <c r="CW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5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5">
        <v>2020.0</v>
      </c>
      <c r="AM500" s="45">
        <v>13.0</v>
      </c>
      <c r="AN500" s="46" t="s">
        <v>60</v>
      </c>
      <c r="AO500" s="46" t="s">
        <v>61</v>
      </c>
      <c r="AP500" s="45">
        <v>91.14</v>
      </c>
      <c r="AQ500" s="45">
        <v>83.12</v>
      </c>
      <c r="AR500" s="46" t="str">
        <f>IF(Stats!$AP500&gt;Stats!$AQ500,Stats!$AN500,Stats!$AO500)</f>
        <v>Hoyle</v>
      </c>
      <c r="AS500" s="46" t="str">
        <f>IF(Stats!$AR500=Stats!$AN500,CONCATENATE(Stats!$AN500," over ",Stats!$AO500),CONCATENATE(Stats!$AO500," over ",Stats!$AN500))</f>
        <v>Hoyle over Jimmy</v>
      </c>
      <c r="AT500" s="46" t="str">
        <f>IF(Stats!$AR500=Stats!$AO500,CONCATENATE(Stats!$AN500," loser to ",Stats!$AO500),CONCATENATE(Stats!$AO500," loser to ",Stats!$AN500))</f>
        <v>Jimmy loser to Hoyle</v>
      </c>
      <c r="AU500" s="45">
        <f>ABS(Stats!$AQ500-Stats!$AP500)</f>
        <v>8.02</v>
      </c>
      <c r="AV500" s="45">
        <f>Stats!$AQ500+Stats!$AP500</f>
        <v>174.26</v>
      </c>
      <c r="AW500" s="45"/>
      <c r="AX500" s="4"/>
      <c r="AY500" s="4"/>
      <c r="AZ500" s="4"/>
      <c r="BA500" s="4"/>
      <c r="BB500" s="4"/>
      <c r="BC500" s="4"/>
      <c r="BD500" s="4"/>
      <c r="BE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4"/>
      <c r="CJ500" s="4"/>
      <c r="CK500" s="4"/>
      <c r="CL500" s="4"/>
      <c r="CM500" s="4"/>
      <c r="CN500" s="4"/>
      <c r="CO500" s="4"/>
      <c r="CP500" s="4"/>
      <c r="CQ500" s="4"/>
      <c r="CR500" s="4"/>
      <c r="CS500" s="4"/>
      <c r="CT500" s="4"/>
      <c r="CU500" s="4"/>
      <c r="CV500" s="4"/>
      <c r="CW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5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64">
        <v>2020.0</v>
      </c>
      <c r="AM501" s="64">
        <v>13.0</v>
      </c>
      <c r="AN501" s="65" t="s">
        <v>69</v>
      </c>
      <c r="AO501" s="65" t="s">
        <v>68</v>
      </c>
      <c r="AP501" s="64">
        <v>98.18</v>
      </c>
      <c r="AQ501" s="64">
        <v>50.28</v>
      </c>
      <c r="AR501" s="65" t="str">
        <f>IF(Stats!$AP501&gt;Stats!$AQ501,Stats!$AN501,Stats!$AO501)</f>
        <v>Todd</v>
      </c>
      <c r="AS501" s="65" t="str">
        <f>IF(Stats!$AR501=Stats!$AN501,CONCATENATE(Stats!$AN501," over ",Stats!$AO501),CONCATENATE(Stats!$AO501," over ",Stats!$AN501))</f>
        <v>Todd over Ryan</v>
      </c>
      <c r="AT501" s="65" t="str">
        <f>IF(Stats!$AR501=Stats!$AO501,CONCATENATE(Stats!$AN501," loser to ",Stats!$AO501),CONCATENATE(Stats!$AO501," loser to ",Stats!$AN501))</f>
        <v>Ryan loser to Todd</v>
      </c>
      <c r="AU501" s="64">
        <f>ABS(Stats!$AQ501-Stats!$AP501)</f>
        <v>47.9</v>
      </c>
      <c r="AV501" s="64">
        <f>Stats!$AQ501+Stats!$AP501</f>
        <v>148.46</v>
      </c>
      <c r="AW501" s="64"/>
      <c r="AX501" s="4"/>
      <c r="AY501" s="4"/>
      <c r="AZ501" s="4"/>
      <c r="BA501" s="4"/>
      <c r="BB501" s="4"/>
      <c r="BC501" s="4"/>
      <c r="BD501" s="4"/>
      <c r="BE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/>
      <c r="CJ501" s="4"/>
      <c r="CK501" s="4"/>
      <c r="CL501" s="4"/>
      <c r="CM501" s="4"/>
      <c r="CN501" s="4"/>
      <c r="CO501" s="4"/>
      <c r="CP501" s="4"/>
      <c r="CQ501" s="4"/>
      <c r="CR501" s="4"/>
      <c r="CS501" s="4"/>
      <c r="CT501" s="4"/>
      <c r="CU501" s="4"/>
      <c r="CV501" s="4"/>
      <c r="CW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5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5">
        <v>2020.0</v>
      </c>
      <c r="AM502" s="45">
        <v>13.0</v>
      </c>
      <c r="AN502" s="46" t="s">
        <v>66</v>
      </c>
      <c r="AO502" s="46" t="s">
        <v>55</v>
      </c>
      <c r="AP502" s="45">
        <v>88.5</v>
      </c>
      <c r="AQ502" s="45">
        <v>93.26</v>
      </c>
      <c r="AR502" s="46" t="str">
        <f>IF(Stats!$AP502&gt;Stats!$AQ502,Stats!$AN502,Stats!$AO502)</f>
        <v>Dave</v>
      </c>
      <c r="AS502" s="46" t="str">
        <f>IF(Stats!$AR502=Stats!$AN502,CONCATENATE(Stats!$AN502," over ",Stats!$AO502),CONCATENATE(Stats!$AO502," over ",Stats!$AN502))</f>
        <v>Dave over Nixon</v>
      </c>
      <c r="AT502" s="46" t="str">
        <f>IF(Stats!$AR502=Stats!$AO502,CONCATENATE(Stats!$AN502," loser to ",Stats!$AO502),CONCATENATE(Stats!$AO502," loser to ",Stats!$AN502))</f>
        <v>Nixon loser to Dave</v>
      </c>
      <c r="AU502" s="45">
        <f>ABS(Stats!$AQ502-Stats!$AP502)</f>
        <v>4.76</v>
      </c>
      <c r="AV502" s="45">
        <f>Stats!$AQ502+Stats!$AP502</f>
        <v>181.76</v>
      </c>
      <c r="AW502" s="45"/>
      <c r="AX502" s="4"/>
      <c r="AY502" s="4"/>
      <c r="AZ502" s="4"/>
      <c r="BA502" s="4"/>
      <c r="BB502" s="4"/>
      <c r="BC502" s="4"/>
      <c r="BD502" s="4"/>
      <c r="BE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  <c r="BX502" s="4"/>
      <c r="BY502" s="4"/>
      <c r="BZ502" s="4"/>
      <c r="CA502" s="4"/>
      <c r="CB502" s="4"/>
      <c r="CC502" s="4"/>
      <c r="CD502" s="4"/>
      <c r="CE502" s="4"/>
      <c r="CF502" s="4"/>
      <c r="CG502" s="4"/>
      <c r="CH502" s="4"/>
      <c r="CI502" s="4"/>
      <c r="CJ502" s="4"/>
      <c r="CK502" s="4"/>
      <c r="CL502" s="4"/>
      <c r="CM502" s="4"/>
      <c r="CN502" s="4"/>
      <c r="CO502" s="4"/>
      <c r="CP502" s="4"/>
      <c r="CQ502" s="4"/>
      <c r="CR502" s="4"/>
      <c r="CS502" s="4"/>
      <c r="CT502" s="4"/>
      <c r="CU502" s="4"/>
      <c r="CV502" s="4"/>
      <c r="CW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5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64">
        <v>2020.0</v>
      </c>
      <c r="AM503" s="64">
        <v>12.0</v>
      </c>
      <c r="AN503" s="65" t="s">
        <v>67</v>
      </c>
      <c r="AO503" s="65" t="s">
        <v>59</v>
      </c>
      <c r="AP503" s="64">
        <v>84.86</v>
      </c>
      <c r="AQ503" s="64">
        <v>96.3</v>
      </c>
      <c r="AR503" s="65" t="str">
        <f>IF(Stats!$AP503&gt;Stats!$AQ503,Stats!$AN503,Stats!$AO503)</f>
        <v>Forrest</v>
      </c>
      <c r="AS503" s="65" t="str">
        <f>IF(Stats!$AR503=Stats!$AN503,CONCATENATE(Stats!$AN503," over ",Stats!$AO503),CONCATENATE(Stats!$AO503," over ",Stats!$AN503))</f>
        <v>Forrest over Rick</v>
      </c>
      <c r="AT503" s="65" t="str">
        <f>IF(Stats!$AR503=Stats!$AO503,CONCATENATE(Stats!$AN503," loser to ",Stats!$AO503),CONCATENATE(Stats!$AO503," loser to ",Stats!$AN503))</f>
        <v>Rick loser to Forrest</v>
      </c>
      <c r="AU503" s="64">
        <f>ABS(Stats!$AQ503-Stats!$AP503)</f>
        <v>11.44</v>
      </c>
      <c r="AV503" s="64">
        <f>Stats!$AQ503+Stats!$AP503</f>
        <v>181.16</v>
      </c>
      <c r="AW503" s="64"/>
      <c r="AX503" s="4"/>
      <c r="AY503" s="4"/>
      <c r="AZ503" s="4"/>
      <c r="BA503" s="4"/>
      <c r="BB503" s="4"/>
      <c r="BC503" s="4"/>
      <c r="BD503" s="4"/>
      <c r="BE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  <c r="BX503" s="4"/>
      <c r="BY503" s="4"/>
      <c r="BZ503" s="4"/>
      <c r="CA503" s="4"/>
      <c r="CB503" s="4"/>
      <c r="CC503" s="4"/>
      <c r="CD503" s="4"/>
      <c r="CE503" s="4"/>
      <c r="CF503" s="4"/>
      <c r="CG503" s="4"/>
      <c r="CH503" s="4"/>
      <c r="CI503" s="4"/>
      <c r="CJ503" s="4"/>
      <c r="CK503" s="4"/>
      <c r="CL503" s="4"/>
      <c r="CM503" s="4"/>
      <c r="CN503" s="4"/>
      <c r="CO503" s="4"/>
      <c r="CP503" s="4"/>
      <c r="CQ503" s="4"/>
      <c r="CR503" s="4"/>
      <c r="CS503" s="4"/>
      <c r="CT503" s="4"/>
      <c r="CU503" s="4"/>
      <c r="CV503" s="4"/>
      <c r="CW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5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5">
        <v>2020.0</v>
      </c>
      <c r="AM504" s="45">
        <v>12.0</v>
      </c>
      <c r="AN504" s="46" t="s">
        <v>49</v>
      </c>
      <c r="AO504" s="46" t="s">
        <v>64</v>
      </c>
      <c r="AP504" s="45">
        <v>90.4</v>
      </c>
      <c r="AQ504" s="45">
        <v>78.58</v>
      </c>
      <c r="AR504" s="46" t="str">
        <f>IF(Stats!$AP504&gt;Stats!$AQ504,Stats!$AN504,Stats!$AO504)</f>
        <v>Adler</v>
      </c>
      <c r="AS504" s="46" t="str">
        <f>IF(Stats!$AR504=Stats!$AN504,CONCATENATE(Stats!$AN504," over ",Stats!$AO504),CONCATENATE(Stats!$AO504," over ",Stats!$AN504))</f>
        <v>Adler over Mims</v>
      </c>
      <c r="AT504" s="46" t="str">
        <f>IF(Stats!$AR504=Stats!$AO504,CONCATENATE(Stats!$AN504," loser to ",Stats!$AO504),CONCATENATE(Stats!$AO504," loser to ",Stats!$AN504))</f>
        <v>Mims loser to Adler</v>
      </c>
      <c r="AU504" s="45">
        <f>ABS(Stats!$AQ504-Stats!$AP504)</f>
        <v>11.82</v>
      </c>
      <c r="AV504" s="45">
        <f>Stats!$AQ504+Stats!$AP504</f>
        <v>168.98</v>
      </c>
      <c r="AW504" s="45"/>
      <c r="AX504" s="4"/>
      <c r="AY504" s="4"/>
      <c r="AZ504" s="4"/>
      <c r="BA504" s="4"/>
      <c r="BB504" s="4"/>
      <c r="BC504" s="4"/>
      <c r="BD504" s="4"/>
      <c r="BE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  <c r="BX504" s="4"/>
      <c r="BY504" s="4"/>
      <c r="BZ504" s="4"/>
      <c r="CA504" s="4"/>
      <c r="CB504" s="4"/>
      <c r="CC504" s="4"/>
      <c r="CD504" s="4"/>
      <c r="CE504" s="4"/>
      <c r="CF504" s="4"/>
      <c r="CG504" s="4"/>
      <c r="CH504" s="4"/>
      <c r="CI504" s="4"/>
      <c r="CJ504" s="4"/>
      <c r="CK504" s="4"/>
      <c r="CL504" s="4"/>
      <c r="CM504" s="4"/>
      <c r="CN504" s="4"/>
      <c r="CO504" s="4"/>
      <c r="CP504" s="4"/>
      <c r="CQ504" s="4"/>
      <c r="CR504" s="4"/>
      <c r="CS504" s="4"/>
      <c r="CT504" s="4"/>
      <c r="CU504" s="4"/>
      <c r="CV504" s="4"/>
      <c r="CW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5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64">
        <v>2020.0</v>
      </c>
      <c r="AM505" s="64">
        <v>12.0</v>
      </c>
      <c r="AN505" s="65" t="s">
        <v>65</v>
      </c>
      <c r="AO505" s="65" t="s">
        <v>50</v>
      </c>
      <c r="AP505" s="64">
        <v>84.0</v>
      </c>
      <c r="AQ505" s="64">
        <v>127.48</v>
      </c>
      <c r="AR505" s="65" t="str">
        <f>IF(Stats!$AP505&gt;Stats!$AQ505,Stats!$AN505,Stats!$AO505)</f>
        <v>AJ</v>
      </c>
      <c r="AS505" s="65" t="str">
        <f>IF(Stats!$AR505=Stats!$AN505,CONCATENATE(Stats!$AN505," over ",Stats!$AO505),CONCATENATE(Stats!$AO505," over ",Stats!$AN505))</f>
        <v>AJ over Neill</v>
      </c>
      <c r="AT505" s="65" t="str">
        <f>IF(Stats!$AR505=Stats!$AO505,CONCATENATE(Stats!$AN505," loser to ",Stats!$AO505),CONCATENATE(Stats!$AO505," loser to ",Stats!$AN505))</f>
        <v>Neill loser to AJ</v>
      </c>
      <c r="AU505" s="64">
        <f>ABS(Stats!$AQ505-Stats!$AP505)</f>
        <v>43.48</v>
      </c>
      <c r="AV505" s="64">
        <f>Stats!$AQ505+Stats!$AP505</f>
        <v>211.48</v>
      </c>
      <c r="AW505" s="64"/>
      <c r="AX505" s="4"/>
      <c r="AY505" s="4"/>
      <c r="AZ505" s="4"/>
      <c r="BA505" s="4"/>
      <c r="BB505" s="4"/>
      <c r="BC505" s="4"/>
      <c r="BD505" s="4"/>
      <c r="BE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  <c r="BX505" s="4"/>
      <c r="BY505" s="4"/>
      <c r="BZ505" s="4"/>
      <c r="CA505" s="4"/>
      <c r="CB505" s="4"/>
      <c r="CC505" s="4"/>
      <c r="CD505" s="4"/>
      <c r="CE505" s="4"/>
      <c r="CF505" s="4"/>
      <c r="CG505" s="4"/>
      <c r="CH505" s="4"/>
      <c r="CI505" s="4"/>
      <c r="CJ505" s="4"/>
      <c r="CK505" s="4"/>
      <c r="CL505" s="4"/>
      <c r="CM505" s="4"/>
      <c r="CN505" s="4"/>
      <c r="CO505" s="4"/>
      <c r="CP505" s="4"/>
      <c r="CQ505" s="4"/>
      <c r="CR505" s="4"/>
      <c r="CS505" s="4"/>
      <c r="CT505" s="4"/>
      <c r="CU505" s="4"/>
      <c r="CV505" s="4"/>
      <c r="CW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5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5">
        <v>2020.0</v>
      </c>
      <c r="AM506" s="45">
        <v>12.0</v>
      </c>
      <c r="AN506" s="46" t="s">
        <v>61</v>
      </c>
      <c r="AO506" s="46" t="s">
        <v>63</v>
      </c>
      <c r="AP506" s="45">
        <v>89.7</v>
      </c>
      <c r="AQ506" s="45">
        <v>126.04</v>
      </c>
      <c r="AR506" s="46" t="str">
        <f>IF(Stats!$AP506&gt;Stats!$AQ506,Stats!$AN506,Stats!$AO506)</f>
        <v>Mike S</v>
      </c>
      <c r="AS506" s="46" t="str">
        <f>IF(Stats!$AR506=Stats!$AN506,CONCATENATE(Stats!$AN506," over ",Stats!$AO506),CONCATENATE(Stats!$AO506," over ",Stats!$AN506))</f>
        <v>Mike S over Jimmy</v>
      </c>
      <c r="AT506" s="46" t="str">
        <f>IF(Stats!$AR506=Stats!$AO506,CONCATENATE(Stats!$AN506," loser to ",Stats!$AO506),CONCATENATE(Stats!$AO506," loser to ",Stats!$AN506))</f>
        <v>Jimmy loser to Mike S</v>
      </c>
      <c r="AU506" s="45">
        <f>ABS(Stats!$AQ506-Stats!$AP506)</f>
        <v>36.34</v>
      </c>
      <c r="AV506" s="45">
        <f>Stats!$AQ506+Stats!$AP506</f>
        <v>215.74</v>
      </c>
      <c r="AW506" s="45"/>
      <c r="AX506" s="4"/>
      <c r="AY506" s="4"/>
      <c r="AZ506" s="4"/>
      <c r="BA506" s="4"/>
      <c r="BB506" s="4"/>
      <c r="BC506" s="4"/>
      <c r="BD506" s="4"/>
      <c r="BE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  <c r="BX506" s="4"/>
      <c r="BY506" s="4"/>
      <c r="BZ506" s="4"/>
      <c r="CA506" s="4"/>
      <c r="CB506" s="4"/>
      <c r="CC506" s="4"/>
      <c r="CD506" s="4"/>
      <c r="CE506" s="4"/>
      <c r="CF506" s="4"/>
      <c r="CG506" s="4"/>
      <c r="CH506" s="4"/>
      <c r="CI506" s="4"/>
      <c r="CJ506" s="4"/>
      <c r="CK506" s="4"/>
      <c r="CL506" s="4"/>
      <c r="CM506" s="4"/>
      <c r="CN506" s="4"/>
      <c r="CO506" s="4"/>
      <c r="CP506" s="4"/>
      <c r="CQ506" s="4"/>
      <c r="CR506" s="4"/>
      <c r="CS506" s="4"/>
      <c r="CT506" s="4"/>
      <c r="CU506" s="4"/>
      <c r="CV506" s="4"/>
      <c r="CW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5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64">
        <v>2020.0</v>
      </c>
      <c r="AM507" s="64">
        <v>12.0</v>
      </c>
      <c r="AN507" s="65" t="s">
        <v>68</v>
      </c>
      <c r="AO507" s="65" t="s">
        <v>57</v>
      </c>
      <c r="AP507" s="64">
        <v>131.68</v>
      </c>
      <c r="AQ507" s="64">
        <v>129.14</v>
      </c>
      <c r="AR507" s="65" t="str">
        <f>IF(Stats!$AP507&gt;Stats!$AQ507,Stats!$AN507,Stats!$AO507)</f>
        <v>Ryan</v>
      </c>
      <c r="AS507" s="65" t="str">
        <f>IF(Stats!$AR507=Stats!$AN507,CONCATENATE(Stats!$AN507," over ",Stats!$AO507),CONCATENATE(Stats!$AO507," over ",Stats!$AN507))</f>
        <v>Ryan over Doug</v>
      </c>
      <c r="AT507" s="65" t="str">
        <f>IF(Stats!$AR507=Stats!$AO507,CONCATENATE(Stats!$AN507," loser to ",Stats!$AO507),CONCATENATE(Stats!$AO507," loser to ",Stats!$AN507))</f>
        <v>Doug loser to Ryan</v>
      </c>
      <c r="AU507" s="64">
        <f>ABS(Stats!$AQ507-Stats!$AP507)</f>
        <v>2.54</v>
      </c>
      <c r="AV507" s="64">
        <f>Stats!$AQ507+Stats!$AP507</f>
        <v>260.82</v>
      </c>
      <c r="AW507" s="64"/>
      <c r="AX507" s="4"/>
      <c r="AY507" s="4"/>
      <c r="AZ507" s="4"/>
      <c r="BA507" s="4"/>
      <c r="BB507" s="4"/>
      <c r="BC507" s="4"/>
      <c r="BD507" s="4"/>
      <c r="BE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  <c r="BX507" s="4"/>
      <c r="BY507" s="4"/>
      <c r="BZ507" s="4"/>
      <c r="CA507" s="4"/>
      <c r="CB507" s="4"/>
      <c r="CC507" s="4"/>
      <c r="CD507" s="4"/>
      <c r="CE507" s="4"/>
      <c r="CF507" s="4"/>
      <c r="CG507" s="4"/>
      <c r="CH507" s="4"/>
      <c r="CI507" s="4"/>
      <c r="CJ507" s="4"/>
      <c r="CK507" s="4"/>
      <c r="CL507" s="4"/>
      <c r="CM507" s="4"/>
      <c r="CN507" s="4"/>
      <c r="CO507" s="4"/>
      <c r="CP507" s="4"/>
      <c r="CQ507" s="4"/>
      <c r="CR507" s="4"/>
      <c r="CS507" s="4"/>
      <c r="CT507" s="4"/>
      <c r="CU507" s="4"/>
      <c r="CV507" s="4"/>
      <c r="CW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5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5">
        <v>2020.0</v>
      </c>
      <c r="AM508" s="45">
        <v>12.0</v>
      </c>
      <c r="AN508" s="46" t="s">
        <v>55</v>
      </c>
      <c r="AO508" s="46" t="s">
        <v>60</v>
      </c>
      <c r="AP508" s="45">
        <v>118.2</v>
      </c>
      <c r="AQ508" s="45">
        <v>155.42</v>
      </c>
      <c r="AR508" s="46" t="str">
        <f>IF(Stats!$AP508&gt;Stats!$AQ508,Stats!$AN508,Stats!$AO508)</f>
        <v>Hoyle</v>
      </c>
      <c r="AS508" s="46" t="str">
        <f>IF(Stats!$AR508=Stats!$AN508,CONCATENATE(Stats!$AN508," over ",Stats!$AO508),CONCATENATE(Stats!$AO508," over ",Stats!$AN508))</f>
        <v>Hoyle over Dave</v>
      </c>
      <c r="AT508" s="46" t="str">
        <f>IF(Stats!$AR508=Stats!$AO508,CONCATENATE(Stats!$AN508," loser to ",Stats!$AO508),CONCATENATE(Stats!$AO508," loser to ",Stats!$AN508))</f>
        <v>Dave loser to Hoyle</v>
      </c>
      <c r="AU508" s="45">
        <f>ABS(Stats!$AQ508-Stats!$AP508)</f>
        <v>37.22</v>
      </c>
      <c r="AV508" s="45">
        <f>Stats!$AQ508+Stats!$AP508</f>
        <v>273.62</v>
      </c>
      <c r="AW508" s="45"/>
      <c r="AX508" s="4"/>
      <c r="AY508" s="4"/>
      <c r="AZ508" s="4"/>
      <c r="BA508" s="4"/>
      <c r="BB508" s="4"/>
      <c r="BC508" s="4"/>
      <c r="BD508" s="4"/>
      <c r="BE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  <c r="BX508" s="4"/>
      <c r="BY508" s="4"/>
      <c r="BZ508" s="4"/>
      <c r="CA508" s="4"/>
      <c r="CB508" s="4"/>
      <c r="CC508" s="4"/>
      <c r="CD508" s="4"/>
      <c r="CE508" s="4"/>
      <c r="CF508" s="4"/>
      <c r="CG508" s="4"/>
      <c r="CH508" s="4"/>
      <c r="CI508" s="4"/>
      <c r="CJ508" s="4"/>
      <c r="CK508" s="4"/>
      <c r="CL508" s="4"/>
      <c r="CM508" s="4"/>
      <c r="CN508" s="4"/>
      <c r="CO508" s="4"/>
      <c r="CP508" s="4"/>
      <c r="CQ508" s="4"/>
      <c r="CR508" s="4"/>
      <c r="CS508" s="4"/>
      <c r="CT508" s="4"/>
      <c r="CU508" s="4"/>
      <c r="CV508" s="4"/>
      <c r="CW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5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64">
        <v>2020.0</v>
      </c>
      <c r="AM509" s="64">
        <v>12.0</v>
      </c>
      <c r="AN509" s="65" t="s">
        <v>66</v>
      </c>
      <c r="AO509" s="65" t="s">
        <v>69</v>
      </c>
      <c r="AP509" s="64">
        <v>56.88</v>
      </c>
      <c r="AQ509" s="64">
        <v>78.22</v>
      </c>
      <c r="AR509" s="65" t="str">
        <f>IF(Stats!$AP509&gt;Stats!$AQ509,Stats!$AN509,Stats!$AO509)</f>
        <v>Todd</v>
      </c>
      <c r="AS509" s="65" t="str">
        <f>IF(Stats!$AR509=Stats!$AN509,CONCATENATE(Stats!$AN509," over ",Stats!$AO509),CONCATENATE(Stats!$AO509," over ",Stats!$AN509))</f>
        <v>Todd over Nixon</v>
      </c>
      <c r="AT509" s="65" t="str">
        <f>IF(Stats!$AR509=Stats!$AO509,CONCATENATE(Stats!$AN509," loser to ",Stats!$AO509),CONCATENATE(Stats!$AO509," loser to ",Stats!$AN509))</f>
        <v>Nixon loser to Todd</v>
      </c>
      <c r="AU509" s="64">
        <f>ABS(Stats!$AQ509-Stats!$AP509)</f>
        <v>21.34</v>
      </c>
      <c r="AV509" s="64">
        <f>Stats!$AQ509+Stats!$AP509</f>
        <v>135.1</v>
      </c>
      <c r="AW509" s="64"/>
      <c r="AX509" s="4"/>
      <c r="AY509" s="4"/>
      <c r="AZ509" s="4"/>
      <c r="BA509" s="4"/>
      <c r="BB509" s="4"/>
      <c r="BC509" s="4"/>
      <c r="BD509" s="4"/>
      <c r="BE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  <c r="BX509" s="4"/>
      <c r="BY509" s="4"/>
      <c r="BZ509" s="4"/>
      <c r="CA509" s="4"/>
      <c r="CB509" s="4"/>
      <c r="CC509" s="4"/>
      <c r="CD509" s="4"/>
      <c r="CE509" s="4"/>
      <c r="CF509" s="4"/>
      <c r="CG509" s="4"/>
      <c r="CH509" s="4"/>
      <c r="CI509" s="4"/>
      <c r="CJ509" s="4"/>
      <c r="CK509" s="4"/>
      <c r="CL509" s="4"/>
      <c r="CM509" s="4"/>
      <c r="CN509" s="4"/>
      <c r="CO509" s="4"/>
      <c r="CP509" s="4"/>
      <c r="CQ509" s="4"/>
      <c r="CR509" s="4"/>
      <c r="CS509" s="4"/>
      <c r="CT509" s="4"/>
      <c r="CU509" s="4"/>
      <c r="CV509" s="4"/>
      <c r="CW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5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5">
        <v>2020.0</v>
      </c>
      <c r="AM510" s="45">
        <v>11.0</v>
      </c>
      <c r="AN510" s="46" t="s">
        <v>59</v>
      </c>
      <c r="AO510" s="46" t="s">
        <v>49</v>
      </c>
      <c r="AP510" s="45">
        <v>100.22</v>
      </c>
      <c r="AQ510" s="45">
        <v>63.76</v>
      </c>
      <c r="AR510" s="46" t="str">
        <f>IF(Stats!$AP510&gt;Stats!$AQ510,Stats!$AN510,Stats!$AO510)</f>
        <v>Forrest</v>
      </c>
      <c r="AS510" s="46" t="str">
        <f>IF(Stats!$AR510=Stats!$AN510,CONCATENATE(Stats!$AN510," over ",Stats!$AO510),CONCATENATE(Stats!$AO510," over ",Stats!$AN510))</f>
        <v>Forrest over Adler</v>
      </c>
      <c r="AT510" s="46" t="str">
        <f>IF(Stats!$AR510=Stats!$AO510,CONCATENATE(Stats!$AN510," loser to ",Stats!$AO510),CONCATENATE(Stats!$AO510," loser to ",Stats!$AN510))</f>
        <v>Adler loser to Forrest</v>
      </c>
      <c r="AU510" s="45">
        <f>ABS(Stats!$AQ510-Stats!$AP510)</f>
        <v>36.46</v>
      </c>
      <c r="AV510" s="45">
        <f>Stats!$AQ510+Stats!$AP510</f>
        <v>163.98</v>
      </c>
      <c r="AW510" s="45"/>
      <c r="AX510" s="4"/>
      <c r="AY510" s="4"/>
      <c r="AZ510" s="4"/>
      <c r="BA510" s="4"/>
      <c r="BB510" s="4"/>
      <c r="BC510" s="4"/>
      <c r="BD510" s="4"/>
      <c r="BE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  <c r="BX510" s="4"/>
      <c r="BY510" s="4"/>
      <c r="BZ510" s="4"/>
      <c r="CA510" s="4"/>
      <c r="CB510" s="4"/>
      <c r="CC510" s="4"/>
      <c r="CD510" s="4"/>
      <c r="CE510" s="4"/>
      <c r="CF510" s="4"/>
      <c r="CG510" s="4"/>
      <c r="CH510" s="4"/>
      <c r="CI510" s="4"/>
      <c r="CJ510" s="4"/>
      <c r="CK510" s="4"/>
      <c r="CL510" s="4"/>
      <c r="CM510" s="4"/>
      <c r="CN510" s="4"/>
      <c r="CO510" s="4"/>
      <c r="CP510" s="4"/>
      <c r="CQ510" s="4"/>
      <c r="CR510" s="4"/>
      <c r="CS510" s="4"/>
      <c r="CT510" s="4"/>
      <c r="CU510" s="4"/>
      <c r="CV510" s="4"/>
      <c r="CW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5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64">
        <v>2020.0</v>
      </c>
      <c r="AM511" s="64">
        <v>11.0</v>
      </c>
      <c r="AN511" s="65" t="s">
        <v>67</v>
      </c>
      <c r="AO511" s="65" t="s">
        <v>65</v>
      </c>
      <c r="AP511" s="64">
        <v>95.68</v>
      </c>
      <c r="AQ511" s="64">
        <v>94.88</v>
      </c>
      <c r="AR511" s="65" t="str">
        <f>IF(Stats!$AP511&gt;Stats!$AQ511,Stats!$AN511,Stats!$AO511)</f>
        <v>Rick</v>
      </c>
      <c r="AS511" s="65" t="str">
        <f>IF(Stats!$AR511=Stats!$AN511,CONCATENATE(Stats!$AN511," over ",Stats!$AO511),CONCATENATE(Stats!$AO511," over ",Stats!$AN511))</f>
        <v>Rick over Neill</v>
      </c>
      <c r="AT511" s="65" t="str">
        <f>IF(Stats!$AR511=Stats!$AO511,CONCATENATE(Stats!$AN511," loser to ",Stats!$AO511),CONCATENATE(Stats!$AO511," loser to ",Stats!$AN511))</f>
        <v>Neill loser to Rick</v>
      </c>
      <c r="AU511" s="64">
        <f>ABS(Stats!$AQ511-Stats!$AP511)</f>
        <v>0.8</v>
      </c>
      <c r="AV511" s="64">
        <f>Stats!$AQ511+Stats!$AP511</f>
        <v>190.56</v>
      </c>
      <c r="AW511" s="64"/>
      <c r="AX511" s="4"/>
      <c r="AY511" s="4"/>
      <c r="AZ511" s="4"/>
      <c r="BA511" s="4"/>
      <c r="BB511" s="4"/>
      <c r="BC511" s="4"/>
      <c r="BD511" s="4"/>
      <c r="BE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  <c r="BX511" s="4"/>
      <c r="BY511" s="4"/>
      <c r="BZ511" s="4"/>
      <c r="CA511" s="4"/>
      <c r="CB511" s="4"/>
      <c r="CC511" s="4"/>
      <c r="CD511" s="4"/>
      <c r="CE511" s="4"/>
      <c r="CF511" s="4"/>
      <c r="CG511" s="4"/>
      <c r="CH511" s="4"/>
      <c r="CI511" s="4"/>
      <c r="CJ511" s="4"/>
      <c r="CK511" s="4"/>
      <c r="CL511" s="4"/>
      <c r="CM511" s="4"/>
      <c r="CN511" s="4"/>
      <c r="CO511" s="4"/>
      <c r="CP511" s="4"/>
      <c r="CQ511" s="4"/>
      <c r="CR511" s="4"/>
      <c r="CS511" s="4"/>
      <c r="CT511" s="4"/>
      <c r="CU511" s="4"/>
      <c r="CV511" s="4"/>
      <c r="CW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5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5">
        <v>2020.0</v>
      </c>
      <c r="AM512" s="45">
        <v>11.0</v>
      </c>
      <c r="AN512" s="46" t="s">
        <v>64</v>
      </c>
      <c r="AO512" s="46" t="s">
        <v>61</v>
      </c>
      <c r="AP512" s="45">
        <v>94.62</v>
      </c>
      <c r="AQ512" s="45">
        <v>126.18</v>
      </c>
      <c r="AR512" s="46" t="str">
        <f>IF(Stats!$AP512&gt;Stats!$AQ512,Stats!$AN512,Stats!$AO512)</f>
        <v>Jimmy</v>
      </c>
      <c r="AS512" s="46" t="str">
        <f>IF(Stats!$AR512=Stats!$AN512,CONCATENATE(Stats!$AN512," over ",Stats!$AO512),CONCATENATE(Stats!$AO512," over ",Stats!$AN512))</f>
        <v>Jimmy over Mims</v>
      </c>
      <c r="AT512" s="46" t="str">
        <f>IF(Stats!$AR512=Stats!$AO512,CONCATENATE(Stats!$AN512," loser to ",Stats!$AO512),CONCATENATE(Stats!$AO512," loser to ",Stats!$AN512))</f>
        <v>Mims loser to Jimmy</v>
      </c>
      <c r="AU512" s="45">
        <f>ABS(Stats!$AQ512-Stats!$AP512)</f>
        <v>31.56</v>
      </c>
      <c r="AV512" s="45">
        <f>Stats!$AQ512+Stats!$AP512</f>
        <v>220.8</v>
      </c>
      <c r="AW512" s="45"/>
      <c r="AX512" s="4"/>
      <c r="AY512" s="4"/>
      <c r="AZ512" s="4"/>
      <c r="BA512" s="4"/>
      <c r="BB512" s="4"/>
      <c r="BC512" s="4"/>
      <c r="BD512" s="4"/>
      <c r="BE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  <c r="BX512" s="4"/>
      <c r="BY512" s="4"/>
      <c r="BZ512" s="4"/>
      <c r="CA512" s="4"/>
      <c r="CB512" s="4"/>
      <c r="CC512" s="4"/>
      <c r="CD512" s="4"/>
      <c r="CE512" s="4"/>
      <c r="CF512" s="4"/>
      <c r="CG512" s="4"/>
      <c r="CH512" s="4"/>
      <c r="CI512" s="4"/>
      <c r="CJ512" s="4"/>
      <c r="CK512" s="4"/>
      <c r="CL512" s="4"/>
      <c r="CM512" s="4"/>
      <c r="CN512" s="4"/>
      <c r="CO512" s="4"/>
      <c r="CP512" s="4"/>
      <c r="CQ512" s="4"/>
      <c r="CR512" s="4"/>
      <c r="CS512" s="4"/>
      <c r="CT512" s="4"/>
      <c r="CU512" s="4"/>
      <c r="CV512" s="4"/>
      <c r="CW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5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64">
        <v>2020.0</v>
      </c>
      <c r="AM513" s="64">
        <v>11.0</v>
      </c>
      <c r="AN513" s="65" t="s">
        <v>50</v>
      </c>
      <c r="AO513" s="65" t="s">
        <v>68</v>
      </c>
      <c r="AP513" s="64">
        <v>88.02</v>
      </c>
      <c r="AQ513" s="64">
        <v>111.54</v>
      </c>
      <c r="AR513" s="65" t="str">
        <f>IF(Stats!$AP513&gt;Stats!$AQ513,Stats!$AN513,Stats!$AO513)</f>
        <v>Ryan</v>
      </c>
      <c r="AS513" s="65" t="str">
        <f>IF(Stats!$AR513=Stats!$AN513,CONCATENATE(Stats!$AN513," over ",Stats!$AO513),CONCATENATE(Stats!$AO513," over ",Stats!$AN513))</f>
        <v>Ryan over AJ</v>
      </c>
      <c r="AT513" s="65" t="str">
        <f>IF(Stats!$AR513=Stats!$AO513,CONCATENATE(Stats!$AN513," loser to ",Stats!$AO513),CONCATENATE(Stats!$AO513," loser to ",Stats!$AN513))</f>
        <v>AJ loser to Ryan</v>
      </c>
      <c r="AU513" s="64">
        <f>ABS(Stats!$AQ513-Stats!$AP513)</f>
        <v>23.52</v>
      </c>
      <c r="AV513" s="64">
        <f>Stats!$AQ513+Stats!$AP513</f>
        <v>199.56</v>
      </c>
      <c r="AW513" s="64"/>
      <c r="AX513" s="4"/>
      <c r="AY513" s="4"/>
      <c r="AZ513" s="4"/>
      <c r="BA513" s="4"/>
      <c r="BB513" s="4"/>
      <c r="BC513" s="4"/>
      <c r="BD513" s="4"/>
      <c r="BE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  <c r="BX513" s="4"/>
      <c r="BY513" s="4"/>
      <c r="BZ513" s="4"/>
      <c r="CA513" s="4"/>
      <c r="CB513" s="4"/>
      <c r="CC513" s="4"/>
      <c r="CD513" s="4"/>
      <c r="CE513" s="4"/>
      <c r="CF513" s="4"/>
      <c r="CG513" s="4"/>
      <c r="CH513" s="4"/>
      <c r="CI513" s="4"/>
      <c r="CJ513" s="4"/>
      <c r="CK513" s="4"/>
      <c r="CL513" s="4"/>
      <c r="CM513" s="4"/>
      <c r="CN513" s="4"/>
      <c r="CO513" s="4"/>
      <c r="CP513" s="4"/>
      <c r="CQ513" s="4"/>
      <c r="CR513" s="4"/>
      <c r="CS513" s="4"/>
      <c r="CT513" s="4"/>
      <c r="CU513" s="4"/>
      <c r="CV513" s="4"/>
      <c r="CW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5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5">
        <v>2020.0</v>
      </c>
      <c r="AM514" s="45">
        <v>11.0</v>
      </c>
      <c r="AN514" s="46" t="s">
        <v>63</v>
      </c>
      <c r="AO514" s="46" t="s">
        <v>55</v>
      </c>
      <c r="AP514" s="45">
        <v>116.54</v>
      </c>
      <c r="AQ514" s="45">
        <v>113.04</v>
      </c>
      <c r="AR514" s="46" t="str">
        <f>IF(Stats!$AP514&gt;Stats!$AQ514,Stats!$AN514,Stats!$AO514)</f>
        <v>Mike S</v>
      </c>
      <c r="AS514" s="46" t="str">
        <f>IF(Stats!$AR514=Stats!$AN514,CONCATENATE(Stats!$AN514," over ",Stats!$AO514),CONCATENATE(Stats!$AO514," over ",Stats!$AN514))</f>
        <v>Mike S over Dave</v>
      </c>
      <c r="AT514" s="46" t="str">
        <f>IF(Stats!$AR514=Stats!$AO514,CONCATENATE(Stats!$AN514," loser to ",Stats!$AO514),CONCATENATE(Stats!$AO514," loser to ",Stats!$AN514))</f>
        <v>Dave loser to Mike S</v>
      </c>
      <c r="AU514" s="45">
        <f>ABS(Stats!$AQ514-Stats!$AP514)</f>
        <v>3.5</v>
      </c>
      <c r="AV514" s="45">
        <f>Stats!$AQ514+Stats!$AP514</f>
        <v>229.58</v>
      </c>
      <c r="AW514" s="45"/>
      <c r="AX514" s="4"/>
      <c r="AY514" s="4"/>
      <c r="AZ514" s="4"/>
      <c r="BA514" s="4"/>
      <c r="BB514" s="4"/>
      <c r="BC514" s="4"/>
      <c r="BD514" s="4"/>
      <c r="BE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  <c r="BX514" s="4"/>
      <c r="BY514" s="4"/>
      <c r="BZ514" s="4"/>
      <c r="CA514" s="4"/>
      <c r="CB514" s="4"/>
      <c r="CC514" s="4"/>
      <c r="CD514" s="4"/>
      <c r="CE514" s="4"/>
      <c r="CF514" s="4"/>
      <c r="CG514" s="4"/>
      <c r="CH514" s="4"/>
      <c r="CI514" s="4"/>
      <c r="CJ514" s="4"/>
      <c r="CK514" s="4"/>
      <c r="CL514" s="4"/>
      <c r="CM514" s="4"/>
      <c r="CN514" s="4"/>
      <c r="CO514" s="4"/>
      <c r="CP514" s="4"/>
      <c r="CQ514" s="4"/>
      <c r="CR514" s="4"/>
      <c r="CS514" s="4"/>
      <c r="CT514" s="4"/>
      <c r="CU514" s="4"/>
      <c r="CV514" s="4"/>
      <c r="CW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5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64">
        <v>2020.0</v>
      </c>
      <c r="AM515" s="64">
        <v>11.0</v>
      </c>
      <c r="AN515" s="65" t="s">
        <v>57</v>
      </c>
      <c r="AO515" s="65" t="s">
        <v>66</v>
      </c>
      <c r="AP515" s="64">
        <v>112.64</v>
      </c>
      <c r="AQ515" s="64">
        <v>91.2</v>
      </c>
      <c r="AR515" s="65" t="str">
        <f>IF(Stats!$AP515&gt;Stats!$AQ515,Stats!$AN515,Stats!$AO515)</f>
        <v>Doug</v>
      </c>
      <c r="AS515" s="65" t="str">
        <f>IF(Stats!$AR515=Stats!$AN515,CONCATENATE(Stats!$AN515," over ",Stats!$AO515),CONCATENATE(Stats!$AO515," over ",Stats!$AN515))</f>
        <v>Doug over Nixon</v>
      </c>
      <c r="AT515" s="65" t="str">
        <f>IF(Stats!$AR515=Stats!$AO515,CONCATENATE(Stats!$AN515," loser to ",Stats!$AO515),CONCATENATE(Stats!$AO515," loser to ",Stats!$AN515))</f>
        <v>Nixon loser to Doug</v>
      </c>
      <c r="AU515" s="64">
        <f>ABS(Stats!$AQ515-Stats!$AP515)</f>
        <v>21.44</v>
      </c>
      <c r="AV515" s="64">
        <f>Stats!$AQ515+Stats!$AP515</f>
        <v>203.84</v>
      </c>
      <c r="AW515" s="64"/>
      <c r="AX515" s="4"/>
      <c r="AY515" s="4"/>
      <c r="AZ515" s="4"/>
      <c r="BA515" s="4"/>
      <c r="BB515" s="4"/>
      <c r="BC515" s="4"/>
      <c r="BD515" s="4"/>
      <c r="BE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  <c r="BX515" s="4"/>
      <c r="BY515" s="4"/>
      <c r="BZ515" s="4"/>
      <c r="CA515" s="4"/>
      <c r="CB515" s="4"/>
      <c r="CC515" s="4"/>
      <c r="CD515" s="4"/>
      <c r="CE515" s="4"/>
      <c r="CF515" s="4"/>
      <c r="CG515" s="4"/>
      <c r="CH515" s="4"/>
      <c r="CI515" s="4"/>
      <c r="CJ515" s="4"/>
      <c r="CK515" s="4"/>
      <c r="CL515" s="4"/>
      <c r="CM515" s="4"/>
      <c r="CN515" s="4"/>
      <c r="CO515" s="4"/>
      <c r="CP515" s="4"/>
      <c r="CQ515" s="4"/>
      <c r="CR515" s="4"/>
      <c r="CS515" s="4"/>
      <c r="CT515" s="4"/>
      <c r="CU515" s="4"/>
      <c r="CV515" s="4"/>
      <c r="CW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5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5">
        <v>2020.0</v>
      </c>
      <c r="AM516" s="45">
        <v>11.0</v>
      </c>
      <c r="AN516" s="46" t="s">
        <v>60</v>
      </c>
      <c r="AO516" s="46" t="s">
        <v>69</v>
      </c>
      <c r="AP516" s="45">
        <v>113.26</v>
      </c>
      <c r="AQ516" s="45">
        <v>112.76</v>
      </c>
      <c r="AR516" s="46" t="str">
        <f>IF(Stats!$AP516&gt;Stats!$AQ516,Stats!$AN516,Stats!$AO516)</f>
        <v>Hoyle</v>
      </c>
      <c r="AS516" s="46" t="str">
        <f>IF(Stats!$AR516=Stats!$AN516,CONCATENATE(Stats!$AN516," over ",Stats!$AO516),CONCATENATE(Stats!$AO516," over ",Stats!$AN516))</f>
        <v>Hoyle over Todd</v>
      </c>
      <c r="AT516" s="46" t="str">
        <f>IF(Stats!$AR516=Stats!$AO516,CONCATENATE(Stats!$AN516," loser to ",Stats!$AO516),CONCATENATE(Stats!$AO516," loser to ",Stats!$AN516))</f>
        <v>Todd loser to Hoyle</v>
      </c>
      <c r="AU516" s="45">
        <f>ABS(Stats!$AQ516-Stats!$AP516)</f>
        <v>0.5</v>
      </c>
      <c r="AV516" s="45">
        <f>Stats!$AQ516+Stats!$AP516</f>
        <v>226.02</v>
      </c>
      <c r="AW516" s="45"/>
      <c r="AX516" s="4"/>
      <c r="AY516" s="4"/>
      <c r="AZ516" s="4"/>
      <c r="BA516" s="4"/>
      <c r="BB516" s="4"/>
      <c r="BC516" s="4"/>
      <c r="BD516" s="4"/>
      <c r="BE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  <c r="BX516" s="4"/>
      <c r="BY516" s="4"/>
      <c r="BZ516" s="4"/>
      <c r="CA516" s="4"/>
      <c r="CB516" s="4"/>
      <c r="CC516" s="4"/>
      <c r="CD516" s="4"/>
      <c r="CE516" s="4"/>
      <c r="CF516" s="4"/>
      <c r="CG516" s="4"/>
      <c r="CH516" s="4"/>
      <c r="CI516" s="4"/>
      <c r="CJ516" s="4"/>
      <c r="CK516" s="4"/>
      <c r="CL516" s="4"/>
      <c r="CM516" s="4"/>
      <c r="CN516" s="4"/>
      <c r="CO516" s="4"/>
      <c r="CP516" s="4"/>
      <c r="CQ516" s="4"/>
      <c r="CR516" s="4"/>
      <c r="CS516" s="4"/>
      <c r="CT516" s="4"/>
      <c r="CU516" s="4"/>
      <c r="CV516" s="4"/>
      <c r="CW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5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64">
        <v>2020.0</v>
      </c>
      <c r="AM517" s="64">
        <v>10.0</v>
      </c>
      <c r="AN517" s="65" t="s">
        <v>65</v>
      </c>
      <c r="AO517" s="65" t="s">
        <v>59</v>
      </c>
      <c r="AP517" s="64">
        <v>63.46</v>
      </c>
      <c r="AQ517" s="64">
        <v>71.68</v>
      </c>
      <c r="AR517" s="65" t="str">
        <f>IF(Stats!$AP517&gt;Stats!$AQ517,Stats!$AN517,Stats!$AO517)</f>
        <v>Forrest</v>
      </c>
      <c r="AS517" s="65" t="str">
        <f>IF(Stats!$AR517=Stats!$AN517,CONCATENATE(Stats!$AN517," over ",Stats!$AO517),CONCATENATE(Stats!$AO517," over ",Stats!$AN517))</f>
        <v>Forrest over Neill</v>
      </c>
      <c r="AT517" s="65" t="str">
        <f>IF(Stats!$AR517=Stats!$AO517,CONCATENATE(Stats!$AN517," loser to ",Stats!$AO517),CONCATENATE(Stats!$AO517," loser to ",Stats!$AN517))</f>
        <v>Neill loser to Forrest</v>
      </c>
      <c r="AU517" s="64">
        <f>ABS(Stats!$AQ517-Stats!$AP517)</f>
        <v>8.22</v>
      </c>
      <c r="AV517" s="64">
        <f>Stats!$AQ517+Stats!$AP517</f>
        <v>135.14</v>
      </c>
      <c r="AW517" s="64"/>
      <c r="AX517" s="4"/>
      <c r="AY517" s="4"/>
      <c r="AZ517" s="4"/>
      <c r="BA517" s="4"/>
      <c r="BB517" s="4"/>
      <c r="BC517" s="4"/>
      <c r="BD517" s="4"/>
      <c r="BE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  <c r="BX517" s="4"/>
      <c r="BY517" s="4"/>
      <c r="BZ517" s="4"/>
      <c r="CA517" s="4"/>
      <c r="CB517" s="4"/>
      <c r="CC517" s="4"/>
      <c r="CD517" s="4"/>
      <c r="CE517" s="4"/>
      <c r="CF517" s="4"/>
      <c r="CG517" s="4"/>
      <c r="CH517" s="4"/>
      <c r="CI517" s="4"/>
      <c r="CJ517" s="4"/>
      <c r="CK517" s="4"/>
      <c r="CL517" s="4"/>
      <c r="CM517" s="4"/>
      <c r="CN517" s="4"/>
      <c r="CO517" s="4"/>
      <c r="CP517" s="4"/>
      <c r="CQ517" s="4"/>
      <c r="CR517" s="4"/>
      <c r="CS517" s="4"/>
      <c r="CT517" s="4"/>
      <c r="CU517" s="4"/>
      <c r="CV517" s="4"/>
      <c r="CW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5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5">
        <v>2020.0</v>
      </c>
      <c r="AM518" s="45">
        <v>10.0</v>
      </c>
      <c r="AN518" s="46" t="s">
        <v>61</v>
      </c>
      <c r="AO518" s="46" t="s">
        <v>49</v>
      </c>
      <c r="AP518" s="45">
        <v>98.72</v>
      </c>
      <c r="AQ518" s="45">
        <v>122.1</v>
      </c>
      <c r="AR518" s="46" t="str">
        <f>IF(Stats!$AP518&gt;Stats!$AQ518,Stats!$AN518,Stats!$AO518)</f>
        <v>Adler</v>
      </c>
      <c r="AS518" s="46" t="str">
        <f>IF(Stats!$AR518=Stats!$AN518,CONCATENATE(Stats!$AN518," over ",Stats!$AO518),CONCATENATE(Stats!$AO518," over ",Stats!$AN518))</f>
        <v>Adler over Jimmy</v>
      </c>
      <c r="AT518" s="46" t="str">
        <f>IF(Stats!$AR518=Stats!$AO518,CONCATENATE(Stats!$AN518," loser to ",Stats!$AO518),CONCATENATE(Stats!$AO518," loser to ",Stats!$AN518))</f>
        <v>Jimmy loser to Adler</v>
      </c>
      <c r="AU518" s="45">
        <f>ABS(Stats!$AQ518-Stats!$AP518)</f>
        <v>23.38</v>
      </c>
      <c r="AV518" s="45">
        <f>Stats!$AQ518+Stats!$AP518</f>
        <v>220.82</v>
      </c>
      <c r="AW518" s="45"/>
      <c r="AX518" s="4"/>
      <c r="AY518" s="4"/>
      <c r="AZ518" s="4"/>
      <c r="BA518" s="4"/>
      <c r="BB518" s="4"/>
      <c r="BC518" s="4"/>
      <c r="BD518" s="4"/>
      <c r="BE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  <c r="BX518" s="4"/>
      <c r="BY518" s="4"/>
      <c r="BZ518" s="4"/>
      <c r="CA518" s="4"/>
      <c r="CB518" s="4"/>
      <c r="CC518" s="4"/>
      <c r="CD518" s="4"/>
      <c r="CE518" s="4"/>
      <c r="CF518" s="4"/>
      <c r="CG518" s="4"/>
      <c r="CH518" s="4"/>
      <c r="CI518" s="4"/>
      <c r="CJ518" s="4"/>
      <c r="CK518" s="4"/>
      <c r="CL518" s="4"/>
      <c r="CM518" s="4"/>
      <c r="CN518" s="4"/>
      <c r="CO518" s="4"/>
      <c r="CP518" s="4"/>
      <c r="CQ518" s="4"/>
      <c r="CR518" s="4"/>
      <c r="CS518" s="4"/>
      <c r="CT518" s="4"/>
      <c r="CU518" s="4"/>
      <c r="CV518" s="4"/>
      <c r="CW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5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64">
        <v>2020.0</v>
      </c>
      <c r="AM519" s="64">
        <v>10.0</v>
      </c>
      <c r="AN519" s="65" t="s">
        <v>68</v>
      </c>
      <c r="AO519" s="65" t="s">
        <v>67</v>
      </c>
      <c r="AP519" s="64">
        <v>73.82</v>
      </c>
      <c r="AQ519" s="64">
        <v>90.24</v>
      </c>
      <c r="AR519" s="65" t="str">
        <f>IF(Stats!$AP519&gt;Stats!$AQ519,Stats!$AN519,Stats!$AO519)</f>
        <v>Rick</v>
      </c>
      <c r="AS519" s="65" t="str">
        <f>IF(Stats!$AR519=Stats!$AN519,CONCATENATE(Stats!$AN519," over ",Stats!$AO519),CONCATENATE(Stats!$AO519," over ",Stats!$AN519))</f>
        <v>Rick over Ryan</v>
      </c>
      <c r="AT519" s="65" t="str">
        <f>IF(Stats!$AR519=Stats!$AO519,CONCATENATE(Stats!$AN519," loser to ",Stats!$AO519),CONCATENATE(Stats!$AO519," loser to ",Stats!$AN519))</f>
        <v>Ryan loser to Rick</v>
      </c>
      <c r="AU519" s="64">
        <f>ABS(Stats!$AQ519-Stats!$AP519)</f>
        <v>16.42</v>
      </c>
      <c r="AV519" s="64">
        <f>Stats!$AQ519+Stats!$AP519</f>
        <v>164.06</v>
      </c>
      <c r="AW519" s="64"/>
      <c r="AX519" s="4"/>
      <c r="AY519" s="4"/>
      <c r="AZ519" s="4"/>
      <c r="BA519" s="4"/>
      <c r="BB519" s="4"/>
      <c r="BC519" s="4"/>
      <c r="BD519" s="4"/>
      <c r="BE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  <c r="BX519" s="4"/>
      <c r="BY519" s="4"/>
      <c r="BZ519" s="4"/>
      <c r="CA519" s="4"/>
      <c r="CB519" s="4"/>
      <c r="CC519" s="4"/>
      <c r="CD519" s="4"/>
      <c r="CE519" s="4"/>
      <c r="CF519" s="4"/>
      <c r="CG519" s="4"/>
      <c r="CH519" s="4"/>
      <c r="CI519" s="4"/>
      <c r="CJ519" s="4"/>
      <c r="CK519" s="4"/>
      <c r="CL519" s="4"/>
      <c r="CM519" s="4"/>
      <c r="CN519" s="4"/>
      <c r="CO519" s="4"/>
      <c r="CP519" s="4"/>
      <c r="CQ519" s="4"/>
      <c r="CR519" s="4"/>
      <c r="CS519" s="4"/>
      <c r="CT519" s="4"/>
      <c r="CU519" s="4"/>
      <c r="CV519" s="4"/>
      <c r="CW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5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5">
        <v>2020.0</v>
      </c>
      <c r="AM520" s="45">
        <v>10.0</v>
      </c>
      <c r="AN520" s="46" t="s">
        <v>55</v>
      </c>
      <c r="AO520" s="46" t="s">
        <v>64</v>
      </c>
      <c r="AP520" s="45">
        <v>131.34</v>
      </c>
      <c r="AQ520" s="45">
        <v>93.38</v>
      </c>
      <c r="AR520" s="46" t="str">
        <f>IF(Stats!$AP520&gt;Stats!$AQ520,Stats!$AN520,Stats!$AO520)</f>
        <v>Dave</v>
      </c>
      <c r="AS520" s="46" t="str">
        <f>IF(Stats!$AR520=Stats!$AN520,CONCATENATE(Stats!$AN520," over ",Stats!$AO520),CONCATENATE(Stats!$AO520," over ",Stats!$AN520))</f>
        <v>Dave over Mims</v>
      </c>
      <c r="AT520" s="46" t="str">
        <f>IF(Stats!$AR520=Stats!$AO520,CONCATENATE(Stats!$AN520," loser to ",Stats!$AO520),CONCATENATE(Stats!$AO520," loser to ",Stats!$AN520))</f>
        <v>Mims loser to Dave</v>
      </c>
      <c r="AU520" s="45">
        <f>ABS(Stats!$AQ520-Stats!$AP520)</f>
        <v>37.96</v>
      </c>
      <c r="AV520" s="45">
        <f>Stats!$AQ520+Stats!$AP520</f>
        <v>224.72</v>
      </c>
      <c r="AW520" s="45"/>
      <c r="AX520" s="4"/>
      <c r="AY520" s="4"/>
      <c r="AZ520" s="4"/>
      <c r="BA520" s="4"/>
      <c r="BB520" s="4"/>
      <c r="BC520" s="4"/>
      <c r="BD520" s="4"/>
      <c r="BE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  <c r="BX520" s="4"/>
      <c r="BY520" s="4"/>
      <c r="BZ520" s="4"/>
      <c r="CA520" s="4"/>
      <c r="CB520" s="4"/>
      <c r="CC520" s="4"/>
      <c r="CD520" s="4"/>
      <c r="CE520" s="4"/>
      <c r="CF520" s="4"/>
      <c r="CG520" s="4"/>
      <c r="CH520" s="4"/>
      <c r="CI520" s="4"/>
      <c r="CJ520" s="4"/>
      <c r="CK520" s="4"/>
      <c r="CL520" s="4"/>
      <c r="CM520" s="4"/>
      <c r="CN520" s="4"/>
      <c r="CO520" s="4"/>
      <c r="CP520" s="4"/>
      <c r="CQ520" s="4"/>
      <c r="CR520" s="4"/>
      <c r="CS520" s="4"/>
      <c r="CT520" s="4"/>
      <c r="CU520" s="4"/>
      <c r="CV520" s="4"/>
      <c r="CW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5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64">
        <v>2020.0</v>
      </c>
      <c r="AM521" s="64">
        <v>10.0</v>
      </c>
      <c r="AN521" s="65" t="s">
        <v>66</v>
      </c>
      <c r="AO521" s="65" t="s">
        <v>50</v>
      </c>
      <c r="AP521" s="64">
        <v>102.86</v>
      </c>
      <c r="AQ521" s="64">
        <v>116.22</v>
      </c>
      <c r="AR521" s="65" t="str">
        <f>IF(Stats!$AP521&gt;Stats!$AQ521,Stats!$AN521,Stats!$AO521)</f>
        <v>AJ</v>
      </c>
      <c r="AS521" s="65" t="str">
        <f>IF(Stats!$AR521=Stats!$AN521,CONCATENATE(Stats!$AN521," over ",Stats!$AO521),CONCATENATE(Stats!$AO521," over ",Stats!$AN521))</f>
        <v>AJ over Nixon</v>
      </c>
      <c r="AT521" s="65" t="str">
        <f>IF(Stats!$AR521=Stats!$AO521,CONCATENATE(Stats!$AN521," loser to ",Stats!$AO521),CONCATENATE(Stats!$AO521," loser to ",Stats!$AN521))</f>
        <v>Nixon loser to AJ</v>
      </c>
      <c r="AU521" s="64">
        <f>ABS(Stats!$AQ521-Stats!$AP521)</f>
        <v>13.36</v>
      </c>
      <c r="AV521" s="64">
        <f>Stats!$AQ521+Stats!$AP521</f>
        <v>219.08</v>
      </c>
      <c r="AW521" s="64"/>
      <c r="AX521" s="4"/>
      <c r="AY521" s="4"/>
      <c r="AZ521" s="4"/>
      <c r="BA521" s="4"/>
      <c r="BB521" s="4"/>
      <c r="BC521" s="4"/>
      <c r="BD521" s="4"/>
      <c r="BE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  <c r="BX521" s="4"/>
      <c r="BY521" s="4"/>
      <c r="BZ521" s="4"/>
      <c r="CA521" s="4"/>
      <c r="CB521" s="4"/>
      <c r="CC521" s="4"/>
      <c r="CD521" s="4"/>
      <c r="CE521" s="4"/>
      <c r="CF521" s="4"/>
      <c r="CG521" s="4"/>
      <c r="CH521" s="4"/>
      <c r="CI521" s="4"/>
      <c r="CJ521" s="4"/>
      <c r="CK521" s="4"/>
      <c r="CL521" s="4"/>
      <c r="CM521" s="4"/>
      <c r="CN521" s="4"/>
      <c r="CO521" s="4"/>
      <c r="CP521" s="4"/>
      <c r="CQ521" s="4"/>
      <c r="CR521" s="4"/>
      <c r="CS521" s="4"/>
      <c r="CT521" s="4"/>
      <c r="CU521" s="4"/>
      <c r="CV521" s="4"/>
      <c r="CW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5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5">
        <v>2020.0</v>
      </c>
      <c r="AM522" s="45">
        <v>10.0</v>
      </c>
      <c r="AN522" s="46" t="s">
        <v>69</v>
      </c>
      <c r="AO522" s="46" t="s">
        <v>63</v>
      </c>
      <c r="AP522" s="45">
        <v>84.86</v>
      </c>
      <c r="AQ522" s="45">
        <v>100.68</v>
      </c>
      <c r="AR522" s="46" t="str">
        <f>IF(Stats!$AP522&gt;Stats!$AQ522,Stats!$AN522,Stats!$AO522)</f>
        <v>Mike S</v>
      </c>
      <c r="AS522" s="46" t="str">
        <f>IF(Stats!$AR522=Stats!$AN522,CONCATENATE(Stats!$AN522," over ",Stats!$AO522),CONCATENATE(Stats!$AO522," over ",Stats!$AN522))</f>
        <v>Mike S over Todd</v>
      </c>
      <c r="AT522" s="46" t="str">
        <f>IF(Stats!$AR522=Stats!$AO522,CONCATENATE(Stats!$AN522," loser to ",Stats!$AO522),CONCATENATE(Stats!$AO522," loser to ",Stats!$AN522))</f>
        <v>Todd loser to Mike S</v>
      </c>
      <c r="AU522" s="45">
        <f>ABS(Stats!$AQ522-Stats!$AP522)</f>
        <v>15.82</v>
      </c>
      <c r="AV522" s="45">
        <f>Stats!$AQ522+Stats!$AP522</f>
        <v>185.54</v>
      </c>
      <c r="AW522" s="45"/>
      <c r="AX522" s="4"/>
      <c r="AY522" s="4"/>
      <c r="AZ522" s="4"/>
      <c r="BA522" s="4"/>
      <c r="BB522" s="4"/>
      <c r="BC522" s="4"/>
      <c r="BD522" s="4"/>
      <c r="BE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  <c r="BX522" s="4"/>
      <c r="BY522" s="4"/>
      <c r="BZ522" s="4"/>
      <c r="CA522" s="4"/>
      <c r="CB522" s="4"/>
      <c r="CC522" s="4"/>
      <c r="CD522" s="4"/>
      <c r="CE522" s="4"/>
      <c r="CF522" s="4"/>
      <c r="CG522" s="4"/>
      <c r="CH522" s="4"/>
      <c r="CI522" s="4"/>
      <c r="CJ522" s="4"/>
      <c r="CK522" s="4"/>
      <c r="CL522" s="4"/>
      <c r="CM522" s="4"/>
      <c r="CN522" s="4"/>
      <c r="CO522" s="4"/>
      <c r="CP522" s="4"/>
      <c r="CQ522" s="4"/>
      <c r="CR522" s="4"/>
      <c r="CS522" s="4"/>
      <c r="CT522" s="4"/>
      <c r="CU522" s="4"/>
      <c r="CV522" s="4"/>
      <c r="CW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5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64">
        <v>2020.0</v>
      </c>
      <c r="AM523" s="64">
        <v>10.0</v>
      </c>
      <c r="AN523" s="65" t="s">
        <v>60</v>
      </c>
      <c r="AO523" s="65" t="s">
        <v>57</v>
      </c>
      <c r="AP523" s="64">
        <v>94.52</v>
      </c>
      <c r="AQ523" s="64">
        <v>82.7</v>
      </c>
      <c r="AR523" s="65" t="str">
        <f>IF(Stats!$AP523&gt;Stats!$AQ523,Stats!$AN523,Stats!$AO523)</f>
        <v>Hoyle</v>
      </c>
      <c r="AS523" s="65" t="str">
        <f>IF(Stats!$AR523=Stats!$AN523,CONCATENATE(Stats!$AN523," over ",Stats!$AO523),CONCATENATE(Stats!$AO523," over ",Stats!$AN523))</f>
        <v>Hoyle over Doug</v>
      </c>
      <c r="AT523" s="65" t="str">
        <f>IF(Stats!$AR523=Stats!$AO523,CONCATENATE(Stats!$AN523," loser to ",Stats!$AO523),CONCATENATE(Stats!$AO523," loser to ",Stats!$AN523))</f>
        <v>Doug loser to Hoyle</v>
      </c>
      <c r="AU523" s="64">
        <f>ABS(Stats!$AQ523-Stats!$AP523)</f>
        <v>11.82</v>
      </c>
      <c r="AV523" s="64">
        <f>Stats!$AQ523+Stats!$AP523</f>
        <v>177.22</v>
      </c>
      <c r="AW523" s="64"/>
      <c r="AX523" s="4"/>
      <c r="AY523" s="4"/>
      <c r="AZ523" s="4"/>
      <c r="BA523" s="4"/>
      <c r="BB523" s="4"/>
      <c r="BC523" s="4"/>
      <c r="BD523" s="4"/>
      <c r="BE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  <c r="BX523" s="4"/>
      <c r="BY523" s="4"/>
      <c r="BZ523" s="4"/>
      <c r="CA523" s="4"/>
      <c r="CB523" s="4"/>
      <c r="CC523" s="4"/>
      <c r="CD523" s="4"/>
      <c r="CE523" s="4"/>
      <c r="CF523" s="4"/>
      <c r="CG523" s="4"/>
      <c r="CH523" s="4"/>
      <c r="CI523" s="4"/>
      <c r="CJ523" s="4"/>
      <c r="CK523" s="4"/>
      <c r="CL523" s="4"/>
      <c r="CM523" s="4"/>
      <c r="CN523" s="4"/>
      <c r="CO523" s="4"/>
      <c r="CP523" s="4"/>
      <c r="CQ523" s="4"/>
      <c r="CR523" s="4"/>
      <c r="CS523" s="4"/>
      <c r="CT523" s="4"/>
      <c r="CU523" s="4"/>
      <c r="CV523" s="4"/>
      <c r="CW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5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5">
        <v>2020.0</v>
      </c>
      <c r="AM524" s="45">
        <v>9.0</v>
      </c>
      <c r="AN524" s="46" t="s">
        <v>59</v>
      </c>
      <c r="AO524" s="46" t="s">
        <v>61</v>
      </c>
      <c r="AP524" s="45">
        <v>126.16</v>
      </c>
      <c r="AQ524" s="45">
        <v>90.0</v>
      </c>
      <c r="AR524" s="46" t="str">
        <f>IF(Stats!$AP524&gt;Stats!$AQ524,Stats!$AN524,Stats!$AO524)</f>
        <v>Forrest</v>
      </c>
      <c r="AS524" s="46" t="str">
        <f>IF(Stats!$AR524=Stats!$AN524,CONCATENATE(Stats!$AN524," over ",Stats!$AO524),CONCATENATE(Stats!$AO524," over ",Stats!$AN524))</f>
        <v>Forrest over Jimmy</v>
      </c>
      <c r="AT524" s="46" t="str">
        <f>IF(Stats!$AR524=Stats!$AO524,CONCATENATE(Stats!$AN524," loser to ",Stats!$AO524),CONCATENATE(Stats!$AO524," loser to ",Stats!$AN524))</f>
        <v>Jimmy loser to Forrest</v>
      </c>
      <c r="AU524" s="45">
        <f>ABS(Stats!$AQ524-Stats!$AP524)</f>
        <v>36.16</v>
      </c>
      <c r="AV524" s="45">
        <f>Stats!$AQ524+Stats!$AP524</f>
        <v>216.16</v>
      </c>
      <c r="AW524" s="45"/>
      <c r="AX524" s="4"/>
      <c r="AY524" s="4"/>
      <c r="AZ524" s="4"/>
      <c r="BA524" s="4"/>
      <c r="BB524" s="4"/>
      <c r="BC524" s="4"/>
      <c r="BD524" s="4"/>
      <c r="BE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  <c r="BX524" s="4"/>
      <c r="BY524" s="4"/>
      <c r="BZ524" s="4"/>
      <c r="CA524" s="4"/>
      <c r="CB524" s="4"/>
      <c r="CC524" s="4"/>
      <c r="CD524" s="4"/>
      <c r="CE524" s="4"/>
      <c r="CF524" s="4"/>
      <c r="CG524" s="4"/>
      <c r="CH524" s="4"/>
      <c r="CI524" s="4"/>
      <c r="CJ524" s="4"/>
      <c r="CK524" s="4"/>
      <c r="CL524" s="4"/>
      <c r="CM524" s="4"/>
      <c r="CN524" s="4"/>
      <c r="CO524" s="4"/>
      <c r="CP524" s="4"/>
      <c r="CQ524" s="4"/>
      <c r="CR524" s="4"/>
      <c r="CS524" s="4"/>
      <c r="CT524" s="4"/>
      <c r="CU524" s="4"/>
      <c r="CV524" s="4"/>
      <c r="CW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5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64">
        <v>2020.0</v>
      </c>
      <c r="AM525" s="64">
        <v>9.0</v>
      </c>
      <c r="AN525" s="65" t="s">
        <v>65</v>
      </c>
      <c r="AO525" s="65" t="s">
        <v>68</v>
      </c>
      <c r="AP525" s="64">
        <v>99.86</v>
      </c>
      <c r="AQ525" s="64">
        <v>78.2</v>
      </c>
      <c r="AR525" s="65" t="str">
        <f>IF(Stats!$AP525&gt;Stats!$AQ525,Stats!$AN525,Stats!$AO525)</f>
        <v>Neill</v>
      </c>
      <c r="AS525" s="65" t="str">
        <f>IF(Stats!$AR525=Stats!$AN525,CONCATENATE(Stats!$AN525," over ",Stats!$AO525),CONCATENATE(Stats!$AO525," over ",Stats!$AN525))</f>
        <v>Neill over Ryan</v>
      </c>
      <c r="AT525" s="65" t="str">
        <f>IF(Stats!$AR525=Stats!$AO525,CONCATENATE(Stats!$AN525," loser to ",Stats!$AO525),CONCATENATE(Stats!$AO525," loser to ",Stats!$AN525))</f>
        <v>Ryan loser to Neill</v>
      </c>
      <c r="AU525" s="64">
        <f>ABS(Stats!$AQ525-Stats!$AP525)</f>
        <v>21.66</v>
      </c>
      <c r="AV525" s="64">
        <f>Stats!$AQ525+Stats!$AP525</f>
        <v>178.06</v>
      </c>
      <c r="AW525" s="64"/>
      <c r="AX525" s="4"/>
      <c r="AY525" s="4"/>
      <c r="AZ525" s="4"/>
      <c r="BA525" s="4"/>
      <c r="BB525" s="4"/>
      <c r="BC525" s="4"/>
      <c r="BD525" s="4"/>
      <c r="BE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  <c r="BX525" s="4"/>
      <c r="BY525" s="4"/>
      <c r="BZ525" s="4"/>
      <c r="CA525" s="4"/>
      <c r="CB525" s="4"/>
      <c r="CC525" s="4"/>
      <c r="CD525" s="4"/>
      <c r="CE525" s="4"/>
      <c r="CF525" s="4"/>
      <c r="CG525" s="4"/>
      <c r="CH525" s="4"/>
      <c r="CI525" s="4"/>
      <c r="CJ525" s="4"/>
      <c r="CK525" s="4"/>
      <c r="CL525" s="4"/>
      <c r="CM525" s="4"/>
      <c r="CN525" s="4"/>
      <c r="CO525" s="4"/>
      <c r="CP525" s="4"/>
      <c r="CQ525" s="4"/>
      <c r="CR525" s="4"/>
      <c r="CS525" s="4"/>
      <c r="CT525" s="4"/>
      <c r="CU525" s="4"/>
      <c r="CV525" s="4"/>
      <c r="CW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5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5">
        <v>2020.0</v>
      </c>
      <c r="AM526" s="45">
        <v>9.0</v>
      </c>
      <c r="AN526" s="46" t="s">
        <v>49</v>
      </c>
      <c r="AO526" s="46" t="s">
        <v>55</v>
      </c>
      <c r="AP526" s="45">
        <v>81.02</v>
      </c>
      <c r="AQ526" s="45">
        <v>96.26</v>
      </c>
      <c r="AR526" s="46" t="str">
        <f>IF(Stats!$AP526&gt;Stats!$AQ526,Stats!$AN526,Stats!$AO526)</f>
        <v>Dave</v>
      </c>
      <c r="AS526" s="46" t="str">
        <f>IF(Stats!$AR526=Stats!$AN526,CONCATENATE(Stats!$AN526," over ",Stats!$AO526),CONCATENATE(Stats!$AO526," over ",Stats!$AN526))</f>
        <v>Dave over Adler</v>
      </c>
      <c r="AT526" s="46" t="str">
        <f>IF(Stats!$AR526=Stats!$AO526,CONCATENATE(Stats!$AN526," loser to ",Stats!$AO526),CONCATENATE(Stats!$AO526," loser to ",Stats!$AN526))</f>
        <v>Adler loser to Dave</v>
      </c>
      <c r="AU526" s="45">
        <f>ABS(Stats!$AQ526-Stats!$AP526)</f>
        <v>15.24</v>
      </c>
      <c r="AV526" s="45">
        <f>Stats!$AQ526+Stats!$AP526</f>
        <v>177.28</v>
      </c>
      <c r="AW526" s="45"/>
      <c r="AX526" s="4"/>
      <c r="AY526" s="4"/>
      <c r="AZ526" s="4"/>
      <c r="BA526" s="4"/>
      <c r="BB526" s="4"/>
      <c r="BC526" s="4"/>
      <c r="BD526" s="4"/>
      <c r="BE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  <c r="BX526" s="4"/>
      <c r="BY526" s="4"/>
      <c r="BZ526" s="4"/>
      <c r="CA526" s="4"/>
      <c r="CB526" s="4"/>
      <c r="CC526" s="4"/>
      <c r="CD526" s="4"/>
      <c r="CE526" s="4"/>
      <c r="CF526" s="4"/>
      <c r="CG526" s="4"/>
      <c r="CH526" s="4"/>
      <c r="CI526" s="4"/>
      <c r="CJ526" s="4"/>
      <c r="CK526" s="4"/>
      <c r="CL526" s="4"/>
      <c r="CM526" s="4"/>
      <c r="CN526" s="4"/>
      <c r="CO526" s="4"/>
      <c r="CP526" s="4"/>
      <c r="CQ526" s="4"/>
      <c r="CR526" s="4"/>
      <c r="CS526" s="4"/>
      <c r="CT526" s="4"/>
      <c r="CU526" s="4"/>
      <c r="CV526" s="4"/>
      <c r="CW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5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64">
        <v>2020.0</v>
      </c>
      <c r="AM527" s="64">
        <v>9.0</v>
      </c>
      <c r="AN527" s="65" t="s">
        <v>67</v>
      </c>
      <c r="AO527" s="65" t="s">
        <v>66</v>
      </c>
      <c r="AP527" s="64">
        <v>124.84</v>
      </c>
      <c r="AQ527" s="64">
        <v>97.4</v>
      </c>
      <c r="AR527" s="65" t="str">
        <f>IF(Stats!$AP527&gt;Stats!$AQ527,Stats!$AN527,Stats!$AO527)</f>
        <v>Rick</v>
      </c>
      <c r="AS527" s="65" t="str">
        <f>IF(Stats!$AR527=Stats!$AN527,CONCATENATE(Stats!$AN527," over ",Stats!$AO527),CONCATENATE(Stats!$AO527," over ",Stats!$AN527))</f>
        <v>Rick over Nixon</v>
      </c>
      <c r="AT527" s="65" t="str">
        <f>IF(Stats!$AR527=Stats!$AO527,CONCATENATE(Stats!$AN527," loser to ",Stats!$AO527),CONCATENATE(Stats!$AO527," loser to ",Stats!$AN527))</f>
        <v>Nixon loser to Rick</v>
      </c>
      <c r="AU527" s="64">
        <f>ABS(Stats!$AQ527-Stats!$AP527)</f>
        <v>27.44</v>
      </c>
      <c r="AV527" s="64">
        <f>Stats!$AQ527+Stats!$AP527</f>
        <v>222.24</v>
      </c>
      <c r="AW527" s="64"/>
      <c r="AX527" s="4"/>
      <c r="AY527" s="4"/>
      <c r="AZ527" s="4"/>
      <c r="BA527" s="4"/>
      <c r="BB527" s="4"/>
      <c r="BC527" s="4"/>
      <c r="BD527" s="4"/>
      <c r="BE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  <c r="BX527" s="4"/>
      <c r="BY527" s="4"/>
      <c r="BZ527" s="4"/>
      <c r="CA527" s="4"/>
      <c r="CB527" s="4"/>
      <c r="CC527" s="4"/>
      <c r="CD527" s="4"/>
      <c r="CE527" s="4"/>
      <c r="CF527" s="4"/>
      <c r="CG527" s="4"/>
      <c r="CH527" s="4"/>
      <c r="CI527" s="4"/>
      <c r="CJ527" s="4"/>
      <c r="CK527" s="4"/>
      <c r="CL527" s="4"/>
      <c r="CM527" s="4"/>
      <c r="CN527" s="4"/>
      <c r="CO527" s="4"/>
      <c r="CP527" s="4"/>
      <c r="CQ527" s="4"/>
      <c r="CR527" s="4"/>
      <c r="CS527" s="4"/>
      <c r="CT527" s="4"/>
      <c r="CU527" s="4"/>
      <c r="CV527" s="4"/>
      <c r="CW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5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5">
        <v>2020.0</v>
      </c>
      <c r="AM528" s="45">
        <v>9.0</v>
      </c>
      <c r="AN528" s="46" t="s">
        <v>64</v>
      </c>
      <c r="AO528" s="46" t="s">
        <v>69</v>
      </c>
      <c r="AP528" s="45">
        <v>109.38</v>
      </c>
      <c r="AQ528" s="45">
        <v>75.2</v>
      </c>
      <c r="AR528" s="46" t="str">
        <f>IF(Stats!$AP528&gt;Stats!$AQ528,Stats!$AN528,Stats!$AO528)</f>
        <v>Mims</v>
      </c>
      <c r="AS528" s="46" t="str">
        <f>IF(Stats!$AR528=Stats!$AN528,CONCATENATE(Stats!$AN528," over ",Stats!$AO528),CONCATENATE(Stats!$AO528," over ",Stats!$AN528))</f>
        <v>Mims over Todd</v>
      </c>
      <c r="AT528" s="46" t="str">
        <f>IF(Stats!$AR528=Stats!$AO528,CONCATENATE(Stats!$AN528," loser to ",Stats!$AO528),CONCATENATE(Stats!$AO528," loser to ",Stats!$AN528))</f>
        <v>Todd loser to Mims</v>
      </c>
      <c r="AU528" s="45">
        <f>ABS(Stats!$AQ528-Stats!$AP528)</f>
        <v>34.18</v>
      </c>
      <c r="AV528" s="45">
        <f>Stats!$AQ528+Stats!$AP528</f>
        <v>184.58</v>
      </c>
      <c r="AW528" s="45"/>
      <c r="AX528" s="4"/>
      <c r="AY528" s="4"/>
      <c r="AZ528" s="4"/>
      <c r="BA528" s="4"/>
      <c r="BB528" s="4"/>
      <c r="BC528" s="4"/>
      <c r="BD528" s="4"/>
      <c r="BE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  <c r="BX528" s="4"/>
      <c r="BY528" s="4"/>
      <c r="BZ528" s="4"/>
      <c r="CA528" s="4"/>
      <c r="CB528" s="4"/>
      <c r="CC528" s="4"/>
      <c r="CD528" s="4"/>
      <c r="CE528" s="4"/>
      <c r="CF528" s="4"/>
      <c r="CG528" s="4"/>
      <c r="CH528" s="4"/>
      <c r="CI528" s="4"/>
      <c r="CJ528" s="4"/>
      <c r="CK528" s="4"/>
      <c r="CL528" s="4"/>
      <c r="CM528" s="4"/>
      <c r="CN528" s="4"/>
      <c r="CO528" s="4"/>
      <c r="CP528" s="4"/>
      <c r="CQ528" s="4"/>
      <c r="CR528" s="4"/>
      <c r="CS528" s="4"/>
      <c r="CT528" s="4"/>
      <c r="CU528" s="4"/>
      <c r="CV528" s="4"/>
      <c r="CW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5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64">
        <v>2020.0</v>
      </c>
      <c r="AM529" s="64">
        <v>9.0</v>
      </c>
      <c r="AN529" s="65" t="s">
        <v>50</v>
      </c>
      <c r="AO529" s="65" t="s">
        <v>60</v>
      </c>
      <c r="AP529" s="64">
        <v>91.22</v>
      </c>
      <c r="AQ529" s="64">
        <v>104.34</v>
      </c>
      <c r="AR529" s="65" t="str">
        <f>IF(Stats!$AP529&gt;Stats!$AQ529,Stats!$AN529,Stats!$AO529)</f>
        <v>Hoyle</v>
      </c>
      <c r="AS529" s="65" t="str">
        <f>IF(Stats!$AR529=Stats!$AN529,CONCATENATE(Stats!$AN529," over ",Stats!$AO529),CONCATENATE(Stats!$AO529," over ",Stats!$AN529))</f>
        <v>Hoyle over AJ</v>
      </c>
      <c r="AT529" s="65" t="str">
        <f>IF(Stats!$AR529=Stats!$AO529,CONCATENATE(Stats!$AN529," loser to ",Stats!$AO529),CONCATENATE(Stats!$AO529," loser to ",Stats!$AN529))</f>
        <v>AJ loser to Hoyle</v>
      </c>
      <c r="AU529" s="64">
        <f>ABS(Stats!$AQ529-Stats!$AP529)</f>
        <v>13.12</v>
      </c>
      <c r="AV529" s="64">
        <f>Stats!$AQ529+Stats!$AP529</f>
        <v>195.56</v>
      </c>
      <c r="AW529" s="64"/>
      <c r="AX529" s="4"/>
      <c r="AY529" s="4"/>
      <c r="AZ529" s="4"/>
      <c r="BA529" s="4"/>
      <c r="BB529" s="4"/>
      <c r="BC529" s="4"/>
      <c r="BD529" s="4"/>
      <c r="BE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  <c r="BX529" s="4"/>
      <c r="BY529" s="4"/>
      <c r="BZ529" s="4"/>
      <c r="CA529" s="4"/>
      <c r="CB529" s="4"/>
      <c r="CC529" s="4"/>
      <c r="CD529" s="4"/>
      <c r="CE529" s="4"/>
      <c r="CF529" s="4"/>
      <c r="CG529" s="4"/>
      <c r="CH529" s="4"/>
      <c r="CI529" s="4"/>
      <c r="CJ529" s="4"/>
      <c r="CK529" s="4"/>
      <c r="CL529" s="4"/>
      <c r="CM529" s="4"/>
      <c r="CN529" s="4"/>
      <c r="CO529" s="4"/>
      <c r="CP529" s="4"/>
      <c r="CQ529" s="4"/>
      <c r="CR529" s="4"/>
      <c r="CS529" s="4"/>
      <c r="CT529" s="4"/>
      <c r="CU529" s="4"/>
      <c r="CV529" s="4"/>
      <c r="CW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5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5">
        <v>2020.0</v>
      </c>
      <c r="AM530" s="45">
        <v>9.0</v>
      </c>
      <c r="AN530" s="46" t="s">
        <v>63</v>
      </c>
      <c r="AO530" s="46" t="s">
        <v>57</v>
      </c>
      <c r="AP530" s="45">
        <v>107.94</v>
      </c>
      <c r="AQ530" s="45">
        <v>89.9</v>
      </c>
      <c r="AR530" s="46" t="str">
        <f>IF(Stats!$AP530&gt;Stats!$AQ530,Stats!$AN530,Stats!$AO530)</f>
        <v>Mike S</v>
      </c>
      <c r="AS530" s="46" t="str">
        <f>IF(Stats!$AR530=Stats!$AN530,CONCATENATE(Stats!$AN530," over ",Stats!$AO530),CONCATENATE(Stats!$AO530," over ",Stats!$AN530))</f>
        <v>Mike S over Doug</v>
      </c>
      <c r="AT530" s="46" t="str">
        <f>IF(Stats!$AR530=Stats!$AO530,CONCATENATE(Stats!$AN530," loser to ",Stats!$AO530),CONCATENATE(Stats!$AO530," loser to ",Stats!$AN530))</f>
        <v>Doug loser to Mike S</v>
      </c>
      <c r="AU530" s="45">
        <f>ABS(Stats!$AQ530-Stats!$AP530)</f>
        <v>18.04</v>
      </c>
      <c r="AV530" s="45">
        <f>Stats!$AQ530+Stats!$AP530</f>
        <v>197.84</v>
      </c>
      <c r="AW530" s="45"/>
      <c r="AX530" s="4"/>
      <c r="AY530" s="4"/>
      <c r="AZ530" s="4"/>
      <c r="BA530" s="4"/>
      <c r="BB530" s="4"/>
      <c r="BC530" s="4"/>
      <c r="BD530" s="4"/>
      <c r="BE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  <c r="BX530" s="4"/>
      <c r="BY530" s="4"/>
      <c r="BZ530" s="4"/>
      <c r="CA530" s="4"/>
      <c r="CB530" s="4"/>
      <c r="CC530" s="4"/>
      <c r="CD530" s="4"/>
      <c r="CE530" s="4"/>
      <c r="CF530" s="4"/>
      <c r="CG530" s="4"/>
      <c r="CH530" s="4"/>
      <c r="CI530" s="4"/>
      <c r="CJ530" s="4"/>
      <c r="CK530" s="4"/>
      <c r="CL530" s="4"/>
      <c r="CM530" s="4"/>
      <c r="CN530" s="4"/>
      <c r="CO530" s="4"/>
      <c r="CP530" s="4"/>
      <c r="CQ530" s="4"/>
      <c r="CR530" s="4"/>
      <c r="CS530" s="4"/>
      <c r="CT530" s="4"/>
      <c r="CU530" s="4"/>
      <c r="CV530" s="4"/>
      <c r="CW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5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64">
        <v>2020.0</v>
      </c>
      <c r="AM531" s="64">
        <v>8.0</v>
      </c>
      <c r="AN531" s="65" t="s">
        <v>68</v>
      </c>
      <c r="AO531" s="65" t="s">
        <v>59</v>
      </c>
      <c r="AP531" s="64">
        <v>82.22</v>
      </c>
      <c r="AQ531" s="64">
        <v>100.32</v>
      </c>
      <c r="AR531" s="65" t="str">
        <f>IF(Stats!$AP531&gt;Stats!$AQ531,Stats!$AN531,Stats!$AO531)</f>
        <v>Forrest</v>
      </c>
      <c r="AS531" s="65" t="str">
        <f>IF(Stats!$AR531=Stats!$AN531,CONCATENATE(Stats!$AN531," over ",Stats!$AO531),CONCATENATE(Stats!$AO531," over ",Stats!$AN531))</f>
        <v>Forrest over Ryan</v>
      </c>
      <c r="AT531" s="65" t="str">
        <f>IF(Stats!$AR531=Stats!$AO531,CONCATENATE(Stats!$AN531," loser to ",Stats!$AO531),CONCATENATE(Stats!$AO531," loser to ",Stats!$AN531))</f>
        <v>Ryan loser to Forrest</v>
      </c>
      <c r="AU531" s="64">
        <f>ABS(Stats!$AQ531-Stats!$AP531)</f>
        <v>18.1</v>
      </c>
      <c r="AV531" s="64">
        <f>Stats!$AQ531+Stats!$AP531</f>
        <v>182.54</v>
      </c>
      <c r="AW531" s="64"/>
      <c r="AX531" s="4"/>
      <c r="AY531" s="4"/>
      <c r="AZ531" s="4"/>
      <c r="BA531" s="4"/>
      <c r="BB531" s="4"/>
      <c r="BC531" s="4"/>
      <c r="BD531" s="4"/>
      <c r="BE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  <c r="BX531" s="4"/>
      <c r="BY531" s="4"/>
      <c r="BZ531" s="4"/>
      <c r="CA531" s="4"/>
      <c r="CB531" s="4"/>
      <c r="CC531" s="4"/>
      <c r="CD531" s="4"/>
      <c r="CE531" s="4"/>
      <c r="CF531" s="4"/>
      <c r="CG531" s="4"/>
      <c r="CH531" s="4"/>
      <c r="CI531" s="4"/>
      <c r="CJ531" s="4"/>
      <c r="CK531" s="4"/>
      <c r="CL531" s="4"/>
      <c r="CM531" s="4"/>
      <c r="CN531" s="4"/>
      <c r="CO531" s="4"/>
      <c r="CP531" s="4"/>
      <c r="CQ531" s="4"/>
      <c r="CR531" s="4"/>
      <c r="CS531" s="4"/>
      <c r="CT531" s="4"/>
      <c r="CU531" s="4"/>
      <c r="CV531" s="4"/>
      <c r="CW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5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5">
        <v>2020.0</v>
      </c>
      <c r="AM532" s="45">
        <v>8.0</v>
      </c>
      <c r="AN532" s="46" t="s">
        <v>55</v>
      </c>
      <c r="AO532" s="46" t="s">
        <v>61</v>
      </c>
      <c r="AP532" s="45">
        <v>97.32</v>
      </c>
      <c r="AQ532" s="45">
        <v>94.14</v>
      </c>
      <c r="AR532" s="46" t="str">
        <f>IF(Stats!$AP532&gt;Stats!$AQ532,Stats!$AN532,Stats!$AO532)</f>
        <v>Dave</v>
      </c>
      <c r="AS532" s="46" t="str">
        <f>IF(Stats!$AR532=Stats!$AN532,CONCATENATE(Stats!$AN532," over ",Stats!$AO532),CONCATENATE(Stats!$AO532," over ",Stats!$AN532))</f>
        <v>Dave over Jimmy</v>
      </c>
      <c r="AT532" s="46" t="str">
        <f>IF(Stats!$AR532=Stats!$AO532,CONCATENATE(Stats!$AN532," loser to ",Stats!$AO532),CONCATENATE(Stats!$AO532," loser to ",Stats!$AN532))</f>
        <v>Jimmy loser to Dave</v>
      </c>
      <c r="AU532" s="45">
        <f>ABS(Stats!$AQ532-Stats!$AP532)</f>
        <v>3.18</v>
      </c>
      <c r="AV532" s="45">
        <f>Stats!$AQ532+Stats!$AP532</f>
        <v>191.46</v>
      </c>
      <c r="AW532" s="45"/>
      <c r="AX532" s="4"/>
      <c r="AY532" s="4"/>
      <c r="AZ532" s="4"/>
      <c r="BA532" s="4"/>
      <c r="BB532" s="4"/>
      <c r="BC532" s="4"/>
      <c r="BD532" s="4"/>
      <c r="BE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  <c r="BX532" s="4"/>
      <c r="BY532" s="4"/>
      <c r="BZ532" s="4"/>
      <c r="CA532" s="4"/>
      <c r="CB532" s="4"/>
      <c r="CC532" s="4"/>
      <c r="CD532" s="4"/>
      <c r="CE532" s="4"/>
      <c r="CF532" s="4"/>
      <c r="CG532" s="4"/>
      <c r="CH532" s="4"/>
      <c r="CI532" s="4"/>
      <c r="CJ532" s="4"/>
      <c r="CK532" s="4"/>
      <c r="CL532" s="4"/>
      <c r="CM532" s="4"/>
      <c r="CN532" s="4"/>
      <c r="CO532" s="4"/>
      <c r="CP532" s="4"/>
      <c r="CQ532" s="4"/>
      <c r="CR532" s="4"/>
      <c r="CS532" s="4"/>
      <c r="CT532" s="4"/>
      <c r="CU532" s="4"/>
      <c r="CV532" s="4"/>
      <c r="CW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5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64">
        <v>2020.0</v>
      </c>
      <c r="AM533" s="64">
        <v>8.0</v>
      </c>
      <c r="AN533" s="65" t="s">
        <v>66</v>
      </c>
      <c r="AO533" s="65" t="s">
        <v>65</v>
      </c>
      <c r="AP533" s="64">
        <v>59.16</v>
      </c>
      <c r="AQ533" s="64">
        <v>121.44</v>
      </c>
      <c r="AR533" s="65" t="str">
        <f>IF(Stats!$AP533&gt;Stats!$AQ533,Stats!$AN533,Stats!$AO533)</f>
        <v>Neill</v>
      </c>
      <c r="AS533" s="65" t="str">
        <f>IF(Stats!$AR533=Stats!$AN533,CONCATENATE(Stats!$AN533," over ",Stats!$AO533),CONCATENATE(Stats!$AO533," over ",Stats!$AN533))</f>
        <v>Neill over Nixon</v>
      </c>
      <c r="AT533" s="65" t="str">
        <f>IF(Stats!$AR533=Stats!$AO533,CONCATENATE(Stats!$AN533," loser to ",Stats!$AO533),CONCATENATE(Stats!$AO533," loser to ",Stats!$AN533))</f>
        <v>Nixon loser to Neill</v>
      </c>
      <c r="AU533" s="64">
        <f>ABS(Stats!$AQ533-Stats!$AP533)</f>
        <v>62.28</v>
      </c>
      <c r="AV533" s="64">
        <f>Stats!$AQ533+Stats!$AP533</f>
        <v>180.6</v>
      </c>
      <c r="AW533" s="64"/>
      <c r="AX533" s="4"/>
      <c r="AY533" s="4"/>
      <c r="AZ533" s="4"/>
      <c r="BA533" s="4"/>
      <c r="BB533" s="4"/>
      <c r="BC533" s="4"/>
      <c r="BD533" s="4"/>
      <c r="BE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  <c r="BX533" s="4"/>
      <c r="BY533" s="4"/>
      <c r="BZ533" s="4"/>
      <c r="CA533" s="4"/>
      <c r="CB533" s="4"/>
      <c r="CC533" s="4"/>
      <c r="CD533" s="4"/>
      <c r="CE533" s="4"/>
      <c r="CF533" s="4"/>
      <c r="CG533" s="4"/>
      <c r="CH533" s="4"/>
      <c r="CI533" s="4"/>
      <c r="CJ533" s="4"/>
      <c r="CK533" s="4"/>
      <c r="CL533" s="4"/>
      <c r="CM533" s="4"/>
      <c r="CN533" s="4"/>
      <c r="CO533" s="4"/>
      <c r="CP533" s="4"/>
      <c r="CQ533" s="4"/>
      <c r="CR533" s="4"/>
      <c r="CS533" s="4"/>
      <c r="CT533" s="4"/>
      <c r="CU533" s="4"/>
      <c r="CV533" s="4"/>
      <c r="CW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5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5">
        <v>2020.0</v>
      </c>
      <c r="AM534" s="45">
        <v>8.0</v>
      </c>
      <c r="AN534" s="46" t="s">
        <v>69</v>
      </c>
      <c r="AO534" s="46" t="s">
        <v>49</v>
      </c>
      <c r="AP534" s="45">
        <v>81.64</v>
      </c>
      <c r="AQ534" s="45">
        <v>88.04</v>
      </c>
      <c r="AR534" s="46" t="str">
        <f>IF(Stats!$AP534&gt;Stats!$AQ534,Stats!$AN534,Stats!$AO534)</f>
        <v>Adler</v>
      </c>
      <c r="AS534" s="46" t="str">
        <f>IF(Stats!$AR534=Stats!$AN534,CONCATENATE(Stats!$AN534," over ",Stats!$AO534),CONCATENATE(Stats!$AO534," over ",Stats!$AN534))</f>
        <v>Adler over Todd</v>
      </c>
      <c r="AT534" s="46" t="str">
        <f>IF(Stats!$AR534=Stats!$AO534,CONCATENATE(Stats!$AN534," loser to ",Stats!$AO534),CONCATENATE(Stats!$AO534," loser to ",Stats!$AN534))</f>
        <v>Todd loser to Adler</v>
      </c>
      <c r="AU534" s="45">
        <f>ABS(Stats!$AQ534-Stats!$AP534)</f>
        <v>6.4</v>
      </c>
      <c r="AV534" s="45">
        <f>Stats!$AQ534+Stats!$AP534</f>
        <v>169.68</v>
      </c>
      <c r="AW534" s="45"/>
      <c r="AX534" s="4"/>
      <c r="AY534" s="4"/>
      <c r="AZ534" s="4"/>
      <c r="BA534" s="4"/>
      <c r="BB534" s="4"/>
      <c r="BC534" s="4"/>
      <c r="BD534" s="4"/>
      <c r="BE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  <c r="BX534" s="4"/>
      <c r="BY534" s="4"/>
      <c r="BZ534" s="4"/>
      <c r="CA534" s="4"/>
      <c r="CB534" s="4"/>
      <c r="CC534" s="4"/>
      <c r="CD534" s="4"/>
      <c r="CE534" s="4"/>
      <c r="CF534" s="4"/>
      <c r="CG534" s="4"/>
      <c r="CH534" s="4"/>
      <c r="CI534" s="4"/>
      <c r="CJ534" s="4"/>
      <c r="CK534" s="4"/>
      <c r="CL534" s="4"/>
      <c r="CM534" s="4"/>
      <c r="CN534" s="4"/>
      <c r="CO534" s="4"/>
      <c r="CP534" s="4"/>
      <c r="CQ534" s="4"/>
      <c r="CR534" s="4"/>
      <c r="CS534" s="4"/>
      <c r="CT534" s="4"/>
      <c r="CU534" s="4"/>
      <c r="CV534" s="4"/>
      <c r="CW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5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64">
        <v>2020.0</v>
      </c>
      <c r="AM535" s="64">
        <v>8.0</v>
      </c>
      <c r="AN535" s="65" t="s">
        <v>60</v>
      </c>
      <c r="AO535" s="65" t="s">
        <v>67</v>
      </c>
      <c r="AP535" s="64">
        <v>109.28</v>
      </c>
      <c r="AQ535" s="64">
        <v>96.2</v>
      </c>
      <c r="AR535" s="65" t="str">
        <f>IF(Stats!$AP535&gt;Stats!$AQ535,Stats!$AN535,Stats!$AO535)</f>
        <v>Hoyle</v>
      </c>
      <c r="AS535" s="65" t="str">
        <f>IF(Stats!$AR535=Stats!$AN535,CONCATENATE(Stats!$AN535," over ",Stats!$AO535),CONCATENATE(Stats!$AO535," over ",Stats!$AN535))</f>
        <v>Hoyle over Rick</v>
      </c>
      <c r="AT535" s="65" t="str">
        <f>IF(Stats!$AR535=Stats!$AO535,CONCATENATE(Stats!$AN535," loser to ",Stats!$AO535),CONCATENATE(Stats!$AO535," loser to ",Stats!$AN535))</f>
        <v>Rick loser to Hoyle</v>
      </c>
      <c r="AU535" s="64">
        <f>ABS(Stats!$AQ535-Stats!$AP535)</f>
        <v>13.08</v>
      </c>
      <c r="AV535" s="64">
        <f>Stats!$AQ535+Stats!$AP535</f>
        <v>205.48</v>
      </c>
      <c r="AW535" s="64"/>
      <c r="AX535" s="4"/>
      <c r="AY535" s="4"/>
      <c r="AZ535" s="4"/>
      <c r="BA535" s="4"/>
      <c r="BB535" s="4"/>
      <c r="BC535" s="4"/>
      <c r="BD535" s="4"/>
      <c r="BE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  <c r="BX535" s="4"/>
      <c r="BY535" s="4"/>
      <c r="BZ535" s="4"/>
      <c r="CA535" s="4"/>
      <c r="CB535" s="4"/>
      <c r="CC535" s="4"/>
      <c r="CD535" s="4"/>
      <c r="CE535" s="4"/>
      <c r="CF535" s="4"/>
      <c r="CG535" s="4"/>
      <c r="CH535" s="4"/>
      <c r="CI535" s="4"/>
      <c r="CJ535" s="4"/>
      <c r="CK535" s="4"/>
      <c r="CL535" s="4"/>
      <c r="CM535" s="4"/>
      <c r="CN535" s="4"/>
      <c r="CO535" s="4"/>
      <c r="CP535" s="4"/>
      <c r="CQ535" s="4"/>
      <c r="CR535" s="4"/>
      <c r="CS535" s="4"/>
      <c r="CT535" s="4"/>
      <c r="CU535" s="4"/>
      <c r="CV535" s="4"/>
      <c r="CW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5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5">
        <v>2020.0</v>
      </c>
      <c r="AM536" s="45">
        <v>8.0</v>
      </c>
      <c r="AN536" s="46" t="s">
        <v>57</v>
      </c>
      <c r="AO536" s="46" t="s">
        <v>64</v>
      </c>
      <c r="AP536" s="45">
        <v>67.84</v>
      </c>
      <c r="AQ536" s="45">
        <v>82.24</v>
      </c>
      <c r="AR536" s="46" t="str">
        <f>IF(Stats!$AP536&gt;Stats!$AQ536,Stats!$AN536,Stats!$AO536)</f>
        <v>Mims</v>
      </c>
      <c r="AS536" s="46" t="str">
        <f>IF(Stats!$AR536=Stats!$AN536,CONCATENATE(Stats!$AN536," over ",Stats!$AO536),CONCATENATE(Stats!$AO536," over ",Stats!$AN536))</f>
        <v>Mims over Doug</v>
      </c>
      <c r="AT536" s="46" t="str">
        <f>IF(Stats!$AR536=Stats!$AO536,CONCATENATE(Stats!$AN536," loser to ",Stats!$AO536),CONCATENATE(Stats!$AO536," loser to ",Stats!$AN536))</f>
        <v>Doug loser to Mims</v>
      </c>
      <c r="AU536" s="45">
        <f>ABS(Stats!$AQ536-Stats!$AP536)</f>
        <v>14.4</v>
      </c>
      <c r="AV536" s="45">
        <f>Stats!$AQ536+Stats!$AP536</f>
        <v>150.08</v>
      </c>
      <c r="AW536" s="45"/>
      <c r="AX536" s="4"/>
      <c r="AY536" s="4"/>
      <c r="AZ536" s="4"/>
      <c r="BA536" s="4"/>
      <c r="BB536" s="4"/>
      <c r="BC536" s="4"/>
      <c r="BD536" s="4"/>
      <c r="BE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  <c r="BX536" s="4"/>
      <c r="BY536" s="4"/>
      <c r="BZ536" s="4"/>
      <c r="CA536" s="4"/>
      <c r="CB536" s="4"/>
      <c r="CC536" s="4"/>
      <c r="CD536" s="4"/>
      <c r="CE536" s="4"/>
      <c r="CF536" s="4"/>
      <c r="CG536" s="4"/>
      <c r="CH536" s="4"/>
      <c r="CI536" s="4"/>
      <c r="CJ536" s="4"/>
      <c r="CK536" s="4"/>
      <c r="CL536" s="4"/>
      <c r="CM536" s="4"/>
      <c r="CN536" s="4"/>
      <c r="CO536" s="4"/>
      <c r="CP536" s="4"/>
      <c r="CQ536" s="4"/>
      <c r="CR536" s="4"/>
      <c r="CS536" s="4"/>
      <c r="CT536" s="4"/>
      <c r="CU536" s="4"/>
      <c r="CV536" s="4"/>
      <c r="CW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5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64">
        <v>2020.0</v>
      </c>
      <c r="AM537" s="64">
        <v>8.0</v>
      </c>
      <c r="AN537" s="65" t="s">
        <v>63</v>
      </c>
      <c r="AO537" s="65" t="s">
        <v>50</v>
      </c>
      <c r="AP537" s="64">
        <v>108.82</v>
      </c>
      <c r="AQ537" s="64">
        <v>99.46</v>
      </c>
      <c r="AR537" s="65" t="str">
        <f>IF(Stats!$AP537&gt;Stats!$AQ537,Stats!$AN537,Stats!$AO537)</f>
        <v>Mike S</v>
      </c>
      <c r="AS537" s="65" t="str">
        <f>IF(Stats!$AR537=Stats!$AN537,CONCATENATE(Stats!$AN537," over ",Stats!$AO537),CONCATENATE(Stats!$AO537," over ",Stats!$AN537))</f>
        <v>Mike S over AJ</v>
      </c>
      <c r="AT537" s="65" t="str">
        <f>IF(Stats!$AR537=Stats!$AO537,CONCATENATE(Stats!$AN537," loser to ",Stats!$AO537),CONCATENATE(Stats!$AO537," loser to ",Stats!$AN537))</f>
        <v>AJ loser to Mike S</v>
      </c>
      <c r="AU537" s="64">
        <f>ABS(Stats!$AQ537-Stats!$AP537)</f>
        <v>9.36</v>
      </c>
      <c r="AV537" s="64">
        <f>Stats!$AQ537+Stats!$AP537</f>
        <v>208.28</v>
      </c>
      <c r="AW537" s="64"/>
      <c r="AX537" s="4"/>
      <c r="AY537" s="4"/>
      <c r="AZ537" s="4"/>
      <c r="BA537" s="4"/>
      <c r="BB537" s="4"/>
      <c r="BC537" s="4"/>
      <c r="BD537" s="4"/>
      <c r="BE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  <c r="BX537" s="4"/>
      <c r="BY537" s="4"/>
      <c r="BZ537" s="4"/>
      <c r="CA537" s="4"/>
      <c r="CB537" s="4"/>
      <c r="CC537" s="4"/>
      <c r="CD537" s="4"/>
      <c r="CE537" s="4"/>
      <c r="CF537" s="4"/>
      <c r="CG537" s="4"/>
      <c r="CH537" s="4"/>
      <c r="CI537" s="4"/>
      <c r="CJ537" s="4"/>
      <c r="CK537" s="4"/>
      <c r="CL537" s="4"/>
      <c r="CM537" s="4"/>
      <c r="CN537" s="4"/>
      <c r="CO537" s="4"/>
      <c r="CP537" s="4"/>
      <c r="CQ537" s="4"/>
      <c r="CR537" s="4"/>
      <c r="CS537" s="4"/>
      <c r="CT537" s="4"/>
      <c r="CU537" s="4"/>
      <c r="CV537" s="4"/>
      <c r="CW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5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5">
        <v>2020.0</v>
      </c>
      <c r="AM538" s="45">
        <v>7.0</v>
      </c>
      <c r="AN538" s="46" t="s">
        <v>59</v>
      </c>
      <c r="AO538" s="46" t="s">
        <v>55</v>
      </c>
      <c r="AP538" s="45">
        <v>80.5</v>
      </c>
      <c r="AQ538" s="45">
        <v>105.16</v>
      </c>
      <c r="AR538" s="46" t="str">
        <f>IF(Stats!$AP538&gt;Stats!$AQ538,Stats!$AN538,Stats!$AO538)</f>
        <v>Dave</v>
      </c>
      <c r="AS538" s="46" t="str">
        <f>IF(Stats!$AR538=Stats!$AN538,CONCATENATE(Stats!$AN538," over ",Stats!$AO538),CONCATENATE(Stats!$AO538," over ",Stats!$AN538))</f>
        <v>Dave over Forrest</v>
      </c>
      <c r="AT538" s="46" t="str">
        <f>IF(Stats!$AR538=Stats!$AO538,CONCATENATE(Stats!$AN538," loser to ",Stats!$AO538),CONCATENATE(Stats!$AO538," loser to ",Stats!$AN538))</f>
        <v>Forrest loser to Dave</v>
      </c>
      <c r="AU538" s="45">
        <f>ABS(Stats!$AQ538-Stats!$AP538)</f>
        <v>24.66</v>
      </c>
      <c r="AV538" s="45">
        <f>Stats!$AQ538+Stats!$AP538</f>
        <v>185.66</v>
      </c>
      <c r="AW538" s="45"/>
      <c r="AX538" s="4"/>
      <c r="AY538" s="4"/>
      <c r="AZ538" s="4"/>
      <c r="BA538" s="4"/>
      <c r="BB538" s="4"/>
      <c r="BC538" s="4"/>
      <c r="BD538" s="4"/>
      <c r="BE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  <c r="BX538" s="4"/>
      <c r="BY538" s="4"/>
      <c r="BZ538" s="4"/>
      <c r="CA538" s="4"/>
      <c r="CB538" s="4"/>
      <c r="CC538" s="4"/>
      <c r="CD538" s="4"/>
      <c r="CE538" s="4"/>
      <c r="CF538" s="4"/>
      <c r="CG538" s="4"/>
      <c r="CH538" s="4"/>
      <c r="CI538" s="4"/>
      <c r="CJ538" s="4"/>
      <c r="CK538" s="4"/>
      <c r="CL538" s="4"/>
      <c r="CM538" s="4"/>
      <c r="CN538" s="4"/>
      <c r="CO538" s="4"/>
      <c r="CP538" s="4"/>
      <c r="CQ538" s="4"/>
      <c r="CR538" s="4"/>
      <c r="CS538" s="4"/>
      <c r="CT538" s="4"/>
      <c r="CU538" s="4"/>
      <c r="CV538" s="4"/>
      <c r="CW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5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64">
        <v>2020.0</v>
      </c>
      <c r="AM539" s="64">
        <v>7.0</v>
      </c>
      <c r="AN539" s="65" t="s">
        <v>68</v>
      </c>
      <c r="AO539" s="65" t="s">
        <v>66</v>
      </c>
      <c r="AP539" s="64">
        <v>78.26</v>
      </c>
      <c r="AQ539" s="64">
        <v>71.98</v>
      </c>
      <c r="AR539" s="65" t="str">
        <f>IF(Stats!$AP539&gt;Stats!$AQ539,Stats!$AN539,Stats!$AO539)</f>
        <v>Ryan</v>
      </c>
      <c r="AS539" s="65" t="str">
        <f>IF(Stats!$AR539=Stats!$AN539,CONCATENATE(Stats!$AN539," over ",Stats!$AO539),CONCATENATE(Stats!$AO539," over ",Stats!$AN539))</f>
        <v>Ryan over Nixon</v>
      </c>
      <c r="AT539" s="65" t="str">
        <f>IF(Stats!$AR539=Stats!$AO539,CONCATENATE(Stats!$AN539," loser to ",Stats!$AO539),CONCATENATE(Stats!$AO539," loser to ",Stats!$AN539))</f>
        <v>Nixon loser to Ryan</v>
      </c>
      <c r="AU539" s="64">
        <f>ABS(Stats!$AQ539-Stats!$AP539)</f>
        <v>6.28</v>
      </c>
      <c r="AV539" s="64">
        <f>Stats!$AQ539+Stats!$AP539</f>
        <v>150.24</v>
      </c>
      <c r="AW539" s="64"/>
      <c r="AX539" s="4"/>
      <c r="AY539" s="4"/>
      <c r="AZ539" s="4"/>
      <c r="BA539" s="4"/>
      <c r="BB539" s="4"/>
      <c r="BC539" s="4"/>
      <c r="BD539" s="4"/>
      <c r="BE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  <c r="BX539" s="4"/>
      <c r="BY539" s="4"/>
      <c r="BZ539" s="4"/>
      <c r="CA539" s="4"/>
      <c r="CB539" s="4"/>
      <c r="CC539" s="4"/>
      <c r="CD539" s="4"/>
      <c r="CE539" s="4"/>
      <c r="CF539" s="4"/>
      <c r="CG539" s="4"/>
      <c r="CH539" s="4"/>
      <c r="CI539" s="4"/>
      <c r="CJ539" s="4"/>
      <c r="CK539" s="4"/>
      <c r="CL539" s="4"/>
      <c r="CM539" s="4"/>
      <c r="CN539" s="4"/>
      <c r="CO539" s="4"/>
      <c r="CP539" s="4"/>
      <c r="CQ539" s="4"/>
      <c r="CR539" s="4"/>
      <c r="CS539" s="4"/>
      <c r="CT539" s="4"/>
      <c r="CU539" s="4"/>
      <c r="CV539" s="4"/>
      <c r="CW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5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5">
        <v>2020.0</v>
      </c>
      <c r="AM540" s="45">
        <v>7.0</v>
      </c>
      <c r="AN540" s="46" t="s">
        <v>61</v>
      </c>
      <c r="AO540" s="46" t="s">
        <v>69</v>
      </c>
      <c r="AP540" s="45">
        <v>130.42</v>
      </c>
      <c r="AQ540" s="45">
        <v>56.44</v>
      </c>
      <c r="AR540" s="46" t="str">
        <f>IF(Stats!$AP540&gt;Stats!$AQ540,Stats!$AN540,Stats!$AO540)</f>
        <v>Jimmy</v>
      </c>
      <c r="AS540" s="46" t="str">
        <f>IF(Stats!$AR540=Stats!$AN540,CONCATENATE(Stats!$AN540," over ",Stats!$AO540),CONCATENATE(Stats!$AO540," over ",Stats!$AN540))</f>
        <v>Jimmy over Todd</v>
      </c>
      <c r="AT540" s="46" t="str">
        <f>IF(Stats!$AR540=Stats!$AO540,CONCATENATE(Stats!$AN540," loser to ",Stats!$AO540),CONCATENATE(Stats!$AO540," loser to ",Stats!$AN540))</f>
        <v>Todd loser to Jimmy</v>
      </c>
      <c r="AU540" s="45">
        <f>ABS(Stats!$AQ540-Stats!$AP540)</f>
        <v>73.98</v>
      </c>
      <c r="AV540" s="45">
        <f>Stats!$AQ540+Stats!$AP540</f>
        <v>186.86</v>
      </c>
      <c r="AW540" s="45"/>
      <c r="AX540" s="4"/>
      <c r="AY540" s="4"/>
      <c r="AZ540" s="4"/>
      <c r="BA540" s="4"/>
      <c r="BB540" s="4"/>
      <c r="BC540" s="4"/>
      <c r="BD540" s="4"/>
      <c r="BE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  <c r="BX540" s="4"/>
      <c r="BY540" s="4"/>
      <c r="BZ540" s="4"/>
      <c r="CA540" s="4"/>
      <c r="CB540" s="4"/>
      <c r="CC540" s="4"/>
      <c r="CD540" s="4"/>
      <c r="CE540" s="4"/>
      <c r="CF540" s="4"/>
      <c r="CG540" s="4"/>
      <c r="CH540" s="4"/>
      <c r="CI540" s="4"/>
      <c r="CJ540" s="4"/>
      <c r="CK540" s="4"/>
      <c r="CL540" s="4"/>
      <c r="CM540" s="4"/>
      <c r="CN540" s="4"/>
      <c r="CO540" s="4"/>
      <c r="CP540" s="4"/>
      <c r="CQ540" s="4"/>
      <c r="CR540" s="4"/>
      <c r="CS540" s="4"/>
      <c r="CT540" s="4"/>
      <c r="CU540" s="4"/>
      <c r="CV540" s="4"/>
      <c r="CW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5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64">
        <v>2020.0</v>
      </c>
      <c r="AM541" s="64">
        <v>7.0</v>
      </c>
      <c r="AN541" s="65" t="s">
        <v>65</v>
      </c>
      <c r="AO541" s="65" t="s">
        <v>60</v>
      </c>
      <c r="AP541" s="64">
        <v>148.66</v>
      </c>
      <c r="AQ541" s="64">
        <v>100.46</v>
      </c>
      <c r="AR541" s="65" t="str">
        <f>IF(Stats!$AP541&gt;Stats!$AQ541,Stats!$AN541,Stats!$AO541)</f>
        <v>Neill</v>
      </c>
      <c r="AS541" s="65" t="str">
        <f>IF(Stats!$AR541=Stats!$AN541,CONCATENATE(Stats!$AN541," over ",Stats!$AO541),CONCATENATE(Stats!$AO541," over ",Stats!$AN541))</f>
        <v>Neill over Hoyle</v>
      </c>
      <c r="AT541" s="65" t="str">
        <f>IF(Stats!$AR541=Stats!$AO541,CONCATENATE(Stats!$AN541," loser to ",Stats!$AO541),CONCATENATE(Stats!$AO541," loser to ",Stats!$AN541))</f>
        <v>Hoyle loser to Neill</v>
      </c>
      <c r="AU541" s="64">
        <f>ABS(Stats!$AQ541-Stats!$AP541)</f>
        <v>48.2</v>
      </c>
      <c r="AV541" s="64">
        <f>Stats!$AQ541+Stats!$AP541</f>
        <v>249.12</v>
      </c>
      <c r="AW541" s="64"/>
      <c r="AX541" s="4"/>
      <c r="AY541" s="4"/>
      <c r="AZ541" s="4"/>
      <c r="BA541" s="4"/>
      <c r="BB541" s="4"/>
      <c r="BC541" s="4"/>
      <c r="BD541" s="4"/>
      <c r="BE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  <c r="BX541" s="4"/>
      <c r="BY541" s="4"/>
      <c r="BZ541" s="4"/>
      <c r="CA541" s="4"/>
      <c r="CB541" s="4"/>
      <c r="CC541" s="4"/>
      <c r="CD541" s="4"/>
      <c r="CE541" s="4"/>
      <c r="CF541" s="4"/>
      <c r="CG541" s="4"/>
      <c r="CH541" s="4"/>
      <c r="CI541" s="4"/>
      <c r="CJ541" s="4"/>
      <c r="CK541" s="4"/>
      <c r="CL541" s="4"/>
      <c r="CM541" s="4"/>
      <c r="CN541" s="4"/>
      <c r="CO541" s="4"/>
      <c r="CP541" s="4"/>
      <c r="CQ541" s="4"/>
      <c r="CR541" s="4"/>
      <c r="CS541" s="4"/>
      <c r="CT541" s="4"/>
      <c r="CU541" s="4"/>
      <c r="CV541" s="4"/>
      <c r="CW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5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5">
        <v>2020.0</v>
      </c>
      <c r="AM542" s="45">
        <v>7.0</v>
      </c>
      <c r="AN542" s="46" t="s">
        <v>49</v>
      </c>
      <c r="AO542" s="46" t="s">
        <v>57</v>
      </c>
      <c r="AP542" s="45">
        <v>110.6</v>
      </c>
      <c r="AQ542" s="45">
        <v>81.92</v>
      </c>
      <c r="AR542" s="46" t="str">
        <f>IF(Stats!$AP542&gt;Stats!$AQ542,Stats!$AN542,Stats!$AO542)</f>
        <v>Adler</v>
      </c>
      <c r="AS542" s="46" t="str">
        <f>IF(Stats!$AR542=Stats!$AN542,CONCATENATE(Stats!$AN542," over ",Stats!$AO542),CONCATENATE(Stats!$AO542," over ",Stats!$AN542))</f>
        <v>Adler over Doug</v>
      </c>
      <c r="AT542" s="46" t="str">
        <f>IF(Stats!$AR542=Stats!$AO542,CONCATENATE(Stats!$AN542," loser to ",Stats!$AO542),CONCATENATE(Stats!$AO542," loser to ",Stats!$AN542))</f>
        <v>Doug loser to Adler</v>
      </c>
      <c r="AU542" s="45">
        <f>ABS(Stats!$AQ542-Stats!$AP542)</f>
        <v>28.68</v>
      </c>
      <c r="AV542" s="45">
        <f>Stats!$AQ542+Stats!$AP542</f>
        <v>192.52</v>
      </c>
      <c r="AW542" s="45"/>
      <c r="AX542" s="4"/>
      <c r="AY542" s="4"/>
      <c r="AZ542" s="4"/>
      <c r="BA542" s="4"/>
      <c r="BB542" s="4"/>
      <c r="BC542" s="4"/>
      <c r="BD542" s="4"/>
      <c r="BE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  <c r="BX542" s="4"/>
      <c r="BY542" s="4"/>
      <c r="BZ542" s="4"/>
      <c r="CA542" s="4"/>
      <c r="CB542" s="4"/>
      <c r="CC542" s="4"/>
      <c r="CD542" s="4"/>
      <c r="CE542" s="4"/>
      <c r="CF542" s="4"/>
      <c r="CG542" s="4"/>
      <c r="CH542" s="4"/>
      <c r="CI542" s="4"/>
      <c r="CJ542" s="4"/>
      <c r="CK542" s="4"/>
      <c r="CL542" s="4"/>
      <c r="CM542" s="4"/>
      <c r="CN542" s="4"/>
      <c r="CO542" s="4"/>
      <c r="CP542" s="4"/>
      <c r="CQ542" s="4"/>
      <c r="CR542" s="4"/>
      <c r="CS542" s="4"/>
      <c r="CT542" s="4"/>
      <c r="CU542" s="4"/>
      <c r="CV542" s="4"/>
      <c r="CW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5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64">
        <v>2020.0</v>
      </c>
      <c r="AM543" s="64">
        <v>7.0</v>
      </c>
      <c r="AN543" s="65" t="s">
        <v>67</v>
      </c>
      <c r="AO543" s="65" t="s">
        <v>63</v>
      </c>
      <c r="AP543" s="64">
        <v>87.38</v>
      </c>
      <c r="AQ543" s="64">
        <v>132.8</v>
      </c>
      <c r="AR543" s="65" t="str">
        <f>IF(Stats!$AP543&gt;Stats!$AQ543,Stats!$AN543,Stats!$AO543)</f>
        <v>Mike S</v>
      </c>
      <c r="AS543" s="65" t="str">
        <f>IF(Stats!$AR543=Stats!$AN543,CONCATENATE(Stats!$AN543," over ",Stats!$AO543),CONCATENATE(Stats!$AO543," over ",Stats!$AN543))</f>
        <v>Mike S over Rick</v>
      </c>
      <c r="AT543" s="65" t="str">
        <f>IF(Stats!$AR543=Stats!$AO543,CONCATENATE(Stats!$AN543," loser to ",Stats!$AO543),CONCATENATE(Stats!$AO543," loser to ",Stats!$AN543))</f>
        <v>Rick loser to Mike S</v>
      </c>
      <c r="AU543" s="64">
        <f>ABS(Stats!$AQ543-Stats!$AP543)</f>
        <v>45.42</v>
      </c>
      <c r="AV543" s="64">
        <f>Stats!$AQ543+Stats!$AP543</f>
        <v>220.18</v>
      </c>
      <c r="AW543" s="64"/>
      <c r="AX543" s="4"/>
      <c r="AY543" s="4"/>
      <c r="AZ543" s="4"/>
      <c r="BA543" s="4"/>
      <c r="BB543" s="4"/>
      <c r="BC543" s="4"/>
      <c r="BD543" s="4"/>
      <c r="BE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  <c r="BX543" s="4"/>
      <c r="BY543" s="4"/>
      <c r="BZ543" s="4"/>
      <c r="CA543" s="4"/>
      <c r="CB543" s="4"/>
      <c r="CC543" s="4"/>
      <c r="CD543" s="4"/>
      <c r="CE543" s="4"/>
      <c r="CF543" s="4"/>
      <c r="CG543" s="4"/>
      <c r="CH543" s="4"/>
      <c r="CI543" s="4"/>
      <c r="CJ543" s="4"/>
      <c r="CK543" s="4"/>
      <c r="CL543" s="4"/>
      <c r="CM543" s="4"/>
      <c r="CN543" s="4"/>
      <c r="CO543" s="4"/>
      <c r="CP543" s="4"/>
      <c r="CQ543" s="4"/>
      <c r="CR543" s="4"/>
      <c r="CS543" s="4"/>
      <c r="CT543" s="4"/>
      <c r="CU543" s="4"/>
      <c r="CV543" s="4"/>
      <c r="CW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5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5">
        <v>2020.0</v>
      </c>
      <c r="AM544" s="45">
        <v>7.0</v>
      </c>
      <c r="AN544" s="46" t="s">
        <v>64</v>
      </c>
      <c r="AO544" s="46" t="s">
        <v>50</v>
      </c>
      <c r="AP544" s="45">
        <v>145.3</v>
      </c>
      <c r="AQ544" s="45">
        <v>119.22</v>
      </c>
      <c r="AR544" s="46" t="str">
        <f>IF(Stats!$AP544&gt;Stats!$AQ544,Stats!$AN544,Stats!$AO544)</f>
        <v>Mims</v>
      </c>
      <c r="AS544" s="46" t="str">
        <f>IF(Stats!$AR544=Stats!$AN544,CONCATENATE(Stats!$AN544," over ",Stats!$AO544),CONCATENATE(Stats!$AO544," over ",Stats!$AN544))</f>
        <v>Mims over AJ</v>
      </c>
      <c r="AT544" s="46" t="str">
        <f>IF(Stats!$AR544=Stats!$AO544,CONCATENATE(Stats!$AN544," loser to ",Stats!$AO544),CONCATENATE(Stats!$AO544," loser to ",Stats!$AN544))</f>
        <v>AJ loser to Mims</v>
      </c>
      <c r="AU544" s="45">
        <f>ABS(Stats!$AQ544-Stats!$AP544)</f>
        <v>26.08</v>
      </c>
      <c r="AV544" s="45">
        <f>Stats!$AQ544+Stats!$AP544</f>
        <v>264.52</v>
      </c>
      <c r="AW544" s="45"/>
      <c r="AX544" s="4"/>
      <c r="AY544" s="4"/>
      <c r="AZ544" s="4"/>
      <c r="BA544" s="4"/>
      <c r="BB544" s="4"/>
      <c r="BC544" s="4"/>
      <c r="BD544" s="4"/>
      <c r="BE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  <c r="BX544" s="4"/>
      <c r="BY544" s="4"/>
      <c r="BZ544" s="4"/>
      <c r="CA544" s="4"/>
      <c r="CB544" s="4"/>
      <c r="CC544" s="4"/>
      <c r="CD544" s="4"/>
      <c r="CE544" s="4"/>
      <c r="CF544" s="4"/>
      <c r="CG544" s="4"/>
      <c r="CH544" s="4"/>
      <c r="CI544" s="4"/>
      <c r="CJ544" s="4"/>
      <c r="CK544" s="4"/>
      <c r="CL544" s="4"/>
      <c r="CM544" s="4"/>
      <c r="CN544" s="4"/>
      <c r="CO544" s="4"/>
      <c r="CP544" s="4"/>
      <c r="CQ544" s="4"/>
      <c r="CR544" s="4"/>
      <c r="CS544" s="4"/>
      <c r="CT544" s="4"/>
      <c r="CU544" s="4"/>
      <c r="CV544" s="4"/>
      <c r="CW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5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64">
        <v>2020.0</v>
      </c>
      <c r="AM545" s="64">
        <v>6.0</v>
      </c>
      <c r="AN545" s="65" t="s">
        <v>66</v>
      </c>
      <c r="AO545" s="65" t="s">
        <v>59</v>
      </c>
      <c r="AP545" s="64">
        <v>94.28</v>
      </c>
      <c r="AQ545" s="64">
        <v>106.58</v>
      </c>
      <c r="AR545" s="65" t="str">
        <f>IF(Stats!$AP545&gt;Stats!$AQ545,Stats!$AN545,Stats!$AO545)</f>
        <v>Forrest</v>
      </c>
      <c r="AS545" s="65" t="str">
        <f>IF(Stats!$AR545=Stats!$AN545,CONCATENATE(Stats!$AN545," over ",Stats!$AO545),CONCATENATE(Stats!$AO545," over ",Stats!$AN545))</f>
        <v>Forrest over Nixon</v>
      </c>
      <c r="AT545" s="65" t="str">
        <f>IF(Stats!$AR545=Stats!$AO545,CONCATENATE(Stats!$AN545," loser to ",Stats!$AO545),CONCATENATE(Stats!$AO545," loser to ",Stats!$AN545))</f>
        <v>Nixon loser to Forrest</v>
      </c>
      <c r="AU545" s="64">
        <f>ABS(Stats!$AQ545-Stats!$AP545)</f>
        <v>12.3</v>
      </c>
      <c r="AV545" s="64">
        <f>Stats!$AQ545+Stats!$AP545</f>
        <v>200.86</v>
      </c>
      <c r="AW545" s="64"/>
      <c r="AX545" s="4"/>
      <c r="AY545" s="4"/>
      <c r="AZ545" s="4"/>
      <c r="BA545" s="4"/>
      <c r="BB545" s="4"/>
      <c r="BC545" s="4"/>
      <c r="BD545" s="4"/>
      <c r="BE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  <c r="BX545" s="4"/>
      <c r="BY545" s="4"/>
      <c r="BZ545" s="4"/>
      <c r="CA545" s="4"/>
      <c r="CB545" s="4"/>
      <c r="CC545" s="4"/>
      <c r="CD545" s="4"/>
      <c r="CE545" s="4"/>
      <c r="CF545" s="4"/>
      <c r="CG545" s="4"/>
      <c r="CH545" s="4"/>
      <c r="CI545" s="4"/>
      <c r="CJ545" s="4"/>
      <c r="CK545" s="4"/>
      <c r="CL545" s="4"/>
      <c r="CM545" s="4"/>
      <c r="CN545" s="4"/>
      <c r="CO545" s="4"/>
      <c r="CP545" s="4"/>
      <c r="CQ545" s="4"/>
      <c r="CR545" s="4"/>
      <c r="CS545" s="4"/>
      <c r="CT545" s="4"/>
      <c r="CU545" s="4"/>
      <c r="CV545" s="4"/>
      <c r="CW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5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5">
        <v>2020.0</v>
      </c>
      <c r="AM546" s="45">
        <v>6.0</v>
      </c>
      <c r="AN546" s="46" t="s">
        <v>69</v>
      </c>
      <c r="AO546" s="46" t="s">
        <v>55</v>
      </c>
      <c r="AP546" s="45">
        <v>85.32</v>
      </c>
      <c r="AQ546" s="45">
        <v>95.04</v>
      </c>
      <c r="AR546" s="46" t="str">
        <f>IF(Stats!$AP546&gt;Stats!$AQ546,Stats!$AN546,Stats!$AO546)</f>
        <v>Dave</v>
      </c>
      <c r="AS546" s="46" t="str">
        <f>IF(Stats!$AR546=Stats!$AN546,CONCATENATE(Stats!$AN546," over ",Stats!$AO546),CONCATENATE(Stats!$AO546," over ",Stats!$AN546))</f>
        <v>Dave over Todd</v>
      </c>
      <c r="AT546" s="46" t="str">
        <f>IF(Stats!$AR546=Stats!$AO546,CONCATENATE(Stats!$AN546," loser to ",Stats!$AO546),CONCATENATE(Stats!$AO546," loser to ",Stats!$AN546))</f>
        <v>Todd loser to Dave</v>
      </c>
      <c r="AU546" s="45">
        <f>ABS(Stats!$AQ546-Stats!$AP546)</f>
        <v>9.72</v>
      </c>
      <c r="AV546" s="45">
        <f>Stats!$AQ546+Stats!$AP546</f>
        <v>180.36</v>
      </c>
      <c r="AW546" s="45"/>
      <c r="AX546" s="4"/>
      <c r="AY546" s="4"/>
      <c r="AZ546" s="4"/>
      <c r="BA546" s="4"/>
      <c r="BB546" s="4"/>
      <c r="BC546" s="4"/>
      <c r="BD546" s="4"/>
      <c r="BE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  <c r="BX546" s="4"/>
      <c r="BY546" s="4"/>
      <c r="BZ546" s="4"/>
      <c r="CA546" s="4"/>
      <c r="CB546" s="4"/>
      <c r="CC546" s="4"/>
      <c r="CD546" s="4"/>
      <c r="CE546" s="4"/>
      <c r="CF546" s="4"/>
      <c r="CG546" s="4"/>
      <c r="CH546" s="4"/>
      <c r="CI546" s="4"/>
      <c r="CJ546" s="4"/>
      <c r="CK546" s="4"/>
      <c r="CL546" s="4"/>
      <c r="CM546" s="4"/>
      <c r="CN546" s="4"/>
      <c r="CO546" s="4"/>
      <c r="CP546" s="4"/>
      <c r="CQ546" s="4"/>
      <c r="CR546" s="4"/>
      <c r="CS546" s="4"/>
      <c r="CT546" s="4"/>
      <c r="CU546" s="4"/>
      <c r="CV546" s="4"/>
      <c r="CW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5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64">
        <v>2020.0</v>
      </c>
      <c r="AM547" s="64">
        <v>6.0</v>
      </c>
      <c r="AN547" s="65" t="s">
        <v>60</v>
      </c>
      <c r="AO547" s="65" t="s">
        <v>68</v>
      </c>
      <c r="AP547" s="64">
        <v>86.7</v>
      </c>
      <c r="AQ547" s="64">
        <v>131.56</v>
      </c>
      <c r="AR547" s="65" t="str">
        <f>IF(Stats!$AP547&gt;Stats!$AQ547,Stats!$AN547,Stats!$AO547)</f>
        <v>Ryan</v>
      </c>
      <c r="AS547" s="65" t="str">
        <f>IF(Stats!$AR547=Stats!$AN547,CONCATENATE(Stats!$AN547," over ",Stats!$AO547),CONCATENATE(Stats!$AO547," over ",Stats!$AN547))</f>
        <v>Ryan over Hoyle</v>
      </c>
      <c r="AT547" s="65" t="str">
        <f>IF(Stats!$AR547=Stats!$AO547,CONCATENATE(Stats!$AN547," loser to ",Stats!$AO547),CONCATENATE(Stats!$AO547," loser to ",Stats!$AN547))</f>
        <v>Hoyle loser to Ryan</v>
      </c>
      <c r="AU547" s="64">
        <f>ABS(Stats!$AQ547-Stats!$AP547)</f>
        <v>44.86</v>
      </c>
      <c r="AV547" s="64">
        <f>Stats!$AQ547+Stats!$AP547</f>
        <v>218.26</v>
      </c>
      <c r="AW547" s="64"/>
      <c r="AX547" s="4"/>
      <c r="AY547" s="4"/>
      <c r="AZ547" s="4"/>
      <c r="BA547" s="4"/>
      <c r="BB547" s="4"/>
      <c r="BC547" s="4"/>
      <c r="BD547" s="4"/>
      <c r="BE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  <c r="BX547" s="4"/>
      <c r="BY547" s="4"/>
      <c r="BZ547" s="4"/>
      <c r="CA547" s="4"/>
      <c r="CB547" s="4"/>
      <c r="CC547" s="4"/>
      <c r="CD547" s="4"/>
      <c r="CE547" s="4"/>
      <c r="CF547" s="4"/>
      <c r="CG547" s="4"/>
      <c r="CH547" s="4"/>
      <c r="CI547" s="4"/>
      <c r="CJ547" s="4"/>
      <c r="CK547" s="4"/>
      <c r="CL547" s="4"/>
      <c r="CM547" s="4"/>
      <c r="CN547" s="4"/>
      <c r="CO547" s="4"/>
      <c r="CP547" s="4"/>
      <c r="CQ547" s="4"/>
      <c r="CR547" s="4"/>
      <c r="CS547" s="4"/>
      <c r="CT547" s="4"/>
      <c r="CU547" s="4"/>
      <c r="CV547" s="4"/>
      <c r="CW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5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5">
        <v>2020.0</v>
      </c>
      <c r="AM548" s="45">
        <v>6.0</v>
      </c>
      <c r="AN548" s="46" t="s">
        <v>57</v>
      </c>
      <c r="AO548" s="46" t="s">
        <v>61</v>
      </c>
      <c r="AP548" s="45">
        <v>98.5</v>
      </c>
      <c r="AQ548" s="45">
        <v>95.24</v>
      </c>
      <c r="AR548" s="46" t="str">
        <f>IF(Stats!$AP548&gt;Stats!$AQ548,Stats!$AN548,Stats!$AO548)</f>
        <v>Doug</v>
      </c>
      <c r="AS548" s="46" t="str">
        <f>IF(Stats!$AR548=Stats!$AN548,CONCATENATE(Stats!$AN548," over ",Stats!$AO548),CONCATENATE(Stats!$AO548," over ",Stats!$AN548))</f>
        <v>Doug over Jimmy</v>
      </c>
      <c r="AT548" s="46" t="str">
        <f>IF(Stats!$AR548=Stats!$AO548,CONCATENATE(Stats!$AN548," loser to ",Stats!$AO548),CONCATENATE(Stats!$AO548," loser to ",Stats!$AN548))</f>
        <v>Jimmy loser to Doug</v>
      </c>
      <c r="AU548" s="45">
        <f>ABS(Stats!$AQ548-Stats!$AP548)</f>
        <v>3.26</v>
      </c>
      <c r="AV548" s="45">
        <f>Stats!$AQ548+Stats!$AP548</f>
        <v>193.74</v>
      </c>
      <c r="AW548" s="45"/>
      <c r="AX548" s="4"/>
      <c r="AY548" s="4"/>
      <c r="AZ548" s="4"/>
      <c r="BA548" s="4"/>
      <c r="BB548" s="4"/>
      <c r="BC548" s="4"/>
      <c r="BD548" s="4"/>
      <c r="BE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  <c r="BX548" s="4"/>
      <c r="BY548" s="4"/>
      <c r="BZ548" s="4"/>
      <c r="CA548" s="4"/>
      <c r="CB548" s="4"/>
      <c r="CC548" s="4"/>
      <c r="CD548" s="4"/>
      <c r="CE548" s="4"/>
      <c r="CF548" s="4"/>
      <c r="CG548" s="4"/>
      <c r="CH548" s="4"/>
      <c r="CI548" s="4"/>
      <c r="CJ548" s="4"/>
      <c r="CK548" s="4"/>
      <c r="CL548" s="4"/>
      <c r="CM548" s="4"/>
      <c r="CN548" s="4"/>
      <c r="CO548" s="4"/>
      <c r="CP548" s="4"/>
      <c r="CQ548" s="4"/>
      <c r="CR548" s="4"/>
      <c r="CS548" s="4"/>
      <c r="CT548" s="4"/>
      <c r="CU548" s="4"/>
      <c r="CV548" s="4"/>
      <c r="CW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5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64">
        <v>2020.0</v>
      </c>
      <c r="AM549" s="64">
        <v>6.0</v>
      </c>
      <c r="AN549" s="65" t="s">
        <v>63</v>
      </c>
      <c r="AO549" s="65" t="s">
        <v>65</v>
      </c>
      <c r="AP549" s="64">
        <v>88.62</v>
      </c>
      <c r="AQ549" s="64">
        <v>92.38</v>
      </c>
      <c r="AR549" s="65" t="str">
        <f>IF(Stats!$AP549&gt;Stats!$AQ549,Stats!$AN549,Stats!$AO549)</f>
        <v>Neill</v>
      </c>
      <c r="AS549" s="65" t="str">
        <f>IF(Stats!$AR549=Stats!$AN549,CONCATENATE(Stats!$AN549," over ",Stats!$AO549),CONCATENATE(Stats!$AO549," over ",Stats!$AN549))</f>
        <v>Neill over Mike S</v>
      </c>
      <c r="AT549" s="65" t="str">
        <f>IF(Stats!$AR549=Stats!$AO549,CONCATENATE(Stats!$AN549," loser to ",Stats!$AO549),CONCATENATE(Stats!$AO549," loser to ",Stats!$AN549))</f>
        <v>Mike S loser to Neill</v>
      </c>
      <c r="AU549" s="64">
        <f>ABS(Stats!$AQ549-Stats!$AP549)</f>
        <v>3.76</v>
      </c>
      <c r="AV549" s="64">
        <f>Stats!$AQ549+Stats!$AP549</f>
        <v>181</v>
      </c>
      <c r="AW549" s="64"/>
      <c r="AX549" s="4"/>
      <c r="AY549" s="4"/>
      <c r="AZ549" s="4"/>
      <c r="BA549" s="4"/>
      <c r="BB549" s="4"/>
      <c r="BC549" s="4"/>
      <c r="BD549" s="4"/>
      <c r="BE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  <c r="BX549" s="4"/>
      <c r="BY549" s="4"/>
      <c r="BZ549" s="4"/>
      <c r="CA549" s="4"/>
      <c r="CB549" s="4"/>
      <c r="CC549" s="4"/>
      <c r="CD549" s="4"/>
      <c r="CE549" s="4"/>
      <c r="CF549" s="4"/>
      <c r="CG549" s="4"/>
      <c r="CH549" s="4"/>
      <c r="CI549" s="4"/>
      <c r="CJ549" s="4"/>
      <c r="CK549" s="4"/>
      <c r="CL549" s="4"/>
      <c r="CM549" s="4"/>
      <c r="CN549" s="4"/>
      <c r="CO549" s="4"/>
      <c r="CP549" s="4"/>
      <c r="CQ549" s="4"/>
      <c r="CR549" s="4"/>
      <c r="CS549" s="4"/>
      <c r="CT549" s="4"/>
      <c r="CU549" s="4"/>
      <c r="CV549" s="4"/>
      <c r="CW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5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5">
        <v>2020.0</v>
      </c>
      <c r="AM550" s="45">
        <v>6.0</v>
      </c>
      <c r="AN550" s="46" t="s">
        <v>50</v>
      </c>
      <c r="AO550" s="46" t="s">
        <v>49</v>
      </c>
      <c r="AP550" s="45">
        <v>83.72</v>
      </c>
      <c r="AQ550" s="45">
        <v>78.42</v>
      </c>
      <c r="AR550" s="46" t="str">
        <f>IF(Stats!$AP550&gt;Stats!$AQ550,Stats!$AN550,Stats!$AO550)</f>
        <v>AJ</v>
      </c>
      <c r="AS550" s="46" t="str">
        <f>IF(Stats!$AR550=Stats!$AN550,CONCATENATE(Stats!$AN550," over ",Stats!$AO550),CONCATENATE(Stats!$AO550," over ",Stats!$AN550))</f>
        <v>AJ over Adler</v>
      </c>
      <c r="AT550" s="46" t="str">
        <f>IF(Stats!$AR550=Stats!$AO550,CONCATENATE(Stats!$AN550," loser to ",Stats!$AO550),CONCATENATE(Stats!$AO550," loser to ",Stats!$AN550))</f>
        <v>Adler loser to AJ</v>
      </c>
      <c r="AU550" s="45">
        <f>ABS(Stats!$AQ550-Stats!$AP550)</f>
        <v>5.3</v>
      </c>
      <c r="AV550" s="45">
        <f>Stats!$AQ550+Stats!$AP550</f>
        <v>162.14</v>
      </c>
      <c r="AW550" s="45"/>
      <c r="AX550" s="4"/>
      <c r="AY550" s="4"/>
      <c r="AZ550" s="4"/>
      <c r="BA550" s="4"/>
      <c r="BB550" s="4"/>
      <c r="BC550" s="4"/>
      <c r="BD550" s="4"/>
      <c r="BE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  <c r="BX550" s="4"/>
      <c r="BY550" s="4"/>
      <c r="BZ550" s="4"/>
      <c r="CA550" s="4"/>
      <c r="CB550" s="4"/>
      <c r="CC550" s="4"/>
      <c r="CD550" s="4"/>
      <c r="CE550" s="4"/>
      <c r="CF550" s="4"/>
      <c r="CG550" s="4"/>
      <c r="CH550" s="4"/>
      <c r="CI550" s="4"/>
      <c r="CJ550" s="4"/>
      <c r="CK550" s="4"/>
      <c r="CL550" s="4"/>
      <c r="CM550" s="4"/>
      <c r="CN550" s="4"/>
      <c r="CO550" s="4"/>
      <c r="CP550" s="4"/>
      <c r="CQ550" s="4"/>
      <c r="CR550" s="4"/>
      <c r="CS550" s="4"/>
      <c r="CT550" s="4"/>
      <c r="CU550" s="4"/>
      <c r="CV550" s="4"/>
      <c r="CW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5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64">
        <v>2020.0</v>
      </c>
      <c r="AM551" s="64">
        <v>6.0</v>
      </c>
      <c r="AN551" s="65" t="s">
        <v>64</v>
      </c>
      <c r="AO551" s="65" t="s">
        <v>67</v>
      </c>
      <c r="AP551" s="64">
        <v>97.9</v>
      </c>
      <c r="AQ551" s="64">
        <v>89.22</v>
      </c>
      <c r="AR551" s="65" t="str">
        <f>IF(Stats!$AP551&gt;Stats!$AQ551,Stats!$AN551,Stats!$AO551)</f>
        <v>Mims</v>
      </c>
      <c r="AS551" s="65" t="str">
        <f>IF(Stats!$AR551=Stats!$AN551,CONCATENATE(Stats!$AN551," over ",Stats!$AO551),CONCATENATE(Stats!$AO551," over ",Stats!$AN551))</f>
        <v>Mims over Rick</v>
      </c>
      <c r="AT551" s="65" t="str">
        <f>IF(Stats!$AR551=Stats!$AO551,CONCATENATE(Stats!$AN551," loser to ",Stats!$AO551),CONCATENATE(Stats!$AO551," loser to ",Stats!$AN551))</f>
        <v>Rick loser to Mims</v>
      </c>
      <c r="AU551" s="64">
        <f>ABS(Stats!$AQ551-Stats!$AP551)</f>
        <v>8.68</v>
      </c>
      <c r="AV551" s="64">
        <f>Stats!$AQ551+Stats!$AP551</f>
        <v>187.12</v>
      </c>
      <c r="AW551" s="64"/>
      <c r="AX551" s="4"/>
      <c r="AY551" s="4"/>
      <c r="AZ551" s="4"/>
      <c r="BA551" s="4"/>
      <c r="BB551" s="4"/>
      <c r="BC551" s="4"/>
      <c r="BD551" s="4"/>
      <c r="BE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  <c r="BX551" s="4"/>
      <c r="BY551" s="4"/>
      <c r="BZ551" s="4"/>
      <c r="CA551" s="4"/>
      <c r="CB551" s="4"/>
      <c r="CC551" s="4"/>
      <c r="CD551" s="4"/>
      <c r="CE551" s="4"/>
      <c r="CF551" s="4"/>
      <c r="CG551" s="4"/>
      <c r="CH551" s="4"/>
      <c r="CI551" s="4"/>
      <c r="CJ551" s="4"/>
      <c r="CK551" s="4"/>
      <c r="CL551" s="4"/>
      <c r="CM551" s="4"/>
      <c r="CN551" s="4"/>
      <c r="CO551" s="4"/>
      <c r="CP551" s="4"/>
      <c r="CQ551" s="4"/>
      <c r="CR551" s="4"/>
      <c r="CS551" s="4"/>
      <c r="CT551" s="4"/>
      <c r="CU551" s="4"/>
      <c r="CV551" s="4"/>
      <c r="CW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5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5">
        <v>2020.0</v>
      </c>
      <c r="AM552" s="45">
        <v>5.0</v>
      </c>
      <c r="AN552" s="46" t="s">
        <v>59</v>
      </c>
      <c r="AO552" s="46" t="s">
        <v>69</v>
      </c>
      <c r="AP552" s="45">
        <v>109.92</v>
      </c>
      <c r="AQ552" s="45">
        <v>110.54</v>
      </c>
      <c r="AR552" s="46" t="str">
        <f>IF(Stats!$AP552&gt;Stats!$AQ552,Stats!$AN552,Stats!$AO552)</f>
        <v>Todd</v>
      </c>
      <c r="AS552" s="46" t="str">
        <f>IF(Stats!$AR552=Stats!$AN552,CONCATENATE(Stats!$AN552," over ",Stats!$AO552),CONCATENATE(Stats!$AO552," over ",Stats!$AN552))</f>
        <v>Todd over Forrest</v>
      </c>
      <c r="AT552" s="46" t="str">
        <f>IF(Stats!$AR552=Stats!$AO552,CONCATENATE(Stats!$AN552," loser to ",Stats!$AO552),CONCATENATE(Stats!$AO552," loser to ",Stats!$AN552))</f>
        <v>Forrest loser to Todd</v>
      </c>
      <c r="AU552" s="45">
        <f>ABS(Stats!$AQ552-Stats!$AP552)</f>
        <v>0.62</v>
      </c>
      <c r="AV552" s="45">
        <f>Stats!$AQ552+Stats!$AP552</f>
        <v>220.46</v>
      </c>
      <c r="AW552" s="45"/>
      <c r="AX552" s="4"/>
      <c r="AY552" s="4"/>
      <c r="AZ552" s="4"/>
      <c r="BA552" s="4"/>
      <c r="BB552" s="4"/>
      <c r="BC552" s="4"/>
      <c r="BD552" s="4"/>
      <c r="BE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  <c r="BX552" s="4"/>
      <c r="BY552" s="4"/>
      <c r="BZ552" s="4"/>
      <c r="CA552" s="4"/>
      <c r="CB552" s="4"/>
      <c r="CC552" s="4"/>
      <c r="CD552" s="4"/>
      <c r="CE552" s="4"/>
      <c r="CF552" s="4"/>
      <c r="CG552" s="4"/>
      <c r="CH552" s="4"/>
      <c r="CI552" s="4"/>
      <c r="CJ552" s="4"/>
      <c r="CK552" s="4"/>
      <c r="CL552" s="4"/>
      <c r="CM552" s="4"/>
      <c r="CN552" s="4"/>
      <c r="CO552" s="4"/>
      <c r="CP552" s="4"/>
      <c r="CQ552" s="4"/>
      <c r="CR552" s="4"/>
      <c r="CS552" s="4"/>
      <c r="CT552" s="4"/>
      <c r="CU552" s="4"/>
      <c r="CV552" s="4"/>
      <c r="CW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5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64">
        <v>2020.0</v>
      </c>
      <c r="AM553" s="64">
        <v>5.0</v>
      </c>
      <c r="AN553" s="65" t="s">
        <v>66</v>
      </c>
      <c r="AO553" s="65" t="s">
        <v>60</v>
      </c>
      <c r="AP553" s="64">
        <v>143.42</v>
      </c>
      <c r="AQ553" s="64">
        <v>113.66</v>
      </c>
      <c r="AR553" s="65" t="str">
        <f>IF(Stats!$AP553&gt;Stats!$AQ553,Stats!$AN553,Stats!$AO553)</f>
        <v>Nixon</v>
      </c>
      <c r="AS553" s="65" t="str">
        <f>IF(Stats!$AR553=Stats!$AN553,CONCATENATE(Stats!$AN553," over ",Stats!$AO553),CONCATENATE(Stats!$AO553," over ",Stats!$AN553))</f>
        <v>Nixon over Hoyle</v>
      </c>
      <c r="AT553" s="65" t="str">
        <f>IF(Stats!$AR553=Stats!$AO553,CONCATENATE(Stats!$AN553," loser to ",Stats!$AO553),CONCATENATE(Stats!$AO553," loser to ",Stats!$AN553))</f>
        <v>Hoyle loser to Nixon</v>
      </c>
      <c r="AU553" s="64">
        <f>ABS(Stats!$AQ553-Stats!$AP553)</f>
        <v>29.76</v>
      </c>
      <c r="AV553" s="64">
        <f>Stats!$AQ553+Stats!$AP553</f>
        <v>257.08</v>
      </c>
      <c r="AW553" s="64"/>
      <c r="AX553" s="4"/>
      <c r="AY553" s="4"/>
      <c r="AZ553" s="4"/>
      <c r="BA553" s="4"/>
      <c r="BB553" s="4"/>
      <c r="BC553" s="4"/>
      <c r="BD553" s="4"/>
      <c r="BE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  <c r="BX553" s="4"/>
      <c r="BY553" s="4"/>
      <c r="BZ553" s="4"/>
      <c r="CA553" s="4"/>
      <c r="CB553" s="4"/>
      <c r="CC553" s="4"/>
      <c r="CD553" s="4"/>
      <c r="CE553" s="4"/>
      <c r="CF553" s="4"/>
      <c r="CG553" s="4"/>
      <c r="CH553" s="4"/>
      <c r="CI553" s="4"/>
      <c r="CJ553" s="4"/>
      <c r="CK553" s="4"/>
      <c r="CL553" s="4"/>
      <c r="CM553" s="4"/>
      <c r="CN553" s="4"/>
      <c r="CO553" s="4"/>
      <c r="CP553" s="4"/>
      <c r="CQ553" s="4"/>
      <c r="CR553" s="4"/>
      <c r="CS553" s="4"/>
      <c r="CT553" s="4"/>
      <c r="CU553" s="4"/>
      <c r="CV553" s="4"/>
      <c r="CW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5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5">
        <v>2020.0</v>
      </c>
      <c r="AM554" s="45">
        <v>5.0</v>
      </c>
      <c r="AN554" s="46" t="s">
        <v>55</v>
      </c>
      <c r="AO554" s="46" t="s">
        <v>57</v>
      </c>
      <c r="AP554" s="45">
        <v>118.72</v>
      </c>
      <c r="AQ554" s="45">
        <v>99.76</v>
      </c>
      <c r="AR554" s="46" t="str">
        <f>IF(Stats!$AP554&gt;Stats!$AQ554,Stats!$AN554,Stats!$AO554)</f>
        <v>Dave</v>
      </c>
      <c r="AS554" s="46" t="str">
        <f>IF(Stats!$AR554=Stats!$AN554,CONCATENATE(Stats!$AN554," over ",Stats!$AO554),CONCATENATE(Stats!$AO554," over ",Stats!$AN554))</f>
        <v>Dave over Doug</v>
      </c>
      <c r="AT554" s="46" t="str">
        <f>IF(Stats!$AR554=Stats!$AO554,CONCATENATE(Stats!$AN554," loser to ",Stats!$AO554),CONCATENATE(Stats!$AO554," loser to ",Stats!$AN554))</f>
        <v>Doug loser to Dave</v>
      </c>
      <c r="AU554" s="45">
        <f>ABS(Stats!$AQ554-Stats!$AP554)</f>
        <v>18.96</v>
      </c>
      <c r="AV554" s="45">
        <f>Stats!$AQ554+Stats!$AP554</f>
        <v>218.48</v>
      </c>
      <c r="AW554" s="45"/>
      <c r="AX554" s="4"/>
      <c r="AY554" s="4"/>
      <c r="AZ554" s="4"/>
      <c r="BA554" s="4"/>
      <c r="BB554" s="4"/>
      <c r="BC554" s="4"/>
      <c r="BD554" s="4"/>
      <c r="BE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  <c r="BX554" s="4"/>
      <c r="BY554" s="4"/>
      <c r="BZ554" s="4"/>
      <c r="CA554" s="4"/>
      <c r="CB554" s="4"/>
      <c r="CC554" s="4"/>
      <c r="CD554" s="4"/>
      <c r="CE554" s="4"/>
      <c r="CF554" s="4"/>
      <c r="CG554" s="4"/>
      <c r="CH554" s="4"/>
      <c r="CI554" s="4"/>
      <c r="CJ554" s="4"/>
      <c r="CK554" s="4"/>
      <c r="CL554" s="4"/>
      <c r="CM554" s="4"/>
      <c r="CN554" s="4"/>
      <c r="CO554" s="4"/>
      <c r="CP554" s="4"/>
      <c r="CQ554" s="4"/>
      <c r="CR554" s="4"/>
      <c r="CS554" s="4"/>
      <c r="CT554" s="4"/>
      <c r="CU554" s="4"/>
      <c r="CV554" s="4"/>
      <c r="CW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5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64">
        <v>2020.0</v>
      </c>
      <c r="AM555" s="64">
        <v>5.0</v>
      </c>
      <c r="AN555" s="65" t="s">
        <v>68</v>
      </c>
      <c r="AO555" s="65" t="s">
        <v>63</v>
      </c>
      <c r="AP555" s="64">
        <v>77.6</v>
      </c>
      <c r="AQ555" s="64">
        <v>109.26</v>
      </c>
      <c r="AR555" s="65" t="str">
        <f>IF(Stats!$AP555&gt;Stats!$AQ555,Stats!$AN555,Stats!$AO555)</f>
        <v>Mike S</v>
      </c>
      <c r="AS555" s="65" t="str">
        <f>IF(Stats!$AR555=Stats!$AN555,CONCATENATE(Stats!$AN555," over ",Stats!$AO555),CONCATENATE(Stats!$AO555," over ",Stats!$AN555))</f>
        <v>Mike S over Ryan</v>
      </c>
      <c r="AT555" s="65" t="str">
        <f>IF(Stats!$AR555=Stats!$AO555,CONCATENATE(Stats!$AN555," loser to ",Stats!$AO555),CONCATENATE(Stats!$AO555," loser to ",Stats!$AN555))</f>
        <v>Ryan loser to Mike S</v>
      </c>
      <c r="AU555" s="64">
        <f>ABS(Stats!$AQ555-Stats!$AP555)</f>
        <v>31.66</v>
      </c>
      <c r="AV555" s="64">
        <f>Stats!$AQ555+Stats!$AP555</f>
        <v>186.86</v>
      </c>
      <c r="AW555" s="64"/>
      <c r="AX555" s="4"/>
      <c r="AY555" s="4"/>
      <c r="AZ555" s="4"/>
      <c r="BA555" s="4"/>
      <c r="BB555" s="4"/>
      <c r="BC555" s="4"/>
      <c r="BD555" s="4"/>
      <c r="BE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  <c r="BX555" s="4"/>
      <c r="BY555" s="4"/>
      <c r="BZ555" s="4"/>
      <c r="CA555" s="4"/>
      <c r="CB555" s="4"/>
      <c r="CC555" s="4"/>
      <c r="CD555" s="4"/>
      <c r="CE555" s="4"/>
      <c r="CF555" s="4"/>
      <c r="CG555" s="4"/>
      <c r="CH555" s="4"/>
      <c r="CI555" s="4"/>
      <c r="CJ555" s="4"/>
      <c r="CK555" s="4"/>
      <c r="CL555" s="4"/>
      <c r="CM555" s="4"/>
      <c r="CN555" s="4"/>
      <c r="CO555" s="4"/>
      <c r="CP555" s="4"/>
      <c r="CQ555" s="4"/>
      <c r="CR555" s="4"/>
      <c r="CS555" s="4"/>
      <c r="CT555" s="4"/>
      <c r="CU555" s="4"/>
      <c r="CV555" s="4"/>
      <c r="CW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5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5">
        <v>2020.0</v>
      </c>
      <c r="AM556" s="45">
        <v>5.0</v>
      </c>
      <c r="AN556" s="46" t="s">
        <v>61</v>
      </c>
      <c r="AO556" s="46" t="s">
        <v>50</v>
      </c>
      <c r="AP556" s="45">
        <v>97.38</v>
      </c>
      <c r="AQ556" s="45">
        <v>115.04</v>
      </c>
      <c r="AR556" s="46" t="str">
        <f>IF(Stats!$AP556&gt;Stats!$AQ556,Stats!$AN556,Stats!$AO556)</f>
        <v>AJ</v>
      </c>
      <c r="AS556" s="46" t="str">
        <f>IF(Stats!$AR556=Stats!$AN556,CONCATENATE(Stats!$AN556," over ",Stats!$AO556),CONCATENATE(Stats!$AO556," over ",Stats!$AN556))</f>
        <v>AJ over Jimmy</v>
      </c>
      <c r="AT556" s="46" t="str">
        <f>IF(Stats!$AR556=Stats!$AO556,CONCATENATE(Stats!$AN556," loser to ",Stats!$AO556),CONCATENATE(Stats!$AO556," loser to ",Stats!$AN556))</f>
        <v>Jimmy loser to AJ</v>
      </c>
      <c r="AU556" s="45">
        <f>ABS(Stats!$AQ556-Stats!$AP556)</f>
        <v>17.66</v>
      </c>
      <c r="AV556" s="45">
        <f>Stats!$AQ556+Stats!$AP556</f>
        <v>212.42</v>
      </c>
      <c r="AW556" s="45"/>
      <c r="AX556" s="4"/>
      <c r="AY556" s="4"/>
      <c r="AZ556" s="4"/>
      <c r="BA556" s="4"/>
      <c r="BB556" s="4"/>
      <c r="BC556" s="4"/>
      <c r="BD556" s="4"/>
      <c r="BE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  <c r="BX556" s="4"/>
      <c r="BY556" s="4"/>
      <c r="BZ556" s="4"/>
      <c r="CA556" s="4"/>
      <c r="CB556" s="4"/>
      <c r="CC556" s="4"/>
      <c r="CD556" s="4"/>
      <c r="CE556" s="4"/>
      <c r="CF556" s="4"/>
      <c r="CG556" s="4"/>
      <c r="CH556" s="4"/>
      <c r="CI556" s="4"/>
      <c r="CJ556" s="4"/>
      <c r="CK556" s="4"/>
      <c r="CL556" s="4"/>
      <c r="CM556" s="4"/>
      <c r="CN556" s="4"/>
      <c r="CO556" s="4"/>
      <c r="CP556" s="4"/>
      <c r="CQ556" s="4"/>
      <c r="CR556" s="4"/>
      <c r="CS556" s="4"/>
      <c r="CT556" s="4"/>
      <c r="CU556" s="4"/>
      <c r="CV556" s="4"/>
      <c r="CW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5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64">
        <v>2020.0</v>
      </c>
      <c r="AM557" s="64">
        <v>5.0</v>
      </c>
      <c r="AN557" s="65" t="s">
        <v>65</v>
      </c>
      <c r="AO557" s="65" t="s">
        <v>64</v>
      </c>
      <c r="AP557" s="64">
        <v>105.26</v>
      </c>
      <c r="AQ557" s="64">
        <v>121.5</v>
      </c>
      <c r="AR557" s="65" t="str">
        <f>IF(Stats!$AP557&gt;Stats!$AQ557,Stats!$AN557,Stats!$AO557)</f>
        <v>Mims</v>
      </c>
      <c r="AS557" s="65" t="str">
        <f>IF(Stats!$AR557=Stats!$AN557,CONCATENATE(Stats!$AN557," over ",Stats!$AO557),CONCATENATE(Stats!$AO557," over ",Stats!$AN557))</f>
        <v>Mims over Neill</v>
      </c>
      <c r="AT557" s="65" t="str">
        <f>IF(Stats!$AR557=Stats!$AO557,CONCATENATE(Stats!$AN557," loser to ",Stats!$AO557),CONCATENATE(Stats!$AO557," loser to ",Stats!$AN557))</f>
        <v>Neill loser to Mims</v>
      </c>
      <c r="AU557" s="64">
        <f>ABS(Stats!$AQ557-Stats!$AP557)</f>
        <v>16.24</v>
      </c>
      <c r="AV557" s="64">
        <f>Stats!$AQ557+Stats!$AP557</f>
        <v>226.76</v>
      </c>
      <c r="AW557" s="64"/>
      <c r="AX557" s="4"/>
      <c r="AY557" s="4"/>
      <c r="AZ557" s="4"/>
      <c r="BA557" s="4"/>
      <c r="BB557" s="4"/>
      <c r="BC557" s="4"/>
      <c r="BD557" s="4"/>
      <c r="BE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  <c r="BX557" s="4"/>
      <c r="BY557" s="4"/>
      <c r="BZ557" s="4"/>
      <c r="CA557" s="4"/>
      <c r="CB557" s="4"/>
      <c r="CC557" s="4"/>
      <c r="CD557" s="4"/>
      <c r="CE557" s="4"/>
      <c r="CF557" s="4"/>
      <c r="CG557" s="4"/>
      <c r="CH557" s="4"/>
      <c r="CI557" s="4"/>
      <c r="CJ557" s="4"/>
      <c r="CK557" s="4"/>
      <c r="CL557" s="4"/>
      <c r="CM557" s="4"/>
      <c r="CN557" s="4"/>
      <c r="CO557" s="4"/>
      <c r="CP557" s="4"/>
      <c r="CQ557" s="4"/>
      <c r="CR557" s="4"/>
      <c r="CS557" s="4"/>
      <c r="CT557" s="4"/>
      <c r="CU557" s="4"/>
      <c r="CV557" s="4"/>
      <c r="CW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5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5">
        <v>2020.0</v>
      </c>
      <c r="AM558" s="45">
        <v>5.0</v>
      </c>
      <c r="AN558" s="46" t="s">
        <v>49</v>
      </c>
      <c r="AO558" s="46" t="s">
        <v>67</v>
      </c>
      <c r="AP558" s="45">
        <v>86.92</v>
      </c>
      <c r="AQ558" s="45">
        <v>83.9</v>
      </c>
      <c r="AR558" s="46" t="str">
        <f>IF(Stats!$AP558&gt;Stats!$AQ558,Stats!$AN558,Stats!$AO558)</f>
        <v>Adler</v>
      </c>
      <c r="AS558" s="46" t="str">
        <f>IF(Stats!$AR558=Stats!$AN558,CONCATENATE(Stats!$AN558," over ",Stats!$AO558),CONCATENATE(Stats!$AO558," over ",Stats!$AN558))</f>
        <v>Adler over Rick</v>
      </c>
      <c r="AT558" s="46" t="str">
        <f>IF(Stats!$AR558=Stats!$AO558,CONCATENATE(Stats!$AN558," loser to ",Stats!$AO558),CONCATENATE(Stats!$AO558," loser to ",Stats!$AN558))</f>
        <v>Rick loser to Adler</v>
      </c>
      <c r="AU558" s="45">
        <f>ABS(Stats!$AQ558-Stats!$AP558)</f>
        <v>3.02</v>
      </c>
      <c r="AV558" s="45">
        <f>Stats!$AQ558+Stats!$AP558</f>
        <v>170.82</v>
      </c>
      <c r="AW558" s="45"/>
      <c r="AX558" s="4"/>
      <c r="AY558" s="4"/>
      <c r="AZ558" s="4"/>
      <c r="BA558" s="4"/>
      <c r="BB558" s="4"/>
      <c r="BC558" s="4"/>
      <c r="BD558" s="4"/>
      <c r="BE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  <c r="BX558" s="4"/>
      <c r="BY558" s="4"/>
      <c r="BZ558" s="4"/>
      <c r="CA558" s="4"/>
      <c r="CB558" s="4"/>
      <c r="CC558" s="4"/>
      <c r="CD558" s="4"/>
      <c r="CE558" s="4"/>
      <c r="CF558" s="4"/>
      <c r="CG558" s="4"/>
      <c r="CH558" s="4"/>
      <c r="CI558" s="4"/>
      <c r="CJ558" s="4"/>
      <c r="CK558" s="4"/>
      <c r="CL558" s="4"/>
      <c r="CM558" s="4"/>
      <c r="CN558" s="4"/>
      <c r="CO558" s="4"/>
      <c r="CP558" s="4"/>
      <c r="CQ558" s="4"/>
      <c r="CR558" s="4"/>
      <c r="CS558" s="4"/>
      <c r="CT558" s="4"/>
      <c r="CU558" s="4"/>
      <c r="CV558" s="4"/>
      <c r="CW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5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64">
        <v>2020.0</v>
      </c>
      <c r="AM559" s="64">
        <v>4.0</v>
      </c>
      <c r="AN559" s="65" t="s">
        <v>60</v>
      </c>
      <c r="AO559" s="65" t="s">
        <v>59</v>
      </c>
      <c r="AP559" s="64">
        <v>116.9</v>
      </c>
      <c r="AQ559" s="64">
        <v>156.7</v>
      </c>
      <c r="AR559" s="65" t="str">
        <f>IF(Stats!$AP559&gt;Stats!$AQ559,Stats!$AN559,Stats!$AO559)</f>
        <v>Forrest</v>
      </c>
      <c r="AS559" s="65" t="str">
        <f>IF(Stats!$AR559=Stats!$AN559,CONCATENATE(Stats!$AN559," over ",Stats!$AO559),CONCATENATE(Stats!$AO559," over ",Stats!$AN559))</f>
        <v>Forrest over Hoyle</v>
      </c>
      <c r="AT559" s="65" t="str">
        <f>IF(Stats!$AR559=Stats!$AO559,CONCATENATE(Stats!$AN559," loser to ",Stats!$AO559),CONCATENATE(Stats!$AO559," loser to ",Stats!$AN559))</f>
        <v>Hoyle loser to Forrest</v>
      </c>
      <c r="AU559" s="64">
        <f>ABS(Stats!$AQ559-Stats!$AP559)</f>
        <v>39.8</v>
      </c>
      <c r="AV559" s="64">
        <f>Stats!$AQ559+Stats!$AP559</f>
        <v>273.6</v>
      </c>
      <c r="AW559" s="64"/>
      <c r="AX559" s="4"/>
      <c r="AY559" s="4"/>
      <c r="AZ559" s="4"/>
      <c r="BA559" s="4"/>
      <c r="BB559" s="4"/>
      <c r="BC559" s="4"/>
      <c r="BD559" s="4"/>
      <c r="BE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  <c r="BX559" s="4"/>
      <c r="BY559" s="4"/>
      <c r="BZ559" s="4"/>
      <c r="CA559" s="4"/>
      <c r="CB559" s="4"/>
      <c r="CC559" s="4"/>
      <c r="CD559" s="4"/>
      <c r="CE559" s="4"/>
      <c r="CF559" s="4"/>
      <c r="CG559" s="4"/>
      <c r="CH559" s="4"/>
      <c r="CI559" s="4"/>
      <c r="CJ559" s="4"/>
      <c r="CK559" s="4"/>
      <c r="CL559" s="4"/>
      <c r="CM559" s="4"/>
      <c r="CN559" s="4"/>
      <c r="CO559" s="4"/>
      <c r="CP559" s="4"/>
      <c r="CQ559" s="4"/>
      <c r="CR559" s="4"/>
      <c r="CS559" s="4"/>
      <c r="CT559" s="4"/>
      <c r="CU559" s="4"/>
      <c r="CV559" s="4"/>
      <c r="CW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5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5">
        <v>2020.0</v>
      </c>
      <c r="AM560" s="45">
        <v>4.0</v>
      </c>
      <c r="AN560" s="46" t="s">
        <v>57</v>
      </c>
      <c r="AO560" s="46" t="s">
        <v>69</v>
      </c>
      <c r="AP560" s="45">
        <v>119.38</v>
      </c>
      <c r="AQ560" s="45">
        <v>108.18</v>
      </c>
      <c r="AR560" s="46" t="str">
        <f>IF(Stats!$AP560&gt;Stats!$AQ560,Stats!$AN560,Stats!$AO560)</f>
        <v>Doug</v>
      </c>
      <c r="AS560" s="46" t="str">
        <f>IF(Stats!$AR560=Stats!$AN560,CONCATENATE(Stats!$AN560," over ",Stats!$AO560),CONCATENATE(Stats!$AO560," over ",Stats!$AN560))</f>
        <v>Doug over Todd</v>
      </c>
      <c r="AT560" s="46" t="str">
        <f>IF(Stats!$AR560=Stats!$AO560,CONCATENATE(Stats!$AN560," loser to ",Stats!$AO560),CONCATENATE(Stats!$AO560," loser to ",Stats!$AN560))</f>
        <v>Todd loser to Doug</v>
      </c>
      <c r="AU560" s="45">
        <f>ABS(Stats!$AQ560-Stats!$AP560)</f>
        <v>11.2</v>
      </c>
      <c r="AV560" s="45">
        <f>Stats!$AQ560+Stats!$AP560</f>
        <v>227.56</v>
      </c>
      <c r="AW560" s="45"/>
      <c r="AX560" s="4"/>
      <c r="AY560" s="4"/>
      <c r="AZ560" s="4"/>
      <c r="BA560" s="4"/>
      <c r="BB560" s="4"/>
      <c r="BC560" s="4"/>
      <c r="BD560" s="4"/>
      <c r="BE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  <c r="BX560" s="4"/>
      <c r="BY560" s="4"/>
      <c r="BZ560" s="4"/>
      <c r="CA560" s="4"/>
      <c r="CB560" s="4"/>
      <c r="CC560" s="4"/>
      <c r="CD560" s="4"/>
      <c r="CE560" s="4"/>
      <c r="CF560" s="4"/>
      <c r="CG560" s="4"/>
      <c r="CH560" s="4"/>
      <c r="CI560" s="4"/>
      <c r="CJ560" s="4"/>
      <c r="CK560" s="4"/>
      <c r="CL560" s="4"/>
      <c r="CM560" s="4"/>
      <c r="CN560" s="4"/>
      <c r="CO560" s="4"/>
      <c r="CP560" s="4"/>
      <c r="CQ560" s="4"/>
      <c r="CR560" s="4"/>
      <c r="CS560" s="4"/>
      <c r="CT560" s="4"/>
      <c r="CU560" s="4"/>
      <c r="CV560" s="4"/>
      <c r="CW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5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64">
        <v>2020.0</v>
      </c>
      <c r="AM561" s="64">
        <v>4.0</v>
      </c>
      <c r="AN561" s="65" t="s">
        <v>63</v>
      </c>
      <c r="AO561" s="65" t="s">
        <v>66</v>
      </c>
      <c r="AP561" s="64">
        <v>87.3</v>
      </c>
      <c r="AQ561" s="64">
        <v>123.22</v>
      </c>
      <c r="AR561" s="65" t="str">
        <f>IF(Stats!$AP561&gt;Stats!$AQ561,Stats!$AN561,Stats!$AO561)</f>
        <v>Nixon</v>
      </c>
      <c r="AS561" s="65" t="str">
        <f>IF(Stats!$AR561=Stats!$AN561,CONCATENATE(Stats!$AN561," over ",Stats!$AO561),CONCATENATE(Stats!$AO561," over ",Stats!$AN561))</f>
        <v>Nixon over Mike S</v>
      </c>
      <c r="AT561" s="65" t="str">
        <f>IF(Stats!$AR561=Stats!$AO561,CONCATENATE(Stats!$AN561," loser to ",Stats!$AO561),CONCATENATE(Stats!$AO561," loser to ",Stats!$AN561))</f>
        <v>Mike S loser to Nixon</v>
      </c>
      <c r="AU561" s="64">
        <f>ABS(Stats!$AQ561-Stats!$AP561)</f>
        <v>35.92</v>
      </c>
      <c r="AV561" s="64">
        <f>Stats!$AQ561+Stats!$AP561</f>
        <v>210.52</v>
      </c>
      <c r="AW561" s="64"/>
      <c r="AX561" s="4"/>
      <c r="AY561" s="4"/>
      <c r="AZ561" s="4"/>
      <c r="BA561" s="4"/>
      <c r="BB561" s="4"/>
      <c r="BC561" s="4"/>
      <c r="BD561" s="4"/>
      <c r="BE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  <c r="BX561" s="4"/>
      <c r="BY561" s="4"/>
      <c r="BZ561" s="4"/>
      <c r="CA561" s="4"/>
      <c r="CB561" s="4"/>
      <c r="CC561" s="4"/>
      <c r="CD561" s="4"/>
      <c r="CE561" s="4"/>
      <c r="CF561" s="4"/>
      <c r="CG561" s="4"/>
      <c r="CH561" s="4"/>
      <c r="CI561" s="4"/>
      <c r="CJ561" s="4"/>
      <c r="CK561" s="4"/>
      <c r="CL561" s="4"/>
      <c r="CM561" s="4"/>
      <c r="CN561" s="4"/>
      <c r="CO561" s="4"/>
      <c r="CP561" s="4"/>
      <c r="CQ561" s="4"/>
      <c r="CR561" s="4"/>
      <c r="CS561" s="4"/>
      <c r="CT561" s="4"/>
      <c r="CU561" s="4"/>
      <c r="CV561" s="4"/>
      <c r="CW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5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5">
        <v>2020.0</v>
      </c>
      <c r="AM562" s="45">
        <v>4.0</v>
      </c>
      <c r="AN562" s="46" t="s">
        <v>50</v>
      </c>
      <c r="AO562" s="46" t="s">
        <v>55</v>
      </c>
      <c r="AP562" s="45">
        <v>75.9</v>
      </c>
      <c r="AQ562" s="45">
        <v>130.96</v>
      </c>
      <c r="AR562" s="46" t="str">
        <f>IF(Stats!$AP562&gt;Stats!$AQ562,Stats!$AN562,Stats!$AO562)</f>
        <v>Dave</v>
      </c>
      <c r="AS562" s="46" t="str">
        <f>IF(Stats!$AR562=Stats!$AN562,CONCATENATE(Stats!$AN562," over ",Stats!$AO562),CONCATENATE(Stats!$AO562," over ",Stats!$AN562))</f>
        <v>Dave over AJ</v>
      </c>
      <c r="AT562" s="46" t="str">
        <f>IF(Stats!$AR562=Stats!$AO562,CONCATENATE(Stats!$AN562," loser to ",Stats!$AO562),CONCATENATE(Stats!$AO562," loser to ",Stats!$AN562))</f>
        <v>AJ loser to Dave</v>
      </c>
      <c r="AU562" s="45">
        <f>ABS(Stats!$AQ562-Stats!$AP562)</f>
        <v>55.06</v>
      </c>
      <c r="AV562" s="45">
        <f>Stats!$AQ562+Stats!$AP562</f>
        <v>206.86</v>
      </c>
      <c r="AW562" s="45"/>
      <c r="AX562" s="4"/>
      <c r="AY562" s="4"/>
      <c r="AZ562" s="4"/>
      <c r="BA562" s="4"/>
      <c r="BB562" s="4"/>
      <c r="BC562" s="4"/>
      <c r="BD562" s="4"/>
      <c r="BE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  <c r="BX562" s="4"/>
      <c r="BY562" s="4"/>
      <c r="BZ562" s="4"/>
      <c r="CA562" s="4"/>
      <c r="CB562" s="4"/>
      <c r="CC562" s="4"/>
      <c r="CD562" s="4"/>
      <c r="CE562" s="4"/>
      <c r="CF562" s="4"/>
      <c r="CG562" s="4"/>
      <c r="CH562" s="4"/>
      <c r="CI562" s="4"/>
      <c r="CJ562" s="4"/>
      <c r="CK562" s="4"/>
      <c r="CL562" s="4"/>
      <c r="CM562" s="4"/>
      <c r="CN562" s="4"/>
      <c r="CO562" s="4"/>
      <c r="CP562" s="4"/>
      <c r="CQ562" s="4"/>
      <c r="CR562" s="4"/>
      <c r="CS562" s="4"/>
      <c r="CT562" s="4"/>
      <c r="CU562" s="4"/>
      <c r="CV562" s="4"/>
      <c r="CW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5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64">
        <v>2020.0</v>
      </c>
      <c r="AM563" s="64">
        <v>4.0</v>
      </c>
      <c r="AN563" s="65" t="s">
        <v>64</v>
      </c>
      <c r="AO563" s="65" t="s">
        <v>68</v>
      </c>
      <c r="AP563" s="64">
        <v>82.24</v>
      </c>
      <c r="AQ563" s="64">
        <v>71.92</v>
      </c>
      <c r="AR563" s="65" t="str">
        <f>IF(Stats!$AP563&gt;Stats!$AQ563,Stats!$AN563,Stats!$AO563)</f>
        <v>Mims</v>
      </c>
      <c r="AS563" s="65" t="str">
        <f>IF(Stats!$AR563=Stats!$AN563,CONCATENATE(Stats!$AN563," over ",Stats!$AO563),CONCATENATE(Stats!$AO563," over ",Stats!$AN563))</f>
        <v>Mims over Ryan</v>
      </c>
      <c r="AT563" s="65" t="str">
        <f>IF(Stats!$AR563=Stats!$AO563,CONCATENATE(Stats!$AN563," loser to ",Stats!$AO563),CONCATENATE(Stats!$AO563," loser to ",Stats!$AN563))</f>
        <v>Ryan loser to Mims</v>
      </c>
      <c r="AU563" s="64">
        <f>ABS(Stats!$AQ563-Stats!$AP563)</f>
        <v>10.32</v>
      </c>
      <c r="AV563" s="64">
        <f>Stats!$AQ563+Stats!$AP563</f>
        <v>154.16</v>
      </c>
      <c r="AW563" s="64"/>
      <c r="AX563" s="4"/>
      <c r="AY563" s="4"/>
      <c r="AZ563" s="4"/>
      <c r="BA563" s="4"/>
      <c r="BB563" s="4"/>
      <c r="BC563" s="4"/>
      <c r="BD563" s="4"/>
      <c r="BE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  <c r="BX563" s="4"/>
      <c r="BY563" s="4"/>
      <c r="BZ563" s="4"/>
      <c r="CA563" s="4"/>
      <c r="CB563" s="4"/>
      <c r="CC563" s="4"/>
      <c r="CD563" s="4"/>
      <c r="CE563" s="4"/>
      <c r="CF563" s="4"/>
      <c r="CG563" s="4"/>
      <c r="CH563" s="4"/>
      <c r="CI563" s="4"/>
      <c r="CJ563" s="4"/>
      <c r="CK563" s="4"/>
      <c r="CL563" s="4"/>
      <c r="CM563" s="4"/>
      <c r="CN563" s="4"/>
      <c r="CO563" s="4"/>
      <c r="CP563" s="4"/>
      <c r="CQ563" s="4"/>
      <c r="CR563" s="4"/>
      <c r="CS563" s="4"/>
      <c r="CT563" s="4"/>
      <c r="CU563" s="4"/>
      <c r="CV563" s="4"/>
      <c r="CW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5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5">
        <v>2020.0</v>
      </c>
      <c r="AM564" s="45">
        <v>4.0</v>
      </c>
      <c r="AN564" s="46" t="s">
        <v>67</v>
      </c>
      <c r="AO564" s="46" t="s">
        <v>61</v>
      </c>
      <c r="AP564" s="45">
        <v>81.94</v>
      </c>
      <c r="AQ564" s="45">
        <v>85.2</v>
      </c>
      <c r="AR564" s="46" t="str">
        <f>IF(Stats!$AP564&gt;Stats!$AQ564,Stats!$AN564,Stats!$AO564)</f>
        <v>Jimmy</v>
      </c>
      <c r="AS564" s="46" t="str">
        <f>IF(Stats!$AR564=Stats!$AN564,CONCATENATE(Stats!$AN564," over ",Stats!$AO564),CONCATENATE(Stats!$AO564," over ",Stats!$AN564))</f>
        <v>Jimmy over Rick</v>
      </c>
      <c r="AT564" s="46" t="str">
        <f>IF(Stats!$AR564=Stats!$AO564,CONCATENATE(Stats!$AN564," loser to ",Stats!$AO564),CONCATENATE(Stats!$AO564," loser to ",Stats!$AN564))</f>
        <v>Rick loser to Jimmy</v>
      </c>
      <c r="AU564" s="45">
        <f>ABS(Stats!$AQ564-Stats!$AP564)</f>
        <v>3.26</v>
      </c>
      <c r="AV564" s="45">
        <f>Stats!$AQ564+Stats!$AP564</f>
        <v>167.14</v>
      </c>
      <c r="AW564" s="45"/>
      <c r="AX564" s="4"/>
      <c r="AY564" s="4"/>
      <c r="AZ564" s="4"/>
      <c r="BA564" s="4"/>
      <c r="BB564" s="4"/>
      <c r="BC564" s="4"/>
      <c r="BD564" s="4"/>
      <c r="BE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  <c r="BX564" s="4"/>
      <c r="BY564" s="4"/>
      <c r="BZ564" s="4"/>
      <c r="CA564" s="4"/>
      <c r="CB564" s="4"/>
      <c r="CC564" s="4"/>
      <c r="CD564" s="4"/>
      <c r="CE564" s="4"/>
      <c r="CF564" s="4"/>
      <c r="CG564" s="4"/>
      <c r="CH564" s="4"/>
      <c r="CI564" s="4"/>
      <c r="CJ564" s="4"/>
      <c r="CK564" s="4"/>
      <c r="CL564" s="4"/>
      <c r="CM564" s="4"/>
      <c r="CN564" s="4"/>
      <c r="CO564" s="4"/>
      <c r="CP564" s="4"/>
      <c r="CQ564" s="4"/>
      <c r="CR564" s="4"/>
      <c r="CS564" s="4"/>
      <c r="CT564" s="4"/>
      <c r="CU564" s="4"/>
      <c r="CV564" s="4"/>
      <c r="CW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5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64">
        <v>2020.0</v>
      </c>
      <c r="AM565" s="64">
        <v>4.0</v>
      </c>
      <c r="AN565" s="65" t="s">
        <v>49</v>
      </c>
      <c r="AO565" s="65" t="s">
        <v>65</v>
      </c>
      <c r="AP565" s="64">
        <v>149.02</v>
      </c>
      <c r="AQ565" s="64">
        <v>114.1</v>
      </c>
      <c r="AR565" s="65" t="str">
        <f>IF(Stats!$AP565&gt;Stats!$AQ565,Stats!$AN565,Stats!$AO565)</f>
        <v>Adler</v>
      </c>
      <c r="AS565" s="65" t="str">
        <f>IF(Stats!$AR565=Stats!$AN565,CONCATENATE(Stats!$AN565," over ",Stats!$AO565),CONCATENATE(Stats!$AO565," over ",Stats!$AN565))</f>
        <v>Adler over Neill</v>
      </c>
      <c r="AT565" s="65" t="str">
        <f>IF(Stats!$AR565=Stats!$AO565,CONCATENATE(Stats!$AN565," loser to ",Stats!$AO565),CONCATENATE(Stats!$AO565," loser to ",Stats!$AN565))</f>
        <v>Neill loser to Adler</v>
      </c>
      <c r="AU565" s="64">
        <f>ABS(Stats!$AQ565-Stats!$AP565)</f>
        <v>34.92</v>
      </c>
      <c r="AV565" s="64">
        <f>Stats!$AQ565+Stats!$AP565</f>
        <v>263.12</v>
      </c>
      <c r="AW565" s="64"/>
      <c r="AX565" s="4"/>
      <c r="AY565" s="4"/>
      <c r="AZ565" s="4"/>
      <c r="BA565" s="4"/>
      <c r="BB565" s="4"/>
      <c r="BC565" s="4"/>
      <c r="BD565" s="4"/>
      <c r="BE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  <c r="BX565" s="4"/>
      <c r="BY565" s="4"/>
      <c r="BZ565" s="4"/>
      <c r="CA565" s="4"/>
      <c r="CB565" s="4"/>
      <c r="CC565" s="4"/>
      <c r="CD565" s="4"/>
      <c r="CE565" s="4"/>
      <c r="CF565" s="4"/>
      <c r="CG565" s="4"/>
      <c r="CH565" s="4"/>
      <c r="CI565" s="4"/>
      <c r="CJ565" s="4"/>
      <c r="CK565" s="4"/>
      <c r="CL565" s="4"/>
      <c r="CM565" s="4"/>
      <c r="CN565" s="4"/>
      <c r="CO565" s="4"/>
      <c r="CP565" s="4"/>
      <c r="CQ565" s="4"/>
      <c r="CR565" s="4"/>
      <c r="CS565" s="4"/>
      <c r="CT565" s="4"/>
      <c r="CU565" s="4"/>
      <c r="CV565" s="4"/>
      <c r="CW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5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5">
        <v>2020.0</v>
      </c>
      <c r="AM566" s="45">
        <v>3.0</v>
      </c>
      <c r="AN566" s="46" t="s">
        <v>59</v>
      </c>
      <c r="AO566" s="46" t="s">
        <v>57</v>
      </c>
      <c r="AP566" s="45">
        <v>102.98</v>
      </c>
      <c r="AQ566" s="45">
        <v>92.62</v>
      </c>
      <c r="AR566" s="46" t="str">
        <f>IF(Stats!$AP566&gt;Stats!$AQ566,Stats!$AN566,Stats!$AO566)</f>
        <v>Forrest</v>
      </c>
      <c r="AS566" s="46" t="str">
        <f>IF(Stats!$AR566=Stats!$AN566,CONCATENATE(Stats!$AN566," over ",Stats!$AO566),CONCATENATE(Stats!$AO566," over ",Stats!$AN566))</f>
        <v>Forrest over Doug</v>
      </c>
      <c r="AT566" s="46" t="str">
        <f>IF(Stats!$AR566=Stats!$AO566,CONCATENATE(Stats!$AN566," loser to ",Stats!$AO566),CONCATENATE(Stats!$AO566," loser to ",Stats!$AN566))</f>
        <v>Doug loser to Forrest</v>
      </c>
      <c r="AU566" s="45">
        <f>ABS(Stats!$AQ566-Stats!$AP566)</f>
        <v>10.36</v>
      </c>
      <c r="AV566" s="45">
        <f>Stats!$AQ566+Stats!$AP566</f>
        <v>195.6</v>
      </c>
      <c r="AW566" s="45"/>
      <c r="AX566" s="4"/>
      <c r="AY566" s="4"/>
      <c r="AZ566" s="4"/>
      <c r="BA566" s="4"/>
      <c r="BB566" s="4"/>
      <c r="BC566" s="4"/>
      <c r="BD566" s="4"/>
      <c r="BE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  <c r="BX566" s="4"/>
      <c r="BY566" s="4"/>
      <c r="BZ566" s="4"/>
      <c r="CA566" s="4"/>
      <c r="CB566" s="4"/>
      <c r="CC566" s="4"/>
      <c r="CD566" s="4"/>
      <c r="CE566" s="4"/>
      <c r="CF566" s="4"/>
      <c r="CG566" s="4"/>
      <c r="CH566" s="4"/>
      <c r="CI566" s="4"/>
      <c r="CJ566" s="4"/>
      <c r="CK566" s="4"/>
      <c r="CL566" s="4"/>
      <c r="CM566" s="4"/>
      <c r="CN566" s="4"/>
      <c r="CO566" s="4"/>
      <c r="CP566" s="4"/>
      <c r="CQ566" s="4"/>
      <c r="CR566" s="4"/>
      <c r="CS566" s="4"/>
      <c r="CT566" s="4"/>
      <c r="CU566" s="4"/>
      <c r="CV566" s="4"/>
      <c r="CW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5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64">
        <v>2020.0</v>
      </c>
      <c r="AM567" s="64">
        <v>3.0</v>
      </c>
      <c r="AN567" s="65" t="s">
        <v>60</v>
      </c>
      <c r="AO567" s="65" t="s">
        <v>63</v>
      </c>
      <c r="AP567" s="64">
        <v>121.96</v>
      </c>
      <c r="AQ567" s="64">
        <v>104.4</v>
      </c>
      <c r="AR567" s="65" t="str">
        <f>IF(Stats!$AP567&gt;Stats!$AQ567,Stats!$AN567,Stats!$AO567)</f>
        <v>Hoyle</v>
      </c>
      <c r="AS567" s="65" t="str">
        <f>IF(Stats!$AR567=Stats!$AN567,CONCATENATE(Stats!$AN567," over ",Stats!$AO567),CONCATENATE(Stats!$AO567," over ",Stats!$AN567))</f>
        <v>Hoyle over Mike S</v>
      </c>
      <c r="AT567" s="65" t="str">
        <f>IF(Stats!$AR567=Stats!$AO567,CONCATENATE(Stats!$AN567," loser to ",Stats!$AO567),CONCATENATE(Stats!$AO567," loser to ",Stats!$AN567))</f>
        <v>Mike S loser to Hoyle</v>
      </c>
      <c r="AU567" s="64">
        <f>ABS(Stats!$AQ567-Stats!$AP567)</f>
        <v>17.56</v>
      </c>
      <c r="AV567" s="64">
        <f>Stats!$AQ567+Stats!$AP567</f>
        <v>226.36</v>
      </c>
      <c r="AW567" s="64"/>
      <c r="AX567" s="4"/>
      <c r="AY567" s="4"/>
      <c r="AZ567" s="4"/>
      <c r="BA567" s="4"/>
      <c r="BB567" s="4"/>
      <c r="BC567" s="4"/>
      <c r="BD567" s="4"/>
      <c r="BE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  <c r="BX567" s="4"/>
      <c r="BY567" s="4"/>
      <c r="BZ567" s="4"/>
      <c r="CA567" s="4"/>
      <c r="CB567" s="4"/>
      <c r="CC567" s="4"/>
      <c r="CD567" s="4"/>
      <c r="CE567" s="4"/>
      <c r="CF567" s="4"/>
      <c r="CG567" s="4"/>
      <c r="CH567" s="4"/>
      <c r="CI567" s="4"/>
      <c r="CJ567" s="4"/>
      <c r="CK567" s="4"/>
      <c r="CL567" s="4"/>
      <c r="CM567" s="4"/>
      <c r="CN567" s="4"/>
      <c r="CO567" s="4"/>
      <c r="CP567" s="4"/>
      <c r="CQ567" s="4"/>
      <c r="CR567" s="4"/>
      <c r="CS567" s="4"/>
      <c r="CT567" s="4"/>
      <c r="CU567" s="4"/>
      <c r="CV567" s="4"/>
      <c r="CW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5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5">
        <v>2020.0</v>
      </c>
      <c r="AM568" s="45">
        <v>3.0</v>
      </c>
      <c r="AN568" s="46" t="s">
        <v>69</v>
      </c>
      <c r="AO568" s="46" t="s">
        <v>50</v>
      </c>
      <c r="AP568" s="45">
        <v>115.98</v>
      </c>
      <c r="AQ568" s="45">
        <v>111.4</v>
      </c>
      <c r="AR568" s="46" t="str">
        <f>IF(Stats!$AP568&gt;Stats!$AQ568,Stats!$AN568,Stats!$AO568)</f>
        <v>Todd</v>
      </c>
      <c r="AS568" s="46" t="str">
        <f>IF(Stats!$AR568=Stats!$AN568,CONCATENATE(Stats!$AN568," over ",Stats!$AO568),CONCATENATE(Stats!$AO568," over ",Stats!$AN568))</f>
        <v>Todd over AJ</v>
      </c>
      <c r="AT568" s="46" t="str">
        <f>IF(Stats!$AR568=Stats!$AO568,CONCATENATE(Stats!$AN568," loser to ",Stats!$AO568),CONCATENATE(Stats!$AO568," loser to ",Stats!$AN568))</f>
        <v>AJ loser to Todd</v>
      </c>
      <c r="AU568" s="45">
        <f>ABS(Stats!$AQ568-Stats!$AP568)</f>
        <v>4.58</v>
      </c>
      <c r="AV568" s="45">
        <f>Stats!$AQ568+Stats!$AP568</f>
        <v>227.38</v>
      </c>
      <c r="AW568" s="45"/>
      <c r="AX568" s="4"/>
      <c r="AY568" s="4"/>
      <c r="AZ568" s="4"/>
      <c r="BA568" s="4"/>
      <c r="BB568" s="4"/>
      <c r="BC568" s="4"/>
      <c r="BD568" s="4"/>
      <c r="BE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  <c r="BX568" s="4"/>
      <c r="BY568" s="4"/>
      <c r="BZ568" s="4"/>
      <c r="CA568" s="4"/>
      <c r="CB568" s="4"/>
      <c r="CC568" s="4"/>
      <c r="CD568" s="4"/>
      <c r="CE568" s="4"/>
      <c r="CF568" s="4"/>
      <c r="CG568" s="4"/>
      <c r="CH568" s="4"/>
      <c r="CI568" s="4"/>
      <c r="CJ568" s="4"/>
      <c r="CK568" s="4"/>
      <c r="CL568" s="4"/>
      <c r="CM568" s="4"/>
      <c r="CN568" s="4"/>
      <c r="CO568" s="4"/>
      <c r="CP568" s="4"/>
      <c r="CQ568" s="4"/>
      <c r="CR568" s="4"/>
      <c r="CS568" s="4"/>
      <c r="CT568" s="4"/>
      <c r="CU568" s="4"/>
      <c r="CV568" s="4"/>
      <c r="CW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5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64">
        <v>2020.0</v>
      </c>
      <c r="AM569" s="64">
        <v>3.0</v>
      </c>
      <c r="AN569" s="65" t="s">
        <v>66</v>
      </c>
      <c r="AO569" s="65" t="s">
        <v>64</v>
      </c>
      <c r="AP569" s="64">
        <v>124.34</v>
      </c>
      <c r="AQ569" s="64">
        <v>121.2</v>
      </c>
      <c r="AR569" s="65" t="str">
        <f>IF(Stats!$AP569&gt;Stats!$AQ569,Stats!$AN569,Stats!$AO569)</f>
        <v>Nixon</v>
      </c>
      <c r="AS569" s="65" t="str">
        <f>IF(Stats!$AR569=Stats!$AN569,CONCATENATE(Stats!$AN569," over ",Stats!$AO569),CONCATENATE(Stats!$AO569," over ",Stats!$AN569))</f>
        <v>Nixon over Mims</v>
      </c>
      <c r="AT569" s="65" t="str">
        <f>IF(Stats!$AR569=Stats!$AO569,CONCATENATE(Stats!$AN569," loser to ",Stats!$AO569),CONCATENATE(Stats!$AO569," loser to ",Stats!$AN569))</f>
        <v>Mims loser to Nixon</v>
      </c>
      <c r="AU569" s="64">
        <f>ABS(Stats!$AQ569-Stats!$AP569)</f>
        <v>3.14</v>
      </c>
      <c r="AV569" s="64">
        <f>Stats!$AQ569+Stats!$AP569</f>
        <v>245.54</v>
      </c>
      <c r="AW569" s="64"/>
      <c r="AX569" s="4"/>
      <c r="AY569" s="4"/>
      <c r="AZ569" s="4"/>
      <c r="BA569" s="4"/>
      <c r="BB569" s="4"/>
      <c r="BC569" s="4"/>
      <c r="BD569" s="4"/>
      <c r="BE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  <c r="BX569" s="4"/>
      <c r="BY569" s="4"/>
      <c r="BZ569" s="4"/>
      <c r="CA569" s="4"/>
      <c r="CB569" s="4"/>
      <c r="CC569" s="4"/>
      <c r="CD569" s="4"/>
      <c r="CE569" s="4"/>
      <c r="CF569" s="4"/>
      <c r="CG569" s="4"/>
      <c r="CH569" s="4"/>
      <c r="CI569" s="4"/>
      <c r="CJ569" s="4"/>
      <c r="CK569" s="4"/>
      <c r="CL569" s="4"/>
      <c r="CM569" s="4"/>
      <c r="CN569" s="4"/>
      <c r="CO569" s="4"/>
      <c r="CP569" s="4"/>
      <c r="CQ569" s="4"/>
      <c r="CR569" s="4"/>
      <c r="CS569" s="4"/>
      <c r="CT569" s="4"/>
      <c r="CU569" s="4"/>
      <c r="CV569" s="4"/>
      <c r="CW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5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5">
        <v>2020.0</v>
      </c>
      <c r="AM570" s="45">
        <v>3.0</v>
      </c>
      <c r="AN570" s="46" t="s">
        <v>55</v>
      </c>
      <c r="AO570" s="46" t="s">
        <v>67</v>
      </c>
      <c r="AP570" s="45">
        <v>107.4</v>
      </c>
      <c r="AQ570" s="45">
        <v>80.62</v>
      </c>
      <c r="AR570" s="46" t="str">
        <f>IF(Stats!$AP570&gt;Stats!$AQ570,Stats!$AN570,Stats!$AO570)</f>
        <v>Dave</v>
      </c>
      <c r="AS570" s="46" t="str">
        <f>IF(Stats!$AR570=Stats!$AN570,CONCATENATE(Stats!$AN570," over ",Stats!$AO570),CONCATENATE(Stats!$AO570," over ",Stats!$AN570))</f>
        <v>Dave over Rick</v>
      </c>
      <c r="AT570" s="46" t="str">
        <f>IF(Stats!$AR570=Stats!$AO570,CONCATENATE(Stats!$AN570," loser to ",Stats!$AO570),CONCATENATE(Stats!$AO570," loser to ",Stats!$AN570))</f>
        <v>Rick loser to Dave</v>
      </c>
      <c r="AU570" s="45">
        <f>ABS(Stats!$AQ570-Stats!$AP570)</f>
        <v>26.78</v>
      </c>
      <c r="AV570" s="45">
        <f>Stats!$AQ570+Stats!$AP570</f>
        <v>188.02</v>
      </c>
      <c r="AW570" s="45"/>
      <c r="AX570" s="4"/>
      <c r="AY570" s="4"/>
      <c r="AZ570" s="4"/>
      <c r="BA570" s="4"/>
      <c r="BB570" s="4"/>
      <c r="BC570" s="4"/>
      <c r="BD570" s="4"/>
      <c r="BE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  <c r="BX570" s="4"/>
      <c r="BY570" s="4"/>
      <c r="BZ570" s="4"/>
      <c r="CA570" s="4"/>
      <c r="CB570" s="4"/>
      <c r="CC570" s="4"/>
      <c r="CD570" s="4"/>
      <c r="CE570" s="4"/>
      <c r="CF570" s="4"/>
      <c r="CG570" s="4"/>
      <c r="CH570" s="4"/>
      <c r="CI570" s="4"/>
      <c r="CJ570" s="4"/>
      <c r="CK570" s="4"/>
      <c r="CL570" s="4"/>
      <c r="CM570" s="4"/>
      <c r="CN570" s="4"/>
      <c r="CO570" s="4"/>
      <c r="CP570" s="4"/>
      <c r="CQ570" s="4"/>
      <c r="CR570" s="4"/>
      <c r="CS570" s="4"/>
      <c r="CT570" s="4"/>
      <c r="CU570" s="4"/>
      <c r="CV570" s="4"/>
      <c r="CW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5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64">
        <v>2020.0</v>
      </c>
      <c r="AM571" s="64">
        <v>3.0</v>
      </c>
      <c r="AN571" s="65" t="s">
        <v>68</v>
      </c>
      <c r="AO571" s="65" t="s">
        <v>49</v>
      </c>
      <c r="AP571" s="64">
        <v>97.58</v>
      </c>
      <c r="AQ571" s="64">
        <v>105.6</v>
      </c>
      <c r="AR571" s="65" t="str">
        <f>IF(Stats!$AP571&gt;Stats!$AQ571,Stats!$AN571,Stats!$AO571)</f>
        <v>Adler</v>
      </c>
      <c r="AS571" s="65" t="str">
        <f>IF(Stats!$AR571=Stats!$AN571,CONCATENATE(Stats!$AN571," over ",Stats!$AO571),CONCATENATE(Stats!$AO571," over ",Stats!$AN571))</f>
        <v>Adler over Ryan</v>
      </c>
      <c r="AT571" s="65" t="str">
        <f>IF(Stats!$AR571=Stats!$AO571,CONCATENATE(Stats!$AN571," loser to ",Stats!$AO571),CONCATENATE(Stats!$AO571," loser to ",Stats!$AN571))</f>
        <v>Ryan loser to Adler</v>
      </c>
      <c r="AU571" s="64">
        <f>ABS(Stats!$AQ571-Stats!$AP571)</f>
        <v>8.02</v>
      </c>
      <c r="AV571" s="64">
        <f>Stats!$AQ571+Stats!$AP571</f>
        <v>203.18</v>
      </c>
      <c r="AW571" s="64"/>
      <c r="AX571" s="4"/>
      <c r="AY571" s="4"/>
      <c r="AZ571" s="4"/>
      <c r="BA571" s="4"/>
      <c r="BB571" s="4"/>
      <c r="BC571" s="4"/>
      <c r="BD571" s="4"/>
      <c r="BE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  <c r="BX571" s="4"/>
      <c r="BY571" s="4"/>
      <c r="BZ571" s="4"/>
      <c r="CA571" s="4"/>
      <c r="CB571" s="4"/>
      <c r="CC571" s="4"/>
      <c r="CD571" s="4"/>
      <c r="CE571" s="4"/>
      <c r="CF571" s="4"/>
      <c r="CG571" s="4"/>
      <c r="CH571" s="4"/>
      <c r="CI571" s="4"/>
      <c r="CJ571" s="4"/>
      <c r="CK571" s="4"/>
      <c r="CL571" s="4"/>
      <c r="CM571" s="4"/>
      <c r="CN571" s="4"/>
      <c r="CO571" s="4"/>
      <c r="CP571" s="4"/>
      <c r="CQ571" s="4"/>
      <c r="CR571" s="4"/>
      <c r="CS571" s="4"/>
      <c r="CT571" s="4"/>
      <c r="CU571" s="4"/>
      <c r="CV571" s="4"/>
      <c r="CW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5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5">
        <v>2020.0</v>
      </c>
      <c r="AM572" s="45">
        <v>3.0</v>
      </c>
      <c r="AN572" s="46" t="s">
        <v>61</v>
      </c>
      <c r="AO572" s="46" t="s">
        <v>65</v>
      </c>
      <c r="AP572" s="45">
        <v>147.7</v>
      </c>
      <c r="AQ572" s="45">
        <v>116.64</v>
      </c>
      <c r="AR572" s="46" t="str">
        <f>IF(Stats!$AP572&gt;Stats!$AQ572,Stats!$AN572,Stats!$AO572)</f>
        <v>Jimmy</v>
      </c>
      <c r="AS572" s="46" t="str">
        <f>IF(Stats!$AR572=Stats!$AN572,CONCATENATE(Stats!$AN572," over ",Stats!$AO572),CONCATENATE(Stats!$AO572," over ",Stats!$AN572))</f>
        <v>Jimmy over Neill</v>
      </c>
      <c r="AT572" s="46" t="str">
        <f>IF(Stats!$AR572=Stats!$AO572,CONCATENATE(Stats!$AN572," loser to ",Stats!$AO572),CONCATENATE(Stats!$AO572," loser to ",Stats!$AN572))</f>
        <v>Neill loser to Jimmy</v>
      </c>
      <c r="AU572" s="45">
        <f>ABS(Stats!$AQ572-Stats!$AP572)</f>
        <v>31.06</v>
      </c>
      <c r="AV572" s="45">
        <f>Stats!$AQ572+Stats!$AP572</f>
        <v>264.34</v>
      </c>
      <c r="AW572" s="45"/>
      <c r="AX572" s="4"/>
      <c r="AY572" s="4"/>
      <c r="AZ572" s="4"/>
      <c r="BA572" s="4"/>
      <c r="BB572" s="4"/>
      <c r="BC572" s="4"/>
      <c r="BD572" s="4"/>
      <c r="BE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  <c r="BX572" s="4"/>
      <c r="BY572" s="4"/>
      <c r="BZ572" s="4"/>
      <c r="CA572" s="4"/>
      <c r="CB572" s="4"/>
      <c r="CC572" s="4"/>
      <c r="CD572" s="4"/>
      <c r="CE572" s="4"/>
      <c r="CF572" s="4"/>
      <c r="CG572" s="4"/>
      <c r="CH572" s="4"/>
      <c r="CI572" s="4"/>
      <c r="CJ572" s="4"/>
      <c r="CK572" s="4"/>
      <c r="CL572" s="4"/>
      <c r="CM572" s="4"/>
      <c r="CN572" s="4"/>
      <c r="CO572" s="4"/>
      <c r="CP572" s="4"/>
      <c r="CQ572" s="4"/>
      <c r="CR572" s="4"/>
      <c r="CS572" s="4"/>
      <c r="CT572" s="4"/>
      <c r="CU572" s="4"/>
      <c r="CV572" s="4"/>
      <c r="CW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5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64">
        <v>2020.0</v>
      </c>
      <c r="AM573" s="64">
        <v>2.0</v>
      </c>
      <c r="AN573" s="65" t="s">
        <v>63</v>
      </c>
      <c r="AO573" s="65" t="s">
        <v>59</v>
      </c>
      <c r="AP573" s="64">
        <v>91.24</v>
      </c>
      <c r="AQ573" s="64">
        <v>135.98</v>
      </c>
      <c r="AR573" s="65" t="str">
        <f>IF(Stats!$AP573&gt;Stats!$AQ573,Stats!$AN573,Stats!$AO573)</f>
        <v>Forrest</v>
      </c>
      <c r="AS573" s="65" t="str">
        <f>IF(Stats!$AR573=Stats!$AN573,CONCATENATE(Stats!$AN573," over ",Stats!$AO573),CONCATENATE(Stats!$AO573," over ",Stats!$AN573))</f>
        <v>Forrest over Mike S</v>
      </c>
      <c r="AT573" s="65" t="str">
        <f>IF(Stats!$AR573=Stats!$AO573,CONCATENATE(Stats!$AN573," loser to ",Stats!$AO573),CONCATENATE(Stats!$AO573," loser to ",Stats!$AN573))</f>
        <v>Mike S loser to Forrest</v>
      </c>
      <c r="AU573" s="64">
        <f>ABS(Stats!$AQ573-Stats!$AP573)</f>
        <v>44.74</v>
      </c>
      <c r="AV573" s="64">
        <f>Stats!$AQ573+Stats!$AP573</f>
        <v>227.22</v>
      </c>
      <c r="AW573" s="64"/>
      <c r="AX573" s="4"/>
      <c r="AY573" s="4"/>
      <c r="AZ573" s="4"/>
      <c r="BA573" s="4"/>
      <c r="BB573" s="4"/>
      <c r="BC573" s="4"/>
      <c r="BD573" s="4"/>
      <c r="BE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  <c r="BX573" s="4"/>
      <c r="BY573" s="4"/>
      <c r="BZ573" s="4"/>
      <c r="CA573" s="4"/>
      <c r="CB573" s="4"/>
      <c r="CC573" s="4"/>
      <c r="CD573" s="4"/>
      <c r="CE573" s="4"/>
      <c r="CF573" s="4"/>
      <c r="CG573" s="4"/>
      <c r="CH573" s="4"/>
      <c r="CI573" s="4"/>
      <c r="CJ573" s="4"/>
      <c r="CK573" s="4"/>
      <c r="CL573" s="4"/>
      <c r="CM573" s="4"/>
      <c r="CN573" s="4"/>
      <c r="CO573" s="4"/>
      <c r="CP573" s="4"/>
      <c r="CQ573" s="4"/>
      <c r="CR573" s="4"/>
      <c r="CS573" s="4"/>
      <c r="CT573" s="4"/>
      <c r="CU573" s="4"/>
      <c r="CV573" s="4"/>
      <c r="CW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5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5">
        <v>2020.0</v>
      </c>
      <c r="AM574" s="45">
        <v>2.0</v>
      </c>
      <c r="AN574" s="46" t="s">
        <v>50</v>
      </c>
      <c r="AO574" s="46" t="s">
        <v>57</v>
      </c>
      <c r="AP574" s="45">
        <v>114.36</v>
      </c>
      <c r="AQ574" s="45">
        <v>134.8</v>
      </c>
      <c r="AR574" s="46" t="str">
        <f>IF(Stats!$AP574&gt;Stats!$AQ574,Stats!$AN574,Stats!$AO574)</f>
        <v>Doug</v>
      </c>
      <c r="AS574" s="46" t="str">
        <f>IF(Stats!$AR574=Stats!$AN574,CONCATENATE(Stats!$AN574," over ",Stats!$AO574),CONCATENATE(Stats!$AO574," over ",Stats!$AN574))</f>
        <v>Doug over AJ</v>
      </c>
      <c r="AT574" s="46" t="str">
        <f>IF(Stats!$AR574=Stats!$AO574,CONCATENATE(Stats!$AN574," loser to ",Stats!$AO574),CONCATENATE(Stats!$AO574," loser to ",Stats!$AN574))</f>
        <v>AJ loser to Doug</v>
      </c>
      <c r="AU574" s="45">
        <f>ABS(Stats!$AQ574-Stats!$AP574)</f>
        <v>20.44</v>
      </c>
      <c r="AV574" s="45">
        <f>Stats!$AQ574+Stats!$AP574</f>
        <v>249.16</v>
      </c>
      <c r="AW574" s="45"/>
      <c r="AX574" s="4"/>
      <c r="AY574" s="4"/>
      <c r="AZ574" s="4"/>
      <c r="BA574" s="4"/>
      <c r="BB574" s="4"/>
      <c r="BC574" s="4"/>
      <c r="BD574" s="4"/>
      <c r="BE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  <c r="BX574" s="4"/>
      <c r="BY574" s="4"/>
      <c r="BZ574" s="4"/>
      <c r="CA574" s="4"/>
      <c r="CB574" s="4"/>
      <c r="CC574" s="4"/>
      <c r="CD574" s="4"/>
      <c r="CE574" s="4"/>
      <c r="CF574" s="4"/>
      <c r="CG574" s="4"/>
      <c r="CH574" s="4"/>
      <c r="CI574" s="4"/>
      <c r="CJ574" s="4"/>
      <c r="CK574" s="4"/>
      <c r="CL574" s="4"/>
      <c r="CM574" s="4"/>
      <c r="CN574" s="4"/>
      <c r="CO574" s="4"/>
      <c r="CP574" s="4"/>
      <c r="CQ574" s="4"/>
      <c r="CR574" s="4"/>
      <c r="CS574" s="4"/>
      <c r="CT574" s="4"/>
      <c r="CU574" s="4"/>
      <c r="CV574" s="4"/>
      <c r="CW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5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64">
        <v>2020.0</v>
      </c>
      <c r="AM575" s="64">
        <v>2.0</v>
      </c>
      <c r="AN575" s="65" t="s">
        <v>64</v>
      </c>
      <c r="AO575" s="65" t="s">
        <v>60</v>
      </c>
      <c r="AP575" s="64">
        <v>128.68</v>
      </c>
      <c r="AQ575" s="64">
        <v>100.9</v>
      </c>
      <c r="AR575" s="65" t="str">
        <f>IF(Stats!$AP575&gt;Stats!$AQ575,Stats!$AN575,Stats!$AO575)</f>
        <v>Mims</v>
      </c>
      <c r="AS575" s="65" t="str">
        <f>IF(Stats!$AR575=Stats!$AN575,CONCATENATE(Stats!$AN575," over ",Stats!$AO575),CONCATENATE(Stats!$AO575," over ",Stats!$AN575))</f>
        <v>Mims over Hoyle</v>
      </c>
      <c r="AT575" s="65" t="str">
        <f>IF(Stats!$AR575=Stats!$AO575,CONCATENATE(Stats!$AN575," loser to ",Stats!$AO575),CONCATENATE(Stats!$AO575," loser to ",Stats!$AN575))</f>
        <v>Hoyle loser to Mims</v>
      </c>
      <c r="AU575" s="64">
        <f>ABS(Stats!$AQ575-Stats!$AP575)</f>
        <v>27.78</v>
      </c>
      <c r="AV575" s="64">
        <f>Stats!$AQ575+Stats!$AP575</f>
        <v>229.58</v>
      </c>
      <c r="AW575" s="64"/>
      <c r="AX575" s="4"/>
      <c r="AY575" s="4"/>
      <c r="AZ575" s="4"/>
      <c r="BA575" s="4"/>
      <c r="BB575" s="4"/>
      <c r="BC575" s="4"/>
      <c r="BD575" s="4"/>
      <c r="BE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  <c r="BX575" s="4"/>
      <c r="BY575" s="4"/>
      <c r="BZ575" s="4"/>
      <c r="CA575" s="4"/>
      <c r="CB575" s="4"/>
      <c r="CC575" s="4"/>
      <c r="CD575" s="4"/>
      <c r="CE575" s="4"/>
      <c r="CF575" s="4"/>
      <c r="CG575" s="4"/>
      <c r="CH575" s="4"/>
      <c r="CI575" s="4"/>
      <c r="CJ575" s="4"/>
      <c r="CK575" s="4"/>
      <c r="CL575" s="4"/>
      <c r="CM575" s="4"/>
      <c r="CN575" s="4"/>
      <c r="CO575" s="4"/>
      <c r="CP575" s="4"/>
      <c r="CQ575" s="4"/>
      <c r="CR575" s="4"/>
      <c r="CS575" s="4"/>
      <c r="CT575" s="4"/>
      <c r="CU575" s="4"/>
      <c r="CV575" s="4"/>
      <c r="CW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5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5">
        <v>2020.0</v>
      </c>
      <c r="AM576" s="45">
        <v>2.0</v>
      </c>
      <c r="AN576" s="46" t="s">
        <v>67</v>
      </c>
      <c r="AO576" s="46" t="s">
        <v>69</v>
      </c>
      <c r="AP576" s="45">
        <v>62.08</v>
      </c>
      <c r="AQ576" s="45">
        <v>131.0</v>
      </c>
      <c r="AR576" s="46" t="str">
        <f>IF(Stats!$AP576&gt;Stats!$AQ576,Stats!$AN576,Stats!$AO576)</f>
        <v>Todd</v>
      </c>
      <c r="AS576" s="46" t="str">
        <f>IF(Stats!$AR576=Stats!$AN576,CONCATENATE(Stats!$AN576," over ",Stats!$AO576),CONCATENATE(Stats!$AO576," over ",Stats!$AN576))</f>
        <v>Todd over Rick</v>
      </c>
      <c r="AT576" s="46" t="str">
        <f>IF(Stats!$AR576=Stats!$AO576,CONCATENATE(Stats!$AN576," loser to ",Stats!$AO576),CONCATENATE(Stats!$AO576," loser to ",Stats!$AN576))</f>
        <v>Rick loser to Todd</v>
      </c>
      <c r="AU576" s="45">
        <f>ABS(Stats!$AQ576-Stats!$AP576)</f>
        <v>68.92</v>
      </c>
      <c r="AV576" s="45">
        <f>Stats!$AQ576+Stats!$AP576</f>
        <v>193.08</v>
      </c>
      <c r="AW576" s="45"/>
      <c r="AX576" s="4"/>
      <c r="AY576" s="4"/>
      <c r="AZ576" s="4"/>
      <c r="BA576" s="4"/>
      <c r="BB576" s="4"/>
      <c r="BC576" s="4"/>
      <c r="BD576" s="4"/>
      <c r="BE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  <c r="BX576" s="4"/>
      <c r="BY576" s="4"/>
      <c r="BZ576" s="4"/>
      <c r="CA576" s="4"/>
      <c r="CB576" s="4"/>
      <c r="CC576" s="4"/>
      <c r="CD576" s="4"/>
      <c r="CE576" s="4"/>
      <c r="CF576" s="4"/>
      <c r="CG576" s="4"/>
      <c r="CH576" s="4"/>
      <c r="CI576" s="4"/>
      <c r="CJ576" s="4"/>
      <c r="CK576" s="4"/>
      <c r="CL576" s="4"/>
      <c r="CM576" s="4"/>
      <c r="CN576" s="4"/>
      <c r="CO576" s="4"/>
      <c r="CP576" s="4"/>
      <c r="CQ576" s="4"/>
      <c r="CR576" s="4"/>
      <c r="CS576" s="4"/>
      <c r="CT576" s="4"/>
      <c r="CU576" s="4"/>
      <c r="CV576" s="4"/>
      <c r="CW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5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64">
        <v>2020.0</v>
      </c>
      <c r="AM577" s="64">
        <v>2.0</v>
      </c>
      <c r="AN577" s="65" t="s">
        <v>49</v>
      </c>
      <c r="AO577" s="65" t="s">
        <v>66</v>
      </c>
      <c r="AP577" s="64">
        <v>137.94</v>
      </c>
      <c r="AQ577" s="64">
        <v>118.3</v>
      </c>
      <c r="AR577" s="65" t="str">
        <f>IF(Stats!$AP577&gt;Stats!$AQ577,Stats!$AN577,Stats!$AO577)</f>
        <v>Adler</v>
      </c>
      <c r="AS577" s="65" t="str">
        <f>IF(Stats!$AR577=Stats!$AN577,CONCATENATE(Stats!$AN577," over ",Stats!$AO577),CONCATENATE(Stats!$AO577," over ",Stats!$AN577))</f>
        <v>Adler over Nixon</v>
      </c>
      <c r="AT577" s="65" t="str">
        <f>IF(Stats!$AR577=Stats!$AO577,CONCATENATE(Stats!$AN577," loser to ",Stats!$AO577),CONCATENATE(Stats!$AO577," loser to ",Stats!$AN577))</f>
        <v>Nixon loser to Adler</v>
      </c>
      <c r="AU577" s="64">
        <f>ABS(Stats!$AQ577-Stats!$AP577)</f>
        <v>19.64</v>
      </c>
      <c r="AV577" s="64">
        <f>Stats!$AQ577+Stats!$AP577</f>
        <v>256.24</v>
      </c>
      <c r="AW577" s="64"/>
      <c r="AX577" s="4"/>
      <c r="AY577" s="4"/>
      <c r="AZ577" s="4"/>
      <c r="BA577" s="4"/>
      <c r="BB577" s="4"/>
      <c r="BC577" s="4"/>
      <c r="BD577" s="4"/>
      <c r="BE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  <c r="BX577" s="4"/>
      <c r="BY577" s="4"/>
      <c r="BZ577" s="4"/>
      <c r="CA577" s="4"/>
      <c r="CB577" s="4"/>
      <c r="CC577" s="4"/>
      <c r="CD577" s="4"/>
      <c r="CE577" s="4"/>
      <c r="CF577" s="4"/>
      <c r="CG577" s="4"/>
      <c r="CH577" s="4"/>
      <c r="CI577" s="4"/>
      <c r="CJ577" s="4"/>
      <c r="CK577" s="4"/>
      <c r="CL577" s="4"/>
      <c r="CM577" s="4"/>
      <c r="CN577" s="4"/>
      <c r="CO577" s="4"/>
      <c r="CP577" s="4"/>
      <c r="CQ577" s="4"/>
      <c r="CR577" s="4"/>
      <c r="CS577" s="4"/>
      <c r="CT577" s="4"/>
      <c r="CU577" s="4"/>
      <c r="CV577" s="4"/>
      <c r="CW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5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5">
        <v>2020.0</v>
      </c>
      <c r="AM578" s="45">
        <v>2.0</v>
      </c>
      <c r="AN578" s="46" t="s">
        <v>65</v>
      </c>
      <c r="AO578" s="46" t="s">
        <v>55</v>
      </c>
      <c r="AP578" s="45">
        <v>76.56</v>
      </c>
      <c r="AQ578" s="45">
        <v>168.28</v>
      </c>
      <c r="AR578" s="46" t="str">
        <f>IF(Stats!$AP578&gt;Stats!$AQ578,Stats!$AN578,Stats!$AO578)</f>
        <v>Dave</v>
      </c>
      <c r="AS578" s="46" t="str">
        <f>IF(Stats!$AR578=Stats!$AN578,CONCATENATE(Stats!$AN578," over ",Stats!$AO578),CONCATENATE(Stats!$AO578," over ",Stats!$AN578))</f>
        <v>Dave over Neill</v>
      </c>
      <c r="AT578" s="46" t="str">
        <f>IF(Stats!$AR578=Stats!$AO578,CONCATENATE(Stats!$AN578," loser to ",Stats!$AO578),CONCATENATE(Stats!$AO578," loser to ",Stats!$AN578))</f>
        <v>Neill loser to Dave</v>
      </c>
      <c r="AU578" s="45">
        <f>ABS(Stats!$AQ578-Stats!$AP578)</f>
        <v>91.72</v>
      </c>
      <c r="AV578" s="45">
        <f>Stats!$AQ578+Stats!$AP578</f>
        <v>244.84</v>
      </c>
      <c r="AW578" s="45"/>
      <c r="AX578" s="4"/>
      <c r="AY578" s="4"/>
      <c r="AZ578" s="4"/>
      <c r="BA578" s="4"/>
      <c r="BB578" s="4"/>
      <c r="BC578" s="4"/>
      <c r="BD578" s="4"/>
      <c r="BE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  <c r="BX578" s="4"/>
      <c r="BY578" s="4"/>
      <c r="BZ578" s="4"/>
      <c r="CA578" s="4"/>
      <c r="CB578" s="4"/>
      <c r="CC578" s="4"/>
      <c r="CD578" s="4"/>
      <c r="CE578" s="4"/>
      <c r="CF578" s="4"/>
      <c r="CG578" s="4"/>
      <c r="CH578" s="4"/>
      <c r="CI578" s="4"/>
      <c r="CJ578" s="4"/>
      <c r="CK578" s="4"/>
      <c r="CL578" s="4"/>
      <c r="CM578" s="4"/>
      <c r="CN578" s="4"/>
      <c r="CO578" s="4"/>
      <c r="CP578" s="4"/>
      <c r="CQ578" s="4"/>
      <c r="CR578" s="4"/>
      <c r="CS578" s="4"/>
      <c r="CT578" s="4"/>
      <c r="CU578" s="4"/>
      <c r="CV578" s="4"/>
      <c r="CW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5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64">
        <v>2020.0</v>
      </c>
      <c r="AM579" s="64">
        <v>2.0</v>
      </c>
      <c r="AN579" s="65" t="s">
        <v>61</v>
      </c>
      <c r="AO579" s="65" t="s">
        <v>68</v>
      </c>
      <c r="AP579" s="64">
        <v>119.12</v>
      </c>
      <c r="AQ579" s="64">
        <v>83.86</v>
      </c>
      <c r="AR579" s="65" t="str">
        <f>IF(Stats!$AP579&gt;Stats!$AQ579,Stats!$AN579,Stats!$AO579)</f>
        <v>Jimmy</v>
      </c>
      <c r="AS579" s="65" t="str">
        <f>IF(Stats!$AR579=Stats!$AN579,CONCATENATE(Stats!$AN579," over ",Stats!$AO579),CONCATENATE(Stats!$AO579," over ",Stats!$AN579))</f>
        <v>Jimmy over Ryan</v>
      </c>
      <c r="AT579" s="65" t="str">
        <f>IF(Stats!$AR579=Stats!$AO579,CONCATENATE(Stats!$AN579," loser to ",Stats!$AO579),CONCATENATE(Stats!$AO579," loser to ",Stats!$AN579))</f>
        <v>Ryan loser to Jimmy</v>
      </c>
      <c r="AU579" s="64">
        <f>ABS(Stats!$AQ579-Stats!$AP579)</f>
        <v>35.26</v>
      </c>
      <c r="AV579" s="64">
        <f>Stats!$AQ579+Stats!$AP579</f>
        <v>202.98</v>
      </c>
      <c r="AW579" s="64"/>
      <c r="AX579" s="4"/>
      <c r="AY579" s="4"/>
      <c r="AZ579" s="4"/>
      <c r="BA579" s="4"/>
      <c r="BB579" s="4"/>
      <c r="BC579" s="4"/>
      <c r="BD579" s="4"/>
      <c r="BE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  <c r="BX579" s="4"/>
      <c r="BY579" s="4"/>
      <c r="BZ579" s="4"/>
      <c r="CA579" s="4"/>
      <c r="CB579" s="4"/>
      <c r="CC579" s="4"/>
      <c r="CD579" s="4"/>
      <c r="CE579" s="4"/>
      <c r="CF579" s="4"/>
      <c r="CG579" s="4"/>
      <c r="CH579" s="4"/>
      <c r="CI579" s="4"/>
      <c r="CJ579" s="4"/>
      <c r="CK579" s="4"/>
      <c r="CL579" s="4"/>
      <c r="CM579" s="4"/>
      <c r="CN579" s="4"/>
      <c r="CO579" s="4"/>
      <c r="CP579" s="4"/>
      <c r="CQ579" s="4"/>
      <c r="CR579" s="4"/>
      <c r="CS579" s="4"/>
      <c r="CT579" s="4"/>
      <c r="CU579" s="4"/>
      <c r="CV579" s="4"/>
      <c r="CW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5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5">
        <v>2020.0</v>
      </c>
      <c r="AM580" s="45">
        <v>1.0</v>
      </c>
      <c r="AN580" s="46" t="s">
        <v>59</v>
      </c>
      <c r="AO580" s="46" t="s">
        <v>50</v>
      </c>
      <c r="AP580" s="45">
        <v>131.0</v>
      </c>
      <c r="AQ580" s="45">
        <v>70.3</v>
      </c>
      <c r="AR580" s="46" t="str">
        <f>IF(Stats!$AP580&gt;Stats!$AQ580,Stats!$AN580,Stats!$AO580)</f>
        <v>Forrest</v>
      </c>
      <c r="AS580" s="46" t="str">
        <f>IF(Stats!$AR580=Stats!$AN580,CONCATENATE(Stats!$AN580," over ",Stats!$AO580),CONCATENATE(Stats!$AO580," over ",Stats!$AN580))</f>
        <v>Forrest over AJ</v>
      </c>
      <c r="AT580" s="46" t="str">
        <f>IF(Stats!$AR580=Stats!$AO580,CONCATENATE(Stats!$AN580," loser to ",Stats!$AO580),CONCATENATE(Stats!$AO580," loser to ",Stats!$AN580))</f>
        <v>AJ loser to Forrest</v>
      </c>
      <c r="AU580" s="45">
        <f>ABS(Stats!$AQ580-Stats!$AP580)</f>
        <v>60.7</v>
      </c>
      <c r="AV580" s="45">
        <f>Stats!$AQ580+Stats!$AP580</f>
        <v>201.3</v>
      </c>
      <c r="AW580" s="45"/>
      <c r="AX580" s="4"/>
      <c r="AY580" s="4"/>
      <c r="AZ580" s="4"/>
      <c r="BA580" s="4"/>
      <c r="BB580" s="4"/>
      <c r="BC580" s="4"/>
      <c r="BD580" s="4"/>
      <c r="BE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  <c r="BX580" s="4"/>
      <c r="BY580" s="4"/>
      <c r="BZ580" s="4"/>
      <c r="CA580" s="4"/>
      <c r="CB580" s="4"/>
      <c r="CC580" s="4"/>
      <c r="CD580" s="4"/>
      <c r="CE580" s="4"/>
      <c r="CF580" s="4"/>
      <c r="CG580" s="4"/>
      <c r="CH580" s="4"/>
      <c r="CI580" s="4"/>
      <c r="CJ580" s="4"/>
      <c r="CK580" s="4"/>
      <c r="CL580" s="4"/>
      <c r="CM580" s="4"/>
      <c r="CN580" s="4"/>
      <c r="CO580" s="4"/>
      <c r="CP580" s="4"/>
      <c r="CQ580" s="4"/>
      <c r="CR580" s="4"/>
      <c r="CS580" s="4"/>
      <c r="CT580" s="4"/>
      <c r="CU580" s="4"/>
      <c r="CV580" s="4"/>
      <c r="CW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5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64">
        <v>2020.0</v>
      </c>
      <c r="AM581" s="64">
        <v>1.0</v>
      </c>
      <c r="AN581" s="65" t="s">
        <v>63</v>
      </c>
      <c r="AO581" s="65" t="s">
        <v>64</v>
      </c>
      <c r="AP581" s="64">
        <v>93.08</v>
      </c>
      <c r="AQ581" s="64">
        <v>127.04</v>
      </c>
      <c r="AR581" s="65" t="str">
        <f>IF(Stats!$AP581&gt;Stats!$AQ581,Stats!$AN581,Stats!$AO581)</f>
        <v>Mims</v>
      </c>
      <c r="AS581" s="65" t="str">
        <f>IF(Stats!$AR581=Stats!$AN581,CONCATENATE(Stats!$AN581," over ",Stats!$AO581),CONCATENATE(Stats!$AO581," over ",Stats!$AN581))</f>
        <v>Mims over Mike S</v>
      </c>
      <c r="AT581" s="65" t="str">
        <f>IF(Stats!$AR581=Stats!$AO581,CONCATENATE(Stats!$AN581," loser to ",Stats!$AO581),CONCATENATE(Stats!$AO581," loser to ",Stats!$AN581))</f>
        <v>Mike S loser to Mims</v>
      </c>
      <c r="AU581" s="64">
        <f>ABS(Stats!$AQ581-Stats!$AP581)</f>
        <v>33.96</v>
      </c>
      <c r="AV581" s="64">
        <f>Stats!$AQ581+Stats!$AP581</f>
        <v>220.12</v>
      </c>
      <c r="AW581" s="64"/>
      <c r="AX581" s="4"/>
      <c r="AY581" s="4"/>
      <c r="AZ581" s="4"/>
      <c r="BA581" s="4"/>
      <c r="BB581" s="4"/>
      <c r="BC581" s="4"/>
      <c r="BD581" s="4"/>
      <c r="BE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  <c r="BX581" s="4"/>
      <c r="BY581" s="4"/>
      <c r="BZ581" s="4"/>
      <c r="CA581" s="4"/>
      <c r="CB581" s="4"/>
      <c r="CC581" s="4"/>
      <c r="CD581" s="4"/>
      <c r="CE581" s="4"/>
      <c r="CF581" s="4"/>
      <c r="CG581" s="4"/>
      <c r="CH581" s="4"/>
      <c r="CI581" s="4"/>
      <c r="CJ581" s="4"/>
      <c r="CK581" s="4"/>
      <c r="CL581" s="4"/>
      <c r="CM581" s="4"/>
      <c r="CN581" s="4"/>
      <c r="CO581" s="4"/>
      <c r="CP581" s="4"/>
      <c r="CQ581" s="4"/>
      <c r="CR581" s="4"/>
      <c r="CS581" s="4"/>
      <c r="CT581" s="4"/>
      <c r="CU581" s="4"/>
      <c r="CV581" s="4"/>
      <c r="CW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5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5">
        <v>2020.0</v>
      </c>
      <c r="AM582" s="45">
        <v>1.0</v>
      </c>
      <c r="AN582" s="46" t="s">
        <v>57</v>
      </c>
      <c r="AO582" s="46" t="s">
        <v>67</v>
      </c>
      <c r="AP582" s="45">
        <v>115.46</v>
      </c>
      <c r="AQ582" s="45">
        <v>69.8</v>
      </c>
      <c r="AR582" s="46" t="str">
        <f>IF(Stats!$AP582&gt;Stats!$AQ582,Stats!$AN582,Stats!$AO582)</f>
        <v>Doug</v>
      </c>
      <c r="AS582" s="46" t="str">
        <f>IF(Stats!$AR582=Stats!$AN582,CONCATENATE(Stats!$AN582," over ",Stats!$AO582),CONCATENATE(Stats!$AO582," over ",Stats!$AN582))</f>
        <v>Doug over Rick</v>
      </c>
      <c r="AT582" s="46" t="str">
        <f>IF(Stats!$AR582=Stats!$AO582,CONCATENATE(Stats!$AN582," loser to ",Stats!$AO582),CONCATENATE(Stats!$AO582," loser to ",Stats!$AN582))</f>
        <v>Rick loser to Doug</v>
      </c>
      <c r="AU582" s="45">
        <f>ABS(Stats!$AQ582-Stats!$AP582)</f>
        <v>45.66</v>
      </c>
      <c r="AV582" s="45">
        <f>Stats!$AQ582+Stats!$AP582</f>
        <v>185.26</v>
      </c>
      <c r="AW582" s="45"/>
      <c r="AX582" s="4"/>
      <c r="AY582" s="4"/>
      <c r="AZ582" s="4"/>
      <c r="BA582" s="4"/>
      <c r="BB582" s="4"/>
      <c r="BC582" s="4"/>
      <c r="BD582" s="4"/>
      <c r="BE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  <c r="BX582" s="4"/>
      <c r="BY582" s="4"/>
      <c r="BZ582" s="4"/>
      <c r="CA582" s="4"/>
      <c r="CB582" s="4"/>
      <c r="CC582" s="4"/>
      <c r="CD582" s="4"/>
      <c r="CE582" s="4"/>
      <c r="CF582" s="4"/>
      <c r="CG582" s="4"/>
      <c r="CH582" s="4"/>
      <c r="CI582" s="4"/>
      <c r="CJ582" s="4"/>
      <c r="CK582" s="4"/>
      <c r="CL582" s="4"/>
      <c r="CM582" s="4"/>
      <c r="CN582" s="4"/>
      <c r="CO582" s="4"/>
      <c r="CP582" s="4"/>
      <c r="CQ582" s="4"/>
      <c r="CR582" s="4"/>
      <c r="CS582" s="4"/>
      <c r="CT582" s="4"/>
      <c r="CU582" s="4"/>
      <c r="CV582" s="4"/>
      <c r="CW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5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64">
        <v>2020.0</v>
      </c>
      <c r="AM583" s="64">
        <v>1.0</v>
      </c>
      <c r="AN583" s="65" t="s">
        <v>60</v>
      </c>
      <c r="AO583" s="65" t="s">
        <v>49</v>
      </c>
      <c r="AP583" s="64">
        <v>114.82</v>
      </c>
      <c r="AQ583" s="64">
        <v>64.9</v>
      </c>
      <c r="AR583" s="65" t="str">
        <f>IF(Stats!$AP583&gt;Stats!$AQ583,Stats!$AN583,Stats!$AO583)</f>
        <v>Hoyle</v>
      </c>
      <c r="AS583" s="65" t="str">
        <f>IF(Stats!$AR583=Stats!$AN583,CONCATENATE(Stats!$AN583," over ",Stats!$AO583),CONCATENATE(Stats!$AO583," over ",Stats!$AN583))</f>
        <v>Hoyle over Adler</v>
      </c>
      <c r="AT583" s="65" t="str">
        <f>IF(Stats!$AR583=Stats!$AO583,CONCATENATE(Stats!$AN583," loser to ",Stats!$AO583),CONCATENATE(Stats!$AO583," loser to ",Stats!$AN583))</f>
        <v>Adler loser to Hoyle</v>
      </c>
      <c r="AU583" s="64">
        <f>ABS(Stats!$AQ583-Stats!$AP583)</f>
        <v>49.92</v>
      </c>
      <c r="AV583" s="64">
        <f>Stats!$AQ583+Stats!$AP583</f>
        <v>179.72</v>
      </c>
      <c r="AW583" s="64"/>
      <c r="AX583" s="4"/>
      <c r="AY583" s="4"/>
      <c r="AZ583" s="4"/>
      <c r="BA583" s="4"/>
      <c r="BB583" s="4"/>
      <c r="BC583" s="4"/>
      <c r="BD583" s="4"/>
      <c r="BE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  <c r="BX583" s="4"/>
      <c r="BY583" s="4"/>
      <c r="BZ583" s="4"/>
      <c r="CA583" s="4"/>
      <c r="CB583" s="4"/>
      <c r="CC583" s="4"/>
      <c r="CD583" s="4"/>
      <c r="CE583" s="4"/>
      <c r="CF583" s="4"/>
      <c r="CG583" s="4"/>
      <c r="CH583" s="4"/>
      <c r="CI583" s="4"/>
      <c r="CJ583" s="4"/>
      <c r="CK583" s="4"/>
      <c r="CL583" s="4"/>
      <c r="CM583" s="4"/>
      <c r="CN583" s="4"/>
      <c r="CO583" s="4"/>
      <c r="CP583" s="4"/>
      <c r="CQ583" s="4"/>
      <c r="CR583" s="4"/>
      <c r="CS583" s="4"/>
      <c r="CT583" s="4"/>
      <c r="CU583" s="4"/>
      <c r="CV583" s="4"/>
      <c r="CW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5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5">
        <v>2020.0</v>
      </c>
      <c r="AM584" s="45">
        <v>1.0</v>
      </c>
      <c r="AN584" s="46" t="s">
        <v>69</v>
      </c>
      <c r="AO584" s="46" t="s">
        <v>65</v>
      </c>
      <c r="AP584" s="45">
        <v>92.64</v>
      </c>
      <c r="AQ584" s="45">
        <v>125.96</v>
      </c>
      <c r="AR584" s="46" t="str">
        <f>IF(Stats!$AP584&gt;Stats!$AQ584,Stats!$AN584,Stats!$AO584)</f>
        <v>Neill</v>
      </c>
      <c r="AS584" s="46" t="str">
        <f>IF(Stats!$AR584=Stats!$AN584,CONCATENATE(Stats!$AN584," over ",Stats!$AO584),CONCATENATE(Stats!$AO584," over ",Stats!$AN584))</f>
        <v>Neill over Todd</v>
      </c>
      <c r="AT584" s="46" t="str">
        <f>IF(Stats!$AR584=Stats!$AO584,CONCATENATE(Stats!$AN584," loser to ",Stats!$AO584),CONCATENATE(Stats!$AO584," loser to ",Stats!$AN584))</f>
        <v>Todd loser to Neill</v>
      </c>
      <c r="AU584" s="45">
        <f>ABS(Stats!$AQ584-Stats!$AP584)</f>
        <v>33.32</v>
      </c>
      <c r="AV584" s="45">
        <f>Stats!$AQ584+Stats!$AP584</f>
        <v>218.6</v>
      </c>
      <c r="AW584" s="45"/>
      <c r="AX584" s="4"/>
      <c r="AY584" s="4"/>
      <c r="AZ584" s="4"/>
      <c r="BA584" s="4"/>
      <c r="BB584" s="4"/>
      <c r="BC584" s="4"/>
      <c r="BD584" s="4"/>
      <c r="BE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  <c r="BX584" s="4"/>
      <c r="BY584" s="4"/>
      <c r="BZ584" s="4"/>
      <c r="CA584" s="4"/>
      <c r="CB584" s="4"/>
      <c r="CC584" s="4"/>
      <c r="CD584" s="4"/>
      <c r="CE584" s="4"/>
      <c r="CF584" s="4"/>
      <c r="CG584" s="4"/>
      <c r="CH584" s="4"/>
      <c r="CI584" s="4"/>
      <c r="CJ584" s="4"/>
      <c r="CK584" s="4"/>
      <c r="CL584" s="4"/>
      <c r="CM584" s="4"/>
      <c r="CN584" s="4"/>
      <c r="CO584" s="4"/>
      <c r="CP584" s="4"/>
      <c r="CQ584" s="4"/>
      <c r="CR584" s="4"/>
      <c r="CS584" s="4"/>
      <c r="CT584" s="4"/>
      <c r="CU584" s="4"/>
      <c r="CV584" s="4"/>
      <c r="CW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5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64">
        <v>2020.0</v>
      </c>
      <c r="AM585" s="64">
        <v>1.0</v>
      </c>
      <c r="AN585" s="65" t="s">
        <v>66</v>
      </c>
      <c r="AO585" s="65" t="s">
        <v>61</v>
      </c>
      <c r="AP585" s="64">
        <v>164.68</v>
      </c>
      <c r="AQ585" s="64">
        <v>96.38</v>
      </c>
      <c r="AR585" s="65" t="str">
        <f>IF(Stats!$AP585&gt;Stats!$AQ585,Stats!$AN585,Stats!$AO585)</f>
        <v>Nixon</v>
      </c>
      <c r="AS585" s="65" t="str">
        <f>IF(Stats!$AR585=Stats!$AN585,CONCATENATE(Stats!$AN585," over ",Stats!$AO585),CONCATENATE(Stats!$AO585," over ",Stats!$AN585))</f>
        <v>Nixon over Jimmy</v>
      </c>
      <c r="AT585" s="65" t="str">
        <f>IF(Stats!$AR585=Stats!$AO585,CONCATENATE(Stats!$AN585," loser to ",Stats!$AO585),CONCATENATE(Stats!$AO585," loser to ",Stats!$AN585))</f>
        <v>Jimmy loser to Nixon</v>
      </c>
      <c r="AU585" s="64">
        <f>ABS(Stats!$AQ585-Stats!$AP585)</f>
        <v>68.3</v>
      </c>
      <c r="AV585" s="64">
        <f>Stats!$AQ585+Stats!$AP585</f>
        <v>261.06</v>
      </c>
      <c r="AW585" s="64"/>
      <c r="AX585" s="4"/>
      <c r="AY585" s="4"/>
      <c r="AZ585" s="4"/>
      <c r="BA585" s="4"/>
      <c r="BB585" s="4"/>
      <c r="BC585" s="4"/>
      <c r="BD585" s="4"/>
      <c r="BE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  <c r="BX585" s="4"/>
      <c r="BY585" s="4"/>
      <c r="BZ585" s="4"/>
      <c r="CA585" s="4"/>
      <c r="CB585" s="4"/>
      <c r="CC585" s="4"/>
      <c r="CD585" s="4"/>
      <c r="CE585" s="4"/>
      <c r="CF585" s="4"/>
      <c r="CG585" s="4"/>
      <c r="CH585" s="4"/>
      <c r="CI585" s="4"/>
      <c r="CJ585" s="4"/>
      <c r="CK585" s="4"/>
      <c r="CL585" s="4"/>
      <c r="CM585" s="4"/>
      <c r="CN585" s="4"/>
      <c r="CO585" s="4"/>
      <c r="CP585" s="4"/>
      <c r="CQ585" s="4"/>
      <c r="CR585" s="4"/>
      <c r="CS585" s="4"/>
      <c r="CT585" s="4"/>
      <c r="CU585" s="4"/>
      <c r="CV585" s="4"/>
      <c r="CW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5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5">
        <v>2020.0</v>
      </c>
      <c r="AM586" s="45">
        <v>1.0</v>
      </c>
      <c r="AN586" s="46" t="s">
        <v>55</v>
      </c>
      <c r="AO586" s="46" t="s">
        <v>68</v>
      </c>
      <c r="AP586" s="45">
        <v>106.36</v>
      </c>
      <c r="AQ586" s="45">
        <v>101.0</v>
      </c>
      <c r="AR586" s="46" t="str">
        <f>IF(Stats!$AP586&gt;Stats!$AQ586,Stats!$AN586,Stats!$AO586)</f>
        <v>Dave</v>
      </c>
      <c r="AS586" s="46" t="str">
        <f>IF(Stats!$AR586=Stats!$AN586,CONCATENATE(Stats!$AN586," over ",Stats!$AO586),CONCATENATE(Stats!$AO586," over ",Stats!$AN586))</f>
        <v>Dave over Ryan</v>
      </c>
      <c r="AT586" s="46" t="str">
        <f>IF(Stats!$AR586=Stats!$AO586,CONCATENATE(Stats!$AN586," loser to ",Stats!$AO586),CONCATENATE(Stats!$AO586," loser to ",Stats!$AN586))</f>
        <v>Ryan loser to Dave</v>
      </c>
      <c r="AU586" s="45">
        <f>ABS(Stats!$AQ586-Stats!$AP586)</f>
        <v>5.36</v>
      </c>
      <c r="AV586" s="45">
        <f>Stats!$AQ586+Stats!$AP586</f>
        <v>207.36</v>
      </c>
      <c r="AW586" s="45"/>
      <c r="AX586" s="4"/>
      <c r="AY586" s="4"/>
      <c r="AZ586" s="4"/>
      <c r="BA586" s="4"/>
      <c r="BB586" s="4"/>
      <c r="BC586" s="4"/>
      <c r="BD586" s="4"/>
      <c r="BE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  <c r="BX586" s="4"/>
      <c r="BY586" s="4"/>
      <c r="BZ586" s="4"/>
      <c r="CA586" s="4"/>
      <c r="CB586" s="4"/>
      <c r="CC586" s="4"/>
      <c r="CD586" s="4"/>
      <c r="CE586" s="4"/>
      <c r="CF586" s="4"/>
      <c r="CG586" s="4"/>
      <c r="CH586" s="4"/>
      <c r="CI586" s="4"/>
      <c r="CJ586" s="4"/>
      <c r="CK586" s="4"/>
      <c r="CL586" s="4"/>
      <c r="CM586" s="4"/>
      <c r="CN586" s="4"/>
      <c r="CO586" s="4"/>
      <c r="CP586" s="4"/>
      <c r="CQ586" s="4"/>
      <c r="CR586" s="4"/>
      <c r="CS586" s="4"/>
      <c r="CT586" s="4"/>
      <c r="CU586" s="4"/>
      <c r="CV586" s="4"/>
      <c r="CW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5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64">
        <v>2019.0</v>
      </c>
      <c r="AM587" s="64">
        <v>16.0</v>
      </c>
      <c r="AN587" s="65" t="s">
        <v>49</v>
      </c>
      <c r="AO587" s="65" t="s">
        <v>55</v>
      </c>
      <c r="AP587" s="64">
        <v>109.52</v>
      </c>
      <c r="AQ587" s="64">
        <v>132.62</v>
      </c>
      <c r="AR587" s="65" t="str">
        <f>IF(Stats!$AP587&gt;Stats!$AQ587,Stats!$AN587,Stats!$AO587)</f>
        <v>Dave</v>
      </c>
      <c r="AS587" s="65" t="str">
        <f>IF(Stats!$AR587=Stats!$AN587,CONCATENATE(Stats!$AN587," over ",Stats!$AO587),CONCATENATE(Stats!$AO587," over ",Stats!$AN587))</f>
        <v>Dave over Adler</v>
      </c>
      <c r="AT587" s="65" t="str">
        <f>IF(Stats!$AR587=Stats!$AO587,CONCATENATE(Stats!$AN587," loser to ",Stats!$AO587),CONCATENATE(Stats!$AO587," loser to ",Stats!$AN587))</f>
        <v>Adler loser to Dave</v>
      </c>
      <c r="AU587" s="64">
        <f>ABS(Stats!$AQ587-Stats!$AP587)</f>
        <v>23.1</v>
      </c>
      <c r="AV587" s="64">
        <f>Stats!$AQ587+Stats!$AP587</f>
        <v>242.14</v>
      </c>
      <c r="AW587" s="64" t="s">
        <v>73</v>
      </c>
      <c r="AX587" s="4"/>
      <c r="AY587" s="4"/>
      <c r="AZ587" s="4"/>
      <c r="BA587" s="4"/>
      <c r="BB587" s="4"/>
      <c r="BC587" s="4"/>
      <c r="BD587" s="4"/>
      <c r="BE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  <c r="BX587" s="4"/>
      <c r="BY587" s="4"/>
      <c r="BZ587" s="4"/>
      <c r="CA587" s="4"/>
      <c r="CB587" s="4"/>
      <c r="CC587" s="4"/>
      <c r="CD587" s="4"/>
      <c r="CE587" s="4"/>
      <c r="CF587" s="4"/>
      <c r="CG587" s="4"/>
      <c r="CH587" s="4"/>
      <c r="CI587" s="4"/>
      <c r="CJ587" s="4"/>
      <c r="CK587" s="4"/>
      <c r="CL587" s="4"/>
      <c r="CM587" s="4"/>
      <c r="CN587" s="4"/>
      <c r="CO587" s="4"/>
      <c r="CP587" s="4"/>
      <c r="CQ587" s="4"/>
      <c r="CR587" s="4"/>
      <c r="CS587" s="4"/>
      <c r="CT587" s="4"/>
      <c r="CU587" s="4"/>
      <c r="CV587" s="4"/>
      <c r="CW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5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5">
        <v>2019.0</v>
      </c>
      <c r="AM588" s="45">
        <v>16.0</v>
      </c>
      <c r="AN588" s="46" t="s">
        <v>59</v>
      </c>
      <c r="AO588" s="46" t="s">
        <v>63</v>
      </c>
      <c r="AP588" s="45">
        <v>98.56</v>
      </c>
      <c r="AQ588" s="45">
        <v>102.16</v>
      </c>
      <c r="AR588" s="46" t="str">
        <f>IF(Stats!$AP588&gt;Stats!$AQ588,Stats!$AN588,Stats!$AO588)</f>
        <v>Mike S</v>
      </c>
      <c r="AS588" s="46" t="str">
        <f>IF(Stats!$AR588=Stats!$AN588,CONCATENATE(Stats!$AN588," over ",Stats!$AO588),CONCATENATE(Stats!$AO588," over ",Stats!$AN588))</f>
        <v>Mike S over Forrest</v>
      </c>
      <c r="AT588" s="46" t="str">
        <f>IF(Stats!$AR588=Stats!$AO588,CONCATENATE(Stats!$AN588," loser to ",Stats!$AO588),CONCATENATE(Stats!$AO588," loser to ",Stats!$AN588))</f>
        <v>Forrest loser to Mike S</v>
      </c>
      <c r="AU588" s="45">
        <f>ABS(Stats!$AQ588-Stats!$AP588)</f>
        <v>3.6</v>
      </c>
      <c r="AV588" s="45">
        <f>Stats!$AQ588+Stats!$AP588</f>
        <v>200.72</v>
      </c>
      <c r="AW588" s="45" t="s">
        <v>73</v>
      </c>
      <c r="AX588" s="4"/>
      <c r="AY588" s="4"/>
      <c r="AZ588" s="4"/>
      <c r="BA588" s="4"/>
      <c r="BB588" s="4"/>
      <c r="BC588" s="4"/>
      <c r="BD588" s="4"/>
      <c r="BE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  <c r="BX588" s="4"/>
      <c r="BY588" s="4"/>
      <c r="BZ588" s="4"/>
      <c r="CA588" s="4"/>
      <c r="CB588" s="4"/>
      <c r="CC588" s="4"/>
      <c r="CD588" s="4"/>
      <c r="CE588" s="4"/>
      <c r="CF588" s="4"/>
      <c r="CG588" s="4"/>
      <c r="CH588" s="4"/>
      <c r="CI588" s="4"/>
      <c r="CJ588" s="4"/>
      <c r="CK588" s="4"/>
      <c r="CL588" s="4"/>
      <c r="CM588" s="4"/>
      <c r="CN588" s="4"/>
      <c r="CO588" s="4"/>
      <c r="CP588" s="4"/>
      <c r="CQ588" s="4"/>
      <c r="CR588" s="4"/>
      <c r="CS588" s="4"/>
      <c r="CT588" s="4"/>
      <c r="CU588" s="4"/>
      <c r="CV588" s="4"/>
      <c r="CW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5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64">
        <v>2019.0</v>
      </c>
      <c r="AM589" s="64">
        <v>16.0</v>
      </c>
      <c r="AN589" s="65" t="s">
        <v>60</v>
      </c>
      <c r="AO589" s="65" t="s">
        <v>69</v>
      </c>
      <c r="AP589" s="64">
        <v>149.08</v>
      </c>
      <c r="AQ589" s="64">
        <v>88.02</v>
      </c>
      <c r="AR589" s="65" t="str">
        <f>IF(Stats!$AP589&gt;Stats!$AQ589,Stats!$AN589,Stats!$AO589)</f>
        <v>Hoyle</v>
      </c>
      <c r="AS589" s="65" t="str">
        <f>IF(Stats!$AR589=Stats!$AN589,CONCATENATE(Stats!$AN589," over ",Stats!$AO589),CONCATENATE(Stats!$AO589," over ",Stats!$AN589))</f>
        <v>Hoyle over Todd</v>
      </c>
      <c r="AT589" s="65" t="str">
        <f>IF(Stats!$AR589=Stats!$AO589,CONCATENATE(Stats!$AN589," loser to ",Stats!$AO589),CONCATENATE(Stats!$AO589," loser to ",Stats!$AN589))</f>
        <v>Todd loser to Hoyle</v>
      </c>
      <c r="AU589" s="64">
        <f>ABS(Stats!$AQ589-Stats!$AP589)</f>
        <v>61.06</v>
      </c>
      <c r="AV589" s="64">
        <f>Stats!$AQ589+Stats!$AP589</f>
        <v>237.1</v>
      </c>
      <c r="AW589" s="64" t="s">
        <v>73</v>
      </c>
      <c r="AX589" s="4"/>
      <c r="AY589" s="4"/>
      <c r="AZ589" s="4"/>
      <c r="BA589" s="4"/>
      <c r="BB589" s="4"/>
      <c r="BC589" s="4"/>
      <c r="BD589" s="4"/>
      <c r="BE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  <c r="BX589" s="4"/>
      <c r="BY589" s="4"/>
      <c r="BZ589" s="4"/>
      <c r="CA589" s="4"/>
      <c r="CB589" s="4"/>
      <c r="CC589" s="4"/>
      <c r="CD589" s="4"/>
      <c r="CE589" s="4"/>
      <c r="CF589" s="4"/>
      <c r="CG589" s="4"/>
      <c r="CH589" s="4"/>
      <c r="CI589" s="4"/>
      <c r="CJ589" s="4"/>
      <c r="CK589" s="4"/>
      <c r="CL589" s="4"/>
      <c r="CM589" s="4"/>
      <c r="CN589" s="4"/>
      <c r="CO589" s="4"/>
      <c r="CP589" s="4"/>
      <c r="CQ589" s="4"/>
      <c r="CR589" s="4"/>
      <c r="CS589" s="4"/>
      <c r="CT589" s="4"/>
      <c r="CU589" s="4"/>
      <c r="CV589" s="4"/>
      <c r="CW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5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5">
        <v>2019.0</v>
      </c>
      <c r="AM590" s="45">
        <v>16.0</v>
      </c>
      <c r="AN590" s="46" t="s">
        <v>65</v>
      </c>
      <c r="AO590" s="46" t="s">
        <v>53</v>
      </c>
      <c r="AP590" s="45">
        <v>109.94</v>
      </c>
      <c r="AQ590" s="45">
        <v>117.44</v>
      </c>
      <c r="AR590" s="46" t="str">
        <f>IF(Stats!$AP590&gt;Stats!$AQ590,Stats!$AN590,Stats!$AO590)</f>
        <v>Colin B</v>
      </c>
      <c r="AS590" s="46" t="str">
        <f>IF(Stats!$AR590=Stats!$AN590,CONCATENATE(Stats!$AN590," over ",Stats!$AO590),CONCATENATE(Stats!$AO590," over ",Stats!$AN590))</f>
        <v>Colin B over Neill</v>
      </c>
      <c r="AT590" s="46" t="str">
        <f>IF(Stats!$AR590=Stats!$AO590,CONCATENATE(Stats!$AN590," loser to ",Stats!$AO590),CONCATENATE(Stats!$AO590," loser to ",Stats!$AN590))</f>
        <v>Neill loser to Colin B</v>
      </c>
      <c r="AU590" s="45">
        <f>ABS(Stats!$AQ590-Stats!$AP590)</f>
        <v>7.5</v>
      </c>
      <c r="AV590" s="45">
        <f>Stats!$AQ590+Stats!$AP590</f>
        <v>227.38</v>
      </c>
      <c r="AW590" s="45" t="s">
        <v>73</v>
      </c>
      <c r="AX590" s="4"/>
      <c r="AY590" s="4"/>
      <c r="AZ590" s="4"/>
      <c r="BA590" s="4"/>
      <c r="BB590" s="4"/>
      <c r="BC590" s="4"/>
      <c r="BD590" s="4"/>
      <c r="BE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  <c r="BX590" s="4"/>
      <c r="BY590" s="4"/>
      <c r="BZ590" s="4"/>
      <c r="CA590" s="4"/>
      <c r="CB590" s="4"/>
      <c r="CC590" s="4"/>
      <c r="CD590" s="4"/>
      <c r="CE590" s="4"/>
      <c r="CF590" s="4"/>
      <c r="CG590" s="4"/>
      <c r="CH590" s="4"/>
      <c r="CI590" s="4"/>
      <c r="CJ590" s="4"/>
      <c r="CK590" s="4"/>
      <c r="CL590" s="4"/>
      <c r="CM590" s="4"/>
      <c r="CN590" s="4"/>
      <c r="CO590" s="4"/>
      <c r="CP590" s="4"/>
      <c r="CQ590" s="4"/>
      <c r="CR590" s="4"/>
      <c r="CS590" s="4"/>
      <c r="CT590" s="4"/>
      <c r="CU590" s="4"/>
      <c r="CV590" s="4"/>
      <c r="CW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5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64">
        <v>2019.0</v>
      </c>
      <c r="AM591" s="64">
        <v>16.0</v>
      </c>
      <c r="AN591" s="65" t="s">
        <v>68</v>
      </c>
      <c r="AO591" s="65" t="s">
        <v>66</v>
      </c>
      <c r="AP591" s="64">
        <v>100.6</v>
      </c>
      <c r="AQ591" s="64">
        <v>100.96</v>
      </c>
      <c r="AR591" s="65" t="str">
        <f>IF(Stats!$AP591&gt;Stats!$AQ591,Stats!$AN591,Stats!$AO591)</f>
        <v>Nixon</v>
      </c>
      <c r="AS591" s="65" t="str">
        <f>IF(Stats!$AR591=Stats!$AN591,CONCATENATE(Stats!$AN591," over ",Stats!$AO591),CONCATENATE(Stats!$AO591," over ",Stats!$AN591))</f>
        <v>Nixon over Ryan</v>
      </c>
      <c r="AT591" s="65" t="str">
        <f>IF(Stats!$AR591=Stats!$AO591,CONCATENATE(Stats!$AN591," loser to ",Stats!$AO591),CONCATENATE(Stats!$AO591," loser to ",Stats!$AN591))</f>
        <v>Ryan loser to Nixon</v>
      </c>
      <c r="AU591" s="64">
        <f>ABS(Stats!$AQ591-Stats!$AP591)</f>
        <v>0.36</v>
      </c>
      <c r="AV591" s="64">
        <f>Stats!$AQ591+Stats!$AP591</f>
        <v>201.56</v>
      </c>
      <c r="AW591" s="64" t="s">
        <v>73</v>
      </c>
      <c r="AX591" s="4"/>
      <c r="AY591" s="4"/>
      <c r="AZ591" s="4"/>
      <c r="BA591" s="4"/>
      <c r="BB591" s="4"/>
      <c r="BC591" s="4"/>
      <c r="BD591" s="4"/>
      <c r="BE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  <c r="BX591" s="4"/>
      <c r="BY591" s="4"/>
      <c r="BZ591" s="4"/>
      <c r="CA591" s="4"/>
      <c r="CB591" s="4"/>
      <c r="CC591" s="4"/>
      <c r="CD591" s="4"/>
      <c r="CE591" s="4"/>
      <c r="CF591" s="4"/>
      <c r="CG591" s="4"/>
      <c r="CH591" s="4"/>
      <c r="CI591" s="4"/>
      <c r="CJ591" s="4"/>
      <c r="CK591" s="4"/>
      <c r="CL591" s="4"/>
      <c r="CM591" s="4"/>
      <c r="CN591" s="4"/>
      <c r="CO591" s="4"/>
      <c r="CP591" s="4"/>
      <c r="CQ591" s="4"/>
      <c r="CR591" s="4"/>
      <c r="CS591" s="4"/>
      <c r="CT591" s="4"/>
      <c r="CU591" s="4"/>
      <c r="CV591" s="4"/>
      <c r="CW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5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5">
        <v>2019.0</v>
      </c>
      <c r="AM592" s="45">
        <v>16.0</v>
      </c>
      <c r="AN592" s="46" t="s">
        <v>57</v>
      </c>
      <c r="AO592" s="46" t="s">
        <v>67</v>
      </c>
      <c r="AP592" s="45">
        <v>56.36</v>
      </c>
      <c r="AQ592" s="45">
        <v>77.16</v>
      </c>
      <c r="AR592" s="46" t="str">
        <f>IF(Stats!$AP592&gt;Stats!$AQ592,Stats!$AN592,Stats!$AO592)</f>
        <v>Rick</v>
      </c>
      <c r="AS592" s="46" t="str">
        <f>IF(Stats!$AR592=Stats!$AN592,CONCATENATE(Stats!$AN592," over ",Stats!$AO592),CONCATENATE(Stats!$AO592," over ",Stats!$AN592))</f>
        <v>Rick over Doug</v>
      </c>
      <c r="AT592" s="46" t="str">
        <f>IF(Stats!$AR592=Stats!$AO592,CONCATENATE(Stats!$AN592," loser to ",Stats!$AO592),CONCATENATE(Stats!$AO592," loser to ",Stats!$AN592))</f>
        <v>Doug loser to Rick</v>
      </c>
      <c r="AU592" s="45">
        <f>ABS(Stats!$AQ592-Stats!$AP592)</f>
        <v>20.8</v>
      </c>
      <c r="AV592" s="45">
        <f>Stats!$AQ592+Stats!$AP592</f>
        <v>133.52</v>
      </c>
      <c r="AW592" s="45" t="s">
        <v>73</v>
      </c>
      <c r="AX592" s="4"/>
      <c r="AY592" s="4"/>
      <c r="AZ592" s="4"/>
      <c r="BA592" s="4"/>
      <c r="BB592" s="4"/>
      <c r="BC592" s="4"/>
      <c r="BD592" s="4"/>
      <c r="BE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  <c r="BX592" s="4"/>
      <c r="BY592" s="4"/>
      <c r="BZ592" s="4"/>
      <c r="CA592" s="4"/>
      <c r="CB592" s="4"/>
      <c r="CC592" s="4"/>
      <c r="CD592" s="4"/>
      <c r="CE592" s="4"/>
      <c r="CF592" s="4"/>
      <c r="CG592" s="4"/>
      <c r="CH592" s="4"/>
      <c r="CI592" s="4"/>
      <c r="CJ592" s="4"/>
      <c r="CK592" s="4"/>
      <c r="CL592" s="4"/>
      <c r="CM592" s="4"/>
      <c r="CN592" s="4"/>
      <c r="CO592" s="4"/>
      <c r="CP592" s="4"/>
      <c r="CQ592" s="4"/>
      <c r="CR592" s="4"/>
      <c r="CS592" s="4"/>
      <c r="CT592" s="4"/>
      <c r="CU592" s="4"/>
      <c r="CV592" s="4"/>
      <c r="CW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5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64">
        <v>2019.0</v>
      </c>
      <c r="AM593" s="64">
        <v>16.0</v>
      </c>
      <c r="AN593" s="65" t="s">
        <v>50</v>
      </c>
      <c r="AO593" s="65" t="s">
        <v>61</v>
      </c>
      <c r="AP593" s="64">
        <v>73.68</v>
      </c>
      <c r="AQ593" s="64">
        <v>94.66</v>
      </c>
      <c r="AR593" s="65" t="str">
        <f>IF(Stats!$AP593&gt;Stats!$AQ593,Stats!$AN593,Stats!$AO593)</f>
        <v>Jimmy</v>
      </c>
      <c r="AS593" s="65" t="str">
        <f>IF(Stats!$AR593=Stats!$AN593,CONCATENATE(Stats!$AN593," over ",Stats!$AO593),CONCATENATE(Stats!$AO593," over ",Stats!$AN593))</f>
        <v>Jimmy over AJ</v>
      </c>
      <c r="AT593" s="65" t="str">
        <f>IF(Stats!$AR593=Stats!$AO593,CONCATENATE(Stats!$AN593," loser to ",Stats!$AO593),CONCATENATE(Stats!$AO593," loser to ",Stats!$AN593))</f>
        <v>AJ loser to Jimmy</v>
      </c>
      <c r="AU593" s="64">
        <f>ABS(Stats!$AQ593-Stats!$AP593)</f>
        <v>20.98</v>
      </c>
      <c r="AV593" s="64">
        <f>Stats!$AQ593+Stats!$AP593</f>
        <v>168.34</v>
      </c>
      <c r="AW593" s="64" t="s">
        <v>73</v>
      </c>
      <c r="AX593" s="4"/>
      <c r="AY593" s="4"/>
      <c r="AZ593" s="4"/>
      <c r="BA593" s="4"/>
      <c r="BB593" s="4"/>
      <c r="BC593" s="4"/>
      <c r="BD593" s="4"/>
      <c r="BE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  <c r="BX593" s="4"/>
      <c r="BY593" s="4"/>
      <c r="BZ593" s="4"/>
      <c r="CA593" s="4"/>
      <c r="CB593" s="4"/>
      <c r="CC593" s="4"/>
      <c r="CD593" s="4"/>
      <c r="CE593" s="4"/>
      <c r="CF593" s="4"/>
      <c r="CG593" s="4"/>
      <c r="CH593" s="4"/>
      <c r="CI593" s="4"/>
      <c r="CJ593" s="4"/>
      <c r="CK593" s="4"/>
      <c r="CL593" s="4"/>
      <c r="CM593" s="4"/>
      <c r="CN593" s="4"/>
      <c r="CO593" s="4"/>
      <c r="CP593" s="4"/>
      <c r="CQ593" s="4"/>
      <c r="CR593" s="4"/>
      <c r="CS593" s="4"/>
      <c r="CT593" s="4"/>
      <c r="CU593" s="4"/>
      <c r="CV593" s="4"/>
      <c r="CW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5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5">
        <v>2019.0</v>
      </c>
      <c r="AM594" s="45">
        <v>15.0</v>
      </c>
      <c r="AN594" s="46" t="s">
        <v>59</v>
      </c>
      <c r="AO594" s="46" t="s">
        <v>55</v>
      </c>
      <c r="AP594" s="45">
        <v>93.22</v>
      </c>
      <c r="AQ594" s="45">
        <v>94.98</v>
      </c>
      <c r="AR594" s="46" t="str">
        <f>IF(Stats!$AP594&gt;Stats!$AQ594,Stats!$AN594,Stats!$AO594)</f>
        <v>Dave</v>
      </c>
      <c r="AS594" s="46" t="str">
        <f>IF(Stats!$AR594=Stats!$AN594,CONCATENATE(Stats!$AN594," over ",Stats!$AO594),CONCATENATE(Stats!$AO594," over ",Stats!$AN594))</f>
        <v>Dave over Forrest</v>
      </c>
      <c r="AT594" s="46" t="str">
        <f>IF(Stats!$AR594=Stats!$AO594,CONCATENATE(Stats!$AN594," loser to ",Stats!$AO594),CONCATENATE(Stats!$AO594," loser to ",Stats!$AN594))</f>
        <v>Forrest loser to Dave</v>
      </c>
      <c r="AU594" s="45">
        <f>ABS(Stats!$AQ594-Stats!$AP594)</f>
        <v>1.76</v>
      </c>
      <c r="AV594" s="45">
        <f>Stats!$AQ594+Stats!$AP594</f>
        <v>188.2</v>
      </c>
      <c r="AW594" s="45" t="s">
        <v>73</v>
      </c>
      <c r="AX594" s="4"/>
      <c r="AY594" s="4"/>
      <c r="AZ594" s="4"/>
      <c r="BA594" s="4"/>
      <c r="BB594" s="4"/>
      <c r="BC594" s="4"/>
      <c r="BD594" s="4"/>
      <c r="BE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  <c r="BX594" s="4"/>
      <c r="BY594" s="4"/>
      <c r="BZ594" s="4"/>
      <c r="CA594" s="4"/>
      <c r="CB594" s="4"/>
      <c r="CC594" s="4"/>
      <c r="CD594" s="4"/>
      <c r="CE594" s="4"/>
      <c r="CF594" s="4"/>
      <c r="CG594" s="4"/>
      <c r="CH594" s="4"/>
      <c r="CI594" s="4"/>
      <c r="CJ594" s="4"/>
      <c r="CK594" s="4"/>
      <c r="CL594" s="4"/>
      <c r="CM594" s="4"/>
      <c r="CN594" s="4"/>
      <c r="CO594" s="4"/>
      <c r="CP594" s="4"/>
      <c r="CQ594" s="4"/>
      <c r="CR594" s="4"/>
      <c r="CS594" s="4"/>
      <c r="CT594" s="4"/>
      <c r="CU594" s="4"/>
      <c r="CV594" s="4"/>
      <c r="CW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5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64">
        <v>2019.0</v>
      </c>
      <c r="AM595" s="64">
        <v>15.0</v>
      </c>
      <c r="AN595" s="65" t="s">
        <v>63</v>
      </c>
      <c r="AO595" s="65" t="s">
        <v>49</v>
      </c>
      <c r="AP595" s="64">
        <v>120.24</v>
      </c>
      <c r="AQ595" s="64">
        <v>127.86</v>
      </c>
      <c r="AR595" s="65" t="str">
        <f>IF(Stats!$AP595&gt;Stats!$AQ595,Stats!$AN595,Stats!$AO595)</f>
        <v>Adler</v>
      </c>
      <c r="AS595" s="65" t="str">
        <f>IF(Stats!$AR595=Stats!$AN595,CONCATENATE(Stats!$AN595," over ",Stats!$AO595),CONCATENATE(Stats!$AO595," over ",Stats!$AN595))</f>
        <v>Adler over Mike S</v>
      </c>
      <c r="AT595" s="65" t="str">
        <f>IF(Stats!$AR595=Stats!$AO595,CONCATENATE(Stats!$AN595," loser to ",Stats!$AO595),CONCATENATE(Stats!$AO595," loser to ",Stats!$AN595))</f>
        <v>Mike S loser to Adler</v>
      </c>
      <c r="AU595" s="64">
        <f>ABS(Stats!$AQ595-Stats!$AP595)</f>
        <v>7.62</v>
      </c>
      <c r="AV595" s="64">
        <f>Stats!$AQ595+Stats!$AP595</f>
        <v>248.1</v>
      </c>
      <c r="AW595" s="64" t="s">
        <v>73</v>
      </c>
      <c r="AX595" s="4"/>
      <c r="AY595" s="4"/>
      <c r="AZ595" s="4"/>
      <c r="BA595" s="4"/>
      <c r="BB595" s="4"/>
      <c r="BC595" s="4"/>
      <c r="BD595" s="4"/>
      <c r="BE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  <c r="BX595" s="4"/>
      <c r="BY595" s="4"/>
      <c r="BZ595" s="4"/>
      <c r="CA595" s="4"/>
      <c r="CB595" s="4"/>
      <c r="CC595" s="4"/>
      <c r="CD595" s="4"/>
      <c r="CE595" s="4"/>
      <c r="CF595" s="4"/>
      <c r="CG595" s="4"/>
      <c r="CH595" s="4"/>
      <c r="CI595" s="4"/>
      <c r="CJ595" s="4"/>
      <c r="CK595" s="4"/>
      <c r="CL595" s="4"/>
      <c r="CM595" s="4"/>
      <c r="CN595" s="4"/>
      <c r="CO595" s="4"/>
      <c r="CP595" s="4"/>
      <c r="CQ595" s="4"/>
      <c r="CR595" s="4"/>
      <c r="CS595" s="4"/>
      <c r="CT595" s="4"/>
      <c r="CU595" s="4"/>
      <c r="CV595" s="4"/>
      <c r="CW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5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5">
        <v>2019.0</v>
      </c>
      <c r="AM596" s="45">
        <v>15.0</v>
      </c>
      <c r="AN596" s="46" t="s">
        <v>60</v>
      </c>
      <c r="AO596" s="46" t="s">
        <v>69</v>
      </c>
      <c r="AP596" s="45">
        <v>98.62</v>
      </c>
      <c r="AQ596" s="45">
        <v>106.4</v>
      </c>
      <c r="AR596" s="46" t="str">
        <f>IF(Stats!$AP596&gt;Stats!$AQ596,Stats!$AN596,Stats!$AO596)</f>
        <v>Todd</v>
      </c>
      <c r="AS596" s="46" t="str">
        <f>IF(Stats!$AR596=Stats!$AN596,CONCATENATE(Stats!$AN596," over ",Stats!$AO596),CONCATENATE(Stats!$AO596," over ",Stats!$AN596))</f>
        <v>Todd over Hoyle</v>
      </c>
      <c r="AT596" s="46" t="str">
        <f>IF(Stats!$AR596=Stats!$AO596,CONCATENATE(Stats!$AN596," loser to ",Stats!$AO596),CONCATENATE(Stats!$AO596," loser to ",Stats!$AN596))</f>
        <v>Hoyle loser to Todd</v>
      </c>
      <c r="AU596" s="45">
        <f>ABS(Stats!$AQ596-Stats!$AP596)</f>
        <v>7.78</v>
      </c>
      <c r="AV596" s="45">
        <f>Stats!$AQ596+Stats!$AP596</f>
        <v>205.02</v>
      </c>
      <c r="AW596" s="45" t="s">
        <v>73</v>
      </c>
      <c r="AX596" s="4"/>
      <c r="AY596" s="4"/>
      <c r="AZ596" s="4"/>
      <c r="BA596" s="4"/>
      <c r="BB596" s="4"/>
      <c r="BC596" s="4"/>
      <c r="BD596" s="4"/>
      <c r="BE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  <c r="BX596" s="4"/>
      <c r="BY596" s="4"/>
      <c r="BZ596" s="4"/>
      <c r="CA596" s="4"/>
      <c r="CB596" s="4"/>
      <c r="CC596" s="4"/>
      <c r="CD596" s="4"/>
      <c r="CE596" s="4"/>
      <c r="CF596" s="4"/>
      <c r="CG596" s="4"/>
      <c r="CH596" s="4"/>
      <c r="CI596" s="4"/>
      <c r="CJ596" s="4"/>
      <c r="CK596" s="4"/>
      <c r="CL596" s="4"/>
      <c r="CM596" s="4"/>
      <c r="CN596" s="4"/>
      <c r="CO596" s="4"/>
      <c r="CP596" s="4"/>
      <c r="CQ596" s="4"/>
      <c r="CR596" s="4"/>
      <c r="CS596" s="4"/>
      <c r="CT596" s="4"/>
      <c r="CU596" s="4"/>
      <c r="CV596" s="4"/>
      <c r="CW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5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64">
        <v>2019.0</v>
      </c>
      <c r="AM597" s="64">
        <v>15.0</v>
      </c>
      <c r="AN597" s="65" t="s">
        <v>66</v>
      </c>
      <c r="AO597" s="65" t="s">
        <v>65</v>
      </c>
      <c r="AP597" s="64">
        <v>104.36</v>
      </c>
      <c r="AQ597" s="64">
        <v>147.6</v>
      </c>
      <c r="AR597" s="65" t="str">
        <f>IF(Stats!$AP597&gt;Stats!$AQ597,Stats!$AN597,Stats!$AO597)</f>
        <v>Neill</v>
      </c>
      <c r="AS597" s="65" t="str">
        <f>IF(Stats!$AR597=Stats!$AN597,CONCATENATE(Stats!$AN597," over ",Stats!$AO597),CONCATENATE(Stats!$AO597," over ",Stats!$AN597))</f>
        <v>Neill over Nixon</v>
      </c>
      <c r="AT597" s="65" t="str">
        <f>IF(Stats!$AR597=Stats!$AO597,CONCATENATE(Stats!$AN597," loser to ",Stats!$AO597),CONCATENATE(Stats!$AO597," loser to ",Stats!$AN597))</f>
        <v>Nixon loser to Neill</v>
      </c>
      <c r="AU597" s="64">
        <f>ABS(Stats!$AQ597-Stats!$AP597)</f>
        <v>43.24</v>
      </c>
      <c r="AV597" s="64">
        <f>Stats!$AQ597+Stats!$AP597</f>
        <v>251.96</v>
      </c>
      <c r="AW597" s="64" t="s">
        <v>73</v>
      </c>
      <c r="AX597" s="4"/>
      <c r="AY597" s="4"/>
      <c r="AZ597" s="4"/>
      <c r="BA597" s="4"/>
      <c r="BB597" s="4"/>
      <c r="BC597" s="4"/>
      <c r="BD597" s="4"/>
      <c r="BE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  <c r="BX597" s="4"/>
      <c r="BY597" s="4"/>
      <c r="BZ597" s="4"/>
      <c r="CA597" s="4"/>
      <c r="CB597" s="4"/>
      <c r="CC597" s="4"/>
      <c r="CD597" s="4"/>
      <c r="CE597" s="4"/>
      <c r="CF597" s="4"/>
      <c r="CG597" s="4"/>
      <c r="CH597" s="4"/>
      <c r="CI597" s="4"/>
      <c r="CJ597" s="4"/>
      <c r="CK597" s="4"/>
      <c r="CL597" s="4"/>
      <c r="CM597" s="4"/>
      <c r="CN597" s="4"/>
      <c r="CO597" s="4"/>
      <c r="CP597" s="4"/>
      <c r="CQ597" s="4"/>
      <c r="CR597" s="4"/>
      <c r="CS597" s="4"/>
      <c r="CT597" s="4"/>
      <c r="CU597" s="4"/>
      <c r="CV597" s="4"/>
      <c r="CW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5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5">
        <v>2019.0</v>
      </c>
      <c r="AM598" s="45">
        <v>15.0</v>
      </c>
      <c r="AN598" s="46" t="s">
        <v>67</v>
      </c>
      <c r="AO598" s="46" t="s">
        <v>53</v>
      </c>
      <c r="AP598" s="45">
        <v>65.78</v>
      </c>
      <c r="AQ598" s="45">
        <v>145.84</v>
      </c>
      <c r="AR598" s="46" t="str">
        <f>IF(Stats!$AP598&gt;Stats!$AQ598,Stats!$AN598,Stats!$AO598)</f>
        <v>Colin B</v>
      </c>
      <c r="AS598" s="46" t="str">
        <f>IF(Stats!$AR598=Stats!$AN598,CONCATENATE(Stats!$AN598," over ",Stats!$AO598),CONCATENATE(Stats!$AO598," over ",Stats!$AN598))</f>
        <v>Colin B over Rick</v>
      </c>
      <c r="AT598" s="46" t="str">
        <f>IF(Stats!$AR598=Stats!$AO598,CONCATENATE(Stats!$AN598," loser to ",Stats!$AO598),CONCATENATE(Stats!$AO598," loser to ",Stats!$AN598))</f>
        <v>Rick loser to Colin B</v>
      </c>
      <c r="AU598" s="45">
        <f>ABS(Stats!$AQ598-Stats!$AP598)</f>
        <v>80.06</v>
      </c>
      <c r="AV598" s="45">
        <f>Stats!$AQ598+Stats!$AP598</f>
        <v>211.62</v>
      </c>
      <c r="AW598" s="45" t="s">
        <v>73</v>
      </c>
      <c r="AX598" s="4"/>
      <c r="AY598" s="4"/>
      <c r="AZ598" s="4"/>
      <c r="BA598" s="4"/>
      <c r="BB598" s="4"/>
      <c r="BC598" s="4"/>
      <c r="BD598" s="4"/>
      <c r="BE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  <c r="BX598" s="4"/>
      <c r="BY598" s="4"/>
      <c r="BZ598" s="4"/>
      <c r="CA598" s="4"/>
      <c r="CB598" s="4"/>
      <c r="CC598" s="4"/>
      <c r="CD598" s="4"/>
      <c r="CE598" s="4"/>
      <c r="CF598" s="4"/>
      <c r="CG598" s="4"/>
      <c r="CH598" s="4"/>
      <c r="CI598" s="4"/>
      <c r="CJ598" s="4"/>
      <c r="CK598" s="4"/>
      <c r="CL598" s="4"/>
      <c r="CM598" s="4"/>
      <c r="CN598" s="4"/>
      <c r="CO598" s="4"/>
      <c r="CP598" s="4"/>
      <c r="CQ598" s="4"/>
      <c r="CR598" s="4"/>
      <c r="CS598" s="4"/>
      <c r="CT598" s="4"/>
      <c r="CU598" s="4"/>
      <c r="CV598" s="4"/>
      <c r="CW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5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64">
        <v>2019.0</v>
      </c>
      <c r="AM599" s="64">
        <v>15.0</v>
      </c>
      <c r="AN599" s="65" t="s">
        <v>68</v>
      </c>
      <c r="AO599" s="65" t="s">
        <v>61</v>
      </c>
      <c r="AP599" s="64">
        <v>131.52</v>
      </c>
      <c r="AQ599" s="64">
        <v>113.98</v>
      </c>
      <c r="AR599" s="65" t="str">
        <f>IF(Stats!$AP599&gt;Stats!$AQ599,Stats!$AN599,Stats!$AO599)</f>
        <v>Ryan</v>
      </c>
      <c r="AS599" s="65" t="str">
        <f>IF(Stats!$AR599=Stats!$AN599,CONCATENATE(Stats!$AN599," over ",Stats!$AO599),CONCATENATE(Stats!$AO599," over ",Stats!$AN599))</f>
        <v>Ryan over Jimmy</v>
      </c>
      <c r="AT599" s="65" t="str">
        <f>IF(Stats!$AR599=Stats!$AO599,CONCATENATE(Stats!$AN599," loser to ",Stats!$AO599),CONCATENATE(Stats!$AO599," loser to ",Stats!$AN599))</f>
        <v>Jimmy loser to Ryan</v>
      </c>
      <c r="AU599" s="64">
        <f>ABS(Stats!$AQ599-Stats!$AP599)</f>
        <v>17.54</v>
      </c>
      <c r="AV599" s="64">
        <f>Stats!$AQ599+Stats!$AP599</f>
        <v>245.5</v>
      </c>
      <c r="AW599" s="64" t="s">
        <v>73</v>
      </c>
      <c r="AX599" s="4"/>
      <c r="AY599" s="4"/>
      <c r="AZ599" s="4"/>
      <c r="BA599" s="4"/>
      <c r="BB599" s="4"/>
      <c r="BC599" s="4"/>
      <c r="BD599" s="4"/>
      <c r="BE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  <c r="BX599" s="4"/>
      <c r="BY599" s="4"/>
      <c r="BZ599" s="4"/>
      <c r="CA599" s="4"/>
      <c r="CB599" s="4"/>
      <c r="CC599" s="4"/>
      <c r="CD599" s="4"/>
      <c r="CE599" s="4"/>
      <c r="CF599" s="4"/>
      <c r="CG599" s="4"/>
      <c r="CH599" s="4"/>
      <c r="CI599" s="4"/>
      <c r="CJ599" s="4"/>
      <c r="CK599" s="4"/>
      <c r="CL599" s="4"/>
      <c r="CM599" s="4"/>
      <c r="CN599" s="4"/>
      <c r="CO599" s="4"/>
      <c r="CP599" s="4"/>
      <c r="CQ599" s="4"/>
      <c r="CR599" s="4"/>
      <c r="CS599" s="4"/>
      <c r="CT599" s="4"/>
      <c r="CU599" s="4"/>
      <c r="CV599" s="4"/>
      <c r="CW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5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5">
        <v>2019.0</v>
      </c>
      <c r="AM600" s="45">
        <v>15.0</v>
      </c>
      <c r="AN600" s="46" t="s">
        <v>57</v>
      </c>
      <c r="AO600" s="46" t="s">
        <v>50</v>
      </c>
      <c r="AP600" s="45">
        <v>101.64</v>
      </c>
      <c r="AQ600" s="45">
        <v>98.66</v>
      </c>
      <c r="AR600" s="46" t="str">
        <f>IF(Stats!$AP600&gt;Stats!$AQ600,Stats!$AN600,Stats!$AO600)</f>
        <v>Doug</v>
      </c>
      <c r="AS600" s="46" t="str">
        <f>IF(Stats!$AR600=Stats!$AN600,CONCATENATE(Stats!$AN600," over ",Stats!$AO600),CONCATENATE(Stats!$AO600," over ",Stats!$AN600))</f>
        <v>Doug over AJ</v>
      </c>
      <c r="AT600" s="46" t="str">
        <f>IF(Stats!$AR600=Stats!$AO600,CONCATENATE(Stats!$AN600," loser to ",Stats!$AO600),CONCATENATE(Stats!$AO600," loser to ",Stats!$AN600))</f>
        <v>AJ loser to Doug</v>
      </c>
      <c r="AU600" s="45">
        <f>ABS(Stats!$AQ600-Stats!$AP600)</f>
        <v>2.98</v>
      </c>
      <c r="AV600" s="45">
        <f>Stats!$AQ600+Stats!$AP600</f>
        <v>200.3</v>
      </c>
      <c r="AW600" s="45" t="s">
        <v>73</v>
      </c>
      <c r="AX600" s="4"/>
      <c r="AY600" s="4"/>
      <c r="AZ600" s="4"/>
      <c r="BA600" s="4"/>
      <c r="BB600" s="4"/>
      <c r="BC600" s="4"/>
      <c r="BD600" s="4"/>
      <c r="BE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  <c r="BX600" s="4"/>
      <c r="BY600" s="4"/>
      <c r="BZ600" s="4"/>
      <c r="CA600" s="4"/>
      <c r="CB600" s="4"/>
      <c r="CC600" s="4"/>
      <c r="CD600" s="4"/>
      <c r="CE600" s="4"/>
      <c r="CF600" s="4"/>
      <c r="CG600" s="4"/>
      <c r="CH600" s="4"/>
      <c r="CI600" s="4"/>
      <c r="CJ600" s="4"/>
      <c r="CK600" s="4"/>
      <c r="CL600" s="4"/>
      <c r="CM600" s="4"/>
      <c r="CN600" s="4"/>
      <c r="CO600" s="4"/>
      <c r="CP600" s="4"/>
      <c r="CQ600" s="4"/>
      <c r="CR600" s="4"/>
      <c r="CS600" s="4"/>
      <c r="CT600" s="4"/>
      <c r="CU600" s="4"/>
      <c r="CV600" s="4"/>
      <c r="CW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5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64">
        <v>2019.0</v>
      </c>
      <c r="AM601" s="64">
        <v>14.0</v>
      </c>
      <c r="AN601" s="65" t="s">
        <v>59</v>
      </c>
      <c r="AO601" s="65" t="s">
        <v>69</v>
      </c>
      <c r="AP601" s="64">
        <v>145.48</v>
      </c>
      <c r="AQ601" s="64">
        <v>94.8</v>
      </c>
      <c r="AR601" s="65" t="str">
        <f>IF(Stats!$AP601&gt;Stats!$AQ601,Stats!$AN601,Stats!$AO601)</f>
        <v>Forrest</v>
      </c>
      <c r="AS601" s="65" t="str">
        <f>IF(Stats!$AR601=Stats!$AN601,CONCATENATE(Stats!$AN601," over ",Stats!$AO601),CONCATENATE(Stats!$AO601," over ",Stats!$AN601))</f>
        <v>Forrest over Todd</v>
      </c>
      <c r="AT601" s="65" t="str">
        <f>IF(Stats!$AR601=Stats!$AO601,CONCATENATE(Stats!$AN601," loser to ",Stats!$AO601),CONCATENATE(Stats!$AO601," loser to ",Stats!$AN601))</f>
        <v>Todd loser to Forrest</v>
      </c>
      <c r="AU601" s="64">
        <f>ABS(Stats!$AQ601-Stats!$AP601)</f>
        <v>50.68</v>
      </c>
      <c r="AV601" s="64">
        <f>Stats!$AQ601+Stats!$AP601</f>
        <v>240.28</v>
      </c>
      <c r="AW601" s="64"/>
      <c r="AX601" s="4"/>
      <c r="AY601" s="4"/>
      <c r="AZ601" s="4"/>
      <c r="BA601" s="4"/>
      <c r="BB601" s="4"/>
      <c r="BC601" s="4"/>
      <c r="BD601" s="4"/>
      <c r="BE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  <c r="BX601" s="4"/>
      <c r="BY601" s="4"/>
      <c r="BZ601" s="4"/>
      <c r="CA601" s="4"/>
      <c r="CB601" s="4"/>
      <c r="CC601" s="4"/>
      <c r="CD601" s="4"/>
      <c r="CE601" s="4"/>
      <c r="CF601" s="4"/>
      <c r="CG601" s="4"/>
      <c r="CH601" s="4"/>
      <c r="CI601" s="4"/>
      <c r="CJ601" s="4"/>
      <c r="CK601" s="4"/>
      <c r="CL601" s="4"/>
      <c r="CM601" s="4"/>
      <c r="CN601" s="4"/>
      <c r="CO601" s="4"/>
      <c r="CP601" s="4"/>
      <c r="CQ601" s="4"/>
      <c r="CR601" s="4"/>
      <c r="CS601" s="4"/>
      <c r="CT601" s="4"/>
      <c r="CU601" s="4"/>
      <c r="CV601" s="4"/>
      <c r="CW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5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5">
        <v>2019.0</v>
      </c>
      <c r="AM602" s="45">
        <v>14.0</v>
      </c>
      <c r="AN602" s="46" t="s">
        <v>60</v>
      </c>
      <c r="AO602" s="46" t="s">
        <v>63</v>
      </c>
      <c r="AP602" s="45">
        <v>100.42</v>
      </c>
      <c r="AQ602" s="45">
        <v>118.8</v>
      </c>
      <c r="AR602" s="46" t="str">
        <f>IF(Stats!$AP602&gt;Stats!$AQ602,Stats!$AN602,Stats!$AO602)</f>
        <v>Mike S</v>
      </c>
      <c r="AS602" s="46" t="str">
        <f>IF(Stats!$AR602=Stats!$AN602,CONCATENATE(Stats!$AN602," over ",Stats!$AO602),CONCATENATE(Stats!$AO602," over ",Stats!$AN602))</f>
        <v>Mike S over Hoyle</v>
      </c>
      <c r="AT602" s="46" t="str">
        <f>IF(Stats!$AR602=Stats!$AO602,CONCATENATE(Stats!$AN602," loser to ",Stats!$AO602),CONCATENATE(Stats!$AO602," loser to ",Stats!$AN602))</f>
        <v>Hoyle loser to Mike S</v>
      </c>
      <c r="AU602" s="45">
        <f>ABS(Stats!$AQ602-Stats!$AP602)</f>
        <v>18.38</v>
      </c>
      <c r="AV602" s="45">
        <f>Stats!$AQ602+Stats!$AP602</f>
        <v>219.22</v>
      </c>
      <c r="AW602" s="45"/>
      <c r="AX602" s="4"/>
      <c r="AY602" s="4"/>
      <c r="AZ602" s="4"/>
      <c r="BA602" s="4"/>
      <c r="BB602" s="4"/>
      <c r="BC602" s="4"/>
      <c r="BD602" s="4"/>
      <c r="BE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  <c r="BX602" s="4"/>
      <c r="BY602" s="4"/>
      <c r="BZ602" s="4"/>
      <c r="CA602" s="4"/>
      <c r="CB602" s="4"/>
      <c r="CC602" s="4"/>
      <c r="CD602" s="4"/>
      <c r="CE602" s="4"/>
      <c r="CF602" s="4"/>
      <c r="CG602" s="4"/>
      <c r="CH602" s="4"/>
      <c r="CI602" s="4"/>
      <c r="CJ602" s="4"/>
      <c r="CK602" s="4"/>
      <c r="CL602" s="4"/>
      <c r="CM602" s="4"/>
      <c r="CN602" s="4"/>
      <c r="CO602" s="4"/>
      <c r="CP602" s="4"/>
      <c r="CQ602" s="4"/>
      <c r="CR602" s="4"/>
      <c r="CS602" s="4"/>
      <c r="CT602" s="4"/>
      <c r="CU602" s="4"/>
      <c r="CV602" s="4"/>
      <c r="CW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5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64">
        <v>2019.0</v>
      </c>
      <c r="AM603" s="64">
        <v>14.0</v>
      </c>
      <c r="AN603" s="65" t="s">
        <v>65</v>
      </c>
      <c r="AO603" s="65" t="s">
        <v>53</v>
      </c>
      <c r="AP603" s="64">
        <v>100.42</v>
      </c>
      <c r="AQ603" s="64">
        <v>55.74</v>
      </c>
      <c r="AR603" s="65" t="str">
        <f>IF(Stats!$AP603&gt;Stats!$AQ603,Stats!$AN603,Stats!$AO603)</f>
        <v>Neill</v>
      </c>
      <c r="AS603" s="65" t="str">
        <f>IF(Stats!$AR603=Stats!$AN603,CONCATENATE(Stats!$AN603," over ",Stats!$AO603),CONCATENATE(Stats!$AO603," over ",Stats!$AN603))</f>
        <v>Neill over Colin B</v>
      </c>
      <c r="AT603" s="65" t="str">
        <f>IF(Stats!$AR603=Stats!$AO603,CONCATENATE(Stats!$AN603," loser to ",Stats!$AO603),CONCATENATE(Stats!$AO603," loser to ",Stats!$AN603))</f>
        <v>Colin B loser to Neill</v>
      </c>
      <c r="AU603" s="64">
        <f>ABS(Stats!$AQ603-Stats!$AP603)</f>
        <v>44.68</v>
      </c>
      <c r="AV603" s="64">
        <f>Stats!$AQ603+Stats!$AP603</f>
        <v>156.16</v>
      </c>
      <c r="AW603" s="64"/>
      <c r="AX603" s="4"/>
      <c r="AY603" s="4"/>
      <c r="AZ603" s="4"/>
      <c r="BA603" s="4"/>
      <c r="BB603" s="4"/>
      <c r="BC603" s="4"/>
      <c r="BD603" s="4"/>
      <c r="BE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  <c r="BX603" s="4"/>
      <c r="BY603" s="4"/>
      <c r="BZ603" s="4"/>
      <c r="CA603" s="4"/>
      <c r="CB603" s="4"/>
      <c r="CC603" s="4"/>
      <c r="CD603" s="4"/>
      <c r="CE603" s="4"/>
      <c r="CF603" s="4"/>
      <c r="CG603" s="4"/>
      <c r="CH603" s="4"/>
      <c r="CI603" s="4"/>
      <c r="CJ603" s="4"/>
      <c r="CK603" s="4"/>
      <c r="CL603" s="4"/>
      <c r="CM603" s="4"/>
      <c r="CN603" s="4"/>
      <c r="CO603" s="4"/>
      <c r="CP603" s="4"/>
      <c r="CQ603" s="4"/>
      <c r="CR603" s="4"/>
      <c r="CS603" s="4"/>
      <c r="CT603" s="4"/>
      <c r="CU603" s="4"/>
      <c r="CV603" s="4"/>
      <c r="CW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5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5">
        <v>2019.0</v>
      </c>
      <c r="AM604" s="45">
        <v>14.0</v>
      </c>
      <c r="AN604" s="46" t="s">
        <v>66</v>
      </c>
      <c r="AO604" s="46" t="s">
        <v>61</v>
      </c>
      <c r="AP604" s="45">
        <v>133.62</v>
      </c>
      <c r="AQ604" s="45">
        <v>74.82</v>
      </c>
      <c r="AR604" s="46" t="str">
        <f>IF(Stats!$AP604&gt;Stats!$AQ604,Stats!$AN604,Stats!$AO604)</f>
        <v>Nixon</v>
      </c>
      <c r="AS604" s="46" t="str">
        <f>IF(Stats!$AR604=Stats!$AN604,CONCATENATE(Stats!$AN604," over ",Stats!$AO604),CONCATENATE(Stats!$AO604," over ",Stats!$AN604))</f>
        <v>Nixon over Jimmy</v>
      </c>
      <c r="AT604" s="46" t="str">
        <f>IF(Stats!$AR604=Stats!$AO604,CONCATENATE(Stats!$AN604," loser to ",Stats!$AO604),CONCATENATE(Stats!$AO604," loser to ",Stats!$AN604))</f>
        <v>Jimmy loser to Nixon</v>
      </c>
      <c r="AU604" s="45">
        <f>ABS(Stats!$AQ604-Stats!$AP604)</f>
        <v>58.8</v>
      </c>
      <c r="AV604" s="45">
        <f>Stats!$AQ604+Stats!$AP604</f>
        <v>208.44</v>
      </c>
      <c r="AW604" s="45"/>
      <c r="AX604" s="4"/>
      <c r="AY604" s="4"/>
      <c r="AZ604" s="4"/>
      <c r="BA604" s="4"/>
      <c r="BB604" s="4"/>
      <c r="BC604" s="4"/>
      <c r="BD604" s="4"/>
      <c r="BE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  <c r="BX604" s="4"/>
      <c r="BY604" s="4"/>
      <c r="BZ604" s="4"/>
      <c r="CA604" s="4"/>
      <c r="CB604" s="4"/>
      <c r="CC604" s="4"/>
      <c r="CD604" s="4"/>
      <c r="CE604" s="4"/>
      <c r="CF604" s="4"/>
      <c r="CG604" s="4"/>
      <c r="CH604" s="4"/>
      <c r="CI604" s="4"/>
      <c r="CJ604" s="4"/>
      <c r="CK604" s="4"/>
      <c r="CL604" s="4"/>
      <c r="CM604" s="4"/>
      <c r="CN604" s="4"/>
      <c r="CO604" s="4"/>
      <c r="CP604" s="4"/>
      <c r="CQ604" s="4"/>
      <c r="CR604" s="4"/>
      <c r="CS604" s="4"/>
      <c r="CT604" s="4"/>
      <c r="CU604" s="4"/>
      <c r="CV604" s="4"/>
      <c r="CW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5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64">
        <v>2019.0</v>
      </c>
      <c r="AM605" s="64">
        <v>14.0</v>
      </c>
      <c r="AN605" s="65" t="s">
        <v>50</v>
      </c>
      <c r="AO605" s="65" t="s">
        <v>67</v>
      </c>
      <c r="AP605" s="64">
        <v>105.74</v>
      </c>
      <c r="AQ605" s="64">
        <v>113.26</v>
      </c>
      <c r="AR605" s="65" t="str">
        <f>IF(Stats!$AP605&gt;Stats!$AQ605,Stats!$AN605,Stats!$AO605)</f>
        <v>Rick</v>
      </c>
      <c r="AS605" s="65" t="str">
        <f>IF(Stats!$AR605=Stats!$AN605,CONCATENATE(Stats!$AN605," over ",Stats!$AO605),CONCATENATE(Stats!$AO605," over ",Stats!$AN605))</f>
        <v>Rick over AJ</v>
      </c>
      <c r="AT605" s="65" t="str">
        <f>IF(Stats!$AR605=Stats!$AO605,CONCATENATE(Stats!$AN605," loser to ",Stats!$AO605),CONCATENATE(Stats!$AO605," loser to ",Stats!$AN605))</f>
        <v>AJ loser to Rick</v>
      </c>
      <c r="AU605" s="64">
        <f>ABS(Stats!$AQ605-Stats!$AP605)</f>
        <v>7.52</v>
      </c>
      <c r="AV605" s="64">
        <f>Stats!$AQ605+Stats!$AP605</f>
        <v>219</v>
      </c>
      <c r="AW605" s="64"/>
      <c r="AX605" s="4"/>
      <c r="AY605" s="4"/>
      <c r="AZ605" s="4"/>
      <c r="BA605" s="4"/>
      <c r="BB605" s="4"/>
      <c r="BC605" s="4"/>
      <c r="BD605" s="4"/>
      <c r="BE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  <c r="BX605" s="4"/>
      <c r="BY605" s="4"/>
      <c r="BZ605" s="4"/>
      <c r="CA605" s="4"/>
      <c r="CB605" s="4"/>
      <c r="CC605" s="4"/>
      <c r="CD605" s="4"/>
      <c r="CE605" s="4"/>
      <c r="CF605" s="4"/>
      <c r="CG605" s="4"/>
      <c r="CH605" s="4"/>
      <c r="CI605" s="4"/>
      <c r="CJ605" s="4"/>
      <c r="CK605" s="4"/>
      <c r="CL605" s="4"/>
      <c r="CM605" s="4"/>
      <c r="CN605" s="4"/>
      <c r="CO605" s="4"/>
      <c r="CP605" s="4"/>
      <c r="CQ605" s="4"/>
      <c r="CR605" s="4"/>
      <c r="CS605" s="4"/>
      <c r="CT605" s="4"/>
      <c r="CU605" s="4"/>
      <c r="CV605" s="4"/>
      <c r="CW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5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5">
        <v>2019.0</v>
      </c>
      <c r="AM606" s="45">
        <v>14.0</v>
      </c>
      <c r="AN606" s="46" t="s">
        <v>68</v>
      </c>
      <c r="AO606" s="46" t="s">
        <v>57</v>
      </c>
      <c r="AP606" s="45">
        <v>123.24</v>
      </c>
      <c r="AQ606" s="45">
        <v>78.9</v>
      </c>
      <c r="AR606" s="46" t="str">
        <f>IF(Stats!$AP606&gt;Stats!$AQ606,Stats!$AN606,Stats!$AO606)</f>
        <v>Ryan</v>
      </c>
      <c r="AS606" s="46" t="str">
        <f>IF(Stats!$AR606=Stats!$AN606,CONCATENATE(Stats!$AN606," over ",Stats!$AO606),CONCATENATE(Stats!$AO606," over ",Stats!$AN606))</f>
        <v>Ryan over Doug</v>
      </c>
      <c r="AT606" s="46" t="str">
        <f>IF(Stats!$AR606=Stats!$AO606,CONCATENATE(Stats!$AN606," loser to ",Stats!$AO606),CONCATENATE(Stats!$AO606," loser to ",Stats!$AN606))</f>
        <v>Doug loser to Ryan</v>
      </c>
      <c r="AU606" s="45">
        <f>ABS(Stats!$AQ606-Stats!$AP606)</f>
        <v>44.34</v>
      </c>
      <c r="AV606" s="45">
        <f>Stats!$AQ606+Stats!$AP606</f>
        <v>202.14</v>
      </c>
      <c r="AW606" s="45"/>
      <c r="AX606" s="4"/>
      <c r="AY606" s="4"/>
      <c r="AZ606" s="4"/>
      <c r="BA606" s="4"/>
      <c r="BB606" s="4"/>
      <c r="BC606" s="4"/>
      <c r="BD606" s="4"/>
      <c r="BE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  <c r="BX606" s="4"/>
      <c r="BY606" s="4"/>
      <c r="BZ606" s="4"/>
      <c r="CA606" s="4"/>
      <c r="CB606" s="4"/>
      <c r="CC606" s="4"/>
      <c r="CD606" s="4"/>
      <c r="CE606" s="4"/>
      <c r="CF606" s="4"/>
      <c r="CG606" s="4"/>
      <c r="CH606" s="4"/>
      <c r="CI606" s="4"/>
      <c r="CJ606" s="4"/>
      <c r="CK606" s="4"/>
      <c r="CL606" s="4"/>
      <c r="CM606" s="4"/>
      <c r="CN606" s="4"/>
      <c r="CO606" s="4"/>
      <c r="CP606" s="4"/>
      <c r="CQ606" s="4"/>
      <c r="CR606" s="4"/>
      <c r="CS606" s="4"/>
      <c r="CT606" s="4"/>
      <c r="CU606" s="4"/>
      <c r="CV606" s="4"/>
      <c r="CW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5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64">
        <v>2019.0</v>
      </c>
      <c r="AM607" s="64">
        <v>13.0</v>
      </c>
      <c r="AN607" s="65" t="s">
        <v>59</v>
      </c>
      <c r="AO607" s="65" t="s">
        <v>53</v>
      </c>
      <c r="AP607" s="64">
        <v>79.06</v>
      </c>
      <c r="AQ607" s="64">
        <v>108.34</v>
      </c>
      <c r="AR607" s="65" t="str">
        <f>IF(Stats!$AP607&gt;Stats!$AQ607,Stats!$AN607,Stats!$AO607)</f>
        <v>Colin B</v>
      </c>
      <c r="AS607" s="65" t="str">
        <f>IF(Stats!$AR607=Stats!$AN607,CONCATENATE(Stats!$AN607," over ",Stats!$AO607),CONCATENATE(Stats!$AO607," over ",Stats!$AN607))</f>
        <v>Colin B over Forrest</v>
      </c>
      <c r="AT607" s="65" t="str">
        <f>IF(Stats!$AR607=Stats!$AO607,CONCATENATE(Stats!$AN607," loser to ",Stats!$AO607),CONCATENATE(Stats!$AO607," loser to ",Stats!$AN607))</f>
        <v>Forrest loser to Colin B</v>
      </c>
      <c r="AU607" s="64">
        <f>ABS(Stats!$AQ607-Stats!$AP607)</f>
        <v>29.28</v>
      </c>
      <c r="AV607" s="64">
        <f>Stats!$AQ607+Stats!$AP607</f>
        <v>187.4</v>
      </c>
      <c r="AW607" s="64"/>
      <c r="AX607" s="4"/>
      <c r="AY607" s="4"/>
      <c r="AZ607" s="4"/>
      <c r="BA607" s="4"/>
      <c r="BB607" s="4"/>
      <c r="BC607" s="4"/>
      <c r="BD607" s="4"/>
      <c r="BE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  <c r="BX607" s="4"/>
      <c r="BY607" s="4"/>
      <c r="BZ607" s="4"/>
      <c r="CA607" s="4"/>
      <c r="CB607" s="4"/>
      <c r="CC607" s="4"/>
      <c r="CD607" s="4"/>
      <c r="CE607" s="4"/>
      <c r="CF607" s="4"/>
      <c r="CG607" s="4"/>
      <c r="CH607" s="4"/>
      <c r="CI607" s="4"/>
      <c r="CJ607" s="4"/>
      <c r="CK607" s="4"/>
      <c r="CL607" s="4"/>
      <c r="CM607" s="4"/>
      <c r="CN607" s="4"/>
      <c r="CO607" s="4"/>
      <c r="CP607" s="4"/>
      <c r="CQ607" s="4"/>
      <c r="CR607" s="4"/>
      <c r="CS607" s="4"/>
      <c r="CT607" s="4"/>
      <c r="CU607" s="4"/>
      <c r="CV607" s="4"/>
      <c r="CW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5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5">
        <v>2019.0</v>
      </c>
      <c r="AM608" s="45">
        <v>13.0</v>
      </c>
      <c r="AN608" s="46" t="s">
        <v>50</v>
      </c>
      <c r="AO608" s="46" t="s">
        <v>67</v>
      </c>
      <c r="AP608" s="45">
        <v>67.08</v>
      </c>
      <c r="AQ608" s="45">
        <v>72.76</v>
      </c>
      <c r="AR608" s="46" t="str">
        <f>IF(Stats!$AP608&gt;Stats!$AQ608,Stats!$AN608,Stats!$AO608)</f>
        <v>Rick</v>
      </c>
      <c r="AS608" s="46" t="str">
        <f>IF(Stats!$AR608=Stats!$AN608,CONCATENATE(Stats!$AN608," over ",Stats!$AO608),CONCATENATE(Stats!$AO608," over ",Stats!$AN608))</f>
        <v>Rick over AJ</v>
      </c>
      <c r="AT608" s="46" t="str">
        <f>IF(Stats!$AR608=Stats!$AO608,CONCATENATE(Stats!$AN608," loser to ",Stats!$AO608),CONCATENATE(Stats!$AO608," loser to ",Stats!$AN608))</f>
        <v>AJ loser to Rick</v>
      </c>
      <c r="AU608" s="45">
        <f>ABS(Stats!$AQ608-Stats!$AP608)</f>
        <v>5.68</v>
      </c>
      <c r="AV608" s="45">
        <f>Stats!$AQ608+Stats!$AP608</f>
        <v>139.84</v>
      </c>
      <c r="AW608" s="45"/>
      <c r="AX608" s="4"/>
      <c r="AY608" s="4"/>
      <c r="AZ608" s="4"/>
      <c r="BB608" s="4"/>
      <c r="BC608" s="4"/>
      <c r="BD608" s="4"/>
      <c r="BE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  <c r="BX608" s="4"/>
      <c r="BY608" s="4"/>
      <c r="BZ608" s="4"/>
      <c r="CA608" s="4"/>
      <c r="CB608" s="4"/>
      <c r="CC608" s="4"/>
      <c r="CD608" s="4"/>
      <c r="CE608" s="4"/>
      <c r="CF608" s="4"/>
      <c r="CG608" s="4"/>
      <c r="CH608" s="4"/>
      <c r="CI608" s="4"/>
      <c r="CJ608" s="4"/>
      <c r="CK608" s="4"/>
      <c r="CL608" s="4"/>
      <c r="CM608" s="4"/>
      <c r="CN608" s="4"/>
      <c r="CO608" s="4"/>
      <c r="CP608" s="4"/>
      <c r="CQ608" s="4"/>
      <c r="CR608" s="4"/>
      <c r="CS608" s="4"/>
      <c r="CT608" s="4"/>
      <c r="CU608" s="4"/>
      <c r="CV608" s="4"/>
      <c r="CW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5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64">
        <v>2019.0</v>
      </c>
      <c r="AM609" s="64">
        <v>13.0</v>
      </c>
      <c r="AN609" s="65" t="s">
        <v>63</v>
      </c>
      <c r="AO609" s="65" t="s">
        <v>49</v>
      </c>
      <c r="AP609" s="64">
        <v>111.92</v>
      </c>
      <c r="AQ609" s="64">
        <v>107.72</v>
      </c>
      <c r="AR609" s="65" t="str">
        <f>IF(Stats!$AP609&gt;Stats!$AQ609,Stats!$AN609,Stats!$AO609)</f>
        <v>Mike S</v>
      </c>
      <c r="AS609" s="65" t="str">
        <f>IF(Stats!$AR609=Stats!$AN609,CONCATENATE(Stats!$AN609," over ",Stats!$AO609),CONCATENATE(Stats!$AO609," over ",Stats!$AN609))</f>
        <v>Mike S over Adler</v>
      </c>
      <c r="AT609" s="65" t="str">
        <f>IF(Stats!$AR609=Stats!$AO609,CONCATENATE(Stats!$AN609," loser to ",Stats!$AO609),CONCATENATE(Stats!$AO609," loser to ",Stats!$AN609))</f>
        <v>Adler loser to Mike S</v>
      </c>
      <c r="AU609" s="64">
        <f>ABS(Stats!$AQ609-Stats!$AP609)</f>
        <v>4.2</v>
      </c>
      <c r="AV609" s="64">
        <f>Stats!$AQ609+Stats!$AP609</f>
        <v>219.64</v>
      </c>
      <c r="AW609" s="64"/>
      <c r="AX609" s="4"/>
      <c r="AY609" s="4"/>
      <c r="AZ609" s="4"/>
      <c r="BB609" s="4"/>
      <c r="BC609" s="4"/>
      <c r="BD609" s="4"/>
      <c r="BE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  <c r="BX609" s="4"/>
      <c r="BY609" s="4"/>
      <c r="BZ609" s="4"/>
      <c r="CA609" s="4"/>
      <c r="CB609" s="4"/>
      <c r="CC609" s="4"/>
      <c r="CD609" s="4"/>
      <c r="CE609" s="4"/>
      <c r="CF609" s="4"/>
      <c r="CG609" s="4"/>
      <c r="CH609" s="4"/>
      <c r="CI609" s="4"/>
      <c r="CJ609" s="4"/>
      <c r="CK609" s="4"/>
      <c r="CL609" s="4"/>
      <c r="CM609" s="4"/>
      <c r="CN609" s="4"/>
      <c r="CO609" s="4"/>
      <c r="CP609" s="4"/>
      <c r="CQ609" s="4"/>
      <c r="CR609" s="4"/>
      <c r="CS609" s="4"/>
      <c r="CT609" s="4"/>
      <c r="CU609" s="4"/>
      <c r="CV609" s="4"/>
      <c r="CW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5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5">
        <v>2019.0</v>
      </c>
      <c r="AM610" s="45">
        <v>13.0</v>
      </c>
      <c r="AN610" s="46" t="s">
        <v>57</v>
      </c>
      <c r="AO610" s="46" t="s">
        <v>65</v>
      </c>
      <c r="AP610" s="45">
        <v>83.7</v>
      </c>
      <c r="AQ610" s="45">
        <v>84.0</v>
      </c>
      <c r="AR610" s="46" t="str">
        <f>IF(Stats!$AP610&gt;Stats!$AQ610,Stats!$AN610,Stats!$AO610)</f>
        <v>Neill</v>
      </c>
      <c r="AS610" s="46" t="str">
        <f>IF(Stats!$AR610=Stats!$AN610,CONCATENATE(Stats!$AN610," over ",Stats!$AO610),CONCATENATE(Stats!$AO610," over ",Stats!$AN610))</f>
        <v>Neill over Doug</v>
      </c>
      <c r="AT610" s="46" t="str">
        <f>IF(Stats!$AR610=Stats!$AO610,CONCATENATE(Stats!$AN610," loser to ",Stats!$AO610),CONCATENATE(Stats!$AO610," loser to ",Stats!$AN610))</f>
        <v>Doug loser to Neill</v>
      </c>
      <c r="AU610" s="45">
        <f>ABS(Stats!$AQ610-Stats!$AP610)</f>
        <v>0.3</v>
      </c>
      <c r="AV610" s="45">
        <f>Stats!$AQ610+Stats!$AP610</f>
        <v>167.7</v>
      </c>
      <c r="AW610" s="45"/>
      <c r="AX610" s="4"/>
      <c r="AY610" s="4"/>
      <c r="AZ610" s="4"/>
      <c r="BB610" s="4"/>
      <c r="BC610" s="4"/>
      <c r="BD610" s="4"/>
      <c r="BE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  <c r="BX610" s="4"/>
      <c r="BY610" s="4"/>
      <c r="BZ610" s="4"/>
      <c r="CA610" s="4"/>
      <c r="CB610" s="4"/>
      <c r="CC610" s="4"/>
      <c r="CD610" s="4"/>
      <c r="CE610" s="4"/>
      <c r="CF610" s="4"/>
      <c r="CG610" s="4"/>
      <c r="CH610" s="4"/>
      <c r="CI610" s="4"/>
      <c r="CJ610" s="4"/>
      <c r="CK610" s="4"/>
      <c r="CL610" s="4"/>
      <c r="CM610" s="4"/>
      <c r="CN610" s="4"/>
      <c r="CO610" s="4"/>
      <c r="CP610" s="4"/>
      <c r="CQ610" s="4"/>
      <c r="CR610" s="4"/>
      <c r="CS610" s="4"/>
      <c r="CT610" s="4"/>
      <c r="CU610" s="4"/>
      <c r="CV610" s="4"/>
      <c r="CW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5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64">
        <v>2019.0</v>
      </c>
      <c r="AM611" s="64">
        <v>13.0</v>
      </c>
      <c r="AN611" s="65" t="s">
        <v>60</v>
      </c>
      <c r="AO611" s="65" t="s">
        <v>61</v>
      </c>
      <c r="AP611" s="64">
        <v>108.62</v>
      </c>
      <c r="AQ611" s="64">
        <v>90.96</v>
      </c>
      <c r="AR611" s="65" t="str">
        <f>IF(Stats!$AP611&gt;Stats!$AQ611,Stats!$AN611,Stats!$AO611)</f>
        <v>Hoyle</v>
      </c>
      <c r="AS611" s="65" t="str">
        <f>IF(Stats!$AR611=Stats!$AN611,CONCATENATE(Stats!$AN611," over ",Stats!$AO611),CONCATENATE(Stats!$AO611," over ",Stats!$AN611))</f>
        <v>Hoyle over Jimmy</v>
      </c>
      <c r="AT611" s="65" t="str">
        <f>IF(Stats!$AR611=Stats!$AO611,CONCATENATE(Stats!$AN611," loser to ",Stats!$AO611),CONCATENATE(Stats!$AO611," loser to ",Stats!$AN611))</f>
        <v>Jimmy loser to Hoyle</v>
      </c>
      <c r="AU611" s="64">
        <f>ABS(Stats!$AQ611-Stats!$AP611)</f>
        <v>17.66</v>
      </c>
      <c r="AV611" s="64">
        <f>Stats!$AQ611+Stats!$AP611</f>
        <v>199.58</v>
      </c>
      <c r="AW611" s="64"/>
      <c r="AX611" s="4"/>
      <c r="AY611" s="4"/>
      <c r="AZ611" s="4"/>
      <c r="BB611" s="4"/>
      <c r="BC611" s="4"/>
      <c r="BD611" s="4"/>
      <c r="BE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  <c r="BX611" s="4"/>
      <c r="BY611" s="4"/>
      <c r="BZ611" s="4"/>
      <c r="CA611" s="4"/>
      <c r="CB611" s="4"/>
      <c r="CC611" s="4"/>
      <c r="CD611" s="4"/>
      <c r="CE611" s="4"/>
      <c r="CF611" s="4"/>
      <c r="CG611" s="4"/>
      <c r="CH611" s="4"/>
      <c r="CI611" s="4"/>
      <c r="CJ611" s="4"/>
      <c r="CK611" s="4"/>
      <c r="CL611" s="4"/>
      <c r="CM611" s="4"/>
      <c r="CN611" s="4"/>
      <c r="CO611" s="4"/>
      <c r="CP611" s="4"/>
      <c r="CQ611" s="4"/>
      <c r="CR611" s="4"/>
      <c r="CS611" s="4"/>
      <c r="CT611" s="4"/>
      <c r="CU611" s="4"/>
      <c r="CV611" s="4"/>
      <c r="CW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5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5">
        <v>2019.0</v>
      </c>
      <c r="AM612" s="45">
        <v>13.0</v>
      </c>
      <c r="AN612" s="46" t="s">
        <v>69</v>
      </c>
      <c r="AO612" s="46" t="s">
        <v>68</v>
      </c>
      <c r="AP612" s="45">
        <v>87.36</v>
      </c>
      <c r="AQ612" s="45">
        <v>105.22</v>
      </c>
      <c r="AR612" s="46" t="str">
        <f>IF(Stats!$AP612&gt;Stats!$AQ612,Stats!$AN612,Stats!$AO612)</f>
        <v>Ryan</v>
      </c>
      <c r="AS612" s="46" t="str">
        <f>IF(Stats!$AR612=Stats!$AN612,CONCATENATE(Stats!$AN612," over ",Stats!$AO612),CONCATENATE(Stats!$AO612," over ",Stats!$AN612))</f>
        <v>Ryan over Todd</v>
      </c>
      <c r="AT612" s="46" t="str">
        <f>IF(Stats!$AR612=Stats!$AO612,CONCATENATE(Stats!$AN612," loser to ",Stats!$AO612),CONCATENATE(Stats!$AO612," loser to ",Stats!$AN612))</f>
        <v>Todd loser to Ryan</v>
      </c>
      <c r="AU612" s="45">
        <f>ABS(Stats!$AQ612-Stats!$AP612)</f>
        <v>17.86</v>
      </c>
      <c r="AV612" s="45">
        <f>Stats!$AQ612+Stats!$AP612</f>
        <v>192.58</v>
      </c>
      <c r="AW612" s="45"/>
      <c r="AX612" s="4"/>
      <c r="AY612" s="4"/>
      <c r="AZ612" s="4"/>
      <c r="BB612" s="4"/>
      <c r="BC612" s="4"/>
      <c r="BD612" s="4"/>
      <c r="BE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  <c r="BX612" s="4"/>
      <c r="BY612" s="4"/>
      <c r="BZ612" s="4"/>
      <c r="CA612" s="4"/>
      <c r="CB612" s="4"/>
      <c r="CC612" s="4"/>
      <c r="CD612" s="4"/>
      <c r="CE612" s="4"/>
      <c r="CF612" s="4"/>
      <c r="CG612" s="4"/>
      <c r="CH612" s="4"/>
      <c r="CI612" s="4"/>
      <c r="CJ612" s="4"/>
      <c r="CK612" s="4"/>
      <c r="CL612" s="4"/>
      <c r="CM612" s="4"/>
      <c r="CN612" s="4"/>
      <c r="CO612" s="4"/>
      <c r="CP612" s="4"/>
      <c r="CQ612" s="4"/>
      <c r="CR612" s="4"/>
      <c r="CS612" s="4"/>
      <c r="CT612" s="4"/>
      <c r="CU612" s="4"/>
      <c r="CV612" s="4"/>
      <c r="CW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5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64">
        <v>2019.0</v>
      </c>
      <c r="AM613" s="64">
        <v>13.0</v>
      </c>
      <c r="AN613" s="65" t="s">
        <v>66</v>
      </c>
      <c r="AO613" s="65" t="s">
        <v>55</v>
      </c>
      <c r="AP613" s="64">
        <v>107.86</v>
      </c>
      <c r="AQ613" s="64">
        <v>140.3</v>
      </c>
      <c r="AR613" s="65" t="str">
        <f>IF(Stats!$AP613&gt;Stats!$AQ613,Stats!$AN613,Stats!$AO613)</f>
        <v>Dave</v>
      </c>
      <c r="AS613" s="65" t="str">
        <f>IF(Stats!$AR613=Stats!$AN613,CONCATENATE(Stats!$AN613," over ",Stats!$AO613),CONCATENATE(Stats!$AO613," over ",Stats!$AN613))</f>
        <v>Dave over Nixon</v>
      </c>
      <c r="AT613" s="65" t="str">
        <f>IF(Stats!$AR613=Stats!$AO613,CONCATENATE(Stats!$AN613," loser to ",Stats!$AO613),CONCATENATE(Stats!$AO613," loser to ",Stats!$AN613))</f>
        <v>Nixon loser to Dave</v>
      </c>
      <c r="AU613" s="64">
        <f>ABS(Stats!$AQ613-Stats!$AP613)</f>
        <v>32.44</v>
      </c>
      <c r="AV613" s="64">
        <f>Stats!$AQ613+Stats!$AP613</f>
        <v>248.16</v>
      </c>
      <c r="AW613" s="64"/>
      <c r="AX613" s="4"/>
      <c r="AY613" s="4"/>
      <c r="AZ613" s="4"/>
      <c r="BB613" s="4"/>
      <c r="BC613" s="4"/>
      <c r="BD613" s="4"/>
      <c r="BE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  <c r="BX613" s="4"/>
      <c r="BY613" s="4"/>
      <c r="BZ613" s="4"/>
      <c r="CA613" s="4"/>
      <c r="CB613" s="4"/>
      <c r="CC613" s="4"/>
      <c r="CD613" s="4"/>
      <c r="CE613" s="4"/>
      <c r="CF613" s="4"/>
      <c r="CG613" s="4"/>
      <c r="CH613" s="4"/>
      <c r="CI613" s="4"/>
      <c r="CJ613" s="4"/>
      <c r="CK613" s="4"/>
      <c r="CL613" s="4"/>
      <c r="CM613" s="4"/>
      <c r="CN613" s="4"/>
      <c r="CO613" s="4"/>
      <c r="CP613" s="4"/>
      <c r="CQ613" s="4"/>
      <c r="CR613" s="4"/>
      <c r="CS613" s="4"/>
      <c r="CT613" s="4"/>
      <c r="CU613" s="4"/>
      <c r="CV613" s="4"/>
      <c r="CW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5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5">
        <v>2019.0</v>
      </c>
      <c r="AM614" s="45">
        <v>12.0</v>
      </c>
      <c r="AN614" s="46" t="s">
        <v>67</v>
      </c>
      <c r="AO614" s="46" t="s">
        <v>59</v>
      </c>
      <c r="AP614" s="45">
        <v>99.14</v>
      </c>
      <c r="AQ614" s="45">
        <v>89.82</v>
      </c>
      <c r="AR614" s="46" t="str">
        <f>IF(Stats!$AP614&gt;Stats!$AQ614,Stats!$AN614,Stats!$AO614)</f>
        <v>Rick</v>
      </c>
      <c r="AS614" s="46" t="str">
        <f>IF(Stats!$AR614=Stats!$AN614,CONCATENATE(Stats!$AN614," over ",Stats!$AO614),CONCATENATE(Stats!$AO614," over ",Stats!$AN614))</f>
        <v>Rick over Forrest</v>
      </c>
      <c r="AT614" s="46" t="str">
        <f>IF(Stats!$AR614=Stats!$AO614,CONCATENATE(Stats!$AN614," loser to ",Stats!$AO614),CONCATENATE(Stats!$AO614," loser to ",Stats!$AN614))</f>
        <v>Forrest loser to Rick</v>
      </c>
      <c r="AU614" s="45">
        <f>ABS(Stats!$AQ614-Stats!$AP614)</f>
        <v>9.32</v>
      </c>
      <c r="AV614" s="45">
        <f>Stats!$AQ614+Stats!$AP614</f>
        <v>188.96</v>
      </c>
      <c r="AW614" s="45"/>
      <c r="AX614" s="4"/>
      <c r="AY614" s="4"/>
      <c r="AZ614" s="4"/>
      <c r="BB614" s="4"/>
      <c r="BC614" s="4"/>
      <c r="BD614" s="4"/>
      <c r="BE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  <c r="BX614" s="4"/>
      <c r="BY614" s="4"/>
      <c r="BZ614" s="4"/>
      <c r="CA614" s="4"/>
      <c r="CB614" s="4"/>
      <c r="CC614" s="4"/>
      <c r="CD614" s="4"/>
      <c r="CE614" s="4"/>
      <c r="CF614" s="4"/>
      <c r="CG614" s="4"/>
      <c r="CH614" s="4"/>
      <c r="CI614" s="4"/>
      <c r="CJ614" s="4"/>
      <c r="CK614" s="4"/>
      <c r="CL614" s="4"/>
      <c r="CM614" s="4"/>
      <c r="CN614" s="4"/>
      <c r="CO614" s="4"/>
      <c r="CP614" s="4"/>
      <c r="CQ614" s="4"/>
      <c r="CR614" s="4"/>
      <c r="CS614" s="4"/>
      <c r="CT614" s="4"/>
      <c r="CU614" s="4"/>
      <c r="CV614" s="4"/>
      <c r="CW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5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64">
        <v>2019.0</v>
      </c>
      <c r="AM615" s="64">
        <v>12.0</v>
      </c>
      <c r="AN615" s="65" t="s">
        <v>49</v>
      </c>
      <c r="AO615" s="65" t="s">
        <v>53</v>
      </c>
      <c r="AP615" s="64">
        <v>120.0</v>
      </c>
      <c r="AQ615" s="64">
        <v>97.7</v>
      </c>
      <c r="AR615" s="65" t="str">
        <f>IF(Stats!$AP615&gt;Stats!$AQ615,Stats!$AN615,Stats!$AO615)</f>
        <v>Adler</v>
      </c>
      <c r="AS615" s="65" t="str">
        <f>IF(Stats!$AR615=Stats!$AN615,CONCATENATE(Stats!$AN615," over ",Stats!$AO615),CONCATENATE(Stats!$AO615," over ",Stats!$AN615))</f>
        <v>Adler over Colin B</v>
      </c>
      <c r="AT615" s="65" t="str">
        <f>IF(Stats!$AR615=Stats!$AO615,CONCATENATE(Stats!$AN615," loser to ",Stats!$AO615),CONCATENATE(Stats!$AO615," loser to ",Stats!$AN615))</f>
        <v>Colin B loser to Adler</v>
      </c>
      <c r="AU615" s="64">
        <f>ABS(Stats!$AQ615-Stats!$AP615)</f>
        <v>22.3</v>
      </c>
      <c r="AV615" s="64">
        <f>Stats!$AQ615+Stats!$AP615</f>
        <v>217.7</v>
      </c>
      <c r="AW615" s="64"/>
      <c r="AX615" s="4"/>
      <c r="AY615" s="4"/>
      <c r="AZ615" s="4"/>
      <c r="BB615" s="4"/>
      <c r="BC615" s="4"/>
      <c r="BD615" s="4"/>
      <c r="BE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  <c r="BX615" s="4"/>
      <c r="BY615" s="4"/>
      <c r="BZ615" s="4"/>
      <c r="CA615" s="4"/>
      <c r="CB615" s="4"/>
      <c r="CC615" s="4"/>
      <c r="CD615" s="4"/>
      <c r="CE615" s="4"/>
      <c r="CF615" s="4"/>
      <c r="CG615" s="4"/>
      <c r="CH615" s="4"/>
      <c r="CI615" s="4"/>
      <c r="CJ615" s="4"/>
      <c r="CK615" s="4"/>
      <c r="CL615" s="4"/>
      <c r="CM615" s="4"/>
      <c r="CN615" s="4"/>
      <c r="CO615" s="4"/>
      <c r="CP615" s="4"/>
      <c r="CQ615" s="4"/>
      <c r="CR615" s="4"/>
      <c r="CS615" s="4"/>
      <c r="CT615" s="4"/>
      <c r="CU615" s="4"/>
      <c r="CV615" s="4"/>
      <c r="CW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5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5">
        <v>2019.0</v>
      </c>
      <c r="AM616" s="45">
        <v>12.0</v>
      </c>
      <c r="AN616" s="46" t="s">
        <v>65</v>
      </c>
      <c r="AO616" s="46" t="s">
        <v>50</v>
      </c>
      <c r="AP616" s="45">
        <v>72.98</v>
      </c>
      <c r="AQ616" s="45">
        <v>73.26</v>
      </c>
      <c r="AR616" s="46" t="str">
        <f>IF(Stats!$AP616&gt;Stats!$AQ616,Stats!$AN616,Stats!$AO616)</f>
        <v>AJ</v>
      </c>
      <c r="AS616" s="46" t="str">
        <f>IF(Stats!$AR616=Stats!$AN616,CONCATENATE(Stats!$AN616," over ",Stats!$AO616),CONCATENATE(Stats!$AO616," over ",Stats!$AN616))</f>
        <v>AJ over Neill</v>
      </c>
      <c r="AT616" s="46" t="str">
        <f>IF(Stats!$AR616=Stats!$AO616,CONCATENATE(Stats!$AN616," loser to ",Stats!$AO616),CONCATENATE(Stats!$AO616," loser to ",Stats!$AN616))</f>
        <v>Neill loser to AJ</v>
      </c>
      <c r="AU616" s="45">
        <f>ABS(Stats!$AQ616-Stats!$AP616)</f>
        <v>0.28</v>
      </c>
      <c r="AV616" s="45">
        <f>Stats!$AQ616+Stats!$AP616</f>
        <v>146.24</v>
      </c>
      <c r="AW616" s="45"/>
      <c r="AX616" s="4"/>
      <c r="AY616" s="4"/>
      <c r="AZ616" s="4"/>
      <c r="BB616" s="4"/>
      <c r="BC616" s="4"/>
      <c r="BD616" s="4"/>
      <c r="BE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  <c r="BX616" s="4"/>
      <c r="BY616" s="4"/>
      <c r="BZ616" s="4"/>
      <c r="CA616" s="4"/>
      <c r="CB616" s="4"/>
      <c r="CC616" s="4"/>
      <c r="CD616" s="4"/>
      <c r="CE616" s="4"/>
      <c r="CF616" s="4"/>
      <c r="CG616" s="4"/>
      <c r="CH616" s="4"/>
      <c r="CI616" s="4"/>
      <c r="CJ616" s="4"/>
      <c r="CK616" s="4"/>
      <c r="CL616" s="4"/>
      <c r="CM616" s="4"/>
      <c r="CN616" s="4"/>
      <c r="CO616" s="4"/>
      <c r="CP616" s="4"/>
      <c r="CQ616" s="4"/>
      <c r="CR616" s="4"/>
      <c r="CS616" s="4"/>
      <c r="CT616" s="4"/>
      <c r="CU616" s="4"/>
      <c r="CV616" s="4"/>
      <c r="CW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5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64">
        <v>2019.0</v>
      </c>
      <c r="AM617" s="64">
        <v>12.0</v>
      </c>
      <c r="AN617" s="65" t="s">
        <v>61</v>
      </c>
      <c r="AO617" s="65" t="s">
        <v>63</v>
      </c>
      <c r="AP617" s="64">
        <v>56.64</v>
      </c>
      <c r="AQ617" s="64">
        <v>83.64</v>
      </c>
      <c r="AR617" s="65" t="str">
        <f>IF(Stats!$AP617&gt;Stats!$AQ617,Stats!$AN617,Stats!$AO617)</f>
        <v>Mike S</v>
      </c>
      <c r="AS617" s="65" t="str">
        <f>IF(Stats!$AR617=Stats!$AN617,CONCATENATE(Stats!$AN617," over ",Stats!$AO617),CONCATENATE(Stats!$AO617," over ",Stats!$AN617))</f>
        <v>Mike S over Jimmy</v>
      </c>
      <c r="AT617" s="65" t="str">
        <f>IF(Stats!$AR617=Stats!$AO617,CONCATENATE(Stats!$AN617," loser to ",Stats!$AO617),CONCATENATE(Stats!$AO617," loser to ",Stats!$AN617))</f>
        <v>Jimmy loser to Mike S</v>
      </c>
      <c r="AU617" s="64">
        <f>ABS(Stats!$AQ617-Stats!$AP617)</f>
        <v>27</v>
      </c>
      <c r="AV617" s="64">
        <f>Stats!$AQ617+Stats!$AP617</f>
        <v>140.28</v>
      </c>
      <c r="AW617" s="64"/>
      <c r="AX617" s="4"/>
      <c r="AY617" s="4"/>
      <c r="AZ617" s="4"/>
      <c r="BB617" s="4"/>
      <c r="BC617" s="4"/>
      <c r="BD617" s="4"/>
      <c r="BE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  <c r="BX617" s="4"/>
      <c r="BY617" s="4"/>
      <c r="BZ617" s="4"/>
      <c r="CA617" s="4"/>
      <c r="CB617" s="4"/>
      <c r="CC617" s="4"/>
      <c r="CD617" s="4"/>
      <c r="CE617" s="4"/>
      <c r="CF617" s="4"/>
      <c r="CG617" s="4"/>
      <c r="CH617" s="4"/>
      <c r="CI617" s="4"/>
      <c r="CJ617" s="4"/>
      <c r="CK617" s="4"/>
      <c r="CL617" s="4"/>
      <c r="CM617" s="4"/>
      <c r="CN617" s="4"/>
      <c r="CO617" s="4"/>
      <c r="CP617" s="4"/>
      <c r="CQ617" s="4"/>
      <c r="CR617" s="4"/>
      <c r="CS617" s="4"/>
      <c r="CT617" s="4"/>
      <c r="CU617" s="4"/>
      <c r="CV617" s="4"/>
      <c r="CW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5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5">
        <v>2019.0</v>
      </c>
      <c r="AM618" s="45">
        <v>12.0</v>
      </c>
      <c r="AN618" s="46" t="s">
        <v>68</v>
      </c>
      <c r="AO618" s="46" t="s">
        <v>57</v>
      </c>
      <c r="AP618" s="45">
        <v>87.56</v>
      </c>
      <c r="AQ618" s="45">
        <v>128.1</v>
      </c>
      <c r="AR618" s="46" t="str">
        <f>IF(Stats!$AP618&gt;Stats!$AQ618,Stats!$AN618,Stats!$AO618)</f>
        <v>Doug</v>
      </c>
      <c r="AS618" s="46" t="str">
        <f>IF(Stats!$AR618=Stats!$AN618,CONCATENATE(Stats!$AN618," over ",Stats!$AO618),CONCATENATE(Stats!$AO618," over ",Stats!$AN618))</f>
        <v>Doug over Ryan</v>
      </c>
      <c r="AT618" s="46" t="str">
        <f>IF(Stats!$AR618=Stats!$AO618,CONCATENATE(Stats!$AN618," loser to ",Stats!$AO618),CONCATENATE(Stats!$AO618," loser to ",Stats!$AN618))</f>
        <v>Ryan loser to Doug</v>
      </c>
      <c r="AU618" s="45">
        <f>ABS(Stats!$AQ618-Stats!$AP618)</f>
        <v>40.54</v>
      </c>
      <c r="AV618" s="45">
        <f>Stats!$AQ618+Stats!$AP618</f>
        <v>215.66</v>
      </c>
      <c r="AW618" s="45"/>
      <c r="AX618" s="4"/>
      <c r="AY618" s="4"/>
      <c r="AZ618" s="4"/>
      <c r="BB618" s="4"/>
      <c r="BC618" s="4"/>
      <c r="BD618" s="4"/>
      <c r="BE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  <c r="BX618" s="4"/>
      <c r="BY618" s="4"/>
      <c r="BZ618" s="4"/>
      <c r="CA618" s="4"/>
      <c r="CB618" s="4"/>
      <c r="CC618" s="4"/>
      <c r="CD618" s="4"/>
      <c r="CE618" s="4"/>
      <c r="CF618" s="4"/>
      <c r="CG618" s="4"/>
      <c r="CH618" s="4"/>
      <c r="CI618" s="4"/>
      <c r="CJ618" s="4"/>
      <c r="CK618" s="4"/>
      <c r="CL618" s="4"/>
      <c r="CM618" s="4"/>
      <c r="CN618" s="4"/>
      <c r="CO618" s="4"/>
      <c r="CP618" s="4"/>
      <c r="CQ618" s="4"/>
      <c r="CR618" s="4"/>
      <c r="CS618" s="4"/>
      <c r="CT618" s="4"/>
      <c r="CU618" s="4"/>
      <c r="CV618" s="4"/>
      <c r="CW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5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64">
        <v>2019.0</v>
      </c>
      <c r="AM619" s="64">
        <v>12.0</v>
      </c>
      <c r="AN619" s="65" t="s">
        <v>55</v>
      </c>
      <c r="AO619" s="65" t="s">
        <v>60</v>
      </c>
      <c r="AP619" s="64">
        <v>127.16</v>
      </c>
      <c r="AQ619" s="64">
        <v>145.84</v>
      </c>
      <c r="AR619" s="65" t="str">
        <f>IF(Stats!$AP619&gt;Stats!$AQ619,Stats!$AN619,Stats!$AO619)</f>
        <v>Hoyle</v>
      </c>
      <c r="AS619" s="65" t="str">
        <f>IF(Stats!$AR619=Stats!$AN619,CONCATENATE(Stats!$AN619," over ",Stats!$AO619),CONCATENATE(Stats!$AO619," over ",Stats!$AN619))</f>
        <v>Hoyle over Dave</v>
      </c>
      <c r="AT619" s="65" t="str">
        <f>IF(Stats!$AR619=Stats!$AO619,CONCATENATE(Stats!$AN619," loser to ",Stats!$AO619),CONCATENATE(Stats!$AO619," loser to ",Stats!$AN619))</f>
        <v>Dave loser to Hoyle</v>
      </c>
      <c r="AU619" s="64">
        <f>ABS(Stats!$AQ619-Stats!$AP619)</f>
        <v>18.68</v>
      </c>
      <c r="AV619" s="64">
        <f>Stats!$AQ619+Stats!$AP619</f>
        <v>273</v>
      </c>
      <c r="AW619" s="64"/>
      <c r="AX619" s="4"/>
      <c r="AY619" s="4"/>
      <c r="AZ619" s="4"/>
      <c r="BB619" s="4"/>
      <c r="BC619" s="4"/>
      <c r="BD619" s="4"/>
      <c r="BE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  <c r="BX619" s="4"/>
      <c r="BY619" s="4"/>
      <c r="BZ619" s="4"/>
      <c r="CA619" s="4"/>
      <c r="CB619" s="4"/>
      <c r="CC619" s="4"/>
      <c r="CD619" s="4"/>
      <c r="CE619" s="4"/>
      <c r="CF619" s="4"/>
      <c r="CG619" s="4"/>
      <c r="CH619" s="4"/>
      <c r="CI619" s="4"/>
      <c r="CJ619" s="4"/>
      <c r="CK619" s="4"/>
      <c r="CL619" s="4"/>
      <c r="CM619" s="4"/>
      <c r="CN619" s="4"/>
      <c r="CO619" s="4"/>
      <c r="CP619" s="4"/>
      <c r="CQ619" s="4"/>
      <c r="CR619" s="4"/>
      <c r="CS619" s="4"/>
      <c r="CT619" s="4"/>
      <c r="CU619" s="4"/>
      <c r="CV619" s="4"/>
      <c r="CW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5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5">
        <v>2019.0</v>
      </c>
      <c r="AM620" s="45">
        <v>12.0</v>
      </c>
      <c r="AN620" s="46" t="s">
        <v>66</v>
      </c>
      <c r="AO620" s="46" t="s">
        <v>69</v>
      </c>
      <c r="AP620" s="45">
        <v>87.08</v>
      </c>
      <c r="AQ620" s="45">
        <v>90.66</v>
      </c>
      <c r="AR620" s="46" t="str">
        <f>IF(Stats!$AP620&gt;Stats!$AQ620,Stats!$AN620,Stats!$AO620)</f>
        <v>Todd</v>
      </c>
      <c r="AS620" s="46" t="str">
        <f>IF(Stats!$AR620=Stats!$AN620,CONCATENATE(Stats!$AN620," over ",Stats!$AO620),CONCATENATE(Stats!$AO620," over ",Stats!$AN620))</f>
        <v>Todd over Nixon</v>
      </c>
      <c r="AT620" s="46" t="str">
        <f>IF(Stats!$AR620=Stats!$AO620,CONCATENATE(Stats!$AN620," loser to ",Stats!$AO620),CONCATENATE(Stats!$AO620," loser to ",Stats!$AN620))</f>
        <v>Nixon loser to Todd</v>
      </c>
      <c r="AU620" s="45">
        <f>ABS(Stats!$AQ620-Stats!$AP620)</f>
        <v>3.58</v>
      </c>
      <c r="AV620" s="45">
        <f>Stats!$AQ620+Stats!$AP620</f>
        <v>177.74</v>
      </c>
      <c r="AW620" s="45"/>
      <c r="AX620" s="4"/>
      <c r="AY620" s="4"/>
      <c r="AZ620" s="4"/>
      <c r="BB620" s="4"/>
      <c r="BC620" s="4"/>
      <c r="BD620" s="4"/>
      <c r="BE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  <c r="BX620" s="4"/>
      <c r="BY620" s="4"/>
      <c r="BZ620" s="4"/>
      <c r="CA620" s="4"/>
      <c r="CB620" s="4"/>
      <c r="CC620" s="4"/>
      <c r="CD620" s="4"/>
      <c r="CE620" s="4"/>
      <c r="CF620" s="4"/>
      <c r="CG620" s="4"/>
      <c r="CH620" s="4"/>
      <c r="CI620" s="4"/>
      <c r="CJ620" s="4"/>
      <c r="CK620" s="4"/>
      <c r="CL620" s="4"/>
      <c r="CM620" s="4"/>
      <c r="CN620" s="4"/>
      <c r="CO620" s="4"/>
      <c r="CP620" s="4"/>
      <c r="CQ620" s="4"/>
      <c r="CR620" s="4"/>
      <c r="CS620" s="4"/>
      <c r="CT620" s="4"/>
      <c r="CU620" s="4"/>
      <c r="CV620" s="4"/>
      <c r="CW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5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64">
        <v>2019.0</v>
      </c>
      <c r="AM621" s="64">
        <v>11.0</v>
      </c>
      <c r="AN621" s="65" t="s">
        <v>59</v>
      </c>
      <c r="AO621" s="65" t="s">
        <v>49</v>
      </c>
      <c r="AP621" s="64">
        <v>55.76</v>
      </c>
      <c r="AQ621" s="64">
        <v>107.5</v>
      </c>
      <c r="AR621" s="65" t="str">
        <f>IF(Stats!$AP621&gt;Stats!$AQ621,Stats!$AN621,Stats!$AO621)</f>
        <v>Adler</v>
      </c>
      <c r="AS621" s="65" t="str">
        <f>IF(Stats!$AR621=Stats!$AN621,CONCATENATE(Stats!$AN621," over ",Stats!$AO621),CONCATENATE(Stats!$AO621," over ",Stats!$AN621))</f>
        <v>Adler over Forrest</v>
      </c>
      <c r="AT621" s="65" t="str">
        <f>IF(Stats!$AR621=Stats!$AO621,CONCATENATE(Stats!$AN621," loser to ",Stats!$AO621),CONCATENATE(Stats!$AO621," loser to ",Stats!$AN621))</f>
        <v>Forrest loser to Adler</v>
      </c>
      <c r="AU621" s="64">
        <f>ABS(Stats!$AQ621-Stats!$AP621)</f>
        <v>51.74</v>
      </c>
      <c r="AV621" s="64">
        <f>Stats!$AQ621+Stats!$AP621</f>
        <v>163.26</v>
      </c>
      <c r="AW621" s="64"/>
      <c r="AX621" s="4"/>
      <c r="AY621" s="4"/>
      <c r="AZ621" s="4"/>
      <c r="BB621" s="4"/>
      <c r="BC621" s="4"/>
      <c r="BD621" s="4"/>
      <c r="BE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  <c r="BX621" s="4"/>
      <c r="BY621" s="4"/>
      <c r="BZ621" s="4"/>
      <c r="CA621" s="4"/>
      <c r="CB621" s="4"/>
      <c r="CC621" s="4"/>
      <c r="CD621" s="4"/>
      <c r="CE621" s="4"/>
      <c r="CF621" s="4"/>
      <c r="CG621" s="4"/>
      <c r="CH621" s="4"/>
      <c r="CI621" s="4"/>
      <c r="CJ621" s="4"/>
      <c r="CK621" s="4"/>
      <c r="CL621" s="4"/>
      <c r="CM621" s="4"/>
      <c r="CN621" s="4"/>
      <c r="CO621" s="4"/>
      <c r="CP621" s="4"/>
      <c r="CQ621" s="4"/>
      <c r="CR621" s="4"/>
      <c r="CS621" s="4"/>
      <c r="CT621" s="4"/>
      <c r="CU621" s="4"/>
      <c r="CV621" s="4"/>
      <c r="CW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5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5">
        <v>2019.0</v>
      </c>
      <c r="AM622" s="45">
        <v>11.0</v>
      </c>
      <c r="AN622" s="46" t="s">
        <v>67</v>
      </c>
      <c r="AO622" s="46" t="s">
        <v>65</v>
      </c>
      <c r="AP622" s="45">
        <v>99.26</v>
      </c>
      <c r="AQ622" s="45">
        <v>117.48</v>
      </c>
      <c r="AR622" s="46" t="str">
        <f>IF(Stats!$AP622&gt;Stats!$AQ622,Stats!$AN622,Stats!$AO622)</f>
        <v>Neill</v>
      </c>
      <c r="AS622" s="46" t="str">
        <f>IF(Stats!$AR622=Stats!$AN622,CONCATENATE(Stats!$AN622," over ",Stats!$AO622),CONCATENATE(Stats!$AO622," over ",Stats!$AN622))</f>
        <v>Neill over Rick</v>
      </c>
      <c r="AT622" s="46" t="str">
        <f>IF(Stats!$AR622=Stats!$AO622,CONCATENATE(Stats!$AN622," loser to ",Stats!$AO622),CONCATENATE(Stats!$AO622," loser to ",Stats!$AN622))</f>
        <v>Rick loser to Neill</v>
      </c>
      <c r="AU622" s="45">
        <f>ABS(Stats!$AQ622-Stats!$AP622)</f>
        <v>18.22</v>
      </c>
      <c r="AV622" s="45">
        <f>Stats!$AQ622+Stats!$AP622</f>
        <v>216.74</v>
      </c>
      <c r="AW622" s="45"/>
      <c r="AX622" s="4"/>
      <c r="AY622" s="4"/>
      <c r="AZ622" s="4"/>
      <c r="BB622" s="4"/>
      <c r="BC622" s="4"/>
      <c r="BD622" s="4"/>
      <c r="BE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  <c r="BX622" s="4"/>
      <c r="BY622" s="4"/>
      <c r="BZ622" s="4"/>
      <c r="CA622" s="4"/>
      <c r="CB622" s="4"/>
      <c r="CC622" s="4"/>
      <c r="CD622" s="4"/>
      <c r="CE622" s="4"/>
      <c r="CF622" s="4"/>
      <c r="CG622" s="4"/>
      <c r="CH622" s="4"/>
      <c r="CI622" s="4"/>
      <c r="CJ622" s="4"/>
      <c r="CK622" s="4"/>
      <c r="CL622" s="4"/>
      <c r="CM622" s="4"/>
      <c r="CN622" s="4"/>
      <c r="CO622" s="4"/>
      <c r="CP622" s="4"/>
      <c r="CQ622" s="4"/>
      <c r="CR622" s="4"/>
      <c r="CS622" s="4"/>
      <c r="CT622" s="4"/>
      <c r="CU622" s="4"/>
      <c r="CV622" s="4"/>
      <c r="CW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5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64">
        <v>2019.0</v>
      </c>
      <c r="AM623" s="64">
        <v>11.0</v>
      </c>
      <c r="AN623" s="65" t="s">
        <v>53</v>
      </c>
      <c r="AO623" s="65" t="s">
        <v>61</v>
      </c>
      <c r="AP623" s="64">
        <v>110.94</v>
      </c>
      <c r="AQ623" s="64">
        <v>108.24</v>
      </c>
      <c r="AR623" s="65" t="str">
        <f>IF(Stats!$AP623&gt;Stats!$AQ623,Stats!$AN623,Stats!$AO623)</f>
        <v>Colin B</v>
      </c>
      <c r="AS623" s="65" t="str">
        <f>IF(Stats!$AR623=Stats!$AN623,CONCATENATE(Stats!$AN623," over ",Stats!$AO623),CONCATENATE(Stats!$AO623," over ",Stats!$AN623))</f>
        <v>Colin B over Jimmy</v>
      </c>
      <c r="AT623" s="65" t="str">
        <f>IF(Stats!$AR623=Stats!$AO623,CONCATENATE(Stats!$AN623," loser to ",Stats!$AO623),CONCATENATE(Stats!$AO623," loser to ",Stats!$AN623))</f>
        <v>Jimmy loser to Colin B</v>
      </c>
      <c r="AU623" s="64">
        <f>ABS(Stats!$AQ623-Stats!$AP623)</f>
        <v>2.7</v>
      </c>
      <c r="AV623" s="64">
        <f>Stats!$AQ623+Stats!$AP623</f>
        <v>219.18</v>
      </c>
      <c r="AW623" s="64"/>
      <c r="AX623" s="4"/>
      <c r="AY623" s="4"/>
      <c r="AZ623" s="4"/>
      <c r="BB623" s="4"/>
      <c r="BC623" s="4"/>
      <c r="BD623" s="4"/>
      <c r="BE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  <c r="BX623" s="4"/>
      <c r="BY623" s="4"/>
      <c r="BZ623" s="4"/>
      <c r="CA623" s="4"/>
      <c r="CB623" s="4"/>
      <c r="CC623" s="4"/>
      <c r="CD623" s="4"/>
      <c r="CE623" s="4"/>
      <c r="CF623" s="4"/>
      <c r="CG623" s="4"/>
      <c r="CH623" s="4"/>
      <c r="CI623" s="4"/>
      <c r="CJ623" s="4"/>
      <c r="CK623" s="4"/>
      <c r="CL623" s="4"/>
      <c r="CM623" s="4"/>
      <c r="CN623" s="4"/>
      <c r="CO623" s="4"/>
      <c r="CP623" s="4"/>
      <c r="CQ623" s="4"/>
      <c r="CR623" s="4"/>
      <c r="CS623" s="4"/>
      <c r="CT623" s="4"/>
      <c r="CU623" s="4"/>
      <c r="CV623" s="4"/>
      <c r="CW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5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5">
        <v>2019.0</v>
      </c>
      <c r="AM624" s="45">
        <v>11.0</v>
      </c>
      <c r="AN624" s="46" t="s">
        <v>50</v>
      </c>
      <c r="AO624" s="46" t="s">
        <v>68</v>
      </c>
      <c r="AP624" s="45">
        <v>89.8</v>
      </c>
      <c r="AQ624" s="45">
        <v>87.82</v>
      </c>
      <c r="AR624" s="46" t="str">
        <f>IF(Stats!$AP624&gt;Stats!$AQ624,Stats!$AN624,Stats!$AO624)</f>
        <v>AJ</v>
      </c>
      <c r="AS624" s="46" t="str">
        <f>IF(Stats!$AR624=Stats!$AN624,CONCATENATE(Stats!$AN624," over ",Stats!$AO624),CONCATENATE(Stats!$AO624," over ",Stats!$AN624))</f>
        <v>AJ over Ryan</v>
      </c>
      <c r="AT624" s="46" t="str">
        <f>IF(Stats!$AR624=Stats!$AO624,CONCATENATE(Stats!$AN624," loser to ",Stats!$AO624),CONCATENATE(Stats!$AO624," loser to ",Stats!$AN624))</f>
        <v>Ryan loser to AJ</v>
      </c>
      <c r="AU624" s="45">
        <f>ABS(Stats!$AQ624-Stats!$AP624)</f>
        <v>1.98</v>
      </c>
      <c r="AV624" s="45">
        <f>Stats!$AQ624+Stats!$AP624</f>
        <v>177.62</v>
      </c>
      <c r="AW624" s="45"/>
      <c r="AX624" s="4"/>
      <c r="AY624" s="4"/>
      <c r="AZ624" s="4"/>
      <c r="BB624" s="4"/>
      <c r="BC624" s="4"/>
      <c r="BD624" s="4"/>
      <c r="BE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  <c r="BX624" s="4"/>
      <c r="BY624" s="4"/>
      <c r="BZ624" s="4"/>
      <c r="CA624" s="4"/>
      <c r="CB624" s="4"/>
      <c r="CC624" s="4"/>
      <c r="CD624" s="4"/>
      <c r="CE624" s="4"/>
      <c r="CF624" s="4"/>
      <c r="CG624" s="4"/>
      <c r="CH624" s="4"/>
      <c r="CI624" s="4"/>
      <c r="CJ624" s="4"/>
      <c r="CK624" s="4"/>
      <c r="CL624" s="4"/>
      <c r="CM624" s="4"/>
      <c r="CN624" s="4"/>
      <c r="CO624" s="4"/>
      <c r="CP624" s="4"/>
      <c r="CQ624" s="4"/>
      <c r="CR624" s="4"/>
      <c r="CS624" s="4"/>
      <c r="CT624" s="4"/>
      <c r="CU624" s="4"/>
      <c r="CV624" s="4"/>
      <c r="CW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5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64">
        <v>2019.0</v>
      </c>
      <c r="AM625" s="64">
        <v>11.0</v>
      </c>
      <c r="AN625" s="65" t="s">
        <v>63</v>
      </c>
      <c r="AO625" s="65" t="s">
        <v>55</v>
      </c>
      <c r="AP625" s="64">
        <v>110.04</v>
      </c>
      <c r="AQ625" s="64">
        <v>96.48</v>
      </c>
      <c r="AR625" s="65" t="str">
        <f>IF(Stats!$AP625&gt;Stats!$AQ625,Stats!$AN625,Stats!$AO625)</f>
        <v>Mike S</v>
      </c>
      <c r="AS625" s="65" t="str">
        <f>IF(Stats!$AR625=Stats!$AN625,CONCATENATE(Stats!$AN625," over ",Stats!$AO625),CONCATENATE(Stats!$AO625," over ",Stats!$AN625))</f>
        <v>Mike S over Dave</v>
      </c>
      <c r="AT625" s="65" t="str">
        <f>IF(Stats!$AR625=Stats!$AO625,CONCATENATE(Stats!$AN625," loser to ",Stats!$AO625),CONCATENATE(Stats!$AO625," loser to ",Stats!$AN625))</f>
        <v>Dave loser to Mike S</v>
      </c>
      <c r="AU625" s="64">
        <f>ABS(Stats!$AQ625-Stats!$AP625)</f>
        <v>13.56</v>
      </c>
      <c r="AV625" s="64">
        <f>Stats!$AQ625+Stats!$AP625</f>
        <v>206.52</v>
      </c>
      <c r="AW625" s="64"/>
      <c r="AX625" s="4"/>
      <c r="AY625" s="4"/>
      <c r="AZ625" s="4"/>
      <c r="BB625" s="4"/>
      <c r="BC625" s="4"/>
      <c r="BD625" s="4"/>
      <c r="BE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  <c r="BX625" s="4"/>
      <c r="BY625" s="4"/>
      <c r="BZ625" s="4"/>
      <c r="CA625" s="4"/>
      <c r="CB625" s="4"/>
      <c r="CC625" s="4"/>
      <c r="CD625" s="4"/>
      <c r="CE625" s="4"/>
      <c r="CF625" s="4"/>
      <c r="CG625" s="4"/>
      <c r="CH625" s="4"/>
      <c r="CI625" s="4"/>
      <c r="CJ625" s="4"/>
      <c r="CK625" s="4"/>
      <c r="CL625" s="4"/>
      <c r="CM625" s="4"/>
      <c r="CN625" s="4"/>
      <c r="CO625" s="4"/>
      <c r="CP625" s="4"/>
      <c r="CQ625" s="4"/>
      <c r="CR625" s="4"/>
      <c r="CS625" s="4"/>
      <c r="CT625" s="4"/>
      <c r="CU625" s="4"/>
      <c r="CV625" s="4"/>
      <c r="CW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5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5">
        <v>2019.0</v>
      </c>
      <c r="AM626" s="45">
        <v>11.0</v>
      </c>
      <c r="AN626" s="46" t="s">
        <v>57</v>
      </c>
      <c r="AO626" s="46" t="s">
        <v>66</v>
      </c>
      <c r="AP626" s="45">
        <v>78.66</v>
      </c>
      <c r="AQ626" s="45">
        <v>92.58</v>
      </c>
      <c r="AR626" s="46" t="str">
        <f>IF(Stats!$AP626&gt;Stats!$AQ626,Stats!$AN626,Stats!$AO626)</f>
        <v>Nixon</v>
      </c>
      <c r="AS626" s="46" t="str">
        <f>IF(Stats!$AR626=Stats!$AN626,CONCATENATE(Stats!$AN626," over ",Stats!$AO626),CONCATENATE(Stats!$AO626," over ",Stats!$AN626))</f>
        <v>Nixon over Doug</v>
      </c>
      <c r="AT626" s="46" t="str">
        <f>IF(Stats!$AR626=Stats!$AO626,CONCATENATE(Stats!$AN626," loser to ",Stats!$AO626),CONCATENATE(Stats!$AO626," loser to ",Stats!$AN626))</f>
        <v>Doug loser to Nixon</v>
      </c>
      <c r="AU626" s="45">
        <f>ABS(Stats!$AQ626-Stats!$AP626)</f>
        <v>13.92</v>
      </c>
      <c r="AV626" s="45">
        <f>Stats!$AQ626+Stats!$AP626</f>
        <v>171.24</v>
      </c>
      <c r="AW626" s="45"/>
      <c r="AX626" s="4"/>
      <c r="AY626" s="4"/>
      <c r="AZ626" s="4"/>
      <c r="BB626" s="4"/>
      <c r="BC626" s="4"/>
      <c r="BD626" s="4"/>
      <c r="BE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  <c r="BX626" s="4"/>
      <c r="BY626" s="4"/>
      <c r="BZ626" s="4"/>
      <c r="CA626" s="4"/>
      <c r="CB626" s="4"/>
      <c r="CC626" s="4"/>
      <c r="CD626" s="4"/>
      <c r="CE626" s="4"/>
      <c r="CF626" s="4"/>
      <c r="CG626" s="4"/>
      <c r="CH626" s="4"/>
      <c r="CI626" s="4"/>
      <c r="CJ626" s="4"/>
      <c r="CK626" s="4"/>
      <c r="CL626" s="4"/>
      <c r="CM626" s="4"/>
      <c r="CN626" s="4"/>
      <c r="CO626" s="4"/>
      <c r="CP626" s="4"/>
      <c r="CQ626" s="4"/>
      <c r="CR626" s="4"/>
      <c r="CS626" s="4"/>
      <c r="CT626" s="4"/>
      <c r="CU626" s="4"/>
      <c r="CV626" s="4"/>
      <c r="CW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5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64">
        <v>2019.0</v>
      </c>
      <c r="AM627" s="64">
        <v>11.0</v>
      </c>
      <c r="AN627" s="65" t="s">
        <v>60</v>
      </c>
      <c r="AO627" s="65" t="s">
        <v>69</v>
      </c>
      <c r="AP627" s="64">
        <v>75.62</v>
      </c>
      <c r="AQ627" s="64">
        <v>100.06</v>
      </c>
      <c r="AR627" s="65" t="str">
        <f>IF(Stats!$AP627&gt;Stats!$AQ627,Stats!$AN627,Stats!$AO627)</f>
        <v>Todd</v>
      </c>
      <c r="AS627" s="65" t="str">
        <f>IF(Stats!$AR627=Stats!$AN627,CONCATENATE(Stats!$AN627," over ",Stats!$AO627),CONCATENATE(Stats!$AO627," over ",Stats!$AN627))</f>
        <v>Todd over Hoyle</v>
      </c>
      <c r="AT627" s="65" t="str">
        <f>IF(Stats!$AR627=Stats!$AO627,CONCATENATE(Stats!$AN627," loser to ",Stats!$AO627),CONCATENATE(Stats!$AO627," loser to ",Stats!$AN627))</f>
        <v>Hoyle loser to Todd</v>
      </c>
      <c r="AU627" s="64">
        <f>ABS(Stats!$AQ627-Stats!$AP627)</f>
        <v>24.44</v>
      </c>
      <c r="AV627" s="64">
        <f>Stats!$AQ627+Stats!$AP627</f>
        <v>175.68</v>
      </c>
      <c r="AW627" s="64"/>
      <c r="AX627" s="4"/>
      <c r="AY627" s="4"/>
      <c r="AZ627" s="4"/>
      <c r="BB627" s="4"/>
      <c r="BC627" s="4"/>
      <c r="BD627" s="4"/>
      <c r="BE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  <c r="BX627" s="4"/>
      <c r="BY627" s="4"/>
      <c r="BZ627" s="4"/>
      <c r="CA627" s="4"/>
      <c r="CB627" s="4"/>
      <c r="CC627" s="4"/>
      <c r="CD627" s="4"/>
      <c r="CE627" s="4"/>
      <c r="CF627" s="4"/>
      <c r="CG627" s="4"/>
      <c r="CH627" s="4"/>
      <c r="CI627" s="4"/>
      <c r="CJ627" s="4"/>
      <c r="CK627" s="4"/>
      <c r="CL627" s="4"/>
      <c r="CM627" s="4"/>
      <c r="CN627" s="4"/>
      <c r="CO627" s="4"/>
      <c r="CP627" s="4"/>
      <c r="CQ627" s="4"/>
      <c r="CR627" s="4"/>
      <c r="CS627" s="4"/>
      <c r="CT627" s="4"/>
      <c r="CU627" s="4"/>
      <c r="CV627" s="4"/>
      <c r="CW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5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5">
        <v>2019.0</v>
      </c>
      <c r="AM628" s="45">
        <v>10.0</v>
      </c>
      <c r="AN628" s="46" t="s">
        <v>65</v>
      </c>
      <c r="AO628" s="46" t="s">
        <v>59</v>
      </c>
      <c r="AP628" s="45">
        <v>97.14</v>
      </c>
      <c r="AQ628" s="45">
        <v>123.94</v>
      </c>
      <c r="AR628" s="46" t="str">
        <f>IF(Stats!$AP628&gt;Stats!$AQ628,Stats!$AN628,Stats!$AO628)</f>
        <v>Forrest</v>
      </c>
      <c r="AS628" s="46" t="str">
        <f>IF(Stats!$AR628=Stats!$AN628,CONCATENATE(Stats!$AN628," over ",Stats!$AO628),CONCATENATE(Stats!$AO628," over ",Stats!$AN628))</f>
        <v>Forrest over Neill</v>
      </c>
      <c r="AT628" s="46" t="str">
        <f>IF(Stats!$AR628=Stats!$AO628,CONCATENATE(Stats!$AN628," loser to ",Stats!$AO628),CONCATENATE(Stats!$AO628," loser to ",Stats!$AN628))</f>
        <v>Neill loser to Forrest</v>
      </c>
      <c r="AU628" s="45">
        <f>ABS(Stats!$AQ628-Stats!$AP628)</f>
        <v>26.8</v>
      </c>
      <c r="AV628" s="45">
        <f>Stats!$AQ628+Stats!$AP628</f>
        <v>221.08</v>
      </c>
      <c r="AW628" s="45"/>
      <c r="AX628" s="4"/>
      <c r="AY628" s="4"/>
      <c r="AZ628" s="4"/>
      <c r="BB628" s="4"/>
      <c r="BC628" s="4"/>
      <c r="BD628" s="4"/>
      <c r="BE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  <c r="BX628" s="4"/>
      <c r="BY628" s="4"/>
      <c r="BZ628" s="4"/>
      <c r="CA628" s="4"/>
      <c r="CB628" s="4"/>
      <c r="CC628" s="4"/>
      <c r="CD628" s="4"/>
      <c r="CE628" s="4"/>
      <c r="CF628" s="4"/>
      <c r="CG628" s="4"/>
      <c r="CH628" s="4"/>
      <c r="CI628" s="4"/>
      <c r="CJ628" s="4"/>
      <c r="CK628" s="4"/>
      <c r="CL628" s="4"/>
      <c r="CM628" s="4"/>
      <c r="CN628" s="4"/>
      <c r="CO628" s="4"/>
      <c r="CP628" s="4"/>
      <c r="CQ628" s="4"/>
      <c r="CR628" s="4"/>
      <c r="CS628" s="4"/>
      <c r="CT628" s="4"/>
      <c r="CU628" s="4"/>
      <c r="CV628" s="4"/>
      <c r="CW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5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64">
        <v>2019.0</v>
      </c>
      <c r="AM629" s="64">
        <v>10.0</v>
      </c>
      <c r="AN629" s="65" t="s">
        <v>61</v>
      </c>
      <c r="AO629" s="65" t="s">
        <v>49</v>
      </c>
      <c r="AP629" s="64">
        <v>84.38</v>
      </c>
      <c r="AQ629" s="64">
        <v>130.06</v>
      </c>
      <c r="AR629" s="65" t="str">
        <f>IF(Stats!$AP629&gt;Stats!$AQ629,Stats!$AN629,Stats!$AO629)</f>
        <v>Adler</v>
      </c>
      <c r="AS629" s="65" t="str">
        <f>IF(Stats!$AR629=Stats!$AN629,CONCATENATE(Stats!$AN629," over ",Stats!$AO629),CONCATENATE(Stats!$AO629," over ",Stats!$AN629))</f>
        <v>Adler over Jimmy</v>
      </c>
      <c r="AT629" s="65" t="str">
        <f>IF(Stats!$AR629=Stats!$AO629,CONCATENATE(Stats!$AN629," loser to ",Stats!$AO629),CONCATENATE(Stats!$AO629," loser to ",Stats!$AN629))</f>
        <v>Jimmy loser to Adler</v>
      </c>
      <c r="AU629" s="64">
        <f>ABS(Stats!$AQ629-Stats!$AP629)</f>
        <v>45.68</v>
      </c>
      <c r="AV629" s="64">
        <f>Stats!$AQ629+Stats!$AP629</f>
        <v>214.44</v>
      </c>
      <c r="AW629" s="64"/>
      <c r="AX629" s="4"/>
      <c r="AY629" s="4"/>
      <c r="AZ629" s="4"/>
      <c r="BB629" s="4"/>
      <c r="BC629" s="4"/>
      <c r="BD629" s="4"/>
      <c r="BE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  <c r="BX629" s="4"/>
      <c r="BY629" s="4"/>
      <c r="BZ629" s="4"/>
      <c r="CA629" s="4"/>
      <c r="CB629" s="4"/>
      <c r="CC629" s="4"/>
      <c r="CD629" s="4"/>
      <c r="CE629" s="4"/>
      <c r="CF629" s="4"/>
      <c r="CG629" s="4"/>
      <c r="CH629" s="4"/>
      <c r="CI629" s="4"/>
      <c r="CJ629" s="4"/>
      <c r="CK629" s="4"/>
      <c r="CL629" s="4"/>
      <c r="CM629" s="4"/>
      <c r="CN629" s="4"/>
      <c r="CO629" s="4"/>
      <c r="CP629" s="4"/>
      <c r="CQ629" s="4"/>
      <c r="CR629" s="4"/>
      <c r="CS629" s="4"/>
      <c r="CT629" s="4"/>
      <c r="CU629" s="4"/>
      <c r="CV629" s="4"/>
      <c r="CW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5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5">
        <v>2019.0</v>
      </c>
      <c r="AM630" s="45">
        <v>10.0</v>
      </c>
      <c r="AN630" s="46" t="s">
        <v>68</v>
      </c>
      <c r="AO630" s="46" t="s">
        <v>67</v>
      </c>
      <c r="AP630" s="45">
        <v>83.12</v>
      </c>
      <c r="AQ630" s="45">
        <v>97.98</v>
      </c>
      <c r="AR630" s="46" t="str">
        <f>IF(Stats!$AP630&gt;Stats!$AQ630,Stats!$AN630,Stats!$AO630)</f>
        <v>Rick</v>
      </c>
      <c r="AS630" s="46" t="str">
        <f>IF(Stats!$AR630=Stats!$AN630,CONCATENATE(Stats!$AN630," over ",Stats!$AO630),CONCATENATE(Stats!$AO630," over ",Stats!$AN630))</f>
        <v>Rick over Ryan</v>
      </c>
      <c r="AT630" s="46" t="str">
        <f>IF(Stats!$AR630=Stats!$AO630,CONCATENATE(Stats!$AN630," loser to ",Stats!$AO630),CONCATENATE(Stats!$AO630," loser to ",Stats!$AN630))</f>
        <v>Ryan loser to Rick</v>
      </c>
      <c r="AU630" s="45">
        <f>ABS(Stats!$AQ630-Stats!$AP630)</f>
        <v>14.86</v>
      </c>
      <c r="AV630" s="45">
        <f>Stats!$AQ630+Stats!$AP630</f>
        <v>181.1</v>
      </c>
      <c r="AW630" s="45"/>
      <c r="AX630" s="4"/>
      <c r="AY630" s="4"/>
      <c r="AZ630" s="4"/>
      <c r="BB630" s="4"/>
      <c r="BC630" s="4"/>
      <c r="BD630" s="4"/>
      <c r="BE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  <c r="BX630" s="4"/>
      <c r="BY630" s="4"/>
      <c r="BZ630" s="4"/>
      <c r="CA630" s="4"/>
      <c r="CB630" s="4"/>
      <c r="CC630" s="4"/>
      <c r="CD630" s="4"/>
      <c r="CE630" s="4"/>
      <c r="CF630" s="4"/>
      <c r="CG630" s="4"/>
      <c r="CH630" s="4"/>
      <c r="CI630" s="4"/>
      <c r="CJ630" s="4"/>
      <c r="CK630" s="4"/>
      <c r="CL630" s="4"/>
      <c r="CM630" s="4"/>
      <c r="CN630" s="4"/>
      <c r="CO630" s="4"/>
      <c r="CP630" s="4"/>
      <c r="CQ630" s="4"/>
      <c r="CR630" s="4"/>
      <c r="CS630" s="4"/>
      <c r="CT630" s="4"/>
      <c r="CU630" s="4"/>
      <c r="CV630" s="4"/>
      <c r="CW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5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64">
        <v>2019.0</v>
      </c>
      <c r="AM631" s="64">
        <v>10.0</v>
      </c>
      <c r="AN631" s="65" t="s">
        <v>55</v>
      </c>
      <c r="AO631" s="65" t="s">
        <v>53</v>
      </c>
      <c r="AP631" s="64">
        <v>142.62</v>
      </c>
      <c r="AQ631" s="64">
        <v>93.64</v>
      </c>
      <c r="AR631" s="65" t="str">
        <f>IF(Stats!$AP631&gt;Stats!$AQ631,Stats!$AN631,Stats!$AO631)</f>
        <v>Dave</v>
      </c>
      <c r="AS631" s="65" t="str">
        <f>IF(Stats!$AR631=Stats!$AN631,CONCATENATE(Stats!$AN631," over ",Stats!$AO631),CONCATENATE(Stats!$AO631," over ",Stats!$AN631))</f>
        <v>Dave over Colin B</v>
      </c>
      <c r="AT631" s="65" t="str">
        <f>IF(Stats!$AR631=Stats!$AO631,CONCATENATE(Stats!$AN631," loser to ",Stats!$AO631),CONCATENATE(Stats!$AO631," loser to ",Stats!$AN631))</f>
        <v>Colin B loser to Dave</v>
      </c>
      <c r="AU631" s="64">
        <f>ABS(Stats!$AQ631-Stats!$AP631)</f>
        <v>48.98</v>
      </c>
      <c r="AV631" s="64">
        <f>Stats!$AQ631+Stats!$AP631</f>
        <v>236.26</v>
      </c>
      <c r="AW631" s="64"/>
      <c r="AX631" s="4"/>
      <c r="AY631" s="4"/>
      <c r="AZ631" s="4"/>
      <c r="BB631" s="4"/>
      <c r="BC631" s="4"/>
      <c r="BD631" s="4"/>
      <c r="BE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  <c r="BX631" s="4"/>
      <c r="BY631" s="4"/>
      <c r="BZ631" s="4"/>
      <c r="CA631" s="4"/>
      <c r="CB631" s="4"/>
      <c r="CC631" s="4"/>
      <c r="CD631" s="4"/>
      <c r="CE631" s="4"/>
      <c r="CF631" s="4"/>
      <c r="CG631" s="4"/>
      <c r="CH631" s="4"/>
      <c r="CI631" s="4"/>
      <c r="CJ631" s="4"/>
      <c r="CK631" s="4"/>
      <c r="CL631" s="4"/>
      <c r="CM631" s="4"/>
      <c r="CN631" s="4"/>
      <c r="CO631" s="4"/>
      <c r="CP631" s="4"/>
      <c r="CQ631" s="4"/>
      <c r="CR631" s="4"/>
      <c r="CS631" s="4"/>
      <c r="CT631" s="4"/>
      <c r="CU631" s="4"/>
      <c r="CV631" s="4"/>
      <c r="CW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5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5">
        <v>2019.0</v>
      </c>
      <c r="AM632" s="45">
        <v>10.0</v>
      </c>
      <c r="AN632" s="46" t="s">
        <v>66</v>
      </c>
      <c r="AO632" s="46" t="s">
        <v>50</v>
      </c>
      <c r="AP632" s="45">
        <v>72.62</v>
      </c>
      <c r="AQ632" s="45">
        <v>106.42</v>
      </c>
      <c r="AR632" s="46" t="str">
        <f>IF(Stats!$AP632&gt;Stats!$AQ632,Stats!$AN632,Stats!$AO632)</f>
        <v>AJ</v>
      </c>
      <c r="AS632" s="46" t="str">
        <f>IF(Stats!$AR632=Stats!$AN632,CONCATENATE(Stats!$AN632," over ",Stats!$AO632),CONCATENATE(Stats!$AO632," over ",Stats!$AN632))</f>
        <v>AJ over Nixon</v>
      </c>
      <c r="AT632" s="46" t="str">
        <f>IF(Stats!$AR632=Stats!$AO632,CONCATENATE(Stats!$AN632," loser to ",Stats!$AO632),CONCATENATE(Stats!$AO632," loser to ",Stats!$AN632))</f>
        <v>Nixon loser to AJ</v>
      </c>
      <c r="AU632" s="45">
        <f>ABS(Stats!$AQ632-Stats!$AP632)</f>
        <v>33.8</v>
      </c>
      <c r="AV632" s="45">
        <f>Stats!$AQ632+Stats!$AP632</f>
        <v>179.04</v>
      </c>
      <c r="AW632" s="45"/>
      <c r="AX632" s="4"/>
      <c r="AY632" s="4"/>
      <c r="AZ632" s="4"/>
      <c r="BB632" s="4"/>
      <c r="BC632" s="4"/>
      <c r="BD632" s="4"/>
      <c r="BE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  <c r="BX632" s="4"/>
      <c r="BY632" s="4"/>
      <c r="BZ632" s="4"/>
      <c r="CA632" s="4"/>
      <c r="CB632" s="4"/>
      <c r="CC632" s="4"/>
      <c r="CD632" s="4"/>
      <c r="CE632" s="4"/>
      <c r="CF632" s="4"/>
      <c r="CG632" s="4"/>
      <c r="CH632" s="4"/>
      <c r="CI632" s="4"/>
      <c r="CJ632" s="4"/>
      <c r="CK632" s="4"/>
      <c r="CL632" s="4"/>
      <c r="CM632" s="4"/>
      <c r="CN632" s="4"/>
      <c r="CO632" s="4"/>
      <c r="CP632" s="4"/>
      <c r="CQ632" s="4"/>
      <c r="CR632" s="4"/>
      <c r="CS632" s="4"/>
      <c r="CT632" s="4"/>
      <c r="CU632" s="4"/>
      <c r="CV632" s="4"/>
      <c r="CW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5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64">
        <v>2019.0</v>
      </c>
      <c r="AM633" s="64">
        <v>10.0</v>
      </c>
      <c r="AN633" s="65" t="s">
        <v>69</v>
      </c>
      <c r="AO633" s="65" t="s">
        <v>63</v>
      </c>
      <c r="AP633" s="64">
        <v>83.92</v>
      </c>
      <c r="AQ633" s="64">
        <v>120.7</v>
      </c>
      <c r="AR633" s="65" t="str">
        <f>IF(Stats!$AP633&gt;Stats!$AQ633,Stats!$AN633,Stats!$AO633)</f>
        <v>Mike S</v>
      </c>
      <c r="AS633" s="65" t="str">
        <f>IF(Stats!$AR633=Stats!$AN633,CONCATENATE(Stats!$AN633," over ",Stats!$AO633),CONCATENATE(Stats!$AO633," over ",Stats!$AN633))</f>
        <v>Mike S over Todd</v>
      </c>
      <c r="AT633" s="65" t="str">
        <f>IF(Stats!$AR633=Stats!$AO633,CONCATENATE(Stats!$AN633," loser to ",Stats!$AO633),CONCATENATE(Stats!$AO633," loser to ",Stats!$AN633))</f>
        <v>Todd loser to Mike S</v>
      </c>
      <c r="AU633" s="64">
        <f>ABS(Stats!$AQ633-Stats!$AP633)</f>
        <v>36.78</v>
      </c>
      <c r="AV633" s="64">
        <f>Stats!$AQ633+Stats!$AP633</f>
        <v>204.62</v>
      </c>
      <c r="AW633" s="64"/>
      <c r="AX633" s="4"/>
      <c r="AY633" s="4"/>
      <c r="AZ633" s="4"/>
      <c r="BB633" s="4"/>
      <c r="BC633" s="4"/>
      <c r="BD633" s="4"/>
      <c r="BE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  <c r="BX633" s="4"/>
      <c r="BY633" s="4"/>
      <c r="BZ633" s="4"/>
      <c r="CA633" s="4"/>
      <c r="CB633" s="4"/>
      <c r="CC633" s="4"/>
      <c r="CD633" s="4"/>
      <c r="CE633" s="4"/>
      <c r="CF633" s="4"/>
      <c r="CG633" s="4"/>
      <c r="CH633" s="4"/>
      <c r="CI633" s="4"/>
      <c r="CJ633" s="4"/>
      <c r="CK633" s="4"/>
      <c r="CL633" s="4"/>
      <c r="CM633" s="4"/>
      <c r="CN633" s="4"/>
      <c r="CO633" s="4"/>
      <c r="CP633" s="4"/>
      <c r="CQ633" s="4"/>
      <c r="CR633" s="4"/>
      <c r="CS633" s="4"/>
      <c r="CT633" s="4"/>
      <c r="CU633" s="4"/>
      <c r="CV633" s="4"/>
      <c r="CW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5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5">
        <v>2019.0</v>
      </c>
      <c r="AM634" s="45">
        <v>10.0</v>
      </c>
      <c r="AN634" s="46" t="s">
        <v>60</v>
      </c>
      <c r="AO634" s="46" t="s">
        <v>57</v>
      </c>
      <c r="AP634" s="45">
        <v>73.38</v>
      </c>
      <c r="AQ634" s="45">
        <v>74.58</v>
      </c>
      <c r="AR634" s="46" t="str">
        <f>IF(Stats!$AP634&gt;Stats!$AQ634,Stats!$AN634,Stats!$AO634)</f>
        <v>Doug</v>
      </c>
      <c r="AS634" s="46" t="str">
        <f>IF(Stats!$AR634=Stats!$AN634,CONCATENATE(Stats!$AN634," over ",Stats!$AO634),CONCATENATE(Stats!$AO634," over ",Stats!$AN634))</f>
        <v>Doug over Hoyle</v>
      </c>
      <c r="AT634" s="46" t="str">
        <f>IF(Stats!$AR634=Stats!$AO634,CONCATENATE(Stats!$AN634," loser to ",Stats!$AO634),CONCATENATE(Stats!$AO634," loser to ",Stats!$AN634))</f>
        <v>Hoyle loser to Doug</v>
      </c>
      <c r="AU634" s="45">
        <f>ABS(Stats!$AQ634-Stats!$AP634)</f>
        <v>1.2</v>
      </c>
      <c r="AV634" s="45">
        <f>Stats!$AQ634+Stats!$AP634</f>
        <v>147.96</v>
      </c>
      <c r="AW634" s="45"/>
      <c r="AX634" s="4"/>
      <c r="AY634" s="4"/>
      <c r="AZ634" s="4"/>
      <c r="BB634" s="4"/>
      <c r="BC634" s="4"/>
      <c r="BD634" s="4"/>
      <c r="BE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  <c r="BX634" s="4"/>
      <c r="BY634" s="4"/>
      <c r="BZ634" s="4"/>
      <c r="CA634" s="4"/>
      <c r="CB634" s="4"/>
      <c r="CC634" s="4"/>
      <c r="CD634" s="4"/>
      <c r="CE634" s="4"/>
      <c r="CF634" s="4"/>
      <c r="CG634" s="4"/>
      <c r="CH634" s="4"/>
      <c r="CI634" s="4"/>
      <c r="CJ634" s="4"/>
      <c r="CK634" s="4"/>
      <c r="CL634" s="4"/>
      <c r="CM634" s="4"/>
      <c r="CN634" s="4"/>
      <c r="CO634" s="4"/>
      <c r="CP634" s="4"/>
      <c r="CQ634" s="4"/>
      <c r="CR634" s="4"/>
      <c r="CS634" s="4"/>
      <c r="CT634" s="4"/>
      <c r="CU634" s="4"/>
      <c r="CV634" s="4"/>
      <c r="CW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5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64">
        <v>2019.0</v>
      </c>
      <c r="AM635" s="64">
        <v>9.0</v>
      </c>
      <c r="AN635" s="65" t="s">
        <v>59</v>
      </c>
      <c r="AO635" s="65" t="s">
        <v>61</v>
      </c>
      <c r="AP635" s="64">
        <v>71.34</v>
      </c>
      <c r="AQ635" s="64">
        <v>94.0</v>
      </c>
      <c r="AR635" s="65" t="str">
        <f>IF(Stats!$AP635&gt;Stats!$AQ635,Stats!$AN635,Stats!$AO635)</f>
        <v>Jimmy</v>
      </c>
      <c r="AS635" s="65" t="str">
        <f>IF(Stats!$AR635=Stats!$AN635,CONCATENATE(Stats!$AN635," over ",Stats!$AO635),CONCATENATE(Stats!$AO635," over ",Stats!$AN635))</f>
        <v>Jimmy over Forrest</v>
      </c>
      <c r="AT635" s="65" t="str">
        <f>IF(Stats!$AR635=Stats!$AO635,CONCATENATE(Stats!$AN635," loser to ",Stats!$AO635),CONCATENATE(Stats!$AO635," loser to ",Stats!$AN635))</f>
        <v>Forrest loser to Jimmy</v>
      </c>
      <c r="AU635" s="64">
        <f>ABS(Stats!$AQ635-Stats!$AP635)</f>
        <v>22.66</v>
      </c>
      <c r="AV635" s="64">
        <f>Stats!$AQ635+Stats!$AP635</f>
        <v>165.34</v>
      </c>
      <c r="AW635" s="64"/>
      <c r="AX635" s="4"/>
      <c r="AY635" s="4"/>
      <c r="AZ635" s="4"/>
      <c r="BB635" s="4"/>
      <c r="BC635" s="4"/>
      <c r="BD635" s="4"/>
      <c r="BE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  <c r="BX635" s="4"/>
      <c r="BY635" s="4"/>
      <c r="BZ635" s="4"/>
      <c r="CA635" s="4"/>
      <c r="CB635" s="4"/>
      <c r="CC635" s="4"/>
      <c r="CD635" s="4"/>
      <c r="CE635" s="4"/>
      <c r="CF635" s="4"/>
      <c r="CG635" s="4"/>
      <c r="CH635" s="4"/>
      <c r="CI635" s="4"/>
      <c r="CJ635" s="4"/>
      <c r="CK635" s="4"/>
      <c r="CL635" s="4"/>
      <c r="CM635" s="4"/>
      <c r="CN635" s="4"/>
      <c r="CO635" s="4"/>
      <c r="CP635" s="4"/>
      <c r="CQ635" s="4"/>
      <c r="CR635" s="4"/>
      <c r="CS635" s="4"/>
      <c r="CT635" s="4"/>
      <c r="CU635" s="4"/>
      <c r="CV635" s="4"/>
      <c r="CW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5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5">
        <v>2019.0</v>
      </c>
      <c r="AM636" s="45">
        <v>9.0</v>
      </c>
      <c r="AN636" s="46" t="s">
        <v>65</v>
      </c>
      <c r="AO636" s="46" t="s">
        <v>68</v>
      </c>
      <c r="AP636" s="45">
        <v>120.44</v>
      </c>
      <c r="AQ636" s="45">
        <v>61.2</v>
      </c>
      <c r="AR636" s="46" t="str">
        <f>IF(Stats!$AP636&gt;Stats!$AQ636,Stats!$AN636,Stats!$AO636)</f>
        <v>Neill</v>
      </c>
      <c r="AS636" s="46" t="str">
        <f>IF(Stats!$AR636=Stats!$AN636,CONCATENATE(Stats!$AN636," over ",Stats!$AO636),CONCATENATE(Stats!$AO636," over ",Stats!$AN636))</f>
        <v>Neill over Ryan</v>
      </c>
      <c r="AT636" s="46" t="str">
        <f>IF(Stats!$AR636=Stats!$AO636,CONCATENATE(Stats!$AN636," loser to ",Stats!$AO636),CONCATENATE(Stats!$AO636," loser to ",Stats!$AN636))</f>
        <v>Ryan loser to Neill</v>
      </c>
      <c r="AU636" s="45">
        <f>ABS(Stats!$AQ636-Stats!$AP636)</f>
        <v>59.24</v>
      </c>
      <c r="AV636" s="45">
        <f>Stats!$AQ636+Stats!$AP636</f>
        <v>181.64</v>
      </c>
      <c r="AW636" s="45"/>
      <c r="AX636" s="4"/>
      <c r="AY636" s="4"/>
      <c r="AZ636" s="4"/>
      <c r="BB636" s="4"/>
      <c r="BC636" s="4"/>
      <c r="BD636" s="4"/>
      <c r="BE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  <c r="BX636" s="4"/>
      <c r="BY636" s="4"/>
      <c r="BZ636" s="4"/>
      <c r="CA636" s="4"/>
      <c r="CB636" s="4"/>
      <c r="CC636" s="4"/>
      <c r="CD636" s="4"/>
      <c r="CE636" s="4"/>
      <c r="CF636" s="4"/>
      <c r="CG636" s="4"/>
      <c r="CH636" s="4"/>
      <c r="CI636" s="4"/>
      <c r="CJ636" s="4"/>
      <c r="CK636" s="4"/>
      <c r="CL636" s="4"/>
      <c r="CM636" s="4"/>
      <c r="CN636" s="4"/>
      <c r="CO636" s="4"/>
      <c r="CP636" s="4"/>
      <c r="CQ636" s="4"/>
      <c r="CR636" s="4"/>
      <c r="CS636" s="4"/>
      <c r="CT636" s="4"/>
      <c r="CU636" s="4"/>
      <c r="CV636" s="4"/>
      <c r="CW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5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64">
        <v>2019.0</v>
      </c>
      <c r="AM637" s="64">
        <v>9.0</v>
      </c>
      <c r="AN637" s="65" t="s">
        <v>49</v>
      </c>
      <c r="AO637" s="65" t="s">
        <v>55</v>
      </c>
      <c r="AP637" s="64">
        <v>81.4</v>
      </c>
      <c r="AQ637" s="64">
        <v>79.52</v>
      </c>
      <c r="AR637" s="65" t="str">
        <f>IF(Stats!$AP637&gt;Stats!$AQ637,Stats!$AN637,Stats!$AO637)</f>
        <v>Adler</v>
      </c>
      <c r="AS637" s="65" t="str">
        <f>IF(Stats!$AR637=Stats!$AN637,CONCATENATE(Stats!$AN637," over ",Stats!$AO637),CONCATENATE(Stats!$AO637," over ",Stats!$AN637))</f>
        <v>Adler over Dave</v>
      </c>
      <c r="AT637" s="65" t="str">
        <f>IF(Stats!$AR637=Stats!$AO637,CONCATENATE(Stats!$AN637," loser to ",Stats!$AO637),CONCATENATE(Stats!$AO637," loser to ",Stats!$AN637))</f>
        <v>Dave loser to Adler</v>
      </c>
      <c r="AU637" s="64">
        <f>ABS(Stats!$AQ637-Stats!$AP637)</f>
        <v>1.88</v>
      </c>
      <c r="AV637" s="64">
        <f>Stats!$AQ637+Stats!$AP637</f>
        <v>160.92</v>
      </c>
      <c r="AW637" s="64"/>
      <c r="AX637" s="4"/>
      <c r="AY637" s="4"/>
      <c r="AZ637" s="4"/>
      <c r="BB637" s="4"/>
      <c r="BC637" s="4"/>
      <c r="BD637" s="4"/>
      <c r="BE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  <c r="BX637" s="4"/>
      <c r="BY637" s="4"/>
      <c r="BZ637" s="4"/>
      <c r="CA637" s="4"/>
      <c r="CB637" s="4"/>
      <c r="CC637" s="4"/>
      <c r="CD637" s="4"/>
      <c r="CE637" s="4"/>
      <c r="CF637" s="4"/>
      <c r="CG637" s="4"/>
      <c r="CH637" s="4"/>
      <c r="CI637" s="4"/>
      <c r="CJ637" s="4"/>
      <c r="CK637" s="4"/>
      <c r="CL637" s="4"/>
      <c r="CM637" s="4"/>
      <c r="CN637" s="4"/>
      <c r="CO637" s="4"/>
      <c r="CP637" s="4"/>
      <c r="CQ637" s="4"/>
      <c r="CR637" s="4"/>
      <c r="CS637" s="4"/>
      <c r="CT637" s="4"/>
      <c r="CU637" s="4"/>
      <c r="CV637" s="4"/>
      <c r="CW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5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5">
        <v>2019.0</v>
      </c>
      <c r="AM638" s="45">
        <v>9.0</v>
      </c>
      <c r="AN638" s="46" t="s">
        <v>67</v>
      </c>
      <c r="AO638" s="46" t="s">
        <v>66</v>
      </c>
      <c r="AP638" s="45">
        <v>93.28</v>
      </c>
      <c r="AQ638" s="45">
        <v>98.76</v>
      </c>
      <c r="AR638" s="46" t="str">
        <f>IF(Stats!$AP638&gt;Stats!$AQ638,Stats!$AN638,Stats!$AO638)</f>
        <v>Nixon</v>
      </c>
      <c r="AS638" s="46" t="str">
        <f>IF(Stats!$AR638=Stats!$AN638,CONCATENATE(Stats!$AN638," over ",Stats!$AO638),CONCATENATE(Stats!$AO638," over ",Stats!$AN638))</f>
        <v>Nixon over Rick</v>
      </c>
      <c r="AT638" s="46" t="str">
        <f>IF(Stats!$AR638=Stats!$AO638,CONCATENATE(Stats!$AN638," loser to ",Stats!$AO638),CONCATENATE(Stats!$AO638," loser to ",Stats!$AN638))</f>
        <v>Rick loser to Nixon</v>
      </c>
      <c r="AU638" s="45">
        <f>ABS(Stats!$AQ638-Stats!$AP638)</f>
        <v>5.48</v>
      </c>
      <c r="AV638" s="45">
        <f>Stats!$AQ638+Stats!$AP638</f>
        <v>192.04</v>
      </c>
      <c r="AW638" s="45"/>
      <c r="AX638" s="4"/>
      <c r="AY638" s="4"/>
      <c r="AZ638" s="4"/>
      <c r="BB638" s="4"/>
      <c r="BC638" s="4"/>
      <c r="BD638" s="4"/>
      <c r="BE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  <c r="BX638" s="4"/>
      <c r="BY638" s="4"/>
      <c r="BZ638" s="4"/>
      <c r="CA638" s="4"/>
      <c r="CB638" s="4"/>
      <c r="CC638" s="4"/>
      <c r="CD638" s="4"/>
      <c r="CE638" s="4"/>
      <c r="CF638" s="4"/>
      <c r="CG638" s="4"/>
      <c r="CH638" s="4"/>
      <c r="CI638" s="4"/>
      <c r="CJ638" s="4"/>
      <c r="CK638" s="4"/>
      <c r="CL638" s="4"/>
      <c r="CM638" s="4"/>
      <c r="CN638" s="4"/>
      <c r="CO638" s="4"/>
      <c r="CP638" s="4"/>
      <c r="CQ638" s="4"/>
      <c r="CR638" s="4"/>
      <c r="CS638" s="4"/>
      <c r="CT638" s="4"/>
      <c r="CU638" s="4"/>
      <c r="CV638" s="4"/>
      <c r="CW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5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64">
        <v>2019.0</v>
      </c>
      <c r="AM639" s="64">
        <v>9.0</v>
      </c>
      <c r="AN639" s="65" t="s">
        <v>53</v>
      </c>
      <c r="AO639" s="65" t="s">
        <v>69</v>
      </c>
      <c r="AP639" s="64">
        <v>87.8</v>
      </c>
      <c r="AQ639" s="64">
        <v>124.24</v>
      </c>
      <c r="AR639" s="65" t="str">
        <f>IF(Stats!$AP639&gt;Stats!$AQ639,Stats!$AN639,Stats!$AO639)</f>
        <v>Todd</v>
      </c>
      <c r="AS639" s="65" t="str">
        <f>IF(Stats!$AR639=Stats!$AN639,CONCATENATE(Stats!$AN639," over ",Stats!$AO639),CONCATENATE(Stats!$AO639," over ",Stats!$AN639))</f>
        <v>Todd over Colin B</v>
      </c>
      <c r="AT639" s="65" t="str">
        <f>IF(Stats!$AR639=Stats!$AO639,CONCATENATE(Stats!$AN639," loser to ",Stats!$AO639),CONCATENATE(Stats!$AO639," loser to ",Stats!$AN639))</f>
        <v>Colin B loser to Todd</v>
      </c>
      <c r="AU639" s="64">
        <f>ABS(Stats!$AQ639-Stats!$AP639)</f>
        <v>36.44</v>
      </c>
      <c r="AV639" s="64">
        <f>Stats!$AQ639+Stats!$AP639</f>
        <v>212.04</v>
      </c>
      <c r="AW639" s="64"/>
      <c r="AX639" s="4"/>
      <c r="AY639" s="4"/>
      <c r="AZ639" s="4"/>
      <c r="BB639" s="4"/>
      <c r="BC639" s="4"/>
      <c r="BD639" s="4"/>
      <c r="BE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  <c r="BX639" s="4"/>
      <c r="BY639" s="4"/>
      <c r="BZ639" s="4"/>
      <c r="CA639" s="4"/>
      <c r="CB639" s="4"/>
      <c r="CC639" s="4"/>
      <c r="CD639" s="4"/>
      <c r="CE639" s="4"/>
      <c r="CF639" s="4"/>
      <c r="CG639" s="4"/>
      <c r="CH639" s="4"/>
      <c r="CI639" s="4"/>
      <c r="CJ639" s="4"/>
      <c r="CK639" s="4"/>
      <c r="CL639" s="4"/>
      <c r="CM639" s="4"/>
      <c r="CN639" s="4"/>
      <c r="CO639" s="4"/>
      <c r="CP639" s="4"/>
      <c r="CQ639" s="4"/>
      <c r="CR639" s="4"/>
      <c r="CS639" s="4"/>
      <c r="CT639" s="4"/>
      <c r="CU639" s="4"/>
      <c r="CV639" s="4"/>
      <c r="CW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5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5">
        <v>2019.0</v>
      </c>
      <c r="AM640" s="45">
        <v>9.0</v>
      </c>
      <c r="AN640" s="46" t="s">
        <v>50</v>
      </c>
      <c r="AO640" s="46" t="s">
        <v>60</v>
      </c>
      <c r="AP640" s="45">
        <v>95.96</v>
      </c>
      <c r="AQ640" s="45">
        <v>85.84</v>
      </c>
      <c r="AR640" s="46" t="str">
        <f>IF(Stats!$AP640&gt;Stats!$AQ640,Stats!$AN640,Stats!$AO640)</f>
        <v>AJ</v>
      </c>
      <c r="AS640" s="46" t="str">
        <f>IF(Stats!$AR640=Stats!$AN640,CONCATENATE(Stats!$AN640," over ",Stats!$AO640),CONCATENATE(Stats!$AO640," over ",Stats!$AN640))</f>
        <v>AJ over Hoyle</v>
      </c>
      <c r="AT640" s="46" t="str">
        <f>IF(Stats!$AR640=Stats!$AO640,CONCATENATE(Stats!$AN640," loser to ",Stats!$AO640),CONCATENATE(Stats!$AO640," loser to ",Stats!$AN640))</f>
        <v>Hoyle loser to AJ</v>
      </c>
      <c r="AU640" s="45">
        <f>ABS(Stats!$AQ640-Stats!$AP640)</f>
        <v>10.12</v>
      </c>
      <c r="AV640" s="45">
        <f>Stats!$AQ640+Stats!$AP640</f>
        <v>181.8</v>
      </c>
      <c r="AW640" s="45"/>
      <c r="AX640" s="4"/>
      <c r="AY640" s="4"/>
      <c r="AZ640" s="4"/>
      <c r="BB640" s="4"/>
      <c r="BC640" s="4"/>
      <c r="BD640" s="4"/>
      <c r="BE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  <c r="BX640" s="4"/>
      <c r="BY640" s="4"/>
      <c r="BZ640" s="4"/>
      <c r="CA640" s="4"/>
      <c r="CB640" s="4"/>
      <c r="CC640" s="4"/>
      <c r="CD640" s="4"/>
      <c r="CE640" s="4"/>
      <c r="CF640" s="4"/>
      <c r="CG640" s="4"/>
      <c r="CH640" s="4"/>
      <c r="CI640" s="4"/>
      <c r="CJ640" s="4"/>
      <c r="CK640" s="4"/>
      <c r="CL640" s="4"/>
      <c r="CM640" s="4"/>
      <c r="CN640" s="4"/>
      <c r="CO640" s="4"/>
      <c r="CP640" s="4"/>
      <c r="CQ640" s="4"/>
      <c r="CR640" s="4"/>
      <c r="CS640" s="4"/>
      <c r="CT640" s="4"/>
      <c r="CU640" s="4"/>
      <c r="CV640" s="4"/>
      <c r="CW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5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64">
        <v>2019.0</v>
      </c>
      <c r="AM641" s="64">
        <v>9.0</v>
      </c>
      <c r="AN641" s="65" t="s">
        <v>63</v>
      </c>
      <c r="AO641" s="65" t="s">
        <v>57</v>
      </c>
      <c r="AP641" s="64">
        <v>170.1</v>
      </c>
      <c r="AQ641" s="64">
        <v>114.72</v>
      </c>
      <c r="AR641" s="65" t="str">
        <f>IF(Stats!$AP641&gt;Stats!$AQ641,Stats!$AN641,Stats!$AO641)</f>
        <v>Mike S</v>
      </c>
      <c r="AS641" s="65" t="str">
        <f>IF(Stats!$AR641=Stats!$AN641,CONCATENATE(Stats!$AN641," over ",Stats!$AO641),CONCATENATE(Stats!$AO641," over ",Stats!$AN641))</f>
        <v>Mike S over Doug</v>
      </c>
      <c r="AT641" s="65" t="str">
        <f>IF(Stats!$AR641=Stats!$AO641,CONCATENATE(Stats!$AN641," loser to ",Stats!$AO641),CONCATENATE(Stats!$AO641," loser to ",Stats!$AN641))</f>
        <v>Doug loser to Mike S</v>
      </c>
      <c r="AU641" s="64">
        <f>ABS(Stats!$AQ641-Stats!$AP641)</f>
        <v>55.38</v>
      </c>
      <c r="AV641" s="64">
        <f>Stats!$AQ641+Stats!$AP641</f>
        <v>284.82</v>
      </c>
      <c r="AW641" s="64"/>
      <c r="AX641" s="4"/>
      <c r="AY641" s="4"/>
      <c r="AZ641" s="4"/>
      <c r="BB641" s="4"/>
      <c r="BC641" s="4"/>
      <c r="BD641" s="4"/>
      <c r="BE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  <c r="BX641" s="4"/>
      <c r="BY641" s="4"/>
      <c r="BZ641" s="4"/>
      <c r="CA641" s="4"/>
      <c r="CB641" s="4"/>
      <c r="CC641" s="4"/>
      <c r="CD641" s="4"/>
      <c r="CE641" s="4"/>
      <c r="CF641" s="4"/>
      <c r="CG641" s="4"/>
      <c r="CH641" s="4"/>
      <c r="CI641" s="4"/>
      <c r="CJ641" s="4"/>
      <c r="CK641" s="4"/>
      <c r="CL641" s="4"/>
      <c r="CM641" s="4"/>
      <c r="CN641" s="4"/>
      <c r="CO641" s="4"/>
      <c r="CP641" s="4"/>
      <c r="CQ641" s="4"/>
      <c r="CR641" s="4"/>
      <c r="CS641" s="4"/>
      <c r="CT641" s="4"/>
      <c r="CU641" s="4"/>
      <c r="CV641" s="4"/>
      <c r="CW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5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5">
        <v>2019.0</v>
      </c>
      <c r="AM642" s="45">
        <v>8.0</v>
      </c>
      <c r="AN642" s="46" t="s">
        <v>68</v>
      </c>
      <c r="AO642" s="46" t="s">
        <v>59</v>
      </c>
      <c r="AP642" s="45">
        <v>75.28</v>
      </c>
      <c r="AQ642" s="45">
        <v>127.16</v>
      </c>
      <c r="AR642" s="46" t="str">
        <f>IF(Stats!$AP642&gt;Stats!$AQ642,Stats!$AN642,Stats!$AO642)</f>
        <v>Forrest</v>
      </c>
      <c r="AS642" s="46" t="str">
        <f>IF(Stats!$AR642=Stats!$AN642,CONCATENATE(Stats!$AN642," over ",Stats!$AO642),CONCATENATE(Stats!$AO642," over ",Stats!$AN642))</f>
        <v>Forrest over Ryan</v>
      </c>
      <c r="AT642" s="46" t="str">
        <f>IF(Stats!$AR642=Stats!$AO642,CONCATENATE(Stats!$AN642," loser to ",Stats!$AO642),CONCATENATE(Stats!$AO642," loser to ",Stats!$AN642))</f>
        <v>Ryan loser to Forrest</v>
      </c>
      <c r="AU642" s="45">
        <f>ABS(Stats!$AQ642-Stats!$AP642)</f>
        <v>51.88</v>
      </c>
      <c r="AV642" s="45">
        <f>Stats!$AQ642+Stats!$AP642</f>
        <v>202.44</v>
      </c>
      <c r="AW642" s="45"/>
      <c r="AX642" s="4"/>
      <c r="AY642" s="4"/>
      <c r="AZ642" s="4"/>
      <c r="BB642" s="4"/>
      <c r="BC642" s="4"/>
      <c r="BD642" s="4"/>
      <c r="BE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  <c r="BX642" s="4"/>
      <c r="BY642" s="4"/>
      <c r="BZ642" s="4"/>
      <c r="CA642" s="4"/>
      <c r="CB642" s="4"/>
      <c r="CC642" s="4"/>
      <c r="CD642" s="4"/>
      <c r="CE642" s="4"/>
      <c r="CF642" s="4"/>
      <c r="CG642" s="4"/>
      <c r="CH642" s="4"/>
      <c r="CI642" s="4"/>
      <c r="CJ642" s="4"/>
      <c r="CK642" s="4"/>
      <c r="CL642" s="4"/>
      <c r="CM642" s="4"/>
      <c r="CN642" s="4"/>
      <c r="CO642" s="4"/>
      <c r="CP642" s="4"/>
      <c r="CQ642" s="4"/>
      <c r="CR642" s="4"/>
      <c r="CS642" s="4"/>
      <c r="CT642" s="4"/>
      <c r="CU642" s="4"/>
      <c r="CV642" s="4"/>
      <c r="CW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5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64">
        <v>2019.0</v>
      </c>
      <c r="AM643" s="64">
        <v>8.0</v>
      </c>
      <c r="AN643" s="65" t="s">
        <v>55</v>
      </c>
      <c r="AO643" s="65" t="s">
        <v>61</v>
      </c>
      <c r="AP643" s="64">
        <v>144.26</v>
      </c>
      <c r="AQ643" s="64">
        <v>68.32</v>
      </c>
      <c r="AR643" s="65" t="str">
        <f>IF(Stats!$AP643&gt;Stats!$AQ643,Stats!$AN643,Stats!$AO643)</f>
        <v>Dave</v>
      </c>
      <c r="AS643" s="65" t="str">
        <f>IF(Stats!$AR643=Stats!$AN643,CONCATENATE(Stats!$AN643," over ",Stats!$AO643),CONCATENATE(Stats!$AO643," over ",Stats!$AN643))</f>
        <v>Dave over Jimmy</v>
      </c>
      <c r="AT643" s="65" t="str">
        <f>IF(Stats!$AR643=Stats!$AO643,CONCATENATE(Stats!$AN643," loser to ",Stats!$AO643),CONCATENATE(Stats!$AO643," loser to ",Stats!$AN643))</f>
        <v>Jimmy loser to Dave</v>
      </c>
      <c r="AU643" s="64">
        <f>ABS(Stats!$AQ643-Stats!$AP643)</f>
        <v>75.94</v>
      </c>
      <c r="AV643" s="64">
        <f>Stats!$AQ643+Stats!$AP643</f>
        <v>212.58</v>
      </c>
      <c r="AW643" s="64"/>
      <c r="AX643" s="4"/>
      <c r="AY643" s="4"/>
      <c r="AZ643" s="4"/>
      <c r="BB643" s="4"/>
      <c r="BC643" s="4"/>
      <c r="BD643" s="4"/>
      <c r="BE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  <c r="BX643" s="4"/>
      <c r="BY643" s="4"/>
      <c r="BZ643" s="4"/>
      <c r="CA643" s="4"/>
      <c r="CB643" s="4"/>
      <c r="CC643" s="4"/>
      <c r="CD643" s="4"/>
      <c r="CE643" s="4"/>
      <c r="CF643" s="4"/>
      <c r="CG643" s="4"/>
      <c r="CH643" s="4"/>
      <c r="CI643" s="4"/>
      <c r="CJ643" s="4"/>
      <c r="CK643" s="4"/>
      <c r="CL643" s="4"/>
      <c r="CM643" s="4"/>
      <c r="CN643" s="4"/>
      <c r="CO643" s="4"/>
      <c r="CP643" s="4"/>
      <c r="CQ643" s="4"/>
      <c r="CR643" s="4"/>
      <c r="CS643" s="4"/>
      <c r="CT643" s="4"/>
      <c r="CU643" s="4"/>
      <c r="CV643" s="4"/>
      <c r="CW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5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5">
        <v>2019.0</v>
      </c>
      <c r="AM644" s="45">
        <v>8.0</v>
      </c>
      <c r="AN644" s="46" t="s">
        <v>66</v>
      </c>
      <c r="AO644" s="46" t="s">
        <v>65</v>
      </c>
      <c r="AP644" s="45">
        <v>144.78</v>
      </c>
      <c r="AQ644" s="45">
        <v>127.58</v>
      </c>
      <c r="AR644" s="46" t="str">
        <f>IF(Stats!$AP644&gt;Stats!$AQ644,Stats!$AN644,Stats!$AO644)</f>
        <v>Nixon</v>
      </c>
      <c r="AS644" s="46" t="str">
        <f>IF(Stats!$AR644=Stats!$AN644,CONCATENATE(Stats!$AN644," over ",Stats!$AO644),CONCATENATE(Stats!$AO644," over ",Stats!$AN644))</f>
        <v>Nixon over Neill</v>
      </c>
      <c r="AT644" s="46" t="str">
        <f>IF(Stats!$AR644=Stats!$AO644,CONCATENATE(Stats!$AN644," loser to ",Stats!$AO644),CONCATENATE(Stats!$AO644," loser to ",Stats!$AN644))</f>
        <v>Neill loser to Nixon</v>
      </c>
      <c r="AU644" s="45">
        <f>ABS(Stats!$AQ644-Stats!$AP644)</f>
        <v>17.2</v>
      </c>
      <c r="AV644" s="45">
        <f>Stats!$AQ644+Stats!$AP644</f>
        <v>272.36</v>
      </c>
      <c r="AW644" s="45"/>
      <c r="AX644" s="4"/>
      <c r="AY644" s="4"/>
      <c r="AZ644" s="4"/>
      <c r="BB644" s="4"/>
      <c r="BC644" s="4"/>
      <c r="BD644" s="4"/>
      <c r="BE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  <c r="BX644" s="4"/>
      <c r="BY644" s="4"/>
      <c r="BZ644" s="4"/>
      <c r="CA644" s="4"/>
      <c r="CB644" s="4"/>
      <c r="CC644" s="4"/>
      <c r="CD644" s="4"/>
      <c r="CE644" s="4"/>
      <c r="CF644" s="4"/>
      <c r="CG644" s="4"/>
      <c r="CH644" s="4"/>
      <c r="CI644" s="4"/>
      <c r="CJ644" s="4"/>
      <c r="CK644" s="4"/>
      <c r="CL644" s="4"/>
      <c r="CM644" s="4"/>
      <c r="CN644" s="4"/>
      <c r="CO644" s="4"/>
      <c r="CP644" s="4"/>
      <c r="CQ644" s="4"/>
      <c r="CR644" s="4"/>
      <c r="CS644" s="4"/>
      <c r="CT644" s="4"/>
      <c r="CU644" s="4"/>
      <c r="CV644" s="4"/>
      <c r="CW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5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64">
        <v>2019.0</v>
      </c>
      <c r="AM645" s="64">
        <v>8.0</v>
      </c>
      <c r="AN645" s="65" t="s">
        <v>69</v>
      </c>
      <c r="AO645" s="65" t="s">
        <v>49</v>
      </c>
      <c r="AP645" s="64">
        <v>100.2</v>
      </c>
      <c r="AQ645" s="64">
        <v>96.5</v>
      </c>
      <c r="AR645" s="65" t="str">
        <f>IF(Stats!$AP645&gt;Stats!$AQ645,Stats!$AN645,Stats!$AO645)</f>
        <v>Todd</v>
      </c>
      <c r="AS645" s="65" t="str">
        <f>IF(Stats!$AR645=Stats!$AN645,CONCATENATE(Stats!$AN645," over ",Stats!$AO645),CONCATENATE(Stats!$AO645," over ",Stats!$AN645))</f>
        <v>Todd over Adler</v>
      </c>
      <c r="AT645" s="65" t="str">
        <f>IF(Stats!$AR645=Stats!$AO645,CONCATENATE(Stats!$AN645," loser to ",Stats!$AO645),CONCATENATE(Stats!$AO645," loser to ",Stats!$AN645))</f>
        <v>Adler loser to Todd</v>
      </c>
      <c r="AU645" s="64">
        <f>ABS(Stats!$AQ645-Stats!$AP645)</f>
        <v>3.7</v>
      </c>
      <c r="AV645" s="64">
        <f>Stats!$AQ645+Stats!$AP645</f>
        <v>196.7</v>
      </c>
      <c r="AW645" s="64"/>
      <c r="AX645" s="4"/>
      <c r="AY645" s="4"/>
      <c r="AZ645" s="4"/>
      <c r="BB645" s="4"/>
      <c r="BC645" s="4"/>
      <c r="BD645" s="4"/>
      <c r="BE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  <c r="BX645" s="4"/>
      <c r="BY645" s="4"/>
      <c r="BZ645" s="4"/>
      <c r="CA645" s="4"/>
      <c r="CB645" s="4"/>
      <c r="CC645" s="4"/>
      <c r="CD645" s="4"/>
      <c r="CE645" s="4"/>
      <c r="CF645" s="4"/>
      <c r="CG645" s="4"/>
      <c r="CH645" s="4"/>
      <c r="CI645" s="4"/>
      <c r="CJ645" s="4"/>
      <c r="CK645" s="4"/>
      <c r="CL645" s="4"/>
      <c r="CM645" s="4"/>
      <c r="CN645" s="4"/>
      <c r="CO645" s="4"/>
      <c r="CP645" s="4"/>
      <c r="CQ645" s="4"/>
      <c r="CR645" s="4"/>
      <c r="CS645" s="4"/>
      <c r="CT645" s="4"/>
      <c r="CU645" s="4"/>
      <c r="CV645" s="4"/>
      <c r="CW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5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5">
        <v>2019.0</v>
      </c>
      <c r="AM646" s="45">
        <v>8.0</v>
      </c>
      <c r="AN646" s="46" t="s">
        <v>60</v>
      </c>
      <c r="AO646" s="46" t="s">
        <v>67</v>
      </c>
      <c r="AP646" s="45">
        <v>93.84</v>
      </c>
      <c r="AQ646" s="45">
        <v>58.8</v>
      </c>
      <c r="AR646" s="46" t="str">
        <f>IF(Stats!$AP646&gt;Stats!$AQ646,Stats!$AN646,Stats!$AO646)</f>
        <v>Hoyle</v>
      </c>
      <c r="AS646" s="46" t="str">
        <f>IF(Stats!$AR646=Stats!$AN646,CONCATENATE(Stats!$AN646," over ",Stats!$AO646),CONCATENATE(Stats!$AO646," over ",Stats!$AN646))</f>
        <v>Hoyle over Rick</v>
      </c>
      <c r="AT646" s="46" t="str">
        <f>IF(Stats!$AR646=Stats!$AO646,CONCATENATE(Stats!$AN646," loser to ",Stats!$AO646),CONCATENATE(Stats!$AO646," loser to ",Stats!$AN646))</f>
        <v>Rick loser to Hoyle</v>
      </c>
      <c r="AU646" s="45">
        <f>ABS(Stats!$AQ646-Stats!$AP646)</f>
        <v>35.04</v>
      </c>
      <c r="AV646" s="45">
        <f>Stats!$AQ646+Stats!$AP646</f>
        <v>152.64</v>
      </c>
      <c r="AW646" s="45"/>
      <c r="AX646" s="4"/>
      <c r="AY646" s="4"/>
      <c r="AZ646" s="4"/>
      <c r="BB646" s="4"/>
      <c r="BC646" s="4"/>
      <c r="BD646" s="4"/>
      <c r="BE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  <c r="BX646" s="4"/>
      <c r="BY646" s="4"/>
      <c r="BZ646" s="4"/>
      <c r="CA646" s="4"/>
      <c r="CB646" s="4"/>
      <c r="CC646" s="4"/>
      <c r="CD646" s="4"/>
      <c r="CE646" s="4"/>
      <c r="CF646" s="4"/>
      <c r="CG646" s="4"/>
      <c r="CH646" s="4"/>
      <c r="CI646" s="4"/>
      <c r="CJ646" s="4"/>
      <c r="CK646" s="4"/>
      <c r="CL646" s="4"/>
      <c r="CM646" s="4"/>
      <c r="CN646" s="4"/>
      <c r="CO646" s="4"/>
      <c r="CP646" s="4"/>
      <c r="CQ646" s="4"/>
      <c r="CR646" s="4"/>
      <c r="CS646" s="4"/>
      <c r="CT646" s="4"/>
      <c r="CU646" s="4"/>
      <c r="CV646" s="4"/>
      <c r="CW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5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64">
        <v>2019.0</v>
      </c>
      <c r="AM647" s="64">
        <v>8.0</v>
      </c>
      <c r="AN647" s="65" t="s">
        <v>57</v>
      </c>
      <c r="AO647" s="65" t="s">
        <v>53</v>
      </c>
      <c r="AP647" s="64">
        <v>120.58</v>
      </c>
      <c r="AQ647" s="64">
        <v>105.86</v>
      </c>
      <c r="AR647" s="65" t="str">
        <f>IF(Stats!$AP647&gt;Stats!$AQ647,Stats!$AN647,Stats!$AO647)</f>
        <v>Doug</v>
      </c>
      <c r="AS647" s="65" t="str">
        <f>IF(Stats!$AR647=Stats!$AN647,CONCATENATE(Stats!$AN647," over ",Stats!$AO647),CONCATENATE(Stats!$AO647," over ",Stats!$AN647))</f>
        <v>Doug over Colin B</v>
      </c>
      <c r="AT647" s="65" t="str">
        <f>IF(Stats!$AR647=Stats!$AO647,CONCATENATE(Stats!$AN647," loser to ",Stats!$AO647),CONCATENATE(Stats!$AO647," loser to ",Stats!$AN647))</f>
        <v>Colin B loser to Doug</v>
      </c>
      <c r="AU647" s="64">
        <f>ABS(Stats!$AQ647-Stats!$AP647)</f>
        <v>14.72</v>
      </c>
      <c r="AV647" s="64">
        <f>Stats!$AQ647+Stats!$AP647</f>
        <v>226.44</v>
      </c>
      <c r="AW647" s="64"/>
      <c r="AX647" s="4"/>
      <c r="AY647" s="4"/>
      <c r="AZ647" s="4"/>
      <c r="BB647" s="4"/>
      <c r="BC647" s="4"/>
      <c r="BD647" s="4"/>
      <c r="BE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  <c r="BX647" s="4"/>
      <c r="BY647" s="4"/>
      <c r="BZ647" s="4"/>
      <c r="CA647" s="4"/>
      <c r="CB647" s="4"/>
      <c r="CC647" s="4"/>
      <c r="CD647" s="4"/>
      <c r="CE647" s="4"/>
      <c r="CF647" s="4"/>
      <c r="CG647" s="4"/>
      <c r="CH647" s="4"/>
      <c r="CI647" s="4"/>
      <c r="CJ647" s="4"/>
      <c r="CK647" s="4"/>
      <c r="CL647" s="4"/>
      <c r="CM647" s="4"/>
      <c r="CN647" s="4"/>
      <c r="CO647" s="4"/>
      <c r="CP647" s="4"/>
      <c r="CQ647" s="4"/>
      <c r="CR647" s="4"/>
      <c r="CS647" s="4"/>
      <c r="CT647" s="4"/>
      <c r="CU647" s="4"/>
      <c r="CV647" s="4"/>
      <c r="CW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5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5">
        <v>2019.0</v>
      </c>
      <c r="AM648" s="45">
        <v>8.0</v>
      </c>
      <c r="AN648" s="46" t="s">
        <v>63</v>
      </c>
      <c r="AO648" s="46" t="s">
        <v>50</v>
      </c>
      <c r="AP648" s="45">
        <v>115.3</v>
      </c>
      <c r="AQ648" s="45">
        <v>114.46</v>
      </c>
      <c r="AR648" s="46" t="str">
        <f>IF(Stats!$AP648&gt;Stats!$AQ648,Stats!$AN648,Stats!$AO648)</f>
        <v>Mike S</v>
      </c>
      <c r="AS648" s="46" t="str">
        <f>IF(Stats!$AR648=Stats!$AN648,CONCATENATE(Stats!$AN648," over ",Stats!$AO648),CONCATENATE(Stats!$AO648," over ",Stats!$AN648))</f>
        <v>Mike S over AJ</v>
      </c>
      <c r="AT648" s="46" t="str">
        <f>IF(Stats!$AR648=Stats!$AO648,CONCATENATE(Stats!$AN648," loser to ",Stats!$AO648),CONCATENATE(Stats!$AO648," loser to ",Stats!$AN648))</f>
        <v>AJ loser to Mike S</v>
      </c>
      <c r="AU648" s="45">
        <f>ABS(Stats!$AQ648-Stats!$AP648)</f>
        <v>0.84</v>
      </c>
      <c r="AV648" s="45">
        <f>Stats!$AQ648+Stats!$AP648</f>
        <v>229.76</v>
      </c>
      <c r="AW648" s="45"/>
      <c r="AX648" s="4"/>
      <c r="AY648" s="4"/>
      <c r="AZ648" s="4"/>
      <c r="BB648" s="4"/>
      <c r="BC648" s="4"/>
      <c r="BD648" s="4"/>
      <c r="BE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  <c r="BX648" s="4"/>
      <c r="BY648" s="4"/>
      <c r="BZ648" s="4"/>
      <c r="CA648" s="4"/>
      <c r="CB648" s="4"/>
      <c r="CC648" s="4"/>
      <c r="CD648" s="4"/>
      <c r="CE648" s="4"/>
      <c r="CF648" s="4"/>
      <c r="CG648" s="4"/>
      <c r="CH648" s="4"/>
      <c r="CI648" s="4"/>
      <c r="CJ648" s="4"/>
      <c r="CK648" s="4"/>
      <c r="CL648" s="4"/>
      <c r="CM648" s="4"/>
      <c r="CN648" s="4"/>
      <c r="CO648" s="4"/>
      <c r="CP648" s="4"/>
      <c r="CQ648" s="4"/>
      <c r="CR648" s="4"/>
      <c r="CS648" s="4"/>
      <c r="CT648" s="4"/>
      <c r="CU648" s="4"/>
      <c r="CV648" s="4"/>
      <c r="CW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5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64">
        <v>2019.0</v>
      </c>
      <c r="AM649" s="64">
        <v>7.0</v>
      </c>
      <c r="AN649" s="65" t="s">
        <v>59</v>
      </c>
      <c r="AO649" s="65" t="s">
        <v>55</v>
      </c>
      <c r="AP649" s="64">
        <v>82.72</v>
      </c>
      <c r="AQ649" s="64">
        <v>118.62</v>
      </c>
      <c r="AR649" s="65" t="str">
        <f>IF(Stats!$AP649&gt;Stats!$AQ649,Stats!$AN649,Stats!$AO649)</f>
        <v>Dave</v>
      </c>
      <c r="AS649" s="65" t="str">
        <f>IF(Stats!$AR649=Stats!$AN649,CONCATENATE(Stats!$AN649," over ",Stats!$AO649),CONCATENATE(Stats!$AO649," over ",Stats!$AN649))</f>
        <v>Dave over Forrest</v>
      </c>
      <c r="AT649" s="65" t="str">
        <f>IF(Stats!$AR649=Stats!$AO649,CONCATENATE(Stats!$AN649," loser to ",Stats!$AO649),CONCATENATE(Stats!$AO649," loser to ",Stats!$AN649))</f>
        <v>Forrest loser to Dave</v>
      </c>
      <c r="AU649" s="64">
        <f>ABS(Stats!$AQ649-Stats!$AP649)</f>
        <v>35.9</v>
      </c>
      <c r="AV649" s="64">
        <f>Stats!$AQ649+Stats!$AP649</f>
        <v>201.34</v>
      </c>
      <c r="AW649" s="64"/>
      <c r="AX649" s="4"/>
      <c r="AY649" s="4"/>
      <c r="AZ649" s="4"/>
      <c r="BB649" s="4"/>
      <c r="BC649" s="4"/>
      <c r="BD649" s="4"/>
      <c r="BE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  <c r="BX649" s="4"/>
      <c r="BY649" s="4"/>
      <c r="BZ649" s="4"/>
      <c r="CA649" s="4"/>
      <c r="CB649" s="4"/>
      <c r="CC649" s="4"/>
      <c r="CD649" s="4"/>
      <c r="CE649" s="4"/>
      <c r="CF649" s="4"/>
      <c r="CG649" s="4"/>
      <c r="CH649" s="4"/>
      <c r="CI649" s="4"/>
      <c r="CJ649" s="4"/>
      <c r="CK649" s="4"/>
      <c r="CL649" s="4"/>
      <c r="CM649" s="4"/>
      <c r="CN649" s="4"/>
      <c r="CO649" s="4"/>
      <c r="CP649" s="4"/>
      <c r="CQ649" s="4"/>
      <c r="CR649" s="4"/>
      <c r="CS649" s="4"/>
      <c r="CT649" s="4"/>
      <c r="CU649" s="4"/>
      <c r="CV649" s="4"/>
      <c r="CW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5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5">
        <v>2019.0</v>
      </c>
      <c r="AM650" s="45">
        <v>7.0</v>
      </c>
      <c r="AN650" s="46" t="s">
        <v>68</v>
      </c>
      <c r="AO650" s="46" t="s">
        <v>66</v>
      </c>
      <c r="AP650" s="45">
        <v>106.54</v>
      </c>
      <c r="AQ650" s="45">
        <v>111.82</v>
      </c>
      <c r="AR650" s="46" t="str">
        <f>IF(Stats!$AP650&gt;Stats!$AQ650,Stats!$AN650,Stats!$AO650)</f>
        <v>Nixon</v>
      </c>
      <c r="AS650" s="46" t="str">
        <f>IF(Stats!$AR650=Stats!$AN650,CONCATENATE(Stats!$AN650," over ",Stats!$AO650),CONCATENATE(Stats!$AO650," over ",Stats!$AN650))</f>
        <v>Nixon over Ryan</v>
      </c>
      <c r="AT650" s="46" t="str">
        <f>IF(Stats!$AR650=Stats!$AO650,CONCATENATE(Stats!$AN650," loser to ",Stats!$AO650),CONCATENATE(Stats!$AO650," loser to ",Stats!$AN650))</f>
        <v>Ryan loser to Nixon</v>
      </c>
      <c r="AU650" s="45">
        <f>ABS(Stats!$AQ650-Stats!$AP650)</f>
        <v>5.28</v>
      </c>
      <c r="AV650" s="45">
        <f>Stats!$AQ650+Stats!$AP650</f>
        <v>218.36</v>
      </c>
      <c r="AW650" s="45"/>
      <c r="AX650" s="4"/>
      <c r="AY650" s="4"/>
      <c r="AZ650" s="4"/>
      <c r="BB650" s="4"/>
      <c r="BC650" s="4"/>
      <c r="BD650" s="4"/>
      <c r="BE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  <c r="BX650" s="4"/>
      <c r="BY650" s="4"/>
      <c r="BZ650" s="4"/>
      <c r="CA650" s="4"/>
      <c r="CB650" s="4"/>
      <c r="CC650" s="4"/>
      <c r="CD650" s="4"/>
      <c r="CE650" s="4"/>
      <c r="CF650" s="4"/>
      <c r="CG650" s="4"/>
      <c r="CH650" s="4"/>
      <c r="CI650" s="4"/>
      <c r="CJ650" s="4"/>
      <c r="CK650" s="4"/>
      <c r="CL650" s="4"/>
      <c r="CM650" s="4"/>
      <c r="CN650" s="4"/>
      <c r="CO650" s="4"/>
      <c r="CP650" s="4"/>
      <c r="CQ650" s="4"/>
      <c r="CR650" s="4"/>
      <c r="CS650" s="4"/>
      <c r="CT650" s="4"/>
      <c r="CU650" s="4"/>
      <c r="CV650" s="4"/>
      <c r="CW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5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64">
        <v>2019.0</v>
      </c>
      <c r="AM651" s="64">
        <v>7.0</v>
      </c>
      <c r="AN651" s="65" t="s">
        <v>61</v>
      </c>
      <c r="AO651" s="65" t="s">
        <v>69</v>
      </c>
      <c r="AP651" s="64">
        <v>111.46</v>
      </c>
      <c r="AQ651" s="64">
        <v>101.16</v>
      </c>
      <c r="AR651" s="65" t="str">
        <f>IF(Stats!$AP651&gt;Stats!$AQ651,Stats!$AN651,Stats!$AO651)</f>
        <v>Jimmy</v>
      </c>
      <c r="AS651" s="65" t="str">
        <f>IF(Stats!$AR651=Stats!$AN651,CONCATENATE(Stats!$AN651," over ",Stats!$AO651),CONCATENATE(Stats!$AO651," over ",Stats!$AN651))</f>
        <v>Jimmy over Todd</v>
      </c>
      <c r="AT651" s="65" t="str">
        <f>IF(Stats!$AR651=Stats!$AO651,CONCATENATE(Stats!$AN651," loser to ",Stats!$AO651),CONCATENATE(Stats!$AO651," loser to ",Stats!$AN651))</f>
        <v>Todd loser to Jimmy</v>
      </c>
      <c r="AU651" s="64">
        <f>ABS(Stats!$AQ651-Stats!$AP651)</f>
        <v>10.3</v>
      </c>
      <c r="AV651" s="64">
        <f>Stats!$AQ651+Stats!$AP651</f>
        <v>212.62</v>
      </c>
      <c r="AW651" s="64"/>
      <c r="AX651" s="4"/>
      <c r="AY651" s="4"/>
      <c r="AZ651" s="4"/>
      <c r="BB651" s="4"/>
      <c r="BC651" s="4"/>
      <c r="BD651" s="4"/>
      <c r="BE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  <c r="BX651" s="4"/>
      <c r="BY651" s="4"/>
      <c r="BZ651" s="4"/>
      <c r="CA651" s="4"/>
      <c r="CB651" s="4"/>
      <c r="CC651" s="4"/>
      <c r="CD651" s="4"/>
      <c r="CE651" s="4"/>
      <c r="CF651" s="4"/>
      <c r="CG651" s="4"/>
      <c r="CH651" s="4"/>
      <c r="CI651" s="4"/>
      <c r="CJ651" s="4"/>
      <c r="CK651" s="4"/>
      <c r="CL651" s="4"/>
      <c r="CM651" s="4"/>
      <c r="CN651" s="4"/>
      <c r="CO651" s="4"/>
      <c r="CP651" s="4"/>
      <c r="CQ651" s="4"/>
      <c r="CR651" s="4"/>
      <c r="CS651" s="4"/>
      <c r="CT651" s="4"/>
      <c r="CU651" s="4"/>
      <c r="CV651" s="4"/>
      <c r="CW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5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5">
        <v>2019.0</v>
      </c>
      <c r="AM652" s="45">
        <v>7.0</v>
      </c>
      <c r="AN652" s="46" t="s">
        <v>65</v>
      </c>
      <c r="AO652" s="46" t="s">
        <v>60</v>
      </c>
      <c r="AP652" s="45">
        <v>74.64</v>
      </c>
      <c r="AQ652" s="45">
        <v>81.92</v>
      </c>
      <c r="AR652" s="46" t="str">
        <f>IF(Stats!$AP652&gt;Stats!$AQ652,Stats!$AN652,Stats!$AO652)</f>
        <v>Hoyle</v>
      </c>
      <c r="AS652" s="46" t="str">
        <f>IF(Stats!$AR652=Stats!$AN652,CONCATENATE(Stats!$AN652," over ",Stats!$AO652),CONCATENATE(Stats!$AO652," over ",Stats!$AN652))</f>
        <v>Hoyle over Neill</v>
      </c>
      <c r="AT652" s="46" t="str">
        <f>IF(Stats!$AR652=Stats!$AO652,CONCATENATE(Stats!$AN652," loser to ",Stats!$AO652),CONCATENATE(Stats!$AO652," loser to ",Stats!$AN652))</f>
        <v>Neill loser to Hoyle</v>
      </c>
      <c r="AU652" s="45">
        <f>ABS(Stats!$AQ652-Stats!$AP652)</f>
        <v>7.28</v>
      </c>
      <c r="AV652" s="45">
        <f>Stats!$AQ652+Stats!$AP652</f>
        <v>156.56</v>
      </c>
      <c r="AW652" s="45"/>
      <c r="AX652" s="4"/>
      <c r="AY652" s="4"/>
      <c r="AZ652" s="4"/>
      <c r="BB652" s="4"/>
      <c r="BC652" s="4"/>
      <c r="BD652" s="4"/>
      <c r="BE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  <c r="BX652" s="4"/>
      <c r="BY652" s="4"/>
      <c r="BZ652" s="4"/>
      <c r="CA652" s="4"/>
      <c r="CB652" s="4"/>
      <c r="CC652" s="4"/>
      <c r="CD652" s="4"/>
      <c r="CE652" s="4"/>
      <c r="CF652" s="4"/>
      <c r="CG652" s="4"/>
      <c r="CH652" s="4"/>
      <c r="CI652" s="4"/>
      <c r="CJ652" s="4"/>
      <c r="CK652" s="4"/>
      <c r="CL652" s="4"/>
      <c r="CM652" s="4"/>
      <c r="CN652" s="4"/>
      <c r="CO652" s="4"/>
      <c r="CP652" s="4"/>
      <c r="CQ652" s="4"/>
      <c r="CR652" s="4"/>
      <c r="CS652" s="4"/>
      <c r="CT652" s="4"/>
      <c r="CU652" s="4"/>
      <c r="CV652" s="4"/>
      <c r="CW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5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64">
        <v>2019.0</v>
      </c>
      <c r="AM653" s="64">
        <v>7.0</v>
      </c>
      <c r="AN653" s="65" t="s">
        <v>49</v>
      </c>
      <c r="AO653" s="65" t="s">
        <v>57</v>
      </c>
      <c r="AP653" s="64">
        <v>143.86</v>
      </c>
      <c r="AQ653" s="64">
        <v>42.74</v>
      </c>
      <c r="AR653" s="65" t="str">
        <f>IF(Stats!$AP653&gt;Stats!$AQ653,Stats!$AN653,Stats!$AO653)</f>
        <v>Adler</v>
      </c>
      <c r="AS653" s="65" t="str">
        <f>IF(Stats!$AR653=Stats!$AN653,CONCATENATE(Stats!$AN653," over ",Stats!$AO653),CONCATENATE(Stats!$AO653," over ",Stats!$AN653))</f>
        <v>Adler over Doug</v>
      </c>
      <c r="AT653" s="65" t="str">
        <f>IF(Stats!$AR653=Stats!$AO653,CONCATENATE(Stats!$AN653," loser to ",Stats!$AO653),CONCATENATE(Stats!$AO653," loser to ",Stats!$AN653))</f>
        <v>Doug loser to Adler</v>
      </c>
      <c r="AU653" s="64">
        <f>ABS(Stats!$AQ653-Stats!$AP653)</f>
        <v>101.12</v>
      </c>
      <c r="AV653" s="64">
        <f>Stats!$AQ653+Stats!$AP653</f>
        <v>186.6</v>
      </c>
      <c r="AW653" s="64"/>
      <c r="AX653" s="4"/>
      <c r="AY653" s="4"/>
      <c r="AZ653" s="4"/>
      <c r="BB653" s="4"/>
      <c r="BC653" s="4"/>
      <c r="BD653" s="4"/>
      <c r="BE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  <c r="BX653" s="4"/>
      <c r="BY653" s="4"/>
      <c r="BZ653" s="4"/>
      <c r="CA653" s="4"/>
      <c r="CB653" s="4"/>
      <c r="CC653" s="4"/>
      <c r="CD653" s="4"/>
      <c r="CE653" s="4"/>
      <c r="CF653" s="4"/>
      <c r="CG653" s="4"/>
      <c r="CH653" s="4"/>
      <c r="CI653" s="4"/>
      <c r="CJ653" s="4"/>
      <c r="CK653" s="4"/>
      <c r="CL653" s="4"/>
      <c r="CM653" s="4"/>
      <c r="CN653" s="4"/>
      <c r="CO653" s="4"/>
      <c r="CP653" s="4"/>
      <c r="CQ653" s="4"/>
      <c r="CR653" s="4"/>
      <c r="CS653" s="4"/>
      <c r="CT653" s="4"/>
      <c r="CU653" s="4"/>
      <c r="CV653" s="4"/>
      <c r="CW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5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5">
        <v>2019.0</v>
      </c>
      <c r="AM654" s="45">
        <v>7.0</v>
      </c>
      <c r="AN654" s="46" t="s">
        <v>67</v>
      </c>
      <c r="AO654" s="46" t="s">
        <v>63</v>
      </c>
      <c r="AP654" s="45">
        <v>82.16</v>
      </c>
      <c r="AQ654" s="45">
        <v>71.34</v>
      </c>
      <c r="AR654" s="46" t="str">
        <f>IF(Stats!$AP654&gt;Stats!$AQ654,Stats!$AN654,Stats!$AO654)</f>
        <v>Rick</v>
      </c>
      <c r="AS654" s="46" t="str">
        <f>IF(Stats!$AR654=Stats!$AN654,CONCATENATE(Stats!$AN654," over ",Stats!$AO654),CONCATENATE(Stats!$AO654," over ",Stats!$AN654))</f>
        <v>Rick over Mike S</v>
      </c>
      <c r="AT654" s="46" t="str">
        <f>IF(Stats!$AR654=Stats!$AO654,CONCATENATE(Stats!$AN654," loser to ",Stats!$AO654),CONCATENATE(Stats!$AO654," loser to ",Stats!$AN654))</f>
        <v>Mike S loser to Rick</v>
      </c>
      <c r="AU654" s="45">
        <f>ABS(Stats!$AQ654-Stats!$AP654)</f>
        <v>10.82</v>
      </c>
      <c r="AV654" s="45">
        <f>Stats!$AQ654+Stats!$AP654</f>
        <v>153.5</v>
      </c>
      <c r="AW654" s="45"/>
      <c r="AX654" s="4"/>
      <c r="AY654" s="4"/>
      <c r="AZ654" s="4"/>
      <c r="BB654" s="4"/>
      <c r="BC654" s="4"/>
      <c r="BD654" s="4"/>
      <c r="BE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  <c r="BX654" s="4"/>
      <c r="BY654" s="4"/>
      <c r="BZ654" s="4"/>
      <c r="CA654" s="4"/>
      <c r="CB654" s="4"/>
      <c r="CC654" s="4"/>
      <c r="CD654" s="4"/>
      <c r="CE654" s="4"/>
      <c r="CF654" s="4"/>
      <c r="CG654" s="4"/>
      <c r="CH654" s="4"/>
      <c r="CI654" s="4"/>
      <c r="CJ654" s="4"/>
      <c r="CK654" s="4"/>
      <c r="CL654" s="4"/>
      <c r="CM654" s="4"/>
      <c r="CN654" s="4"/>
      <c r="CO654" s="4"/>
      <c r="CP654" s="4"/>
      <c r="CQ654" s="4"/>
      <c r="CR654" s="4"/>
      <c r="CS654" s="4"/>
      <c r="CT654" s="4"/>
      <c r="CU654" s="4"/>
      <c r="CV654" s="4"/>
      <c r="CW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5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64">
        <v>2019.0</v>
      </c>
      <c r="AM655" s="64">
        <v>7.0</v>
      </c>
      <c r="AN655" s="65" t="s">
        <v>53</v>
      </c>
      <c r="AO655" s="65" t="s">
        <v>50</v>
      </c>
      <c r="AP655" s="64">
        <v>100.98</v>
      </c>
      <c r="AQ655" s="64">
        <v>93.9</v>
      </c>
      <c r="AR655" s="65" t="str">
        <f>IF(Stats!$AP655&gt;Stats!$AQ655,Stats!$AN655,Stats!$AO655)</f>
        <v>Colin B</v>
      </c>
      <c r="AS655" s="65" t="str">
        <f>IF(Stats!$AR655=Stats!$AN655,CONCATENATE(Stats!$AN655," over ",Stats!$AO655),CONCATENATE(Stats!$AO655," over ",Stats!$AN655))</f>
        <v>Colin B over AJ</v>
      </c>
      <c r="AT655" s="65" t="str">
        <f>IF(Stats!$AR655=Stats!$AO655,CONCATENATE(Stats!$AN655," loser to ",Stats!$AO655),CONCATENATE(Stats!$AO655," loser to ",Stats!$AN655))</f>
        <v>AJ loser to Colin B</v>
      </c>
      <c r="AU655" s="64">
        <f>ABS(Stats!$AQ655-Stats!$AP655)</f>
        <v>7.08</v>
      </c>
      <c r="AV655" s="64">
        <f>Stats!$AQ655+Stats!$AP655</f>
        <v>194.88</v>
      </c>
      <c r="AW655" s="64"/>
      <c r="AX655" s="4"/>
      <c r="AY655" s="4"/>
      <c r="AZ655" s="4"/>
      <c r="BB655" s="4"/>
      <c r="BC655" s="4"/>
      <c r="BD655" s="4"/>
      <c r="BE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  <c r="BX655" s="4"/>
      <c r="BY655" s="4"/>
      <c r="BZ655" s="4"/>
      <c r="CA655" s="4"/>
      <c r="CB655" s="4"/>
      <c r="CC655" s="4"/>
      <c r="CD655" s="4"/>
      <c r="CE655" s="4"/>
      <c r="CF655" s="4"/>
      <c r="CG655" s="4"/>
      <c r="CH655" s="4"/>
      <c r="CI655" s="4"/>
      <c r="CJ655" s="4"/>
      <c r="CK655" s="4"/>
      <c r="CL655" s="4"/>
      <c r="CM655" s="4"/>
      <c r="CN655" s="4"/>
      <c r="CO655" s="4"/>
      <c r="CP655" s="4"/>
      <c r="CQ655" s="4"/>
      <c r="CR655" s="4"/>
      <c r="CS655" s="4"/>
      <c r="CT655" s="4"/>
      <c r="CU655" s="4"/>
      <c r="CV655" s="4"/>
      <c r="CW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5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5">
        <v>2019.0</v>
      </c>
      <c r="AM656" s="45">
        <v>6.0</v>
      </c>
      <c r="AN656" s="46" t="s">
        <v>66</v>
      </c>
      <c r="AO656" s="46" t="s">
        <v>59</v>
      </c>
      <c r="AP656" s="45">
        <v>96.62</v>
      </c>
      <c r="AQ656" s="45">
        <v>104.3</v>
      </c>
      <c r="AR656" s="46" t="str">
        <f>IF(Stats!$AP656&gt;Stats!$AQ656,Stats!$AN656,Stats!$AO656)</f>
        <v>Forrest</v>
      </c>
      <c r="AS656" s="46" t="str">
        <f>IF(Stats!$AR656=Stats!$AN656,CONCATENATE(Stats!$AN656," over ",Stats!$AO656),CONCATENATE(Stats!$AO656," over ",Stats!$AN656))</f>
        <v>Forrest over Nixon</v>
      </c>
      <c r="AT656" s="46" t="str">
        <f>IF(Stats!$AR656=Stats!$AO656,CONCATENATE(Stats!$AN656," loser to ",Stats!$AO656),CONCATENATE(Stats!$AO656," loser to ",Stats!$AN656))</f>
        <v>Nixon loser to Forrest</v>
      </c>
      <c r="AU656" s="45">
        <f>ABS(Stats!$AQ656-Stats!$AP656)</f>
        <v>7.68</v>
      </c>
      <c r="AV656" s="45">
        <f>Stats!$AQ656+Stats!$AP656</f>
        <v>200.92</v>
      </c>
      <c r="AW656" s="45"/>
      <c r="AX656" s="4"/>
      <c r="AY656" s="4"/>
      <c r="AZ656" s="4"/>
      <c r="BB656" s="4"/>
      <c r="BC656" s="4"/>
      <c r="BD656" s="4"/>
      <c r="BE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  <c r="BX656" s="4"/>
      <c r="BY656" s="4"/>
      <c r="BZ656" s="4"/>
      <c r="CA656" s="4"/>
      <c r="CB656" s="4"/>
      <c r="CC656" s="4"/>
      <c r="CD656" s="4"/>
      <c r="CE656" s="4"/>
      <c r="CF656" s="4"/>
      <c r="CG656" s="4"/>
      <c r="CH656" s="4"/>
      <c r="CI656" s="4"/>
      <c r="CJ656" s="4"/>
      <c r="CK656" s="4"/>
      <c r="CL656" s="4"/>
      <c r="CM656" s="4"/>
      <c r="CN656" s="4"/>
      <c r="CO656" s="4"/>
      <c r="CP656" s="4"/>
      <c r="CQ656" s="4"/>
      <c r="CR656" s="4"/>
      <c r="CS656" s="4"/>
      <c r="CT656" s="4"/>
      <c r="CU656" s="4"/>
      <c r="CV656" s="4"/>
      <c r="CW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5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64">
        <v>2019.0</v>
      </c>
      <c r="AM657" s="64">
        <v>6.0</v>
      </c>
      <c r="AN657" s="65" t="s">
        <v>69</v>
      </c>
      <c r="AO657" s="65" t="s">
        <v>55</v>
      </c>
      <c r="AP657" s="64">
        <v>116.02</v>
      </c>
      <c r="AQ657" s="64">
        <v>109.64</v>
      </c>
      <c r="AR657" s="65" t="str">
        <f>IF(Stats!$AP657&gt;Stats!$AQ657,Stats!$AN657,Stats!$AO657)</f>
        <v>Todd</v>
      </c>
      <c r="AS657" s="65" t="str">
        <f>IF(Stats!$AR657=Stats!$AN657,CONCATENATE(Stats!$AN657," over ",Stats!$AO657),CONCATENATE(Stats!$AO657," over ",Stats!$AN657))</f>
        <v>Todd over Dave</v>
      </c>
      <c r="AT657" s="65" t="str">
        <f>IF(Stats!$AR657=Stats!$AO657,CONCATENATE(Stats!$AN657," loser to ",Stats!$AO657),CONCATENATE(Stats!$AO657," loser to ",Stats!$AN657))</f>
        <v>Dave loser to Todd</v>
      </c>
      <c r="AU657" s="64">
        <f>ABS(Stats!$AQ657-Stats!$AP657)</f>
        <v>6.38</v>
      </c>
      <c r="AV657" s="64">
        <f>Stats!$AQ657+Stats!$AP657</f>
        <v>225.66</v>
      </c>
      <c r="AW657" s="64"/>
      <c r="AX657" s="4"/>
      <c r="AY657" s="4"/>
      <c r="AZ657" s="4"/>
      <c r="BB657" s="4"/>
      <c r="BC657" s="4"/>
      <c r="BD657" s="4"/>
      <c r="BE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  <c r="BX657" s="4"/>
      <c r="BY657" s="4"/>
      <c r="BZ657" s="4"/>
      <c r="CA657" s="4"/>
      <c r="CB657" s="4"/>
      <c r="CC657" s="4"/>
      <c r="CD657" s="4"/>
      <c r="CE657" s="4"/>
      <c r="CF657" s="4"/>
      <c r="CG657" s="4"/>
      <c r="CH657" s="4"/>
      <c r="CI657" s="4"/>
      <c r="CJ657" s="4"/>
      <c r="CK657" s="4"/>
      <c r="CL657" s="4"/>
      <c r="CM657" s="4"/>
      <c r="CN657" s="4"/>
      <c r="CO657" s="4"/>
      <c r="CP657" s="4"/>
      <c r="CQ657" s="4"/>
      <c r="CR657" s="4"/>
      <c r="CS657" s="4"/>
      <c r="CT657" s="4"/>
      <c r="CU657" s="4"/>
      <c r="CV657" s="4"/>
      <c r="CW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5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5">
        <v>2019.0</v>
      </c>
      <c r="AM658" s="45">
        <v>6.0</v>
      </c>
      <c r="AN658" s="46" t="s">
        <v>60</v>
      </c>
      <c r="AO658" s="46" t="s">
        <v>68</v>
      </c>
      <c r="AP658" s="45">
        <v>113.7</v>
      </c>
      <c r="AQ658" s="45">
        <v>72.9</v>
      </c>
      <c r="AR658" s="46" t="str">
        <f>IF(Stats!$AP658&gt;Stats!$AQ658,Stats!$AN658,Stats!$AO658)</f>
        <v>Hoyle</v>
      </c>
      <c r="AS658" s="46" t="str">
        <f>IF(Stats!$AR658=Stats!$AN658,CONCATENATE(Stats!$AN658," over ",Stats!$AO658),CONCATENATE(Stats!$AO658," over ",Stats!$AN658))</f>
        <v>Hoyle over Ryan</v>
      </c>
      <c r="AT658" s="46" t="str">
        <f>IF(Stats!$AR658=Stats!$AO658,CONCATENATE(Stats!$AN658," loser to ",Stats!$AO658),CONCATENATE(Stats!$AO658," loser to ",Stats!$AN658))</f>
        <v>Ryan loser to Hoyle</v>
      </c>
      <c r="AU658" s="45">
        <f>ABS(Stats!$AQ658-Stats!$AP658)</f>
        <v>40.8</v>
      </c>
      <c r="AV658" s="45">
        <f>Stats!$AQ658+Stats!$AP658</f>
        <v>186.6</v>
      </c>
      <c r="AW658" s="45"/>
      <c r="AX658" s="4"/>
      <c r="AY658" s="4"/>
      <c r="AZ658" s="4"/>
      <c r="BB658" s="4"/>
      <c r="BC658" s="4"/>
      <c r="BD658" s="4"/>
      <c r="BE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  <c r="BX658" s="4"/>
      <c r="BY658" s="4"/>
      <c r="BZ658" s="4"/>
      <c r="CA658" s="4"/>
      <c r="CB658" s="4"/>
      <c r="CC658" s="4"/>
      <c r="CD658" s="4"/>
      <c r="CE658" s="4"/>
      <c r="CF658" s="4"/>
      <c r="CG658" s="4"/>
      <c r="CH658" s="4"/>
      <c r="CI658" s="4"/>
      <c r="CJ658" s="4"/>
      <c r="CK658" s="4"/>
      <c r="CL658" s="4"/>
      <c r="CM658" s="4"/>
      <c r="CN658" s="4"/>
      <c r="CO658" s="4"/>
      <c r="CP658" s="4"/>
      <c r="CQ658" s="4"/>
      <c r="CR658" s="4"/>
      <c r="CS658" s="4"/>
      <c r="CT658" s="4"/>
      <c r="CU658" s="4"/>
      <c r="CV658" s="4"/>
      <c r="CW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5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64">
        <v>2019.0</v>
      </c>
      <c r="AM659" s="64">
        <v>6.0</v>
      </c>
      <c r="AN659" s="65" t="s">
        <v>57</v>
      </c>
      <c r="AO659" s="65" t="s">
        <v>61</v>
      </c>
      <c r="AP659" s="64">
        <v>104.6</v>
      </c>
      <c r="AQ659" s="64">
        <v>106.74</v>
      </c>
      <c r="AR659" s="65" t="str">
        <f>IF(Stats!$AP659&gt;Stats!$AQ659,Stats!$AN659,Stats!$AO659)</f>
        <v>Jimmy</v>
      </c>
      <c r="AS659" s="65" t="str">
        <f>IF(Stats!$AR659=Stats!$AN659,CONCATENATE(Stats!$AN659," over ",Stats!$AO659),CONCATENATE(Stats!$AO659," over ",Stats!$AN659))</f>
        <v>Jimmy over Doug</v>
      </c>
      <c r="AT659" s="65" t="str">
        <f>IF(Stats!$AR659=Stats!$AO659,CONCATENATE(Stats!$AN659," loser to ",Stats!$AO659),CONCATENATE(Stats!$AO659," loser to ",Stats!$AN659))</f>
        <v>Doug loser to Jimmy</v>
      </c>
      <c r="AU659" s="64">
        <f>ABS(Stats!$AQ659-Stats!$AP659)</f>
        <v>2.14</v>
      </c>
      <c r="AV659" s="64">
        <f>Stats!$AQ659+Stats!$AP659</f>
        <v>211.34</v>
      </c>
      <c r="AW659" s="64"/>
      <c r="AX659" s="4"/>
      <c r="AY659" s="4"/>
      <c r="AZ659" s="4"/>
      <c r="BB659" s="4"/>
      <c r="BC659" s="4"/>
      <c r="BD659" s="4"/>
      <c r="BE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  <c r="BX659" s="4"/>
      <c r="BY659" s="4"/>
      <c r="BZ659" s="4"/>
      <c r="CA659" s="4"/>
      <c r="CB659" s="4"/>
      <c r="CC659" s="4"/>
      <c r="CD659" s="4"/>
      <c r="CE659" s="4"/>
      <c r="CF659" s="4"/>
      <c r="CG659" s="4"/>
      <c r="CH659" s="4"/>
      <c r="CI659" s="4"/>
      <c r="CJ659" s="4"/>
      <c r="CK659" s="4"/>
      <c r="CL659" s="4"/>
      <c r="CM659" s="4"/>
      <c r="CN659" s="4"/>
      <c r="CO659" s="4"/>
      <c r="CP659" s="4"/>
      <c r="CQ659" s="4"/>
      <c r="CR659" s="4"/>
      <c r="CS659" s="4"/>
      <c r="CT659" s="4"/>
      <c r="CU659" s="4"/>
      <c r="CV659" s="4"/>
      <c r="CW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5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5">
        <v>2019.0</v>
      </c>
      <c r="AM660" s="45">
        <v>6.0</v>
      </c>
      <c r="AN660" s="46" t="s">
        <v>63</v>
      </c>
      <c r="AO660" s="46" t="s">
        <v>65</v>
      </c>
      <c r="AP660" s="45">
        <v>105.44</v>
      </c>
      <c r="AQ660" s="45">
        <v>83.12</v>
      </c>
      <c r="AR660" s="46" t="str">
        <f>IF(Stats!$AP660&gt;Stats!$AQ660,Stats!$AN660,Stats!$AO660)</f>
        <v>Mike S</v>
      </c>
      <c r="AS660" s="46" t="str">
        <f>IF(Stats!$AR660=Stats!$AN660,CONCATENATE(Stats!$AN660," over ",Stats!$AO660),CONCATENATE(Stats!$AO660," over ",Stats!$AN660))</f>
        <v>Mike S over Neill</v>
      </c>
      <c r="AT660" s="46" t="str">
        <f>IF(Stats!$AR660=Stats!$AO660,CONCATENATE(Stats!$AN660," loser to ",Stats!$AO660),CONCATENATE(Stats!$AO660," loser to ",Stats!$AN660))</f>
        <v>Neill loser to Mike S</v>
      </c>
      <c r="AU660" s="45">
        <f>ABS(Stats!$AQ660-Stats!$AP660)</f>
        <v>22.32</v>
      </c>
      <c r="AV660" s="45">
        <f>Stats!$AQ660+Stats!$AP660</f>
        <v>188.56</v>
      </c>
      <c r="AW660" s="45"/>
      <c r="AX660" s="4"/>
      <c r="AY660" s="4"/>
      <c r="AZ660" s="4"/>
      <c r="BB660" s="4"/>
      <c r="BC660" s="4"/>
      <c r="BD660" s="4"/>
      <c r="BE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  <c r="BX660" s="4"/>
      <c r="BY660" s="4"/>
      <c r="BZ660" s="4"/>
      <c r="CA660" s="4"/>
      <c r="CB660" s="4"/>
      <c r="CC660" s="4"/>
      <c r="CD660" s="4"/>
      <c r="CE660" s="4"/>
      <c r="CF660" s="4"/>
      <c r="CG660" s="4"/>
      <c r="CH660" s="4"/>
      <c r="CI660" s="4"/>
      <c r="CJ660" s="4"/>
      <c r="CK660" s="4"/>
      <c r="CL660" s="4"/>
      <c r="CM660" s="4"/>
      <c r="CN660" s="4"/>
      <c r="CO660" s="4"/>
      <c r="CP660" s="4"/>
      <c r="CQ660" s="4"/>
      <c r="CR660" s="4"/>
      <c r="CS660" s="4"/>
      <c r="CT660" s="4"/>
      <c r="CU660" s="4"/>
      <c r="CV660" s="4"/>
      <c r="CW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5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64">
        <v>2019.0</v>
      </c>
      <c r="AM661" s="64">
        <v>6.0</v>
      </c>
      <c r="AN661" s="65" t="s">
        <v>50</v>
      </c>
      <c r="AO661" s="65" t="s">
        <v>49</v>
      </c>
      <c r="AP661" s="64">
        <v>70.5</v>
      </c>
      <c r="AQ661" s="64">
        <v>148.2</v>
      </c>
      <c r="AR661" s="65" t="str">
        <f>IF(Stats!$AP661&gt;Stats!$AQ661,Stats!$AN661,Stats!$AO661)</f>
        <v>Adler</v>
      </c>
      <c r="AS661" s="65" t="str">
        <f>IF(Stats!$AR661=Stats!$AN661,CONCATENATE(Stats!$AN661," over ",Stats!$AO661),CONCATENATE(Stats!$AO661," over ",Stats!$AN661))</f>
        <v>Adler over AJ</v>
      </c>
      <c r="AT661" s="65" t="str">
        <f>IF(Stats!$AR661=Stats!$AO661,CONCATENATE(Stats!$AN661," loser to ",Stats!$AO661),CONCATENATE(Stats!$AO661," loser to ",Stats!$AN661))</f>
        <v>AJ loser to Adler</v>
      </c>
      <c r="AU661" s="64">
        <f>ABS(Stats!$AQ661-Stats!$AP661)</f>
        <v>77.7</v>
      </c>
      <c r="AV661" s="64">
        <f>Stats!$AQ661+Stats!$AP661</f>
        <v>218.7</v>
      </c>
      <c r="AW661" s="64"/>
      <c r="AX661" s="4"/>
      <c r="AY661" s="4"/>
      <c r="AZ661" s="4"/>
      <c r="BB661" s="4"/>
      <c r="BC661" s="4"/>
      <c r="BD661" s="4"/>
      <c r="BE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  <c r="BX661" s="4"/>
      <c r="BY661" s="4"/>
      <c r="BZ661" s="4"/>
      <c r="CA661" s="4"/>
      <c r="CB661" s="4"/>
      <c r="CC661" s="4"/>
      <c r="CD661" s="4"/>
      <c r="CE661" s="4"/>
      <c r="CF661" s="4"/>
      <c r="CG661" s="4"/>
      <c r="CH661" s="4"/>
      <c r="CI661" s="4"/>
      <c r="CJ661" s="4"/>
      <c r="CK661" s="4"/>
      <c r="CL661" s="4"/>
      <c r="CM661" s="4"/>
      <c r="CN661" s="4"/>
      <c r="CO661" s="4"/>
      <c r="CP661" s="4"/>
      <c r="CQ661" s="4"/>
      <c r="CR661" s="4"/>
      <c r="CS661" s="4"/>
      <c r="CT661" s="4"/>
      <c r="CU661" s="4"/>
      <c r="CV661" s="4"/>
      <c r="CW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5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5">
        <v>2019.0</v>
      </c>
      <c r="AM662" s="45">
        <v>6.0</v>
      </c>
      <c r="AN662" s="46" t="s">
        <v>53</v>
      </c>
      <c r="AO662" s="46" t="s">
        <v>67</v>
      </c>
      <c r="AP662" s="45">
        <v>104.8</v>
      </c>
      <c r="AQ662" s="45">
        <v>93.92</v>
      </c>
      <c r="AR662" s="46" t="str">
        <f>IF(Stats!$AP662&gt;Stats!$AQ662,Stats!$AN662,Stats!$AO662)</f>
        <v>Colin B</v>
      </c>
      <c r="AS662" s="46" t="str">
        <f>IF(Stats!$AR662=Stats!$AN662,CONCATENATE(Stats!$AN662," over ",Stats!$AO662),CONCATENATE(Stats!$AO662," over ",Stats!$AN662))</f>
        <v>Colin B over Rick</v>
      </c>
      <c r="AT662" s="46" t="str">
        <f>IF(Stats!$AR662=Stats!$AO662,CONCATENATE(Stats!$AN662," loser to ",Stats!$AO662),CONCATENATE(Stats!$AO662," loser to ",Stats!$AN662))</f>
        <v>Rick loser to Colin B</v>
      </c>
      <c r="AU662" s="45">
        <f>ABS(Stats!$AQ662-Stats!$AP662)</f>
        <v>10.88</v>
      </c>
      <c r="AV662" s="45">
        <f>Stats!$AQ662+Stats!$AP662</f>
        <v>198.72</v>
      </c>
      <c r="AW662" s="45"/>
      <c r="AX662" s="4"/>
      <c r="AY662" s="4"/>
      <c r="AZ662" s="4"/>
      <c r="BB662" s="4"/>
      <c r="BC662" s="4"/>
      <c r="BD662" s="4"/>
      <c r="BE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  <c r="BX662" s="4"/>
      <c r="BY662" s="4"/>
      <c r="BZ662" s="4"/>
      <c r="CA662" s="4"/>
      <c r="CB662" s="4"/>
      <c r="CC662" s="4"/>
      <c r="CD662" s="4"/>
      <c r="CE662" s="4"/>
      <c r="CF662" s="4"/>
      <c r="CG662" s="4"/>
      <c r="CH662" s="4"/>
      <c r="CI662" s="4"/>
      <c r="CJ662" s="4"/>
      <c r="CK662" s="4"/>
      <c r="CL662" s="4"/>
      <c r="CM662" s="4"/>
      <c r="CN662" s="4"/>
      <c r="CO662" s="4"/>
      <c r="CP662" s="4"/>
      <c r="CQ662" s="4"/>
      <c r="CR662" s="4"/>
      <c r="CS662" s="4"/>
      <c r="CT662" s="4"/>
      <c r="CU662" s="4"/>
      <c r="CV662" s="4"/>
      <c r="CW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5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64">
        <v>2019.0</v>
      </c>
      <c r="AM663" s="64">
        <v>5.0</v>
      </c>
      <c r="AN663" s="65" t="s">
        <v>59</v>
      </c>
      <c r="AO663" s="65" t="s">
        <v>69</v>
      </c>
      <c r="AP663" s="64">
        <v>120.54</v>
      </c>
      <c r="AQ663" s="64">
        <v>89.42</v>
      </c>
      <c r="AR663" s="65" t="str">
        <f>IF(Stats!$AP663&gt;Stats!$AQ663,Stats!$AN663,Stats!$AO663)</f>
        <v>Forrest</v>
      </c>
      <c r="AS663" s="65" t="str">
        <f>IF(Stats!$AR663=Stats!$AN663,CONCATENATE(Stats!$AN663," over ",Stats!$AO663),CONCATENATE(Stats!$AO663," over ",Stats!$AN663))</f>
        <v>Forrest over Todd</v>
      </c>
      <c r="AT663" s="65" t="str">
        <f>IF(Stats!$AR663=Stats!$AO663,CONCATENATE(Stats!$AN663," loser to ",Stats!$AO663),CONCATENATE(Stats!$AO663," loser to ",Stats!$AN663))</f>
        <v>Todd loser to Forrest</v>
      </c>
      <c r="AU663" s="64">
        <f>ABS(Stats!$AQ663-Stats!$AP663)</f>
        <v>31.12</v>
      </c>
      <c r="AV663" s="64">
        <f>Stats!$AQ663+Stats!$AP663</f>
        <v>209.96</v>
      </c>
      <c r="AW663" s="64"/>
      <c r="AX663" s="4"/>
      <c r="AY663" s="4"/>
      <c r="AZ663" s="4"/>
      <c r="BB663" s="4"/>
      <c r="BC663" s="4"/>
      <c r="BD663" s="4"/>
      <c r="BE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  <c r="BX663" s="4"/>
      <c r="BY663" s="4"/>
      <c r="BZ663" s="4"/>
      <c r="CA663" s="4"/>
      <c r="CB663" s="4"/>
      <c r="CC663" s="4"/>
      <c r="CD663" s="4"/>
      <c r="CE663" s="4"/>
      <c r="CF663" s="4"/>
      <c r="CG663" s="4"/>
      <c r="CH663" s="4"/>
      <c r="CI663" s="4"/>
      <c r="CJ663" s="4"/>
      <c r="CK663" s="4"/>
      <c r="CL663" s="4"/>
      <c r="CM663" s="4"/>
      <c r="CN663" s="4"/>
      <c r="CO663" s="4"/>
      <c r="CP663" s="4"/>
      <c r="CQ663" s="4"/>
      <c r="CR663" s="4"/>
      <c r="CS663" s="4"/>
      <c r="CT663" s="4"/>
      <c r="CU663" s="4"/>
      <c r="CV663" s="4"/>
      <c r="CW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5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5">
        <v>2019.0</v>
      </c>
      <c r="AM664" s="45">
        <v>5.0</v>
      </c>
      <c r="AN664" s="46" t="s">
        <v>66</v>
      </c>
      <c r="AO664" s="46" t="s">
        <v>60</v>
      </c>
      <c r="AP664" s="45">
        <v>85.2</v>
      </c>
      <c r="AQ664" s="45">
        <v>131.58</v>
      </c>
      <c r="AR664" s="46" t="str">
        <f>IF(Stats!$AP664&gt;Stats!$AQ664,Stats!$AN664,Stats!$AO664)</f>
        <v>Hoyle</v>
      </c>
      <c r="AS664" s="46" t="str">
        <f>IF(Stats!$AR664=Stats!$AN664,CONCATENATE(Stats!$AN664," over ",Stats!$AO664),CONCATENATE(Stats!$AO664," over ",Stats!$AN664))</f>
        <v>Hoyle over Nixon</v>
      </c>
      <c r="AT664" s="46" t="str">
        <f>IF(Stats!$AR664=Stats!$AO664,CONCATENATE(Stats!$AN664," loser to ",Stats!$AO664),CONCATENATE(Stats!$AO664," loser to ",Stats!$AN664))</f>
        <v>Nixon loser to Hoyle</v>
      </c>
      <c r="AU664" s="45">
        <f>ABS(Stats!$AQ664-Stats!$AP664)</f>
        <v>46.38</v>
      </c>
      <c r="AV664" s="45">
        <f>Stats!$AQ664+Stats!$AP664</f>
        <v>216.78</v>
      </c>
      <c r="AW664" s="45"/>
      <c r="AX664" s="4"/>
      <c r="AY664" s="4"/>
      <c r="AZ664" s="4"/>
      <c r="BB664" s="4"/>
      <c r="BC664" s="4"/>
      <c r="BD664" s="4"/>
      <c r="BE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  <c r="BX664" s="4"/>
      <c r="BY664" s="4"/>
      <c r="BZ664" s="4"/>
      <c r="CA664" s="4"/>
      <c r="CB664" s="4"/>
      <c r="CC664" s="4"/>
      <c r="CD664" s="4"/>
      <c r="CE664" s="4"/>
      <c r="CF664" s="4"/>
      <c r="CG664" s="4"/>
      <c r="CH664" s="4"/>
      <c r="CI664" s="4"/>
      <c r="CJ664" s="4"/>
      <c r="CK664" s="4"/>
      <c r="CL664" s="4"/>
      <c r="CM664" s="4"/>
      <c r="CN664" s="4"/>
      <c r="CO664" s="4"/>
      <c r="CP664" s="4"/>
      <c r="CQ664" s="4"/>
      <c r="CR664" s="4"/>
      <c r="CS664" s="4"/>
      <c r="CT664" s="4"/>
      <c r="CU664" s="4"/>
      <c r="CV664" s="4"/>
      <c r="CW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5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64">
        <v>2019.0</v>
      </c>
      <c r="AM665" s="64">
        <v>5.0</v>
      </c>
      <c r="AN665" s="65" t="s">
        <v>55</v>
      </c>
      <c r="AO665" s="65" t="s">
        <v>57</v>
      </c>
      <c r="AP665" s="64">
        <v>145.44</v>
      </c>
      <c r="AQ665" s="64">
        <v>121.42</v>
      </c>
      <c r="AR665" s="65" t="str">
        <f>IF(Stats!$AP665&gt;Stats!$AQ665,Stats!$AN665,Stats!$AO665)</f>
        <v>Dave</v>
      </c>
      <c r="AS665" s="65" t="str">
        <f>IF(Stats!$AR665=Stats!$AN665,CONCATENATE(Stats!$AN665," over ",Stats!$AO665),CONCATENATE(Stats!$AO665," over ",Stats!$AN665))</f>
        <v>Dave over Doug</v>
      </c>
      <c r="AT665" s="65" t="str">
        <f>IF(Stats!$AR665=Stats!$AO665,CONCATENATE(Stats!$AN665," loser to ",Stats!$AO665),CONCATENATE(Stats!$AO665," loser to ",Stats!$AN665))</f>
        <v>Doug loser to Dave</v>
      </c>
      <c r="AU665" s="64">
        <f>ABS(Stats!$AQ665-Stats!$AP665)</f>
        <v>24.02</v>
      </c>
      <c r="AV665" s="64">
        <f>Stats!$AQ665+Stats!$AP665</f>
        <v>266.86</v>
      </c>
      <c r="AW665" s="64"/>
      <c r="AX665" s="4"/>
      <c r="AY665" s="4"/>
      <c r="AZ665" s="4"/>
      <c r="BB665" s="4"/>
      <c r="BC665" s="4"/>
      <c r="BD665" s="4"/>
      <c r="BE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  <c r="BX665" s="4"/>
      <c r="BY665" s="4"/>
      <c r="BZ665" s="4"/>
      <c r="CA665" s="4"/>
      <c r="CB665" s="4"/>
      <c r="CC665" s="4"/>
      <c r="CD665" s="4"/>
      <c r="CE665" s="4"/>
      <c r="CF665" s="4"/>
      <c r="CG665" s="4"/>
      <c r="CH665" s="4"/>
      <c r="CI665" s="4"/>
      <c r="CJ665" s="4"/>
      <c r="CK665" s="4"/>
      <c r="CL665" s="4"/>
      <c r="CM665" s="4"/>
      <c r="CN665" s="4"/>
      <c r="CO665" s="4"/>
      <c r="CP665" s="4"/>
      <c r="CQ665" s="4"/>
      <c r="CR665" s="4"/>
      <c r="CS665" s="4"/>
      <c r="CT665" s="4"/>
      <c r="CU665" s="4"/>
      <c r="CV665" s="4"/>
      <c r="CW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5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5">
        <v>2019.0</v>
      </c>
      <c r="AM666" s="45">
        <v>5.0</v>
      </c>
      <c r="AN666" s="46" t="s">
        <v>68</v>
      </c>
      <c r="AO666" s="46" t="s">
        <v>63</v>
      </c>
      <c r="AP666" s="45">
        <v>71.26</v>
      </c>
      <c r="AQ666" s="45">
        <v>104.26</v>
      </c>
      <c r="AR666" s="46" t="str">
        <f>IF(Stats!$AP666&gt;Stats!$AQ666,Stats!$AN666,Stats!$AO666)</f>
        <v>Mike S</v>
      </c>
      <c r="AS666" s="46" t="str">
        <f>IF(Stats!$AR666=Stats!$AN666,CONCATENATE(Stats!$AN666," over ",Stats!$AO666),CONCATENATE(Stats!$AO666," over ",Stats!$AN666))</f>
        <v>Mike S over Ryan</v>
      </c>
      <c r="AT666" s="46" t="str">
        <f>IF(Stats!$AR666=Stats!$AO666,CONCATENATE(Stats!$AN666," loser to ",Stats!$AO666),CONCATENATE(Stats!$AO666," loser to ",Stats!$AN666))</f>
        <v>Ryan loser to Mike S</v>
      </c>
      <c r="AU666" s="45">
        <f>ABS(Stats!$AQ666-Stats!$AP666)</f>
        <v>33</v>
      </c>
      <c r="AV666" s="45">
        <f>Stats!$AQ666+Stats!$AP666</f>
        <v>175.52</v>
      </c>
      <c r="AW666" s="45"/>
      <c r="AX666" s="4"/>
      <c r="AY666" s="4"/>
      <c r="AZ666" s="4"/>
      <c r="BB666" s="4"/>
      <c r="BC666" s="4"/>
      <c r="BD666" s="4"/>
      <c r="BE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  <c r="BX666" s="4"/>
      <c r="BY666" s="4"/>
      <c r="BZ666" s="4"/>
      <c r="CA666" s="4"/>
      <c r="CB666" s="4"/>
      <c r="CC666" s="4"/>
      <c r="CD666" s="4"/>
      <c r="CE666" s="4"/>
      <c r="CF666" s="4"/>
      <c r="CG666" s="4"/>
      <c r="CH666" s="4"/>
      <c r="CI666" s="4"/>
      <c r="CJ666" s="4"/>
      <c r="CK666" s="4"/>
      <c r="CL666" s="4"/>
      <c r="CM666" s="4"/>
      <c r="CN666" s="4"/>
      <c r="CO666" s="4"/>
      <c r="CP666" s="4"/>
      <c r="CQ666" s="4"/>
      <c r="CR666" s="4"/>
      <c r="CS666" s="4"/>
      <c r="CT666" s="4"/>
      <c r="CU666" s="4"/>
      <c r="CV666" s="4"/>
      <c r="CW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5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64">
        <v>2019.0</v>
      </c>
      <c r="AM667" s="64">
        <v>5.0</v>
      </c>
      <c r="AN667" s="65" t="s">
        <v>61</v>
      </c>
      <c r="AO667" s="65" t="s">
        <v>50</v>
      </c>
      <c r="AP667" s="64">
        <v>136.3</v>
      </c>
      <c r="AQ667" s="64">
        <v>88.94</v>
      </c>
      <c r="AR667" s="65" t="str">
        <f>IF(Stats!$AP667&gt;Stats!$AQ667,Stats!$AN667,Stats!$AO667)</f>
        <v>Jimmy</v>
      </c>
      <c r="AS667" s="65" t="str">
        <f>IF(Stats!$AR667=Stats!$AN667,CONCATENATE(Stats!$AN667," over ",Stats!$AO667),CONCATENATE(Stats!$AO667," over ",Stats!$AN667))</f>
        <v>Jimmy over AJ</v>
      </c>
      <c r="AT667" s="65" t="str">
        <f>IF(Stats!$AR667=Stats!$AO667,CONCATENATE(Stats!$AN667," loser to ",Stats!$AO667),CONCATENATE(Stats!$AO667," loser to ",Stats!$AN667))</f>
        <v>AJ loser to Jimmy</v>
      </c>
      <c r="AU667" s="64">
        <f>ABS(Stats!$AQ667-Stats!$AP667)</f>
        <v>47.36</v>
      </c>
      <c r="AV667" s="64">
        <f>Stats!$AQ667+Stats!$AP667</f>
        <v>225.24</v>
      </c>
      <c r="AW667" s="64"/>
      <c r="AX667" s="4"/>
      <c r="AY667" s="4"/>
      <c r="AZ667" s="4"/>
      <c r="BB667" s="4"/>
      <c r="BC667" s="4"/>
      <c r="BD667" s="4"/>
      <c r="BE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  <c r="BX667" s="4"/>
      <c r="BY667" s="4"/>
      <c r="BZ667" s="4"/>
      <c r="CA667" s="4"/>
      <c r="CB667" s="4"/>
      <c r="CC667" s="4"/>
      <c r="CD667" s="4"/>
      <c r="CE667" s="4"/>
      <c r="CF667" s="4"/>
      <c r="CG667" s="4"/>
      <c r="CH667" s="4"/>
      <c r="CI667" s="4"/>
      <c r="CJ667" s="4"/>
      <c r="CK667" s="4"/>
      <c r="CL667" s="4"/>
      <c r="CM667" s="4"/>
      <c r="CN667" s="4"/>
      <c r="CO667" s="4"/>
      <c r="CP667" s="4"/>
      <c r="CQ667" s="4"/>
      <c r="CR667" s="4"/>
      <c r="CS667" s="4"/>
      <c r="CT667" s="4"/>
      <c r="CU667" s="4"/>
      <c r="CV667" s="4"/>
      <c r="CW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5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5">
        <v>2019.0</v>
      </c>
      <c r="AM668" s="45">
        <v>5.0</v>
      </c>
      <c r="AN668" s="46" t="s">
        <v>65</v>
      </c>
      <c r="AO668" s="46" t="s">
        <v>53</v>
      </c>
      <c r="AP668" s="45">
        <v>147.84</v>
      </c>
      <c r="AQ668" s="45">
        <v>92.14</v>
      </c>
      <c r="AR668" s="46" t="str">
        <f>IF(Stats!$AP668&gt;Stats!$AQ668,Stats!$AN668,Stats!$AO668)</f>
        <v>Neill</v>
      </c>
      <c r="AS668" s="46" t="str">
        <f>IF(Stats!$AR668=Stats!$AN668,CONCATENATE(Stats!$AN668," over ",Stats!$AO668),CONCATENATE(Stats!$AO668," over ",Stats!$AN668))</f>
        <v>Neill over Colin B</v>
      </c>
      <c r="AT668" s="46" t="str">
        <f>IF(Stats!$AR668=Stats!$AO668,CONCATENATE(Stats!$AN668," loser to ",Stats!$AO668),CONCATENATE(Stats!$AO668," loser to ",Stats!$AN668))</f>
        <v>Colin B loser to Neill</v>
      </c>
      <c r="AU668" s="45">
        <f>ABS(Stats!$AQ668-Stats!$AP668)</f>
        <v>55.7</v>
      </c>
      <c r="AV668" s="45">
        <f>Stats!$AQ668+Stats!$AP668</f>
        <v>239.98</v>
      </c>
      <c r="AW668" s="45"/>
      <c r="AX668" s="4"/>
      <c r="AY668" s="4"/>
      <c r="AZ668" s="4"/>
      <c r="BB668" s="4"/>
      <c r="BC668" s="4"/>
      <c r="BD668" s="4"/>
      <c r="BE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  <c r="BX668" s="4"/>
      <c r="BY668" s="4"/>
      <c r="BZ668" s="4"/>
      <c r="CA668" s="4"/>
      <c r="CB668" s="4"/>
      <c r="CC668" s="4"/>
      <c r="CD668" s="4"/>
      <c r="CE668" s="4"/>
      <c r="CF668" s="4"/>
      <c r="CG668" s="4"/>
      <c r="CH668" s="4"/>
      <c r="CI668" s="4"/>
      <c r="CJ668" s="4"/>
      <c r="CK668" s="4"/>
      <c r="CL668" s="4"/>
      <c r="CM668" s="4"/>
      <c r="CN668" s="4"/>
      <c r="CO668" s="4"/>
      <c r="CP668" s="4"/>
      <c r="CQ668" s="4"/>
      <c r="CR668" s="4"/>
      <c r="CS668" s="4"/>
      <c r="CT668" s="4"/>
      <c r="CU668" s="4"/>
      <c r="CV668" s="4"/>
      <c r="CW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5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64">
        <v>2019.0</v>
      </c>
      <c r="AM669" s="64">
        <v>5.0</v>
      </c>
      <c r="AN669" s="65" t="s">
        <v>49</v>
      </c>
      <c r="AO669" s="65" t="s">
        <v>67</v>
      </c>
      <c r="AP669" s="64">
        <v>108.34</v>
      </c>
      <c r="AQ669" s="64">
        <v>99.42</v>
      </c>
      <c r="AR669" s="65" t="str">
        <f>IF(Stats!$AP669&gt;Stats!$AQ669,Stats!$AN669,Stats!$AO669)</f>
        <v>Adler</v>
      </c>
      <c r="AS669" s="65" t="str">
        <f>IF(Stats!$AR669=Stats!$AN669,CONCATENATE(Stats!$AN669," over ",Stats!$AO669),CONCATENATE(Stats!$AO669," over ",Stats!$AN669))</f>
        <v>Adler over Rick</v>
      </c>
      <c r="AT669" s="65" t="str">
        <f>IF(Stats!$AR669=Stats!$AO669,CONCATENATE(Stats!$AN669," loser to ",Stats!$AO669),CONCATENATE(Stats!$AO669," loser to ",Stats!$AN669))</f>
        <v>Rick loser to Adler</v>
      </c>
      <c r="AU669" s="64">
        <f>ABS(Stats!$AQ669-Stats!$AP669)</f>
        <v>8.92</v>
      </c>
      <c r="AV669" s="64">
        <f>Stats!$AQ669+Stats!$AP669</f>
        <v>207.76</v>
      </c>
      <c r="AW669" s="64"/>
      <c r="AX669" s="4"/>
      <c r="AY669" s="4"/>
      <c r="AZ669" s="4"/>
      <c r="BB669" s="4"/>
      <c r="BC669" s="4"/>
      <c r="BD669" s="4"/>
      <c r="BE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  <c r="BX669" s="4"/>
      <c r="BY669" s="4"/>
      <c r="BZ669" s="4"/>
      <c r="CA669" s="4"/>
      <c r="CB669" s="4"/>
      <c r="CC669" s="4"/>
      <c r="CD669" s="4"/>
      <c r="CE669" s="4"/>
      <c r="CF669" s="4"/>
      <c r="CG669" s="4"/>
      <c r="CH669" s="4"/>
      <c r="CI669" s="4"/>
      <c r="CJ669" s="4"/>
      <c r="CK669" s="4"/>
      <c r="CL669" s="4"/>
      <c r="CM669" s="4"/>
      <c r="CN669" s="4"/>
      <c r="CO669" s="4"/>
      <c r="CP669" s="4"/>
      <c r="CQ669" s="4"/>
      <c r="CR669" s="4"/>
      <c r="CS669" s="4"/>
      <c r="CT669" s="4"/>
      <c r="CU669" s="4"/>
      <c r="CV669" s="4"/>
      <c r="CW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5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5">
        <v>2019.0</v>
      </c>
      <c r="AM670" s="45">
        <v>4.0</v>
      </c>
      <c r="AN670" s="46" t="s">
        <v>60</v>
      </c>
      <c r="AO670" s="46" t="s">
        <v>59</v>
      </c>
      <c r="AP670" s="45">
        <v>98.9</v>
      </c>
      <c r="AQ670" s="45">
        <v>108.7</v>
      </c>
      <c r="AR670" s="46" t="str">
        <f>IF(Stats!$AP670&gt;Stats!$AQ670,Stats!$AN670,Stats!$AO670)</f>
        <v>Forrest</v>
      </c>
      <c r="AS670" s="46" t="str">
        <f>IF(Stats!$AR670=Stats!$AN670,CONCATENATE(Stats!$AN670," over ",Stats!$AO670),CONCATENATE(Stats!$AO670," over ",Stats!$AN670))</f>
        <v>Forrest over Hoyle</v>
      </c>
      <c r="AT670" s="46" t="str">
        <f>IF(Stats!$AR670=Stats!$AO670,CONCATENATE(Stats!$AN670," loser to ",Stats!$AO670),CONCATENATE(Stats!$AO670," loser to ",Stats!$AN670))</f>
        <v>Hoyle loser to Forrest</v>
      </c>
      <c r="AU670" s="45">
        <f>ABS(Stats!$AQ670-Stats!$AP670)</f>
        <v>9.8</v>
      </c>
      <c r="AV670" s="45">
        <f>Stats!$AQ670+Stats!$AP670</f>
        <v>207.6</v>
      </c>
      <c r="AW670" s="45"/>
      <c r="AX670" s="4"/>
      <c r="AY670" s="4"/>
      <c r="AZ670" s="4"/>
      <c r="BB670" s="4"/>
      <c r="BC670" s="4"/>
      <c r="BD670" s="4"/>
      <c r="BE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  <c r="BX670" s="4"/>
      <c r="BY670" s="4"/>
      <c r="BZ670" s="4"/>
      <c r="CA670" s="4"/>
      <c r="CB670" s="4"/>
      <c r="CC670" s="4"/>
      <c r="CD670" s="4"/>
      <c r="CE670" s="4"/>
      <c r="CF670" s="4"/>
      <c r="CG670" s="4"/>
      <c r="CH670" s="4"/>
      <c r="CI670" s="4"/>
      <c r="CJ670" s="4"/>
      <c r="CK670" s="4"/>
      <c r="CL670" s="4"/>
      <c r="CM670" s="4"/>
      <c r="CN670" s="4"/>
      <c r="CO670" s="4"/>
      <c r="CP670" s="4"/>
      <c r="CQ670" s="4"/>
      <c r="CR670" s="4"/>
      <c r="CS670" s="4"/>
      <c r="CT670" s="4"/>
      <c r="CU670" s="4"/>
      <c r="CV670" s="4"/>
      <c r="CW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5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64">
        <v>2019.0</v>
      </c>
      <c r="AM671" s="64">
        <v>4.0</v>
      </c>
      <c r="AN671" s="65" t="s">
        <v>57</v>
      </c>
      <c r="AO671" s="65" t="s">
        <v>69</v>
      </c>
      <c r="AP671" s="64">
        <v>69.7</v>
      </c>
      <c r="AQ671" s="64">
        <v>109.78</v>
      </c>
      <c r="AR671" s="65" t="str">
        <f>IF(Stats!$AP671&gt;Stats!$AQ671,Stats!$AN671,Stats!$AO671)</f>
        <v>Todd</v>
      </c>
      <c r="AS671" s="65" t="str">
        <f>IF(Stats!$AR671=Stats!$AN671,CONCATENATE(Stats!$AN671," over ",Stats!$AO671),CONCATENATE(Stats!$AO671," over ",Stats!$AN671))</f>
        <v>Todd over Doug</v>
      </c>
      <c r="AT671" s="65" t="str">
        <f>IF(Stats!$AR671=Stats!$AO671,CONCATENATE(Stats!$AN671," loser to ",Stats!$AO671),CONCATENATE(Stats!$AO671," loser to ",Stats!$AN671))</f>
        <v>Doug loser to Todd</v>
      </c>
      <c r="AU671" s="64">
        <f>ABS(Stats!$AQ671-Stats!$AP671)</f>
        <v>40.08</v>
      </c>
      <c r="AV671" s="64">
        <f>Stats!$AQ671+Stats!$AP671</f>
        <v>179.48</v>
      </c>
      <c r="AW671" s="64"/>
      <c r="AX671" s="4"/>
      <c r="AY671" s="4"/>
      <c r="AZ671" s="4"/>
      <c r="BB671" s="4"/>
      <c r="BC671" s="4"/>
      <c r="BD671" s="4"/>
      <c r="BE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  <c r="BX671" s="4"/>
      <c r="BY671" s="4"/>
      <c r="BZ671" s="4"/>
      <c r="CA671" s="4"/>
      <c r="CB671" s="4"/>
      <c r="CC671" s="4"/>
      <c r="CD671" s="4"/>
      <c r="CE671" s="4"/>
      <c r="CF671" s="4"/>
      <c r="CG671" s="4"/>
      <c r="CH671" s="4"/>
      <c r="CI671" s="4"/>
      <c r="CJ671" s="4"/>
      <c r="CK671" s="4"/>
      <c r="CL671" s="4"/>
      <c r="CM671" s="4"/>
      <c r="CN671" s="4"/>
      <c r="CO671" s="4"/>
      <c r="CP671" s="4"/>
      <c r="CQ671" s="4"/>
      <c r="CR671" s="4"/>
      <c r="CS671" s="4"/>
      <c r="CT671" s="4"/>
      <c r="CU671" s="4"/>
      <c r="CV671" s="4"/>
      <c r="CW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5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5">
        <v>2019.0</v>
      </c>
      <c r="AM672" s="45">
        <v>4.0</v>
      </c>
      <c r="AN672" s="46" t="s">
        <v>63</v>
      </c>
      <c r="AO672" s="46" t="s">
        <v>66</v>
      </c>
      <c r="AP672" s="45">
        <v>118.2</v>
      </c>
      <c r="AQ672" s="45">
        <v>119.28</v>
      </c>
      <c r="AR672" s="46" t="str">
        <f>IF(Stats!$AP672&gt;Stats!$AQ672,Stats!$AN672,Stats!$AO672)</f>
        <v>Nixon</v>
      </c>
      <c r="AS672" s="46" t="str">
        <f>IF(Stats!$AR672=Stats!$AN672,CONCATENATE(Stats!$AN672," over ",Stats!$AO672),CONCATENATE(Stats!$AO672," over ",Stats!$AN672))</f>
        <v>Nixon over Mike S</v>
      </c>
      <c r="AT672" s="46" t="str">
        <f>IF(Stats!$AR672=Stats!$AO672,CONCATENATE(Stats!$AN672," loser to ",Stats!$AO672),CONCATENATE(Stats!$AO672," loser to ",Stats!$AN672))</f>
        <v>Mike S loser to Nixon</v>
      </c>
      <c r="AU672" s="45">
        <f>ABS(Stats!$AQ672-Stats!$AP672)</f>
        <v>1.08</v>
      </c>
      <c r="AV672" s="45">
        <f>Stats!$AQ672+Stats!$AP672</f>
        <v>237.48</v>
      </c>
      <c r="AW672" s="45"/>
      <c r="AX672" s="4"/>
      <c r="AY672" s="4"/>
      <c r="AZ672" s="4"/>
      <c r="BB672" s="4"/>
      <c r="BC672" s="4"/>
      <c r="BD672" s="4"/>
      <c r="BE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  <c r="BX672" s="4"/>
      <c r="BY672" s="4"/>
      <c r="BZ672" s="4"/>
      <c r="CA672" s="4"/>
      <c r="CB672" s="4"/>
      <c r="CC672" s="4"/>
      <c r="CD672" s="4"/>
      <c r="CE672" s="4"/>
      <c r="CF672" s="4"/>
      <c r="CG672" s="4"/>
      <c r="CH672" s="4"/>
      <c r="CI672" s="4"/>
      <c r="CJ672" s="4"/>
      <c r="CK672" s="4"/>
      <c r="CL672" s="4"/>
      <c r="CM672" s="4"/>
      <c r="CN672" s="4"/>
      <c r="CO672" s="4"/>
      <c r="CP672" s="4"/>
      <c r="CQ672" s="4"/>
      <c r="CR672" s="4"/>
      <c r="CS672" s="4"/>
      <c r="CT672" s="4"/>
      <c r="CU672" s="4"/>
      <c r="CV672" s="4"/>
      <c r="CW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5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64">
        <v>2019.0</v>
      </c>
      <c r="AM673" s="64">
        <v>4.0</v>
      </c>
      <c r="AN673" s="65" t="s">
        <v>50</v>
      </c>
      <c r="AO673" s="65" t="s">
        <v>55</v>
      </c>
      <c r="AP673" s="64">
        <v>97.22</v>
      </c>
      <c r="AQ673" s="64">
        <v>118.68</v>
      </c>
      <c r="AR673" s="65" t="str">
        <f>IF(Stats!$AP673&gt;Stats!$AQ673,Stats!$AN673,Stats!$AO673)</f>
        <v>Dave</v>
      </c>
      <c r="AS673" s="65" t="str">
        <f>IF(Stats!$AR673=Stats!$AN673,CONCATENATE(Stats!$AN673," over ",Stats!$AO673),CONCATENATE(Stats!$AO673," over ",Stats!$AN673))</f>
        <v>Dave over AJ</v>
      </c>
      <c r="AT673" s="65" t="str">
        <f>IF(Stats!$AR673=Stats!$AO673,CONCATENATE(Stats!$AN673," loser to ",Stats!$AO673),CONCATENATE(Stats!$AO673," loser to ",Stats!$AN673))</f>
        <v>AJ loser to Dave</v>
      </c>
      <c r="AU673" s="64">
        <f>ABS(Stats!$AQ673-Stats!$AP673)</f>
        <v>21.46</v>
      </c>
      <c r="AV673" s="64">
        <f>Stats!$AQ673+Stats!$AP673</f>
        <v>215.9</v>
      </c>
      <c r="AW673" s="64"/>
      <c r="AX673" s="4"/>
      <c r="AY673" s="4"/>
      <c r="AZ673" s="4"/>
      <c r="BB673" s="4"/>
      <c r="BC673" s="4"/>
      <c r="BD673" s="4"/>
      <c r="BE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  <c r="BX673" s="4"/>
      <c r="BY673" s="4"/>
      <c r="BZ673" s="4"/>
      <c r="CA673" s="4"/>
      <c r="CB673" s="4"/>
      <c r="CC673" s="4"/>
      <c r="CD673" s="4"/>
      <c r="CE673" s="4"/>
      <c r="CF673" s="4"/>
      <c r="CG673" s="4"/>
      <c r="CH673" s="4"/>
      <c r="CI673" s="4"/>
      <c r="CJ673" s="4"/>
      <c r="CK673" s="4"/>
      <c r="CL673" s="4"/>
      <c r="CM673" s="4"/>
      <c r="CN673" s="4"/>
      <c r="CO673" s="4"/>
      <c r="CP673" s="4"/>
      <c r="CQ673" s="4"/>
      <c r="CR673" s="4"/>
      <c r="CS673" s="4"/>
      <c r="CT673" s="4"/>
      <c r="CU673" s="4"/>
      <c r="CV673" s="4"/>
      <c r="CW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5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5">
        <v>2019.0</v>
      </c>
      <c r="AM674" s="45">
        <v>4.0</v>
      </c>
      <c r="AN674" s="46" t="s">
        <v>53</v>
      </c>
      <c r="AO674" s="46" t="s">
        <v>68</v>
      </c>
      <c r="AP674" s="45">
        <v>92.2</v>
      </c>
      <c r="AQ674" s="45">
        <v>113.7</v>
      </c>
      <c r="AR674" s="46" t="str">
        <f>IF(Stats!$AP674&gt;Stats!$AQ674,Stats!$AN674,Stats!$AO674)</f>
        <v>Ryan</v>
      </c>
      <c r="AS674" s="46" t="str">
        <f>IF(Stats!$AR674=Stats!$AN674,CONCATENATE(Stats!$AN674," over ",Stats!$AO674),CONCATENATE(Stats!$AO674," over ",Stats!$AN674))</f>
        <v>Ryan over Colin B</v>
      </c>
      <c r="AT674" s="46" t="str">
        <f>IF(Stats!$AR674=Stats!$AO674,CONCATENATE(Stats!$AN674," loser to ",Stats!$AO674),CONCATENATE(Stats!$AO674," loser to ",Stats!$AN674))</f>
        <v>Colin B loser to Ryan</v>
      </c>
      <c r="AU674" s="45">
        <f>ABS(Stats!$AQ674-Stats!$AP674)</f>
        <v>21.5</v>
      </c>
      <c r="AV674" s="45">
        <f>Stats!$AQ674+Stats!$AP674</f>
        <v>205.9</v>
      </c>
      <c r="AW674" s="45"/>
      <c r="AX674" s="4"/>
      <c r="AY674" s="4"/>
      <c r="AZ674" s="4"/>
      <c r="BB674" s="4"/>
      <c r="BC674" s="4"/>
      <c r="BD674" s="4"/>
      <c r="BE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  <c r="BX674" s="4"/>
      <c r="BY674" s="4"/>
      <c r="BZ674" s="4"/>
      <c r="CA674" s="4"/>
      <c r="CB674" s="4"/>
      <c r="CC674" s="4"/>
      <c r="CD674" s="4"/>
      <c r="CE674" s="4"/>
      <c r="CF674" s="4"/>
      <c r="CG674" s="4"/>
      <c r="CH674" s="4"/>
      <c r="CI674" s="4"/>
      <c r="CJ674" s="4"/>
      <c r="CK674" s="4"/>
      <c r="CL674" s="4"/>
      <c r="CM674" s="4"/>
      <c r="CN674" s="4"/>
      <c r="CO674" s="4"/>
      <c r="CP674" s="4"/>
      <c r="CQ674" s="4"/>
      <c r="CR674" s="4"/>
      <c r="CS674" s="4"/>
      <c r="CT674" s="4"/>
      <c r="CU674" s="4"/>
      <c r="CV674" s="4"/>
      <c r="CW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5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64">
        <v>2019.0</v>
      </c>
      <c r="AM675" s="64">
        <v>4.0</v>
      </c>
      <c r="AN675" s="65" t="s">
        <v>67</v>
      </c>
      <c r="AO675" s="65" t="s">
        <v>61</v>
      </c>
      <c r="AP675" s="64">
        <v>78.52</v>
      </c>
      <c r="AQ675" s="64">
        <v>79.98</v>
      </c>
      <c r="AR675" s="65" t="str">
        <f>IF(Stats!$AP675&gt;Stats!$AQ675,Stats!$AN675,Stats!$AO675)</f>
        <v>Jimmy</v>
      </c>
      <c r="AS675" s="65" t="str">
        <f>IF(Stats!$AR675=Stats!$AN675,CONCATENATE(Stats!$AN675," over ",Stats!$AO675),CONCATENATE(Stats!$AO675," over ",Stats!$AN675))</f>
        <v>Jimmy over Rick</v>
      </c>
      <c r="AT675" s="65" t="str">
        <f>IF(Stats!$AR675=Stats!$AO675,CONCATENATE(Stats!$AN675," loser to ",Stats!$AO675),CONCATENATE(Stats!$AO675," loser to ",Stats!$AN675))</f>
        <v>Rick loser to Jimmy</v>
      </c>
      <c r="AU675" s="64">
        <f>ABS(Stats!$AQ675-Stats!$AP675)</f>
        <v>1.46</v>
      </c>
      <c r="AV675" s="64">
        <f>Stats!$AQ675+Stats!$AP675</f>
        <v>158.5</v>
      </c>
      <c r="AW675" s="64"/>
      <c r="AX675" s="4"/>
      <c r="AY675" s="4"/>
      <c r="AZ675" s="4"/>
      <c r="BB675" s="4"/>
      <c r="BC675" s="4"/>
      <c r="BD675" s="4"/>
      <c r="BE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  <c r="BX675" s="4"/>
      <c r="BY675" s="4"/>
      <c r="BZ675" s="4"/>
      <c r="CA675" s="4"/>
      <c r="CB675" s="4"/>
      <c r="CC675" s="4"/>
      <c r="CD675" s="4"/>
      <c r="CE675" s="4"/>
      <c r="CF675" s="4"/>
      <c r="CG675" s="4"/>
      <c r="CH675" s="4"/>
      <c r="CI675" s="4"/>
      <c r="CJ675" s="4"/>
      <c r="CK675" s="4"/>
      <c r="CL675" s="4"/>
      <c r="CM675" s="4"/>
      <c r="CN675" s="4"/>
      <c r="CO675" s="4"/>
      <c r="CP675" s="4"/>
      <c r="CQ675" s="4"/>
      <c r="CR675" s="4"/>
      <c r="CS675" s="4"/>
      <c r="CT675" s="4"/>
      <c r="CU675" s="4"/>
      <c r="CV675" s="4"/>
      <c r="CW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5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5">
        <v>2019.0</v>
      </c>
      <c r="AM676" s="45">
        <v>4.0</v>
      </c>
      <c r="AN676" s="46" t="s">
        <v>49</v>
      </c>
      <c r="AO676" s="46" t="s">
        <v>65</v>
      </c>
      <c r="AP676" s="45">
        <v>105.28</v>
      </c>
      <c r="AQ676" s="45">
        <v>127.6</v>
      </c>
      <c r="AR676" s="46" t="str">
        <f>IF(Stats!$AP676&gt;Stats!$AQ676,Stats!$AN676,Stats!$AO676)</f>
        <v>Neill</v>
      </c>
      <c r="AS676" s="46" t="str">
        <f>IF(Stats!$AR676=Stats!$AN676,CONCATENATE(Stats!$AN676," over ",Stats!$AO676),CONCATENATE(Stats!$AO676," over ",Stats!$AN676))</f>
        <v>Neill over Adler</v>
      </c>
      <c r="AT676" s="46" t="str">
        <f>IF(Stats!$AR676=Stats!$AO676,CONCATENATE(Stats!$AN676," loser to ",Stats!$AO676),CONCATENATE(Stats!$AO676," loser to ",Stats!$AN676))</f>
        <v>Adler loser to Neill</v>
      </c>
      <c r="AU676" s="45">
        <f>ABS(Stats!$AQ676-Stats!$AP676)</f>
        <v>22.32</v>
      </c>
      <c r="AV676" s="45">
        <f>Stats!$AQ676+Stats!$AP676</f>
        <v>232.88</v>
      </c>
      <c r="AW676" s="45"/>
      <c r="AX676" s="4"/>
      <c r="AY676" s="4"/>
      <c r="AZ676" s="4"/>
      <c r="BB676" s="4"/>
      <c r="BC676" s="4"/>
      <c r="BD676" s="4"/>
      <c r="BE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  <c r="BX676" s="4"/>
      <c r="BY676" s="4"/>
      <c r="BZ676" s="4"/>
      <c r="CA676" s="4"/>
      <c r="CB676" s="4"/>
      <c r="CC676" s="4"/>
      <c r="CD676" s="4"/>
      <c r="CE676" s="4"/>
      <c r="CF676" s="4"/>
      <c r="CG676" s="4"/>
      <c r="CH676" s="4"/>
      <c r="CI676" s="4"/>
      <c r="CJ676" s="4"/>
      <c r="CK676" s="4"/>
      <c r="CL676" s="4"/>
      <c r="CM676" s="4"/>
      <c r="CN676" s="4"/>
      <c r="CO676" s="4"/>
      <c r="CP676" s="4"/>
      <c r="CQ676" s="4"/>
      <c r="CR676" s="4"/>
      <c r="CS676" s="4"/>
      <c r="CT676" s="4"/>
      <c r="CU676" s="4"/>
      <c r="CV676" s="4"/>
      <c r="CW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5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64">
        <v>2019.0</v>
      </c>
      <c r="AM677" s="64">
        <v>3.0</v>
      </c>
      <c r="AN677" s="65" t="s">
        <v>59</v>
      </c>
      <c r="AO677" s="65" t="s">
        <v>57</v>
      </c>
      <c r="AP677" s="64">
        <v>112.64</v>
      </c>
      <c r="AQ677" s="64">
        <v>112.04</v>
      </c>
      <c r="AR677" s="65" t="str">
        <f>IF(Stats!$AP677&gt;Stats!$AQ677,Stats!$AN677,Stats!$AO677)</f>
        <v>Forrest</v>
      </c>
      <c r="AS677" s="65" t="str">
        <f>IF(Stats!$AR677=Stats!$AN677,CONCATENATE(Stats!$AN677," over ",Stats!$AO677),CONCATENATE(Stats!$AO677," over ",Stats!$AN677))</f>
        <v>Forrest over Doug</v>
      </c>
      <c r="AT677" s="65" t="str">
        <f>IF(Stats!$AR677=Stats!$AO677,CONCATENATE(Stats!$AN677," loser to ",Stats!$AO677),CONCATENATE(Stats!$AO677," loser to ",Stats!$AN677))</f>
        <v>Doug loser to Forrest</v>
      </c>
      <c r="AU677" s="64">
        <f>ABS(Stats!$AQ677-Stats!$AP677)</f>
        <v>0.6</v>
      </c>
      <c r="AV677" s="64">
        <f>Stats!$AQ677+Stats!$AP677</f>
        <v>224.68</v>
      </c>
      <c r="AW677" s="64"/>
      <c r="AX677" s="4"/>
      <c r="AY677" s="4"/>
      <c r="AZ677" s="4"/>
      <c r="BB677" s="4"/>
      <c r="BC677" s="4"/>
      <c r="BD677" s="4"/>
      <c r="BE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  <c r="BX677" s="4"/>
      <c r="BY677" s="4"/>
      <c r="BZ677" s="4"/>
      <c r="CA677" s="4"/>
      <c r="CB677" s="4"/>
      <c r="CC677" s="4"/>
      <c r="CD677" s="4"/>
      <c r="CE677" s="4"/>
      <c r="CF677" s="4"/>
      <c r="CG677" s="4"/>
      <c r="CH677" s="4"/>
      <c r="CI677" s="4"/>
      <c r="CJ677" s="4"/>
      <c r="CK677" s="4"/>
      <c r="CL677" s="4"/>
      <c r="CM677" s="4"/>
      <c r="CN677" s="4"/>
      <c r="CO677" s="4"/>
      <c r="CP677" s="4"/>
      <c r="CQ677" s="4"/>
      <c r="CR677" s="4"/>
      <c r="CS677" s="4"/>
      <c r="CT677" s="4"/>
      <c r="CU677" s="4"/>
      <c r="CV677" s="4"/>
      <c r="CW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5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5">
        <v>2019.0</v>
      </c>
      <c r="AM678" s="45">
        <v>3.0</v>
      </c>
      <c r="AN678" s="46" t="s">
        <v>60</v>
      </c>
      <c r="AO678" s="46" t="s">
        <v>63</v>
      </c>
      <c r="AP678" s="45">
        <v>94.7</v>
      </c>
      <c r="AQ678" s="45">
        <v>88.06</v>
      </c>
      <c r="AR678" s="46" t="str">
        <f>IF(Stats!$AP678&gt;Stats!$AQ678,Stats!$AN678,Stats!$AO678)</f>
        <v>Hoyle</v>
      </c>
      <c r="AS678" s="46" t="str">
        <f>IF(Stats!$AR678=Stats!$AN678,CONCATENATE(Stats!$AN678," over ",Stats!$AO678),CONCATENATE(Stats!$AO678," over ",Stats!$AN678))</f>
        <v>Hoyle over Mike S</v>
      </c>
      <c r="AT678" s="46" t="str">
        <f>IF(Stats!$AR678=Stats!$AO678,CONCATENATE(Stats!$AN678," loser to ",Stats!$AO678),CONCATENATE(Stats!$AO678," loser to ",Stats!$AN678))</f>
        <v>Mike S loser to Hoyle</v>
      </c>
      <c r="AU678" s="45">
        <f>ABS(Stats!$AQ678-Stats!$AP678)</f>
        <v>6.64</v>
      </c>
      <c r="AV678" s="45">
        <f>Stats!$AQ678+Stats!$AP678</f>
        <v>182.76</v>
      </c>
      <c r="AW678" s="45"/>
      <c r="AX678" s="4"/>
      <c r="AY678" s="4"/>
      <c r="AZ678" s="4"/>
      <c r="BB678" s="4"/>
      <c r="BC678" s="4"/>
      <c r="BD678" s="4"/>
      <c r="BE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  <c r="BX678" s="4"/>
      <c r="BY678" s="4"/>
      <c r="BZ678" s="4"/>
      <c r="CA678" s="4"/>
      <c r="CB678" s="4"/>
      <c r="CC678" s="4"/>
      <c r="CD678" s="4"/>
      <c r="CE678" s="4"/>
      <c r="CF678" s="4"/>
      <c r="CG678" s="4"/>
      <c r="CH678" s="4"/>
      <c r="CI678" s="4"/>
      <c r="CJ678" s="4"/>
      <c r="CK678" s="4"/>
      <c r="CL678" s="4"/>
      <c r="CM678" s="4"/>
      <c r="CN678" s="4"/>
      <c r="CO678" s="4"/>
      <c r="CP678" s="4"/>
      <c r="CQ678" s="4"/>
      <c r="CR678" s="4"/>
      <c r="CS678" s="4"/>
      <c r="CT678" s="4"/>
      <c r="CU678" s="4"/>
      <c r="CV678" s="4"/>
      <c r="CW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5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64">
        <v>2019.0</v>
      </c>
      <c r="AM679" s="64">
        <v>3.0</v>
      </c>
      <c r="AN679" s="65" t="s">
        <v>69</v>
      </c>
      <c r="AO679" s="65" t="s">
        <v>50</v>
      </c>
      <c r="AP679" s="64">
        <v>78.4</v>
      </c>
      <c r="AQ679" s="64">
        <v>110.68</v>
      </c>
      <c r="AR679" s="65" t="str">
        <f>IF(Stats!$AP679&gt;Stats!$AQ679,Stats!$AN679,Stats!$AO679)</f>
        <v>AJ</v>
      </c>
      <c r="AS679" s="65" t="str">
        <f>IF(Stats!$AR679=Stats!$AN679,CONCATENATE(Stats!$AN679," over ",Stats!$AO679),CONCATENATE(Stats!$AO679," over ",Stats!$AN679))</f>
        <v>AJ over Todd</v>
      </c>
      <c r="AT679" s="65" t="str">
        <f>IF(Stats!$AR679=Stats!$AO679,CONCATENATE(Stats!$AN679," loser to ",Stats!$AO679),CONCATENATE(Stats!$AO679," loser to ",Stats!$AN679))</f>
        <v>Todd loser to AJ</v>
      </c>
      <c r="AU679" s="64">
        <f>ABS(Stats!$AQ679-Stats!$AP679)</f>
        <v>32.28</v>
      </c>
      <c r="AV679" s="64">
        <f>Stats!$AQ679+Stats!$AP679</f>
        <v>189.08</v>
      </c>
      <c r="AW679" s="64"/>
      <c r="AX679" s="4"/>
      <c r="AY679" s="4"/>
      <c r="AZ679" s="4"/>
      <c r="BB679" s="4"/>
      <c r="BC679" s="4"/>
      <c r="BD679" s="4"/>
      <c r="BE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  <c r="BX679" s="4"/>
      <c r="BY679" s="4"/>
      <c r="BZ679" s="4"/>
      <c r="CA679" s="4"/>
      <c r="CB679" s="4"/>
      <c r="CC679" s="4"/>
      <c r="CD679" s="4"/>
      <c r="CE679" s="4"/>
      <c r="CF679" s="4"/>
      <c r="CG679" s="4"/>
      <c r="CH679" s="4"/>
      <c r="CI679" s="4"/>
      <c r="CJ679" s="4"/>
      <c r="CK679" s="4"/>
      <c r="CL679" s="4"/>
      <c r="CM679" s="4"/>
      <c r="CN679" s="4"/>
      <c r="CO679" s="4"/>
      <c r="CP679" s="4"/>
      <c r="CQ679" s="4"/>
      <c r="CR679" s="4"/>
      <c r="CS679" s="4"/>
      <c r="CT679" s="4"/>
      <c r="CU679" s="4"/>
      <c r="CV679" s="4"/>
      <c r="CW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5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5">
        <v>2019.0</v>
      </c>
      <c r="AM680" s="45">
        <v>3.0</v>
      </c>
      <c r="AN680" s="46" t="s">
        <v>66</v>
      </c>
      <c r="AO680" s="46" t="s">
        <v>53</v>
      </c>
      <c r="AP680" s="45">
        <v>84.52</v>
      </c>
      <c r="AQ680" s="45">
        <v>139.22</v>
      </c>
      <c r="AR680" s="46" t="str">
        <f>IF(Stats!$AP680&gt;Stats!$AQ680,Stats!$AN680,Stats!$AO680)</f>
        <v>Colin B</v>
      </c>
      <c r="AS680" s="46" t="str">
        <f>IF(Stats!$AR680=Stats!$AN680,CONCATENATE(Stats!$AN680," over ",Stats!$AO680),CONCATENATE(Stats!$AO680," over ",Stats!$AN680))</f>
        <v>Colin B over Nixon</v>
      </c>
      <c r="AT680" s="46" t="str">
        <f>IF(Stats!$AR680=Stats!$AO680,CONCATENATE(Stats!$AN680," loser to ",Stats!$AO680),CONCATENATE(Stats!$AO680," loser to ",Stats!$AN680))</f>
        <v>Nixon loser to Colin B</v>
      </c>
      <c r="AU680" s="45">
        <f>ABS(Stats!$AQ680-Stats!$AP680)</f>
        <v>54.7</v>
      </c>
      <c r="AV680" s="45">
        <f>Stats!$AQ680+Stats!$AP680</f>
        <v>223.74</v>
      </c>
      <c r="AW680" s="45"/>
      <c r="AX680" s="4"/>
      <c r="AY680" s="4"/>
      <c r="AZ680" s="4"/>
      <c r="BB680" s="4"/>
      <c r="BC680" s="4"/>
      <c r="BD680" s="4"/>
      <c r="BE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  <c r="BX680" s="4"/>
      <c r="BY680" s="4"/>
      <c r="BZ680" s="4"/>
      <c r="CA680" s="4"/>
      <c r="CB680" s="4"/>
      <c r="CC680" s="4"/>
      <c r="CD680" s="4"/>
      <c r="CE680" s="4"/>
      <c r="CF680" s="4"/>
      <c r="CG680" s="4"/>
      <c r="CH680" s="4"/>
      <c r="CI680" s="4"/>
      <c r="CJ680" s="4"/>
      <c r="CK680" s="4"/>
      <c r="CL680" s="4"/>
      <c r="CM680" s="4"/>
      <c r="CN680" s="4"/>
      <c r="CO680" s="4"/>
      <c r="CP680" s="4"/>
      <c r="CQ680" s="4"/>
      <c r="CR680" s="4"/>
      <c r="CS680" s="4"/>
      <c r="CT680" s="4"/>
      <c r="CU680" s="4"/>
      <c r="CV680" s="4"/>
      <c r="CW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5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64">
        <v>2019.0</v>
      </c>
      <c r="AM681" s="64">
        <v>3.0</v>
      </c>
      <c r="AN681" s="65" t="s">
        <v>55</v>
      </c>
      <c r="AO681" s="65" t="s">
        <v>67</v>
      </c>
      <c r="AP681" s="64">
        <v>118.18</v>
      </c>
      <c r="AQ681" s="64">
        <v>112.74</v>
      </c>
      <c r="AR681" s="65" t="str">
        <f>IF(Stats!$AP681&gt;Stats!$AQ681,Stats!$AN681,Stats!$AO681)</f>
        <v>Dave</v>
      </c>
      <c r="AS681" s="65" t="str">
        <f>IF(Stats!$AR681=Stats!$AN681,CONCATENATE(Stats!$AN681," over ",Stats!$AO681),CONCATENATE(Stats!$AO681," over ",Stats!$AN681))</f>
        <v>Dave over Rick</v>
      </c>
      <c r="AT681" s="65" t="str">
        <f>IF(Stats!$AR681=Stats!$AO681,CONCATENATE(Stats!$AN681," loser to ",Stats!$AO681),CONCATENATE(Stats!$AO681," loser to ",Stats!$AN681))</f>
        <v>Rick loser to Dave</v>
      </c>
      <c r="AU681" s="64">
        <f>ABS(Stats!$AQ681-Stats!$AP681)</f>
        <v>5.44</v>
      </c>
      <c r="AV681" s="64">
        <f>Stats!$AQ681+Stats!$AP681</f>
        <v>230.92</v>
      </c>
      <c r="AW681" s="64"/>
      <c r="AX681" s="4"/>
      <c r="AY681" s="4"/>
      <c r="AZ681" s="4"/>
      <c r="BB681" s="4"/>
      <c r="BC681" s="4"/>
      <c r="BD681" s="4"/>
      <c r="BE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  <c r="BX681" s="4"/>
      <c r="BY681" s="4"/>
      <c r="BZ681" s="4"/>
      <c r="CA681" s="4"/>
      <c r="CB681" s="4"/>
      <c r="CC681" s="4"/>
      <c r="CD681" s="4"/>
      <c r="CE681" s="4"/>
      <c r="CF681" s="4"/>
      <c r="CG681" s="4"/>
      <c r="CH681" s="4"/>
      <c r="CI681" s="4"/>
      <c r="CJ681" s="4"/>
      <c r="CK681" s="4"/>
      <c r="CL681" s="4"/>
      <c r="CM681" s="4"/>
      <c r="CN681" s="4"/>
      <c r="CO681" s="4"/>
      <c r="CP681" s="4"/>
      <c r="CQ681" s="4"/>
      <c r="CR681" s="4"/>
      <c r="CS681" s="4"/>
      <c r="CT681" s="4"/>
      <c r="CU681" s="4"/>
      <c r="CV681" s="4"/>
      <c r="CW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5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5">
        <v>2019.0</v>
      </c>
      <c r="AM682" s="45">
        <v>3.0</v>
      </c>
      <c r="AN682" s="46" t="s">
        <v>68</v>
      </c>
      <c r="AO682" s="46" t="s">
        <v>49</v>
      </c>
      <c r="AP682" s="45">
        <v>62.84</v>
      </c>
      <c r="AQ682" s="45">
        <v>133.36</v>
      </c>
      <c r="AR682" s="46" t="str">
        <f>IF(Stats!$AP682&gt;Stats!$AQ682,Stats!$AN682,Stats!$AO682)</f>
        <v>Adler</v>
      </c>
      <c r="AS682" s="46" t="str">
        <f>IF(Stats!$AR682=Stats!$AN682,CONCATENATE(Stats!$AN682," over ",Stats!$AO682),CONCATENATE(Stats!$AO682," over ",Stats!$AN682))</f>
        <v>Adler over Ryan</v>
      </c>
      <c r="AT682" s="46" t="str">
        <f>IF(Stats!$AR682=Stats!$AO682,CONCATENATE(Stats!$AN682," loser to ",Stats!$AO682),CONCATENATE(Stats!$AO682," loser to ",Stats!$AN682))</f>
        <v>Ryan loser to Adler</v>
      </c>
      <c r="AU682" s="45">
        <f>ABS(Stats!$AQ682-Stats!$AP682)</f>
        <v>70.52</v>
      </c>
      <c r="AV682" s="45">
        <f>Stats!$AQ682+Stats!$AP682</f>
        <v>196.2</v>
      </c>
      <c r="AW682" s="45"/>
      <c r="AX682" s="4"/>
      <c r="AY682" s="4"/>
      <c r="AZ682" s="4"/>
      <c r="BB682" s="4"/>
      <c r="BC682" s="4"/>
      <c r="BD682" s="4"/>
      <c r="BE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  <c r="BX682" s="4"/>
      <c r="BY682" s="4"/>
      <c r="BZ682" s="4"/>
      <c r="CA682" s="4"/>
      <c r="CB682" s="4"/>
      <c r="CC682" s="4"/>
      <c r="CD682" s="4"/>
      <c r="CE682" s="4"/>
      <c r="CF682" s="4"/>
      <c r="CG682" s="4"/>
      <c r="CH682" s="4"/>
      <c r="CI682" s="4"/>
      <c r="CJ682" s="4"/>
      <c r="CK682" s="4"/>
      <c r="CL682" s="4"/>
      <c r="CM682" s="4"/>
      <c r="CN682" s="4"/>
      <c r="CO682" s="4"/>
      <c r="CP682" s="4"/>
      <c r="CQ682" s="4"/>
      <c r="CR682" s="4"/>
      <c r="CS682" s="4"/>
      <c r="CT682" s="4"/>
      <c r="CU682" s="4"/>
      <c r="CV682" s="4"/>
      <c r="CW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5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64">
        <v>2019.0</v>
      </c>
      <c r="AM683" s="64">
        <v>3.0</v>
      </c>
      <c r="AN683" s="65" t="s">
        <v>61</v>
      </c>
      <c r="AO683" s="65" t="s">
        <v>65</v>
      </c>
      <c r="AP683" s="64">
        <v>104.96</v>
      </c>
      <c r="AQ683" s="64">
        <v>133.76</v>
      </c>
      <c r="AR683" s="65" t="str">
        <f>IF(Stats!$AP683&gt;Stats!$AQ683,Stats!$AN683,Stats!$AO683)</f>
        <v>Neill</v>
      </c>
      <c r="AS683" s="65" t="str">
        <f>IF(Stats!$AR683=Stats!$AN683,CONCATENATE(Stats!$AN683," over ",Stats!$AO683),CONCATENATE(Stats!$AO683," over ",Stats!$AN683))</f>
        <v>Neill over Jimmy</v>
      </c>
      <c r="AT683" s="65" t="str">
        <f>IF(Stats!$AR683=Stats!$AO683,CONCATENATE(Stats!$AN683," loser to ",Stats!$AO683),CONCATENATE(Stats!$AO683," loser to ",Stats!$AN683))</f>
        <v>Jimmy loser to Neill</v>
      </c>
      <c r="AU683" s="64">
        <f>ABS(Stats!$AQ683-Stats!$AP683)</f>
        <v>28.8</v>
      </c>
      <c r="AV683" s="64">
        <f>Stats!$AQ683+Stats!$AP683</f>
        <v>238.72</v>
      </c>
      <c r="AW683" s="64"/>
      <c r="AX683" s="4"/>
      <c r="AY683" s="4"/>
      <c r="AZ683" s="4"/>
      <c r="BB683" s="4"/>
      <c r="BC683" s="4"/>
      <c r="BD683" s="4"/>
      <c r="BE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  <c r="BX683" s="4"/>
      <c r="BY683" s="4"/>
      <c r="BZ683" s="4"/>
      <c r="CA683" s="4"/>
      <c r="CB683" s="4"/>
      <c r="CC683" s="4"/>
      <c r="CD683" s="4"/>
      <c r="CE683" s="4"/>
      <c r="CF683" s="4"/>
      <c r="CG683" s="4"/>
      <c r="CH683" s="4"/>
      <c r="CI683" s="4"/>
      <c r="CJ683" s="4"/>
      <c r="CK683" s="4"/>
      <c r="CL683" s="4"/>
      <c r="CM683" s="4"/>
      <c r="CN683" s="4"/>
      <c r="CO683" s="4"/>
      <c r="CP683" s="4"/>
      <c r="CQ683" s="4"/>
      <c r="CR683" s="4"/>
      <c r="CS683" s="4"/>
      <c r="CT683" s="4"/>
      <c r="CU683" s="4"/>
      <c r="CV683" s="4"/>
      <c r="CW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5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5">
        <v>2019.0</v>
      </c>
      <c r="AM684" s="45">
        <v>2.0</v>
      </c>
      <c r="AN684" s="46" t="s">
        <v>63</v>
      </c>
      <c r="AO684" s="46" t="s">
        <v>59</v>
      </c>
      <c r="AP684" s="45">
        <v>97.94</v>
      </c>
      <c r="AQ684" s="45">
        <v>112.86</v>
      </c>
      <c r="AR684" s="46" t="str">
        <f>IF(Stats!$AP684&gt;Stats!$AQ684,Stats!$AN684,Stats!$AO684)</f>
        <v>Forrest</v>
      </c>
      <c r="AS684" s="46" t="str">
        <f>IF(Stats!$AR684=Stats!$AN684,CONCATENATE(Stats!$AN684," over ",Stats!$AO684),CONCATENATE(Stats!$AO684," over ",Stats!$AN684))</f>
        <v>Forrest over Mike S</v>
      </c>
      <c r="AT684" s="46" t="str">
        <f>IF(Stats!$AR684=Stats!$AO684,CONCATENATE(Stats!$AN684," loser to ",Stats!$AO684),CONCATENATE(Stats!$AO684," loser to ",Stats!$AN684))</f>
        <v>Mike S loser to Forrest</v>
      </c>
      <c r="AU684" s="45">
        <f>ABS(Stats!$AQ684-Stats!$AP684)</f>
        <v>14.92</v>
      </c>
      <c r="AV684" s="45">
        <f>Stats!$AQ684+Stats!$AP684</f>
        <v>210.8</v>
      </c>
      <c r="AW684" s="45"/>
      <c r="AX684" s="4"/>
      <c r="AY684" s="4"/>
      <c r="AZ684" s="4"/>
      <c r="BB684" s="4"/>
      <c r="BC684" s="4"/>
      <c r="BD684" s="4"/>
      <c r="BE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  <c r="BX684" s="4"/>
      <c r="BY684" s="4"/>
      <c r="BZ684" s="4"/>
      <c r="CA684" s="4"/>
      <c r="CB684" s="4"/>
      <c r="CC684" s="4"/>
      <c r="CD684" s="4"/>
      <c r="CE684" s="4"/>
      <c r="CF684" s="4"/>
      <c r="CG684" s="4"/>
      <c r="CH684" s="4"/>
      <c r="CI684" s="4"/>
      <c r="CJ684" s="4"/>
      <c r="CK684" s="4"/>
      <c r="CL684" s="4"/>
      <c r="CM684" s="4"/>
      <c r="CN684" s="4"/>
      <c r="CO684" s="4"/>
      <c r="CP684" s="4"/>
      <c r="CQ684" s="4"/>
      <c r="CR684" s="4"/>
      <c r="CS684" s="4"/>
      <c r="CT684" s="4"/>
      <c r="CU684" s="4"/>
      <c r="CV684" s="4"/>
      <c r="CW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5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64">
        <v>2019.0</v>
      </c>
      <c r="AM685" s="64">
        <v>2.0</v>
      </c>
      <c r="AN685" s="65" t="s">
        <v>50</v>
      </c>
      <c r="AO685" s="65" t="s">
        <v>57</v>
      </c>
      <c r="AP685" s="64">
        <v>67.64</v>
      </c>
      <c r="AQ685" s="64">
        <v>122.6</v>
      </c>
      <c r="AR685" s="65" t="str">
        <f>IF(Stats!$AP685&gt;Stats!$AQ685,Stats!$AN685,Stats!$AO685)</f>
        <v>Doug</v>
      </c>
      <c r="AS685" s="65" t="str">
        <f>IF(Stats!$AR685=Stats!$AN685,CONCATENATE(Stats!$AN685," over ",Stats!$AO685),CONCATENATE(Stats!$AO685," over ",Stats!$AN685))</f>
        <v>Doug over AJ</v>
      </c>
      <c r="AT685" s="65" t="str">
        <f>IF(Stats!$AR685=Stats!$AO685,CONCATENATE(Stats!$AN685," loser to ",Stats!$AO685),CONCATENATE(Stats!$AO685," loser to ",Stats!$AN685))</f>
        <v>AJ loser to Doug</v>
      </c>
      <c r="AU685" s="64">
        <f>ABS(Stats!$AQ685-Stats!$AP685)</f>
        <v>54.96</v>
      </c>
      <c r="AV685" s="64">
        <f>Stats!$AQ685+Stats!$AP685</f>
        <v>190.24</v>
      </c>
      <c r="AW685" s="64"/>
      <c r="AX685" s="4"/>
      <c r="AY685" s="4"/>
      <c r="AZ685" s="4"/>
      <c r="BB685" s="4"/>
      <c r="BC685" s="4"/>
      <c r="BD685" s="4"/>
      <c r="BE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  <c r="BX685" s="4"/>
      <c r="BY685" s="4"/>
      <c r="BZ685" s="4"/>
      <c r="CA685" s="4"/>
      <c r="CB685" s="4"/>
      <c r="CC685" s="4"/>
      <c r="CD685" s="4"/>
      <c r="CE685" s="4"/>
      <c r="CF685" s="4"/>
      <c r="CG685" s="4"/>
      <c r="CH685" s="4"/>
      <c r="CI685" s="4"/>
      <c r="CJ685" s="4"/>
      <c r="CK685" s="4"/>
      <c r="CL685" s="4"/>
      <c r="CM685" s="4"/>
      <c r="CN685" s="4"/>
      <c r="CO685" s="4"/>
      <c r="CP685" s="4"/>
      <c r="CQ685" s="4"/>
      <c r="CR685" s="4"/>
      <c r="CS685" s="4"/>
      <c r="CT685" s="4"/>
      <c r="CU685" s="4"/>
      <c r="CV685" s="4"/>
      <c r="CW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5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5">
        <v>2019.0</v>
      </c>
      <c r="AM686" s="45">
        <v>2.0</v>
      </c>
      <c r="AN686" s="46" t="s">
        <v>53</v>
      </c>
      <c r="AO686" s="46" t="s">
        <v>60</v>
      </c>
      <c r="AP686" s="45">
        <v>89.72</v>
      </c>
      <c r="AQ686" s="45">
        <v>76.02</v>
      </c>
      <c r="AR686" s="46" t="str">
        <f>IF(Stats!$AP686&gt;Stats!$AQ686,Stats!$AN686,Stats!$AO686)</f>
        <v>Colin B</v>
      </c>
      <c r="AS686" s="46" t="str">
        <f>IF(Stats!$AR686=Stats!$AN686,CONCATENATE(Stats!$AN686," over ",Stats!$AO686),CONCATENATE(Stats!$AO686," over ",Stats!$AN686))</f>
        <v>Colin B over Hoyle</v>
      </c>
      <c r="AT686" s="46" t="str">
        <f>IF(Stats!$AR686=Stats!$AO686,CONCATENATE(Stats!$AN686," loser to ",Stats!$AO686),CONCATENATE(Stats!$AO686," loser to ",Stats!$AN686))</f>
        <v>Hoyle loser to Colin B</v>
      </c>
      <c r="AU686" s="45">
        <f>ABS(Stats!$AQ686-Stats!$AP686)</f>
        <v>13.7</v>
      </c>
      <c r="AV686" s="45">
        <f>Stats!$AQ686+Stats!$AP686</f>
        <v>165.74</v>
      </c>
      <c r="AW686" s="45"/>
      <c r="AX686" s="4"/>
      <c r="AY686" s="4"/>
      <c r="AZ686" s="4"/>
      <c r="BB686" s="4"/>
      <c r="BC686" s="4"/>
      <c r="BD686" s="4"/>
      <c r="BE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  <c r="CG686" s="4"/>
      <c r="CH686" s="4"/>
      <c r="CI686" s="4"/>
      <c r="CJ686" s="4"/>
      <c r="CK686" s="4"/>
      <c r="CL686" s="4"/>
      <c r="CM686" s="4"/>
      <c r="CN686" s="4"/>
      <c r="CO686" s="4"/>
      <c r="CP686" s="4"/>
      <c r="CQ686" s="4"/>
      <c r="CR686" s="4"/>
      <c r="CS686" s="4"/>
      <c r="CT686" s="4"/>
      <c r="CU686" s="4"/>
      <c r="CV686" s="4"/>
      <c r="CW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5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64">
        <v>2019.0</v>
      </c>
      <c r="AM687" s="64">
        <v>2.0</v>
      </c>
      <c r="AN687" s="65" t="s">
        <v>67</v>
      </c>
      <c r="AO687" s="65" t="s">
        <v>69</v>
      </c>
      <c r="AP687" s="64">
        <v>111.26</v>
      </c>
      <c r="AQ687" s="64">
        <v>118.46</v>
      </c>
      <c r="AR687" s="65" t="str">
        <f>IF(Stats!$AP687&gt;Stats!$AQ687,Stats!$AN687,Stats!$AO687)</f>
        <v>Todd</v>
      </c>
      <c r="AS687" s="65" t="str">
        <f>IF(Stats!$AR687=Stats!$AN687,CONCATENATE(Stats!$AN687," over ",Stats!$AO687),CONCATENATE(Stats!$AO687," over ",Stats!$AN687))</f>
        <v>Todd over Rick</v>
      </c>
      <c r="AT687" s="65" t="str">
        <f>IF(Stats!$AR687=Stats!$AO687,CONCATENATE(Stats!$AN687," loser to ",Stats!$AO687),CONCATENATE(Stats!$AO687," loser to ",Stats!$AN687))</f>
        <v>Rick loser to Todd</v>
      </c>
      <c r="AU687" s="64">
        <f>ABS(Stats!$AQ687-Stats!$AP687)</f>
        <v>7.2</v>
      </c>
      <c r="AV687" s="64">
        <f>Stats!$AQ687+Stats!$AP687</f>
        <v>229.72</v>
      </c>
      <c r="AW687" s="64"/>
      <c r="AX687" s="4"/>
      <c r="AY687" s="4"/>
      <c r="AZ687" s="4"/>
      <c r="BB687" s="4"/>
      <c r="BC687" s="4"/>
      <c r="BD687" s="4"/>
      <c r="BE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  <c r="BX687" s="4"/>
      <c r="BY687" s="4"/>
      <c r="BZ687" s="4"/>
      <c r="CA687" s="4"/>
      <c r="CB687" s="4"/>
      <c r="CC687" s="4"/>
      <c r="CD687" s="4"/>
      <c r="CE687" s="4"/>
      <c r="CF687" s="4"/>
      <c r="CG687" s="4"/>
      <c r="CH687" s="4"/>
      <c r="CI687" s="4"/>
      <c r="CJ687" s="4"/>
      <c r="CK687" s="4"/>
      <c r="CL687" s="4"/>
      <c r="CM687" s="4"/>
      <c r="CN687" s="4"/>
      <c r="CO687" s="4"/>
      <c r="CP687" s="4"/>
      <c r="CQ687" s="4"/>
      <c r="CR687" s="4"/>
      <c r="CS687" s="4"/>
      <c r="CT687" s="4"/>
      <c r="CU687" s="4"/>
      <c r="CV687" s="4"/>
      <c r="CW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5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5">
        <v>2019.0</v>
      </c>
      <c r="AM688" s="45">
        <v>2.0</v>
      </c>
      <c r="AN688" s="46" t="s">
        <v>49</v>
      </c>
      <c r="AO688" s="46" t="s">
        <v>66</v>
      </c>
      <c r="AP688" s="45">
        <v>117.4</v>
      </c>
      <c r="AQ688" s="45">
        <v>91.72</v>
      </c>
      <c r="AR688" s="46" t="str">
        <f>IF(Stats!$AP688&gt;Stats!$AQ688,Stats!$AN688,Stats!$AO688)</f>
        <v>Adler</v>
      </c>
      <c r="AS688" s="46" t="str">
        <f>IF(Stats!$AR688=Stats!$AN688,CONCATENATE(Stats!$AN688," over ",Stats!$AO688),CONCATENATE(Stats!$AO688," over ",Stats!$AN688))</f>
        <v>Adler over Nixon</v>
      </c>
      <c r="AT688" s="46" t="str">
        <f>IF(Stats!$AR688=Stats!$AO688,CONCATENATE(Stats!$AN688," loser to ",Stats!$AO688),CONCATENATE(Stats!$AO688," loser to ",Stats!$AN688))</f>
        <v>Nixon loser to Adler</v>
      </c>
      <c r="AU688" s="45">
        <f>ABS(Stats!$AQ688-Stats!$AP688)</f>
        <v>25.68</v>
      </c>
      <c r="AV688" s="45">
        <f>Stats!$AQ688+Stats!$AP688</f>
        <v>209.12</v>
      </c>
      <c r="AW688" s="45"/>
      <c r="AX688" s="4"/>
      <c r="AY688" s="4"/>
      <c r="AZ688" s="4"/>
      <c r="BB688" s="4"/>
      <c r="BC688" s="4"/>
      <c r="BD688" s="4"/>
      <c r="BE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  <c r="BX688" s="4"/>
      <c r="BY688" s="4"/>
      <c r="BZ688" s="4"/>
      <c r="CA688" s="4"/>
      <c r="CB688" s="4"/>
      <c r="CC688" s="4"/>
      <c r="CD688" s="4"/>
      <c r="CE688" s="4"/>
      <c r="CF688" s="4"/>
      <c r="CG688" s="4"/>
      <c r="CH688" s="4"/>
      <c r="CI688" s="4"/>
      <c r="CJ688" s="4"/>
      <c r="CK688" s="4"/>
      <c r="CL688" s="4"/>
      <c r="CM688" s="4"/>
      <c r="CN688" s="4"/>
      <c r="CO688" s="4"/>
      <c r="CP688" s="4"/>
      <c r="CQ688" s="4"/>
      <c r="CR688" s="4"/>
      <c r="CS688" s="4"/>
      <c r="CT688" s="4"/>
      <c r="CU688" s="4"/>
      <c r="CV688" s="4"/>
      <c r="CW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5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64">
        <v>2019.0</v>
      </c>
      <c r="AM689" s="64">
        <v>2.0</v>
      </c>
      <c r="AN689" s="65" t="s">
        <v>65</v>
      </c>
      <c r="AO689" s="65" t="s">
        <v>55</v>
      </c>
      <c r="AP689" s="64">
        <v>95.42</v>
      </c>
      <c r="AQ689" s="64">
        <v>130.16</v>
      </c>
      <c r="AR689" s="65" t="str">
        <f>IF(Stats!$AP689&gt;Stats!$AQ689,Stats!$AN689,Stats!$AO689)</f>
        <v>Dave</v>
      </c>
      <c r="AS689" s="65" t="str">
        <f>IF(Stats!$AR689=Stats!$AN689,CONCATENATE(Stats!$AN689," over ",Stats!$AO689),CONCATENATE(Stats!$AO689," over ",Stats!$AN689))</f>
        <v>Dave over Neill</v>
      </c>
      <c r="AT689" s="65" t="str">
        <f>IF(Stats!$AR689=Stats!$AO689,CONCATENATE(Stats!$AN689," loser to ",Stats!$AO689),CONCATENATE(Stats!$AO689," loser to ",Stats!$AN689))</f>
        <v>Neill loser to Dave</v>
      </c>
      <c r="AU689" s="64">
        <f>ABS(Stats!$AQ689-Stats!$AP689)</f>
        <v>34.74</v>
      </c>
      <c r="AV689" s="64">
        <f>Stats!$AQ689+Stats!$AP689</f>
        <v>225.58</v>
      </c>
      <c r="AW689" s="64"/>
      <c r="AX689" s="4"/>
      <c r="AY689" s="4"/>
      <c r="AZ689" s="4"/>
      <c r="BB689" s="4"/>
      <c r="BC689" s="4"/>
      <c r="BD689" s="4"/>
      <c r="BE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  <c r="BX689" s="4"/>
      <c r="BY689" s="4"/>
      <c r="BZ689" s="4"/>
      <c r="CA689" s="4"/>
      <c r="CB689" s="4"/>
      <c r="CC689" s="4"/>
      <c r="CD689" s="4"/>
      <c r="CE689" s="4"/>
      <c r="CF689" s="4"/>
      <c r="CG689" s="4"/>
      <c r="CH689" s="4"/>
      <c r="CI689" s="4"/>
      <c r="CJ689" s="4"/>
      <c r="CK689" s="4"/>
      <c r="CL689" s="4"/>
      <c r="CM689" s="4"/>
      <c r="CN689" s="4"/>
      <c r="CO689" s="4"/>
      <c r="CP689" s="4"/>
      <c r="CQ689" s="4"/>
      <c r="CR689" s="4"/>
      <c r="CS689" s="4"/>
      <c r="CT689" s="4"/>
      <c r="CU689" s="4"/>
      <c r="CV689" s="4"/>
      <c r="CW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5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5">
        <v>2019.0</v>
      </c>
      <c r="AM690" s="45">
        <v>2.0</v>
      </c>
      <c r="AN690" s="46" t="s">
        <v>61</v>
      </c>
      <c r="AO690" s="46" t="s">
        <v>68</v>
      </c>
      <c r="AP690" s="45">
        <v>78.5</v>
      </c>
      <c r="AQ690" s="45">
        <v>102.6</v>
      </c>
      <c r="AR690" s="46" t="str">
        <f>IF(Stats!$AP690&gt;Stats!$AQ690,Stats!$AN690,Stats!$AO690)</f>
        <v>Ryan</v>
      </c>
      <c r="AS690" s="46" t="str">
        <f>IF(Stats!$AR690=Stats!$AN690,CONCATENATE(Stats!$AN690," over ",Stats!$AO690),CONCATENATE(Stats!$AO690," over ",Stats!$AN690))</f>
        <v>Ryan over Jimmy</v>
      </c>
      <c r="AT690" s="46" t="str">
        <f>IF(Stats!$AR690=Stats!$AO690,CONCATENATE(Stats!$AN690," loser to ",Stats!$AO690),CONCATENATE(Stats!$AO690," loser to ",Stats!$AN690))</f>
        <v>Jimmy loser to Ryan</v>
      </c>
      <c r="AU690" s="45">
        <f>ABS(Stats!$AQ690-Stats!$AP690)</f>
        <v>24.1</v>
      </c>
      <c r="AV690" s="45">
        <f>Stats!$AQ690+Stats!$AP690</f>
        <v>181.1</v>
      </c>
      <c r="AW690" s="45"/>
      <c r="AX690" s="4"/>
      <c r="AY690" s="4"/>
      <c r="AZ690" s="4"/>
      <c r="BB690" s="4"/>
      <c r="BC690" s="4"/>
      <c r="BD690" s="4"/>
      <c r="BE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  <c r="BX690" s="4"/>
      <c r="BY690" s="4"/>
      <c r="BZ690" s="4"/>
      <c r="CA690" s="4"/>
      <c r="CB690" s="4"/>
      <c r="CC690" s="4"/>
      <c r="CD690" s="4"/>
      <c r="CE690" s="4"/>
      <c r="CF690" s="4"/>
      <c r="CG690" s="4"/>
      <c r="CH690" s="4"/>
      <c r="CI690" s="4"/>
      <c r="CJ690" s="4"/>
      <c r="CK690" s="4"/>
      <c r="CL690" s="4"/>
      <c r="CM690" s="4"/>
      <c r="CN690" s="4"/>
      <c r="CO690" s="4"/>
      <c r="CP690" s="4"/>
      <c r="CQ690" s="4"/>
      <c r="CR690" s="4"/>
      <c r="CS690" s="4"/>
      <c r="CT690" s="4"/>
      <c r="CU690" s="4"/>
      <c r="CV690" s="4"/>
      <c r="CW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5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64">
        <v>2019.0</v>
      </c>
      <c r="AM691" s="64">
        <v>1.0</v>
      </c>
      <c r="AN691" s="65" t="s">
        <v>59</v>
      </c>
      <c r="AO691" s="65" t="s">
        <v>50</v>
      </c>
      <c r="AP691" s="64">
        <v>117.42</v>
      </c>
      <c r="AQ691" s="64">
        <v>83.6</v>
      </c>
      <c r="AR691" s="65" t="str">
        <f>IF(Stats!$AP691&gt;Stats!$AQ691,Stats!$AN691,Stats!$AO691)</f>
        <v>Forrest</v>
      </c>
      <c r="AS691" s="65" t="str">
        <f>IF(Stats!$AR691=Stats!$AN691,CONCATENATE(Stats!$AN691," over ",Stats!$AO691),CONCATENATE(Stats!$AO691," over ",Stats!$AN691))</f>
        <v>Forrest over AJ</v>
      </c>
      <c r="AT691" s="65" t="str">
        <f>IF(Stats!$AR691=Stats!$AO691,CONCATENATE(Stats!$AN691," loser to ",Stats!$AO691),CONCATENATE(Stats!$AO691," loser to ",Stats!$AN691))</f>
        <v>AJ loser to Forrest</v>
      </c>
      <c r="AU691" s="64">
        <f>ABS(Stats!$AQ691-Stats!$AP691)</f>
        <v>33.82</v>
      </c>
      <c r="AV691" s="64">
        <f>Stats!$AQ691+Stats!$AP691</f>
        <v>201.02</v>
      </c>
      <c r="AW691" s="64"/>
      <c r="AX691" s="4"/>
      <c r="AY691" s="4"/>
      <c r="AZ691" s="4"/>
      <c r="BB691" s="4"/>
      <c r="BC691" s="4"/>
      <c r="BD691" s="4"/>
      <c r="BE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  <c r="BX691" s="4"/>
      <c r="BY691" s="4"/>
      <c r="BZ691" s="4"/>
      <c r="CA691" s="4"/>
      <c r="CB691" s="4"/>
      <c r="CC691" s="4"/>
      <c r="CD691" s="4"/>
      <c r="CE691" s="4"/>
      <c r="CF691" s="4"/>
      <c r="CG691" s="4"/>
      <c r="CH691" s="4"/>
      <c r="CI691" s="4"/>
      <c r="CJ691" s="4"/>
      <c r="CK691" s="4"/>
      <c r="CL691" s="4"/>
      <c r="CM691" s="4"/>
      <c r="CN691" s="4"/>
      <c r="CO691" s="4"/>
      <c r="CP691" s="4"/>
      <c r="CQ691" s="4"/>
      <c r="CR691" s="4"/>
      <c r="CS691" s="4"/>
      <c r="CT691" s="4"/>
      <c r="CU691" s="4"/>
      <c r="CV691" s="4"/>
      <c r="CW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5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5">
        <v>2019.0</v>
      </c>
      <c r="AM692" s="45">
        <v>1.0</v>
      </c>
      <c r="AN692" s="46" t="s">
        <v>63</v>
      </c>
      <c r="AO692" s="46" t="s">
        <v>53</v>
      </c>
      <c r="AP692" s="45">
        <v>90.42</v>
      </c>
      <c r="AQ692" s="45">
        <v>99.12</v>
      </c>
      <c r="AR692" s="46" t="str">
        <f>IF(Stats!$AP692&gt;Stats!$AQ692,Stats!$AN692,Stats!$AO692)</f>
        <v>Colin B</v>
      </c>
      <c r="AS692" s="46" t="str">
        <f>IF(Stats!$AR692=Stats!$AN692,CONCATENATE(Stats!$AN692," over ",Stats!$AO692),CONCATENATE(Stats!$AO692," over ",Stats!$AN692))</f>
        <v>Colin B over Mike S</v>
      </c>
      <c r="AT692" s="46" t="str">
        <f>IF(Stats!$AR692=Stats!$AO692,CONCATENATE(Stats!$AN692," loser to ",Stats!$AO692),CONCATENATE(Stats!$AO692," loser to ",Stats!$AN692))</f>
        <v>Mike S loser to Colin B</v>
      </c>
      <c r="AU692" s="45">
        <f>ABS(Stats!$AQ692-Stats!$AP692)</f>
        <v>8.7</v>
      </c>
      <c r="AV692" s="45">
        <f>Stats!$AQ692+Stats!$AP692</f>
        <v>189.54</v>
      </c>
      <c r="AW692" s="45"/>
      <c r="AX692" s="4"/>
      <c r="AY692" s="4"/>
      <c r="AZ692" s="4"/>
      <c r="BB692" s="4"/>
      <c r="BC692" s="4"/>
      <c r="BD692" s="4"/>
      <c r="BE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  <c r="BX692" s="4"/>
      <c r="BY692" s="4"/>
      <c r="BZ692" s="4"/>
      <c r="CA692" s="4"/>
      <c r="CB692" s="4"/>
      <c r="CC692" s="4"/>
      <c r="CD692" s="4"/>
      <c r="CE692" s="4"/>
      <c r="CF692" s="4"/>
      <c r="CG692" s="4"/>
      <c r="CH692" s="4"/>
      <c r="CI692" s="4"/>
      <c r="CJ692" s="4"/>
      <c r="CK692" s="4"/>
      <c r="CL692" s="4"/>
      <c r="CM692" s="4"/>
      <c r="CN692" s="4"/>
      <c r="CO692" s="4"/>
      <c r="CP692" s="4"/>
      <c r="CQ692" s="4"/>
      <c r="CR692" s="4"/>
      <c r="CS692" s="4"/>
      <c r="CT692" s="4"/>
      <c r="CU692" s="4"/>
      <c r="CV692" s="4"/>
      <c r="CW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5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64">
        <v>2019.0</v>
      </c>
      <c r="AM693" s="64">
        <v>1.0</v>
      </c>
      <c r="AN693" s="65" t="s">
        <v>57</v>
      </c>
      <c r="AO693" s="65" t="s">
        <v>67</v>
      </c>
      <c r="AP693" s="64">
        <v>83.5</v>
      </c>
      <c r="AQ693" s="64">
        <v>160.4</v>
      </c>
      <c r="AR693" s="65" t="str">
        <f>IF(Stats!$AP693&gt;Stats!$AQ693,Stats!$AN693,Stats!$AO693)</f>
        <v>Rick</v>
      </c>
      <c r="AS693" s="65" t="str">
        <f>IF(Stats!$AR693=Stats!$AN693,CONCATENATE(Stats!$AN693," over ",Stats!$AO693),CONCATENATE(Stats!$AO693," over ",Stats!$AN693))</f>
        <v>Rick over Doug</v>
      </c>
      <c r="AT693" s="65" t="str">
        <f>IF(Stats!$AR693=Stats!$AO693,CONCATENATE(Stats!$AN693," loser to ",Stats!$AO693),CONCATENATE(Stats!$AO693," loser to ",Stats!$AN693))</f>
        <v>Doug loser to Rick</v>
      </c>
      <c r="AU693" s="64">
        <f>ABS(Stats!$AQ693-Stats!$AP693)</f>
        <v>76.9</v>
      </c>
      <c r="AV693" s="64">
        <f>Stats!$AQ693+Stats!$AP693</f>
        <v>243.9</v>
      </c>
      <c r="AW693" s="64"/>
      <c r="AX693" s="4"/>
      <c r="AY693" s="4"/>
      <c r="AZ693" s="4"/>
      <c r="BB693" s="4"/>
      <c r="BC693" s="4"/>
      <c r="BD693" s="4"/>
      <c r="BE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  <c r="BX693" s="4"/>
      <c r="BY693" s="4"/>
      <c r="BZ693" s="4"/>
      <c r="CA693" s="4"/>
      <c r="CB693" s="4"/>
      <c r="CC693" s="4"/>
      <c r="CD693" s="4"/>
      <c r="CE693" s="4"/>
      <c r="CF693" s="4"/>
      <c r="CG693" s="4"/>
      <c r="CH693" s="4"/>
      <c r="CI693" s="4"/>
      <c r="CJ693" s="4"/>
      <c r="CK693" s="4"/>
      <c r="CL693" s="4"/>
      <c r="CM693" s="4"/>
      <c r="CN693" s="4"/>
      <c r="CO693" s="4"/>
      <c r="CP693" s="4"/>
      <c r="CQ693" s="4"/>
      <c r="CR693" s="4"/>
      <c r="CS693" s="4"/>
      <c r="CT693" s="4"/>
      <c r="CU693" s="4"/>
      <c r="CV693" s="4"/>
      <c r="CW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5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5">
        <v>2019.0</v>
      </c>
      <c r="AM694" s="45">
        <v>1.0</v>
      </c>
      <c r="AN694" s="46" t="s">
        <v>60</v>
      </c>
      <c r="AO694" s="46" t="s">
        <v>49</v>
      </c>
      <c r="AP694" s="45">
        <v>105.16</v>
      </c>
      <c r="AQ694" s="45">
        <v>71.42</v>
      </c>
      <c r="AR694" s="46" t="str">
        <f>IF(Stats!$AP694&gt;Stats!$AQ694,Stats!$AN694,Stats!$AO694)</f>
        <v>Hoyle</v>
      </c>
      <c r="AS694" s="46" t="str">
        <f>IF(Stats!$AR694=Stats!$AN694,CONCATENATE(Stats!$AN694," over ",Stats!$AO694),CONCATENATE(Stats!$AO694," over ",Stats!$AN694))</f>
        <v>Hoyle over Adler</v>
      </c>
      <c r="AT694" s="46" t="str">
        <f>IF(Stats!$AR694=Stats!$AO694,CONCATENATE(Stats!$AN694," loser to ",Stats!$AO694),CONCATENATE(Stats!$AO694," loser to ",Stats!$AN694))</f>
        <v>Adler loser to Hoyle</v>
      </c>
      <c r="AU694" s="45">
        <f>ABS(Stats!$AQ694-Stats!$AP694)</f>
        <v>33.74</v>
      </c>
      <c r="AV694" s="45">
        <f>Stats!$AQ694+Stats!$AP694</f>
        <v>176.58</v>
      </c>
      <c r="AW694" s="45"/>
      <c r="AX694" s="4"/>
      <c r="AY694" s="4"/>
      <c r="AZ694" s="4"/>
      <c r="BB694" s="4"/>
      <c r="BC694" s="4"/>
      <c r="BD694" s="4"/>
      <c r="BE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  <c r="BX694" s="4"/>
      <c r="BY694" s="4"/>
      <c r="BZ694" s="4"/>
      <c r="CA694" s="4"/>
      <c r="CB694" s="4"/>
      <c r="CC694" s="4"/>
      <c r="CD694" s="4"/>
      <c r="CE694" s="4"/>
      <c r="CF694" s="4"/>
      <c r="CG694" s="4"/>
      <c r="CH694" s="4"/>
      <c r="CI694" s="4"/>
      <c r="CJ694" s="4"/>
      <c r="CK694" s="4"/>
      <c r="CL694" s="4"/>
      <c r="CM694" s="4"/>
      <c r="CN694" s="4"/>
      <c r="CO694" s="4"/>
      <c r="CP694" s="4"/>
      <c r="CQ694" s="4"/>
      <c r="CR694" s="4"/>
      <c r="CS694" s="4"/>
      <c r="CT694" s="4"/>
      <c r="CU694" s="4"/>
      <c r="CV694" s="4"/>
      <c r="CW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5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64">
        <v>2019.0</v>
      </c>
      <c r="AM695" s="64">
        <v>1.0</v>
      </c>
      <c r="AN695" s="65" t="s">
        <v>69</v>
      </c>
      <c r="AO695" s="65" t="s">
        <v>65</v>
      </c>
      <c r="AP695" s="64">
        <v>114.92</v>
      </c>
      <c r="AQ695" s="64">
        <v>110.22</v>
      </c>
      <c r="AR695" s="65" t="str">
        <f>IF(Stats!$AP695&gt;Stats!$AQ695,Stats!$AN695,Stats!$AO695)</f>
        <v>Todd</v>
      </c>
      <c r="AS695" s="65" t="str">
        <f>IF(Stats!$AR695=Stats!$AN695,CONCATENATE(Stats!$AN695," over ",Stats!$AO695),CONCATENATE(Stats!$AO695," over ",Stats!$AN695))</f>
        <v>Todd over Neill</v>
      </c>
      <c r="AT695" s="65" t="str">
        <f>IF(Stats!$AR695=Stats!$AO695,CONCATENATE(Stats!$AN695," loser to ",Stats!$AO695),CONCATENATE(Stats!$AO695," loser to ",Stats!$AN695))</f>
        <v>Neill loser to Todd</v>
      </c>
      <c r="AU695" s="64">
        <f>ABS(Stats!$AQ695-Stats!$AP695)</f>
        <v>4.7</v>
      </c>
      <c r="AV695" s="64">
        <f>Stats!$AQ695+Stats!$AP695</f>
        <v>225.14</v>
      </c>
      <c r="AW695" s="64"/>
      <c r="AX695" s="4"/>
      <c r="AY695" s="4"/>
      <c r="AZ695" s="4"/>
      <c r="BB695" s="4"/>
      <c r="BC695" s="4"/>
      <c r="BD695" s="4"/>
      <c r="BE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  <c r="BX695" s="4"/>
      <c r="BY695" s="4"/>
      <c r="BZ695" s="4"/>
      <c r="CA695" s="4"/>
      <c r="CB695" s="4"/>
      <c r="CC695" s="4"/>
      <c r="CD695" s="4"/>
      <c r="CE695" s="4"/>
      <c r="CF695" s="4"/>
      <c r="CG695" s="4"/>
      <c r="CH695" s="4"/>
      <c r="CI695" s="4"/>
      <c r="CJ695" s="4"/>
      <c r="CK695" s="4"/>
      <c r="CL695" s="4"/>
      <c r="CM695" s="4"/>
      <c r="CN695" s="4"/>
      <c r="CO695" s="4"/>
      <c r="CP695" s="4"/>
      <c r="CQ695" s="4"/>
      <c r="CR695" s="4"/>
      <c r="CS695" s="4"/>
      <c r="CT695" s="4"/>
      <c r="CU695" s="4"/>
      <c r="CV695" s="4"/>
      <c r="CW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5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5">
        <v>2019.0</v>
      </c>
      <c r="AM696" s="45">
        <v>1.0</v>
      </c>
      <c r="AN696" s="46" t="s">
        <v>66</v>
      </c>
      <c r="AO696" s="46" t="s">
        <v>61</v>
      </c>
      <c r="AP696" s="45">
        <v>74.64</v>
      </c>
      <c r="AQ696" s="45">
        <v>104.56</v>
      </c>
      <c r="AR696" s="46" t="str">
        <f>IF(Stats!$AP696&gt;Stats!$AQ696,Stats!$AN696,Stats!$AO696)</f>
        <v>Jimmy</v>
      </c>
      <c r="AS696" s="46" t="str">
        <f>IF(Stats!$AR696=Stats!$AN696,CONCATENATE(Stats!$AN696," over ",Stats!$AO696),CONCATENATE(Stats!$AO696," over ",Stats!$AN696))</f>
        <v>Jimmy over Nixon</v>
      </c>
      <c r="AT696" s="46" t="str">
        <f>IF(Stats!$AR696=Stats!$AO696,CONCATENATE(Stats!$AN696," loser to ",Stats!$AO696),CONCATENATE(Stats!$AO696," loser to ",Stats!$AN696))</f>
        <v>Nixon loser to Jimmy</v>
      </c>
      <c r="AU696" s="45">
        <f>ABS(Stats!$AQ696-Stats!$AP696)</f>
        <v>29.92</v>
      </c>
      <c r="AV696" s="45">
        <f>Stats!$AQ696+Stats!$AP696</f>
        <v>179.2</v>
      </c>
      <c r="AW696" s="45"/>
      <c r="AX696" s="4"/>
      <c r="AY696" s="4"/>
      <c r="AZ696" s="4"/>
      <c r="BB696" s="4"/>
      <c r="BC696" s="4"/>
      <c r="BD696" s="4"/>
      <c r="BE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  <c r="CG696" s="4"/>
      <c r="CH696" s="4"/>
      <c r="CI696" s="4"/>
      <c r="CJ696" s="4"/>
      <c r="CK696" s="4"/>
      <c r="CL696" s="4"/>
      <c r="CM696" s="4"/>
      <c r="CN696" s="4"/>
      <c r="CO696" s="4"/>
      <c r="CP696" s="4"/>
      <c r="CQ696" s="4"/>
      <c r="CR696" s="4"/>
      <c r="CS696" s="4"/>
      <c r="CT696" s="4"/>
      <c r="CU696" s="4"/>
      <c r="CV696" s="4"/>
      <c r="CW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5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64">
        <v>2019.0</v>
      </c>
      <c r="AM697" s="64">
        <v>1.0</v>
      </c>
      <c r="AN697" s="65" t="s">
        <v>55</v>
      </c>
      <c r="AO697" s="65" t="s">
        <v>68</v>
      </c>
      <c r="AP697" s="64">
        <v>144.72</v>
      </c>
      <c r="AQ697" s="64">
        <v>92.64</v>
      </c>
      <c r="AR697" s="65" t="str">
        <f>IF(Stats!$AP697&gt;Stats!$AQ697,Stats!$AN697,Stats!$AO697)</f>
        <v>Dave</v>
      </c>
      <c r="AS697" s="65" t="str">
        <f>IF(Stats!$AR697=Stats!$AN697,CONCATENATE(Stats!$AN697," over ",Stats!$AO697),CONCATENATE(Stats!$AO697," over ",Stats!$AN697))</f>
        <v>Dave over Ryan</v>
      </c>
      <c r="AT697" s="65" t="str">
        <f>IF(Stats!$AR697=Stats!$AO697,CONCATENATE(Stats!$AN697," loser to ",Stats!$AO697),CONCATENATE(Stats!$AO697," loser to ",Stats!$AN697))</f>
        <v>Ryan loser to Dave</v>
      </c>
      <c r="AU697" s="64">
        <f>ABS(Stats!$AQ697-Stats!$AP697)</f>
        <v>52.08</v>
      </c>
      <c r="AV697" s="64">
        <f>Stats!$AQ697+Stats!$AP697</f>
        <v>237.36</v>
      </c>
      <c r="AW697" s="64"/>
      <c r="AX697" s="4"/>
      <c r="AY697" s="4"/>
      <c r="AZ697" s="4"/>
      <c r="BB697" s="4"/>
      <c r="BC697" s="4"/>
      <c r="BD697" s="4"/>
      <c r="BE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  <c r="CG697" s="4"/>
      <c r="CH697" s="4"/>
      <c r="CI697" s="4"/>
      <c r="CJ697" s="4"/>
      <c r="CK697" s="4"/>
      <c r="CL697" s="4"/>
      <c r="CM697" s="4"/>
      <c r="CN697" s="4"/>
      <c r="CO697" s="4"/>
      <c r="CP697" s="4"/>
      <c r="CQ697" s="4"/>
      <c r="CR697" s="4"/>
      <c r="CS697" s="4"/>
      <c r="CT697" s="4"/>
      <c r="CU697" s="4"/>
      <c r="CV697" s="4"/>
      <c r="CW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5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5">
        <v>2018.0</v>
      </c>
      <c r="AM698" s="45">
        <v>16.0</v>
      </c>
      <c r="AN698" s="46" t="s">
        <v>63</v>
      </c>
      <c r="AO698" s="46" t="s">
        <v>50</v>
      </c>
      <c r="AP698" s="45">
        <v>111.38</v>
      </c>
      <c r="AQ698" s="45">
        <v>161.42</v>
      </c>
      <c r="AR698" s="46" t="str">
        <f>IF(Stats!$AP698&gt;Stats!$AQ698,Stats!$AN698,Stats!$AO698)</f>
        <v>AJ</v>
      </c>
      <c r="AS698" s="46" t="str">
        <f>IF(Stats!$AR698=Stats!$AN698,CONCATENATE(Stats!$AN698," over ",Stats!$AO698),CONCATENATE(Stats!$AO698," over ",Stats!$AN698))</f>
        <v>AJ over Mike S</v>
      </c>
      <c r="AT698" s="46" t="str">
        <f>IF(Stats!$AR698=Stats!$AO698,CONCATENATE(Stats!$AN698," loser to ",Stats!$AO698),CONCATENATE(Stats!$AO698," loser to ",Stats!$AN698))</f>
        <v>Mike S loser to AJ</v>
      </c>
      <c r="AU698" s="45">
        <f>ABS(Stats!$AQ698-Stats!$AP698)</f>
        <v>50.04</v>
      </c>
      <c r="AV698" s="45">
        <f>Stats!$AQ698+Stats!$AP698</f>
        <v>272.8</v>
      </c>
      <c r="AW698" s="45" t="s">
        <v>73</v>
      </c>
      <c r="AX698" s="4"/>
      <c r="AY698" s="4"/>
      <c r="AZ698" s="4"/>
      <c r="BB698" s="4"/>
      <c r="BC698" s="4"/>
      <c r="BD698" s="4"/>
      <c r="BE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  <c r="BX698" s="4"/>
      <c r="BY698" s="4"/>
      <c r="BZ698" s="4"/>
      <c r="CA698" s="4"/>
      <c r="CB698" s="4"/>
      <c r="CC698" s="4"/>
      <c r="CD698" s="4"/>
      <c r="CE698" s="4"/>
      <c r="CF698" s="4"/>
      <c r="CG698" s="4"/>
      <c r="CH698" s="4"/>
      <c r="CI698" s="4"/>
      <c r="CJ698" s="4"/>
      <c r="CK698" s="4"/>
      <c r="CL698" s="4"/>
      <c r="CM698" s="4"/>
      <c r="CN698" s="4"/>
      <c r="CO698" s="4"/>
      <c r="CP698" s="4"/>
      <c r="CQ698" s="4"/>
      <c r="CR698" s="4"/>
      <c r="CS698" s="4"/>
      <c r="CT698" s="4"/>
      <c r="CU698" s="4"/>
      <c r="CV698" s="4"/>
      <c r="CW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5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64">
        <v>2018.0</v>
      </c>
      <c r="AM699" s="64">
        <v>16.0</v>
      </c>
      <c r="AN699" s="65" t="s">
        <v>49</v>
      </c>
      <c r="AO699" s="65" t="s">
        <v>69</v>
      </c>
      <c r="AP699" s="64">
        <v>114.96</v>
      </c>
      <c r="AQ699" s="64">
        <v>98.46</v>
      </c>
      <c r="AR699" s="65" t="str">
        <f>IF(Stats!$AP699&gt;Stats!$AQ699,Stats!$AN699,Stats!$AO699)</f>
        <v>Adler</v>
      </c>
      <c r="AS699" s="65" t="str">
        <f>IF(Stats!$AR699=Stats!$AN699,CONCATENATE(Stats!$AN699," over ",Stats!$AO699),CONCATENATE(Stats!$AO699," over ",Stats!$AN699))</f>
        <v>Adler over Todd</v>
      </c>
      <c r="AT699" s="65" t="str">
        <f>IF(Stats!$AR699=Stats!$AO699,CONCATENATE(Stats!$AN699," loser to ",Stats!$AO699),CONCATENATE(Stats!$AO699," loser to ",Stats!$AN699))</f>
        <v>Todd loser to Adler</v>
      </c>
      <c r="AU699" s="64">
        <f>ABS(Stats!$AQ699-Stats!$AP699)</f>
        <v>16.5</v>
      </c>
      <c r="AV699" s="64">
        <f>Stats!$AQ699+Stats!$AP699</f>
        <v>213.42</v>
      </c>
      <c r="AW699" s="64" t="s">
        <v>73</v>
      </c>
      <c r="AX699" s="4"/>
      <c r="AY699" s="4"/>
      <c r="AZ699" s="4"/>
      <c r="BB699" s="4"/>
      <c r="BC699" s="4"/>
      <c r="BD699" s="4"/>
      <c r="BE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  <c r="BX699" s="4"/>
      <c r="BY699" s="4"/>
      <c r="BZ699" s="4"/>
      <c r="CA699" s="4"/>
      <c r="CB699" s="4"/>
      <c r="CC699" s="4"/>
      <c r="CD699" s="4"/>
      <c r="CE699" s="4"/>
      <c r="CF699" s="4"/>
      <c r="CG699" s="4"/>
      <c r="CH699" s="4"/>
      <c r="CI699" s="4"/>
      <c r="CJ699" s="4"/>
      <c r="CK699" s="4"/>
      <c r="CL699" s="4"/>
      <c r="CM699" s="4"/>
      <c r="CN699" s="4"/>
      <c r="CO699" s="4"/>
      <c r="CP699" s="4"/>
      <c r="CQ699" s="4"/>
      <c r="CR699" s="4"/>
      <c r="CS699" s="4"/>
      <c r="CT699" s="4"/>
      <c r="CU699" s="4"/>
      <c r="CV699" s="4"/>
      <c r="CW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5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5">
        <v>2018.0</v>
      </c>
      <c r="AM700" s="45">
        <v>16.0</v>
      </c>
      <c r="AN700" s="46" t="s">
        <v>57</v>
      </c>
      <c r="AO700" s="46" t="s">
        <v>65</v>
      </c>
      <c r="AP700" s="45">
        <v>127.06</v>
      </c>
      <c r="AQ700" s="45">
        <v>63.34</v>
      </c>
      <c r="AR700" s="46" t="str">
        <f>IF(Stats!$AP700&gt;Stats!$AQ700,Stats!$AN700,Stats!$AO700)</f>
        <v>Doug</v>
      </c>
      <c r="AS700" s="46" t="str">
        <f>IF(Stats!$AR700=Stats!$AN700,CONCATENATE(Stats!$AN700," over ",Stats!$AO700),CONCATENATE(Stats!$AO700," over ",Stats!$AN700))</f>
        <v>Doug over Neill</v>
      </c>
      <c r="AT700" s="46" t="str">
        <f>IF(Stats!$AR700=Stats!$AO700,CONCATENATE(Stats!$AN700," loser to ",Stats!$AO700),CONCATENATE(Stats!$AO700," loser to ",Stats!$AN700))</f>
        <v>Neill loser to Doug</v>
      </c>
      <c r="AU700" s="45">
        <f>ABS(Stats!$AQ700-Stats!$AP700)</f>
        <v>63.72</v>
      </c>
      <c r="AV700" s="45">
        <f>Stats!$AQ700+Stats!$AP700</f>
        <v>190.4</v>
      </c>
      <c r="AW700" s="45" t="s">
        <v>73</v>
      </c>
      <c r="AX700" s="4"/>
      <c r="AY700" s="4"/>
      <c r="AZ700" s="4"/>
      <c r="BB700" s="4"/>
      <c r="BC700" s="4"/>
      <c r="BD700" s="4"/>
      <c r="BE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  <c r="BX700" s="4"/>
      <c r="BY700" s="4"/>
      <c r="BZ700" s="4"/>
      <c r="CA700" s="4"/>
      <c r="CB700" s="4"/>
      <c r="CC700" s="4"/>
      <c r="CD700" s="4"/>
      <c r="CE700" s="4"/>
      <c r="CF700" s="4"/>
      <c r="CG700" s="4"/>
      <c r="CH700" s="4"/>
      <c r="CI700" s="4"/>
      <c r="CJ700" s="4"/>
      <c r="CK700" s="4"/>
      <c r="CL700" s="4"/>
      <c r="CM700" s="4"/>
      <c r="CN700" s="4"/>
      <c r="CO700" s="4"/>
      <c r="CP700" s="4"/>
      <c r="CQ700" s="4"/>
      <c r="CR700" s="4"/>
      <c r="CS700" s="4"/>
      <c r="CT700" s="4"/>
      <c r="CU700" s="4"/>
      <c r="CV700" s="4"/>
      <c r="CW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5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64">
        <v>2018.0</v>
      </c>
      <c r="AM701" s="64">
        <v>16.0</v>
      </c>
      <c r="AN701" s="65" t="s">
        <v>60</v>
      </c>
      <c r="AO701" s="65" t="s">
        <v>59</v>
      </c>
      <c r="AP701" s="64">
        <v>104.56</v>
      </c>
      <c r="AQ701" s="64">
        <v>95.44</v>
      </c>
      <c r="AR701" s="65" t="str">
        <f>IF(Stats!$AP701&gt;Stats!$AQ701,Stats!$AN701,Stats!$AO701)</f>
        <v>Hoyle</v>
      </c>
      <c r="AS701" s="65" t="str">
        <f>IF(Stats!$AR701=Stats!$AN701,CONCATENATE(Stats!$AN701," over ",Stats!$AO701),CONCATENATE(Stats!$AO701," over ",Stats!$AN701))</f>
        <v>Hoyle over Forrest</v>
      </c>
      <c r="AT701" s="65" t="str">
        <f>IF(Stats!$AR701=Stats!$AO701,CONCATENATE(Stats!$AN701," loser to ",Stats!$AO701),CONCATENATE(Stats!$AO701," loser to ",Stats!$AN701))</f>
        <v>Forrest loser to Hoyle</v>
      </c>
      <c r="AU701" s="64">
        <f>ABS(Stats!$AQ701-Stats!$AP701)</f>
        <v>9.12</v>
      </c>
      <c r="AV701" s="64">
        <f>Stats!$AQ701+Stats!$AP701</f>
        <v>200</v>
      </c>
      <c r="AW701" s="64" t="s">
        <v>73</v>
      </c>
      <c r="AX701" s="4"/>
      <c r="AY701" s="4"/>
      <c r="AZ701" s="4"/>
      <c r="BB701" s="4"/>
      <c r="BC701" s="4"/>
      <c r="BD701" s="4"/>
      <c r="BE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  <c r="BX701" s="4"/>
      <c r="BY701" s="4"/>
      <c r="BZ701" s="4"/>
      <c r="CA701" s="4"/>
      <c r="CB701" s="4"/>
      <c r="CC701" s="4"/>
      <c r="CD701" s="4"/>
      <c r="CE701" s="4"/>
      <c r="CF701" s="4"/>
      <c r="CG701" s="4"/>
      <c r="CH701" s="4"/>
      <c r="CI701" s="4"/>
      <c r="CJ701" s="4"/>
      <c r="CK701" s="4"/>
      <c r="CL701" s="4"/>
      <c r="CM701" s="4"/>
      <c r="CN701" s="4"/>
      <c r="CO701" s="4"/>
      <c r="CP701" s="4"/>
      <c r="CQ701" s="4"/>
      <c r="CR701" s="4"/>
      <c r="CS701" s="4"/>
      <c r="CT701" s="4"/>
      <c r="CU701" s="4"/>
      <c r="CV701" s="4"/>
      <c r="CW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5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5">
        <v>2018.0</v>
      </c>
      <c r="AM702" s="45">
        <v>16.0</v>
      </c>
      <c r="AN702" s="46" t="s">
        <v>61</v>
      </c>
      <c r="AO702" s="46" t="s">
        <v>55</v>
      </c>
      <c r="AP702" s="45">
        <v>109.14</v>
      </c>
      <c r="AQ702" s="45">
        <v>116.46</v>
      </c>
      <c r="AR702" s="46" t="str">
        <f>IF(Stats!$AP702&gt;Stats!$AQ702,Stats!$AN702,Stats!$AO702)</f>
        <v>Dave</v>
      </c>
      <c r="AS702" s="46" t="str">
        <f>IF(Stats!$AR702=Stats!$AN702,CONCATENATE(Stats!$AN702," over ",Stats!$AO702),CONCATENATE(Stats!$AO702," over ",Stats!$AN702))</f>
        <v>Dave over Jimmy</v>
      </c>
      <c r="AT702" s="46" t="str">
        <f>IF(Stats!$AR702=Stats!$AO702,CONCATENATE(Stats!$AN702," loser to ",Stats!$AO702),CONCATENATE(Stats!$AO702," loser to ",Stats!$AN702))</f>
        <v>Jimmy loser to Dave</v>
      </c>
      <c r="AU702" s="45">
        <f>ABS(Stats!$AQ702-Stats!$AP702)</f>
        <v>7.32</v>
      </c>
      <c r="AV702" s="45">
        <f>Stats!$AQ702+Stats!$AP702</f>
        <v>225.6</v>
      </c>
      <c r="AW702" s="45" t="s">
        <v>73</v>
      </c>
      <c r="AX702" s="4"/>
      <c r="AY702" s="4"/>
      <c r="AZ702" s="4"/>
      <c r="BB702" s="4"/>
      <c r="BC702" s="4"/>
      <c r="BD702" s="4"/>
      <c r="BE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  <c r="CG702" s="4"/>
      <c r="CH702" s="4"/>
      <c r="CI702" s="4"/>
      <c r="CJ702" s="4"/>
      <c r="CK702" s="4"/>
      <c r="CL702" s="4"/>
      <c r="CM702" s="4"/>
      <c r="CN702" s="4"/>
      <c r="CO702" s="4"/>
      <c r="CP702" s="4"/>
      <c r="CQ702" s="4"/>
      <c r="CR702" s="4"/>
      <c r="CS702" s="4"/>
      <c r="CT702" s="4"/>
      <c r="CU702" s="4"/>
      <c r="CV702" s="4"/>
      <c r="CW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5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64">
        <v>2018.0</v>
      </c>
      <c r="AM703" s="64">
        <v>16.0</v>
      </c>
      <c r="AN703" s="65" t="s">
        <v>68</v>
      </c>
      <c r="AO703" s="65" t="s">
        <v>66</v>
      </c>
      <c r="AP703" s="64">
        <v>104.04</v>
      </c>
      <c r="AQ703" s="64">
        <v>106.44</v>
      </c>
      <c r="AR703" s="65" t="str">
        <f>IF(Stats!$AP703&gt;Stats!$AQ703,Stats!$AN703,Stats!$AO703)</f>
        <v>Nixon</v>
      </c>
      <c r="AS703" s="65" t="str">
        <f>IF(Stats!$AR703=Stats!$AN703,CONCATENATE(Stats!$AN703," over ",Stats!$AO703),CONCATENATE(Stats!$AO703," over ",Stats!$AN703))</f>
        <v>Nixon over Ryan</v>
      </c>
      <c r="AT703" s="65" t="str">
        <f>IF(Stats!$AR703=Stats!$AO703,CONCATENATE(Stats!$AN703," loser to ",Stats!$AO703),CONCATENATE(Stats!$AO703," loser to ",Stats!$AN703))</f>
        <v>Ryan loser to Nixon</v>
      </c>
      <c r="AU703" s="64">
        <f>ABS(Stats!$AQ703-Stats!$AP703)</f>
        <v>2.4</v>
      </c>
      <c r="AV703" s="64">
        <f>Stats!$AQ703+Stats!$AP703</f>
        <v>210.48</v>
      </c>
      <c r="AW703" s="64" t="s">
        <v>73</v>
      </c>
      <c r="AX703" s="4"/>
      <c r="AY703" s="4"/>
      <c r="AZ703" s="4"/>
      <c r="BB703" s="4"/>
      <c r="BC703" s="4"/>
      <c r="BD703" s="4"/>
      <c r="BE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  <c r="BX703" s="4"/>
      <c r="BY703" s="4"/>
      <c r="BZ703" s="4"/>
      <c r="CA703" s="4"/>
      <c r="CB703" s="4"/>
      <c r="CC703" s="4"/>
      <c r="CD703" s="4"/>
      <c r="CE703" s="4"/>
      <c r="CF703" s="4"/>
      <c r="CG703" s="4"/>
      <c r="CH703" s="4"/>
      <c r="CI703" s="4"/>
      <c r="CJ703" s="4"/>
      <c r="CK703" s="4"/>
      <c r="CL703" s="4"/>
      <c r="CM703" s="4"/>
      <c r="CN703" s="4"/>
      <c r="CO703" s="4"/>
      <c r="CP703" s="4"/>
      <c r="CQ703" s="4"/>
      <c r="CR703" s="4"/>
      <c r="CS703" s="4"/>
      <c r="CT703" s="4"/>
      <c r="CU703" s="4"/>
      <c r="CV703" s="4"/>
      <c r="CW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5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5">
        <v>2018.0</v>
      </c>
      <c r="AM704" s="45">
        <v>16.0</v>
      </c>
      <c r="AN704" s="46" t="s">
        <v>58</v>
      </c>
      <c r="AO704" s="46" t="s">
        <v>67</v>
      </c>
      <c r="AP704" s="45">
        <v>71.24</v>
      </c>
      <c r="AQ704" s="45">
        <v>104.9</v>
      </c>
      <c r="AR704" s="46" t="str">
        <f>IF(Stats!$AP704&gt;Stats!$AQ704,Stats!$AN704,Stats!$AO704)</f>
        <v>Rick</v>
      </c>
      <c r="AS704" s="46" t="str">
        <f>IF(Stats!$AR704=Stats!$AN704,CONCATENATE(Stats!$AN704," over ",Stats!$AO704),CONCATENATE(Stats!$AO704," over ",Stats!$AN704))</f>
        <v>Rick over Ean</v>
      </c>
      <c r="AT704" s="46" t="str">
        <f>IF(Stats!$AR704=Stats!$AO704,CONCATENATE(Stats!$AN704," loser to ",Stats!$AO704),CONCATENATE(Stats!$AO704," loser to ",Stats!$AN704))</f>
        <v>Ean loser to Rick</v>
      </c>
      <c r="AU704" s="45">
        <f>ABS(Stats!$AQ704-Stats!$AP704)</f>
        <v>33.66</v>
      </c>
      <c r="AV704" s="45">
        <f>Stats!$AQ704+Stats!$AP704</f>
        <v>176.14</v>
      </c>
      <c r="AW704" s="45" t="s">
        <v>73</v>
      </c>
      <c r="AX704" s="4"/>
      <c r="AY704" s="4"/>
      <c r="AZ704" s="4"/>
      <c r="BB704" s="4"/>
      <c r="BC704" s="4"/>
      <c r="BD704" s="4"/>
      <c r="BE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  <c r="BX704" s="4"/>
      <c r="BY704" s="4"/>
      <c r="BZ704" s="4"/>
      <c r="CA704" s="4"/>
      <c r="CB704" s="4"/>
      <c r="CC704" s="4"/>
      <c r="CD704" s="4"/>
      <c r="CE704" s="4"/>
      <c r="CF704" s="4"/>
      <c r="CG704" s="4"/>
      <c r="CH704" s="4"/>
      <c r="CI704" s="4"/>
      <c r="CJ704" s="4"/>
      <c r="CK704" s="4"/>
      <c r="CL704" s="4"/>
      <c r="CM704" s="4"/>
      <c r="CN704" s="4"/>
      <c r="CO704" s="4"/>
      <c r="CP704" s="4"/>
      <c r="CQ704" s="4"/>
      <c r="CR704" s="4"/>
      <c r="CS704" s="4"/>
      <c r="CT704" s="4"/>
      <c r="CU704" s="4"/>
      <c r="CV704" s="4"/>
      <c r="CW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5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64">
        <v>2018.0</v>
      </c>
      <c r="AM705" s="64">
        <v>15.0</v>
      </c>
      <c r="AN705" s="65" t="s">
        <v>50</v>
      </c>
      <c r="AO705" s="65" t="s">
        <v>69</v>
      </c>
      <c r="AP705" s="64">
        <v>130.76</v>
      </c>
      <c r="AQ705" s="64">
        <v>77.62</v>
      </c>
      <c r="AR705" s="65" t="str">
        <f>IF(Stats!$AP705&gt;Stats!$AQ705,Stats!$AN705,Stats!$AO705)</f>
        <v>AJ</v>
      </c>
      <c r="AS705" s="65" t="str">
        <f>IF(Stats!$AR705=Stats!$AN705,CONCATENATE(Stats!$AN705," over ",Stats!$AO705),CONCATENATE(Stats!$AO705," over ",Stats!$AN705))</f>
        <v>AJ over Todd</v>
      </c>
      <c r="AT705" s="65" t="str">
        <f>IF(Stats!$AR705=Stats!$AO705,CONCATENATE(Stats!$AN705," loser to ",Stats!$AO705),CONCATENATE(Stats!$AO705," loser to ",Stats!$AN705))</f>
        <v>Todd loser to AJ</v>
      </c>
      <c r="AU705" s="64">
        <f>ABS(Stats!$AQ705-Stats!$AP705)</f>
        <v>53.14</v>
      </c>
      <c r="AV705" s="64">
        <f>Stats!$AQ705+Stats!$AP705</f>
        <v>208.38</v>
      </c>
      <c r="AW705" s="64" t="s">
        <v>73</v>
      </c>
      <c r="AX705" s="4"/>
      <c r="AY705" s="4"/>
      <c r="AZ705" s="4"/>
      <c r="BB705" s="4"/>
      <c r="BC705" s="4"/>
      <c r="BD705" s="4"/>
      <c r="BE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  <c r="BX705" s="4"/>
      <c r="BY705" s="4"/>
      <c r="BZ705" s="4"/>
      <c r="CA705" s="4"/>
      <c r="CB705" s="4"/>
      <c r="CC705" s="4"/>
      <c r="CD705" s="4"/>
      <c r="CE705" s="4"/>
      <c r="CF705" s="4"/>
      <c r="CG705" s="4"/>
      <c r="CH705" s="4"/>
      <c r="CI705" s="4"/>
      <c r="CJ705" s="4"/>
      <c r="CK705" s="4"/>
      <c r="CL705" s="4"/>
      <c r="CM705" s="4"/>
      <c r="CN705" s="4"/>
      <c r="CO705" s="4"/>
      <c r="CP705" s="4"/>
      <c r="CQ705" s="4"/>
      <c r="CR705" s="4"/>
      <c r="CS705" s="4"/>
      <c r="CT705" s="4"/>
      <c r="CU705" s="4"/>
      <c r="CV705" s="4"/>
      <c r="CW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5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5">
        <v>2018.0</v>
      </c>
      <c r="AM706" s="45">
        <v>15.0</v>
      </c>
      <c r="AN706" s="46" t="s">
        <v>63</v>
      </c>
      <c r="AO706" s="46" t="s">
        <v>49</v>
      </c>
      <c r="AP706" s="45">
        <v>119.06</v>
      </c>
      <c r="AQ706" s="45">
        <v>107.86</v>
      </c>
      <c r="AR706" s="46" t="str">
        <f>IF(Stats!$AP706&gt;Stats!$AQ706,Stats!$AN706,Stats!$AO706)</f>
        <v>Mike S</v>
      </c>
      <c r="AS706" s="46" t="str">
        <f>IF(Stats!$AR706=Stats!$AN706,CONCATENATE(Stats!$AN706," over ",Stats!$AO706),CONCATENATE(Stats!$AO706," over ",Stats!$AN706))</f>
        <v>Mike S over Adler</v>
      </c>
      <c r="AT706" s="46" t="str">
        <f>IF(Stats!$AR706=Stats!$AO706,CONCATENATE(Stats!$AN706," loser to ",Stats!$AO706),CONCATENATE(Stats!$AO706," loser to ",Stats!$AN706))</f>
        <v>Adler loser to Mike S</v>
      </c>
      <c r="AU706" s="45">
        <f>ABS(Stats!$AQ706-Stats!$AP706)</f>
        <v>11.2</v>
      </c>
      <c r="AV706" s="45">
        <f>Stats!$AQ706+Stats!$AP706</f>
        <v>226.92</v>
      </c>
      <c r="AW706" s="45" t="s">
        <v>73</v>
      </c>
      <c r="AX706" s="4"/>
      <c r="AY706" s="4"/>
      <c r="AZ706" s="4"/>
      <c r="BB706" s="4"/>
      <c r="BC706" s="4"/>
      <c r="BD706" s="4"/>
      <c r="BE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  <c r="BX706" s="4"/>
      <c r="BY706" s="4"/>
      <c r="BZ706" s="4"/>
      <c r="CA706" s="4"/>
      <c r="CB706" s="4"/>
      <c r="CC706" s="4"/>
      <c r="CD706" s="4"/>
      <c r="CE706" s="4"/>
      <c r="CF706" s="4"/>
      <c r="CG706" s="4"/>
      <c r="CH706" s="4"/>
      <c r="CI706" s="4"/>
      <c r="CJ706" s="4"/>
      <c r="CK706" s="4"/>
      <c r="CL706" s="4"/>
      <c r="CM706" s="4"/>
      <c r="CN706" s="4"/>
      <c r="CO706" s="4"/>
      <c r="CP706" s="4"/>
      <c r="CQ706" s="4"/>
      <c r="CR706" s="4"/>
      <c r="CS706" s="4"/>
      <c r="CT706" s="4"/>
      <c r="CU706" s="4"/>
      <c r="CV706" s="4"/>
      <c r="CW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5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64">
        <v>2018.0</v>
      </c>
      <c r="AM707" s="64">
        <v>15.0</v>
      </c>
      <c r="AN707" s="65" t="s">
        <v>57</v>
      </c>
      <c r="AO707" s="65" t="s">
        <v>65</v>
      </c>
      <c r="AP707" s="64">
        <v>82.64</v>
      </c>
      <c r="AQ707" s="64">
        <v>82.12</v>
      </c>
      <c r="AR707" s="65" t="str">
        <f>IF(Stats!$AP707&gt;Stats!$AQ707,Stats!$AN707,Stats!$AO707)</f>
        <v>Doug</v>
      </c>
      <c r="AS707" s="65" t="str">
        <f>IF(Stats!$AR707=Stats!$AN707,CONCATENATE(Stats!$AN707," over ",Stats!$AO707),CONCATENATE(Stats!$AO707," over ",Stats!$AN707))</f>
        <v>Doug over Neill</v>
      </c>
      <c r="AT707" s="65" t="str">
        <f>IF(Stats!$AR707=Stats!$AO707,CONCATENATE(Stats!$AN707," loser to ",Stats!$AO707),CONCATENATE(Stats!$AO707," loser to ",Stats!$AN707))</f>
        <v>Neill loser to Doug</v>
      </c>
      <c r="AU707" s="64">
        <f>ABS(Stats!$AQ707-Stats!$AP707)</f>
        <v>0.52</v>
      </c>
      <c r="AV707" s="64">
        <f>Stats!$AQ707+Stats!$AP707</f>
        <v>164.76</v>
      </c>
      <c r="AW707" s="64" t="s">
        <v>73</v>
      </c>
      <c r="AX707" s="4"/>
      <c r="AY707" s="4"/>
      <c r="AZ707" s="4"/>
      <c r="BB707" s="4"/>
      <c r="BC707" s="4"/>
      <c r="BD707" s="4"/>
      <c r="BE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  <c r="BX707" s="4"/>
      <c r="BY707" s="4"/>
      <c r="BZ707" s="4"/>
      <c r="CA707" s="4"/>
      <c r="CB707" s="4"/>
      <c r="CC707" s="4"/>
      <c r="CD707" s="4"/>
      <c r="CE707" s="4"/>
      <c r="CF707" s="4"/>
      <c r="CG707" s="4"/>
      <c r="CH707" s="4"/>
      <c r="CI707" s="4"/>
      <c r="CJ707" s="4"/>
      <c r="CK707" s="4"/>
      <c r="CL707" s="4"/>
      <c r="CM707" s="4"/>
      <c r="CN707" s="4"/>
      <c r="CO707" s="4"/>
      <c r="CP707" s="4"/>
      <c r="CQ707" s="4"/>
      <c r="CR707" s="4"/>
      <c r="CS707" s="4"/>
      <c r="CT707" s="4"/>
      <c r="CU707" s="4"/>
      <c r="CV707" s="4"/>
      <c r="CW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5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5">
        <v>2018.0</v>
      </c>
      <c r="AM708" s="45">
        <v>15.0</v>
      </c>
      <c r="AN708" s="46" t="s">
        <v>60</v>
      </c>
      <c r="AO708" s="46" t="s">
        <v>55</v>
      </c>
      <c r="AP708" s="45">
        <v>105.84</v>
      </c>
      <c r="AQ708" s="45">
        <v>68.78</v>
      </c>
      <c r="AR708" s="46" t="str">
        <f>IF(Stats!$AP708&gt;Stats!$AQ708,Stats!$AN708,Stats!$AO708)</f>
        <v>Hoyle</v>
      </c>
      <c r="AS708" s="46" t="str">
        <f>IF(Stats!$AR708=Stats!$AN708,CONCATENATE(Stats!$AN708," over ",Stats!$AO708),CONCATENATE(Stats!$AO708," over ",Stats!$AN708))</f>
        <v>Hoyle over Dave</v>
      </c>
      <c r="AT708" s="46" t="str">
        <f>IF(Stats!$AR708=Stats!$AO708,CONCATENATE(Stats!$AN708," loser to ",Stats!$AO708),CONCATENATE(Stats!$AO708," loser to ",Stats!$AN708))</f>
        <v>Dave loser to Hoyle</v>
      </c>
      <c r="AU708" s="45">
        <f>ABS(Stats!$AQ708-Stats!$AP708)</f>
        <v>37.06</v>
      </c>
      <c r="AV708" s="45">
        <f>Stats!$AQ708+Stats!$AP708</f>
        <v>174.62</v>
      </c>
      <c r="AW708" s="45" t="s">
        <v>73</v>
      </c>
      <c r="AX708" s="4"/>
      <c r="AY708" s="4"/>
      <c r="AZ708" s="4"/>
      <c r="BB708" s="4"/>
      <c r="BC708" s="4"/>
      <c r="BD708" s="4"/>
      <c r="BE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  <c r="BX708" s="4"/>
      <c r="BY708" s="4"/>
      <c r="BZ708" s="4"/>
      <c r="CA708" s="4"/>
      <c r="CB708" s="4"/>
      <c r="CC708" s="4"/>
      <c r="CD708" s="4"/>
      <c r="CE708" s="4"/>
      <c r="CF708" s="4"/>
      <c r="CG708" s="4"/>
      <c r="CH708" s="4"/>
      <c r="CI708" s="4"/>
      <c r="CJ708" s="4"/>
      <c r="CK708" s="4"/>
      <c r="CL708" s="4"/>
      <c r="CM708" s="4"/>
      <c r="CN708" s="4"/>
      <c r="CO708" s="4"/>
      <c r="CP708" s="4"/>
      <c r="CQ708" s="4"/>
      <c r="CR708" s="4"/>
      <c r="CS708" s="4"/>
      <c r="CT708" s="4"/>
      <c r="CU708" s="4"/>
      <c r="CV708" s="4"/>
      <c r="CW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5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64">
        <v>2018.0</v>
      </c>
      <c r="AM709" s="64">
        <v>15.0</v>
      </c>
      <c r="AN709" s="65" t="s">
        <v>66</v>
      </c>
      <c r="AO709" s="65" t="s">
        <v>59</v>
      </c>
      <c r="AP709" s="64">
        <v>76.38</v>
      </c>
      <c r="AQ709" s="64">
        <v>77.96</v>
      </c>
      <c r="AR709" s="65" t="str">
        <f>IF(Stats!$AP709&gt;Stats!$AQ709,Stats!$AN709,Stats!$AO709)</f>
        <v>Forrest</v>
      </c>
      <c r="AS709" s="65" t="str">
        <f>IF(Stats!$AR709=Stats!$AN709,CONCATENATE(Stats!$AN709," over ",Stats!$AO709),CONCATENATE(Stats!$AO709," over ",Stats!$AN709))</f>
        <v>Forrest over Nixon</v>
      </c>
      <c r="AT709" s="65" t="str">
        <f>IF(Stats!$AR709=Stats!$AO709,CONCATENATE(Stats!$AN709," loser to ",Stats!$AO709),CONCATENATE(Stats!$AO709," loser to ",Stats!$AN709))</f>
        <v>Nixon loser to Forrest</v>
      </c>
      <c r="AU709" s="64">
        <f>ABS(Stats!$AQ709-Stats!$AP709)</f>
        <v>1.58</v>
      </c>
      <c r="AV709" s="64">
        <f>Stats!$AQ709+Stats!$AP709</f>
        <v>154.34</v>
      </c>
      <c r="AW709" s="64" t="s">
        <v>73</v>
      </c>
      <c r="AX709" s="4"/>
      <c r="AY709" s="4"/>
      <c r="AZ709" s="4"/>
      <c r="BB709" s="4"/>
      <c r="BC709" s="4"/>
      <c r="BD709" s="4"/>
      <c r="BE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  <c r="BX709" s="4"/>
      <c r="BY709" s="4"/>
      <c r="BZ709" s="4"/>
      <c r="CA709" s="4"/>
      <c r="CB709" s="4"/>
      <c r="CC709" s="4"/>
      <c r="CD709" s="4"/>
      <c r="CE709" s="4"/>
      <c r="CF709" s="4"/>
      <c r="CG709" s="4"/>
      <c r="CH709" s="4"/>
      <c r="CI709" s="4"/>
      <c r="CJ709" s="4"/>
      <c r="CK709" s="4"/>
      <c r="CL709" s="4"/>
      <c r="CM709" s="4"/>
      <c r="CN709" s="4"/>
      <c r="CO709" s="4"/>
      <c r="CP709" s="4"/>
      <c r="CQ709" s="4"/>
      <c r="CR709" s="4"/>
      <c r="CS709" s="4"/>
      <c r="CT709" s="4"/>
      <c r="CU709" s="4"/>
      <c r="CV709" s="4"/>
      <c r="CW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5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5">
        <v>2018.0</v>
      </c>
      <c r="AM710" s="45">
        <v>15.0</v>
      </c>
      <c r="AN710" s="46" t="s">
        <v>61</v>
      </c>
      <c r="AO710" s="46" t="s">
        <v>67</v>
      </c>
      <c r="AP710" s="45">
        <v>65.88</v>
      </c>
      <c r="AQ710" s="45">
        <v>64.4</v>
      </c>
      <c r="AR710" s="46" t="str">
        <f>IF(Stats!$AP710&gt;Stats!$AQ710,Stats!$AN710,Stats!$AO710)</f>
        <v>Jimmy</v>
      </c>
      <c r="AS710" s="46" t="str">
        <f>IF(Stats!$AR710=Stats!$AN710,CONCATENATE(Stats!$AN710," over ",Stats!$AO710),CONCATENATE(Stats!$AO710," over ",Stats!$AN710))</f>
        <v>Jimmy over Rick</v>
      </c>
      <c r="AT710" s="46" t="str">
        <f>IF(Stats!$AR710=Stats!$AO710,CONCATENATE(Stats!$AN710," loser to ",Stats!$AO710),CONCATENATE(Stats!$AO710," loser to ",Stats!$AN710))</f>
        <v>Rick loser to Jimmy</v>
      </c>
      <c r="AU710" s="45">
        <f>ABS(Stats!$AQ710-Stats!$AP710)</f>
        <v>1.48</v>
      </c>
      <c r="AV710" s="45">
        <f>Stats!$AQ710+Stats!$AP710</f>
        <v>130.28</v>
      </c>
      <c r="AW710" s="45" t="s">
        <v>73</v>
      </c>
      <c r="AX710" s="4"/>
      <c r="AY710" s="4"/>
      <c r="AZ710" s="4"/>
      <c r="BB710" s="4"/>
      <c r="BC710" s="4"/>
      <c r="BD710" s="4"/>
      <c r="BE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  <c r="BX710" s="4"/>
      <c r="BY710" s="4"/>
      <c r="BZ710" s="4"/>
      <c r="CA710" s="4"/>
      <c r="CB710" s="4"/>
      <c r="CC710" s="4"/>
      <c r="CD710" s="4"/>
      <c r="CE710" s="4"/>
      <c r="CF710" s="4"/>
      <c r="CG710" s="4"/>
      <c r="CH710" s="4"/>
      <c r="CI710" s="4"/>
      <c r="CJ710" s="4"/>
      <c r="CK710" s="4"/>
      <c r="CL710" s="4"/>
      <c r="CM710" s="4"/>
      <c r="CN710" s="4"/>
      <c r="CO710" s="4"/>
      <c r="CP710" s="4"/>
      <c r="CQ710" s="4"/>
      <c r="CR710" s="4"/>
      <c r="CS710" s="4"/>
      <c r="CT710" s="4"/>
      <c r="CU710" s="4"/>
      <c r="CV710" s="4"/>
      <c r="CW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5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64">
        <v>2018.0</v>
      </c>
      <c r="AM711" s="64">
        <v>15.0</v>
      </c>
      <c r="AN711" s="65" t="s">
        <v>68</v>
      </c>
      <c r="AO711" s="65" t="s">
        <v>58</v>
      </c>
      <c r="AP711" s="64">
        <v>91.66</v>
      </c>
      <c r="AQ711" s="64">
        <v>80.0</v>
      </c>
      <c r="AR711" s="65" t="str">
        <f>IF(Stats!$AP711&gt;Stats!$AQ711,Stats!$AN711,Stats!$AO711)</f>
        <v>Ryan</v>
      </c>
      <c r="AS711" s="65" t="str">
        <f>IF(Stats!$AR711=Stats!$AN711,CONCATENATE(Stats!$AN711," over ",Stats!$AO711),CONCATENATE(Stats!$AO711," over ",Stats!$AN711))</f>
        <v>Ryan over Ean</v>
      </c>
      <c r="AT711" s="65" t="str">
        <f>IF(Stats!$AR711=Stats!$AO711,CONCATENATE(Stats!$AN711," loser to ",Stats!$AO711),CONCATENATE(Stats!$AO711," loser to ",Stats!$AN711))</f>
        <v>Ean loser to Ryan</v>
      </c>
      <c r="AU711" s="64">
        <f>ABS(Stats!$AQ711-Stats!$AP711)</f>
        <v>11.66</v>
      </c>
      <c r="AV711" s="64">
        <f>Stats!$AQ711+Stats!$AP711</f>
        <v>171.66</v>
      </c>
      <c r="AW711" s="64" t="s">
        <v>73</v>
      </c>
      <c r="AX711" s="4"/>
      <c r="AY711" s="4"/>
      <c r="AZ711" s="4"/>
      <c r="BB711" s="4"/>
      <c r="BC711" s="4"/>
      <c r="BD711" s="4"/>
      <c r="BE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  <c r="BX711" s="4"/>
      <c r="BY711" s="4"/>
      <c r="BZ711" s="4"/>
      <c r="CA711" s="4"/>
      <c r="CB711" s="4"/>
      <c r="CC711" s="4"/>
      <c r="CD711" s="4"/>
      <c r="CE711" s="4"/>
      <c r="CF711" s="4"/>
      <c r="CG711" s="4"/>
      <c r="CH711" s="4"/>
      <c r="CI711" s="4"/>
      <c r="CJ711" s="4"/>
      <c r="CK711" s="4"/>
      <c r="CL711" s="4"/>
      <c r="CM711" s="4"/>
      <c r="CN711" s="4"/>
      <c r="CO711" s="4"/>
      <c r="CP711" s="4"/>
      <c r="CQ711" s="4"/>
      <c r="CR711" s="4"/>
      <c r="CS711" s="4"/>
      <c r="CT711" s="4"/>
      <c r="CU711" s="4"/>
      <c r="CV711" s="4"/>
      <c r="CW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5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5">
        <v>2018.0</v>
      </c>
      <c r="AM712" s="45">
        <v>14.0</v>
      </c>
      <c r="AN712" s="46" t="s">
        <v>57</v>
      </c>
      <c r="AO712" s="46" t="s">
        <v>50</v>
      </c>
      <c r="AP712" s="45">
        <v>104.0</v>
      </c>
      <c r="AQ712" s="45">
        <v>164.78</v>
      </c>
      <c r="AR712" s="46" t="str">
        <f>IF(Stats!$AP712&gt;Stats!$AQ712,Stats!$AN712,Stats!$AO712)</f>
        <v>AJ</v>
      </c>
      <c r="AS712" s="46" t="str">
        <f>IF(Stats!$AR712=Stats!$AN712,CONCATENATE(Stats!$AN712," over ",Stats!$AO712),CONCATENATE(Stats!$AO712," over ",Stats!$AN712))</f>
        <v>AJ over Doug</v>
      </c>
      <c r="AT712" s="46" t="str">
        <f>IF(Stats!$AR712=Stats!$AO712,CONCATENATE(Stats!$AN712," loser to ",Stats!$AO712),CONCATENATE(Stats!$AO712," loser to ",Stats!$AN712))</f>
        <v>Doug loser to AJ</v>
      </c>
      <c r="AU712" s="45">
        <f>ABS(Stats!$AQ712-Stats!$AP712)</f>
        <v>60.78</v>
      </c>
      <c r="AV712" s="45">
        <f>Stats!$AQ712+Stats!$AP712</f>
        <v>268.78</v>
      </c>
      <c r="AW712" s="45"/>
      <c r="AX712" s="4"/>
      <c r="AY712" s="4"/>
      <c r="AZ712" s="4"/>
      <c r="BB712" s="4"/>
      <c r="BC712" s="4"/>
      <c r="BD712" s="4"/>
      <c r="BE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  <c r="BX712" s="4"/>
      <c r="BY712" s="4"/>
      <c r="BZ712" s="4"/>
      <c r="CA712" s="4"/>
      <c r="CB712" s="4"/>
      <c r="CC712" s="4"/>
      <c r="CD712" s="4"/>
      <c r="CE712" s="4"/>
      <c r="CF712" s="4"/>
      <c r="CG712" s="4"/>
      <c r="CH712" s="4"/>
      <c r="CI712" s="4"/>
      <c r="CJ712" s="4"/>
      <c r="CK712" s="4"/>
      <c r="CL712" s="4"/>
      <c r="CM712" s="4"/>
      <c r="CN712" s="4"/>
      <c r="CO712" s="4"/>
      <c r="CP712" s="4"/>
      <c r="CQ712" s="4"/>
      <c r="CR712" s="4"/>
      <c r="CS712" s="4"/>
      <c r="CT712" s="4"/>
      <c r="CU712" s="4"/>
      <c r="CV712" s="4"/>
      <c r="CW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5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64">
        <v>2018.0</v>
      </c>
      <c r="AM713" s="64">
        <v>14.0</v>
      </c>
      <c r="AN713" s="65" t="s">
        <v>63</v>
      </c>
      <c r="AO713" s="65" t="s">
        <v>65</v>
      </c>
      <c r="AP713" s="64">
        <v>117.74</v>
      </c>
      <c r="AQ713" s="64">
        <v>97.9</v>
      </c>
      <c r="AR713" s="65" t="str">
        <f>IF(Stats!$AP713&gt;Stats!$AQ713,Stats!$AN713,Stats!$AO713)</f>
        <v>Mike S</v>
      </c>
      <c r="AS713" s="65" t="str">
        <f>IF(Stats!$AR713=Stats!$AN713,CONCATENATE(Stats!$AN713," over ",Stats!$AO713),CONCATENATE(Stats!$AO713," over ",Stats!$AN713))</f>
        <v>Mike S over Neill</v>
      </c>
      <c r="AT713" s="65" t="str">
        <f>IF(Stats!$AR713=Stats!$AO713,CONCATENATE(Stats!$AN713," loser to ",Stats!$AO713),CONCATENATE(Stats!$AO713," loser to ",Stats!$AN713))</f>
        <v>Neill loser to Mike S</v>
      </c>
      <c r="AU713" s="64">
        <f>ABS(Stats!$AQ713-Stats!$AP713)</f>
        <v>19.84</v>
      </c>
      <c r="AV713" s="64">
        <f>Stats!$AQ713+Stats!$AP713</f>
        <v>215.64</v>
      </c>
      <c r="AW713" s="64"/>
      <c r="AX713" s="4"/>
      <c r="AY713" s="4"/>
      <c r="AZ713" s="4"/>
      <c r="BB713" s="4"/>
      <c r="BC713" s="4"/>
      <c r="BD713" s="4"/>
      <c r="BE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  <c r="BX713" s="4"/>
      <c r="BY713" s="4"/>
      <c r="BZ713" s="4"/>
      <c r="CA713" s="4"/>
      <c r="CB713" s="4"/>
      <c r="CC713" s="4"/>
      <c r="CD713" s="4"/>
      <c r="CE713" s="4"/>
      <c r="CF713" s="4"/>
      <c r="CG713" s="4"/>
      <c r="CH713" s="4"/>
      <c r="CI713" s="4"/>
      <c r="CJ713" s="4"/>
      <c r="CK713" s="4"/>
      <c r="CL713" s="4"/>
      <c r="CM713" s="4"/>
      <c r="CN713" s="4"/>
      <c r="CO713" s="4"/>
      <c r="CP713" s="4"/>
      <c r="CQ713" s="4"/>
      <c r="CR713" s="4"/>
      <c r="CS713" s="4"/>
      <c r="CT713" s="4"/>
      <c r="CU713" s="4"/>
      <c r="CV713" s="4"/>
      <c r="CW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5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5">
        <v>2018.0</v>
      </c>
      <c r="AM714" s="45">
        <v>14.0</v>
      </c>
      <c r="AN714" s="46" t="s">
        <v>59</v>
      </c>
      <c r="AO714" s="46" t="s">
        <v>55</v>
      </c>
      <c r="AP714" s="45">
        <v>56.84</v>
      </c>
      <c r="AQ714" s="45">
        <v>93.56</v>
      </c>
      <c r="AR714" s="46" t="str">
        <f>IF(Stats!$AP714&gt;Stats!$AQ714,Stats!$AN714,Stats!$AO714)</f>
        <v>Dave</v>
      </c>
      <c r="AS714" s="46" t="str">
        <f>IF(Stats!$AR714=Stats!$AN714,CONCATENATE(Stats!$AN714," over ",Stats!$AO714),CONCATENATE(Stats!$AO714," over ",Stats!$AN714))</f>
        <v>Dave over Forrest</v>
      </c>
      <c r="AT714" s="46" t="str">
        <f>IF(Stats!$AR714=Stats!$AO714,CONCATENATE(Stats!$AN714," loser to ",Stats!$AO714),CONCATENATE(Stats!$AO714," loser to ",Stats!$AN714))</f>
        <v>Forrest loser to Dave</v>
      </c>
      <c r="AU714" s="45">
        <f>ABS(Stats!$AQ714-Stats!$AP714)</f>
        <v>36.72</v>
      </c>
      <c r="AV714" s="45">
        <f>Stats!$AQ714+Stats!$AP714</f>
        <v>150.4</v>
      </c>
      <c r="AW714" s="45"/>
      <c r="AX714" s="4"/>
      <c r="AY714" s="4"/>
      <c r="AZ714" s="4"/>
      <c r="BB714" s="4"/>
      <c r="BC714" s="4"/>
      <c r="BD714" s="4"/>
      <c r="BE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  <c r="CG714" s="4"/>
      <c r="CH714" s="4"/>
      <c r="CI714" s="4"/>
      <c r="CJ714" s="4"/>
      <c r="CK714" s="4"/>
      <c r="CL714" s="4"/>
      <c r="CM714" s="4"/>
      <c r="CN714" s="4"/>
      <c r="CO714" s="4"/>
      <c r="CP714" s="4"/>
      <c r="CQ714" s="4"/>
      <c r="CR714" s="4"/>
      <c r="CS714" s="4"/>
      <c r="CT714" s="4"/>
      <c r="CU714" s="4"/>
      <c r="CV714" s="4"/>
      <c r="CW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5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64">
        <v>2018.0</v>
      </c>
      <c r="AM715" s="64">
        <v>14.0</v>
      </c>
      <c r="AN715" s="65" t="s">
        <v>67</v>
      </c>
      <c r="AO715" s="65" t="s">
        <v>60</v>
      </c>
      <c r="AP715" s="64">
        <v>71.18</v>
      </c>
      <c r="AQ715" s="64">
        <v>83.18</v>
      </c>
      <c r="AR715" s="65" t="str">
        <f>IF(Stats!$AP715&gt;Stats!$AQ715,Stats!$AN715,Stats!$AO715)</f>
        <v>Hoyle</v>
      </c>
      <c r="AS715" s="65" t="str">
        <f>IF(Stats!$AR715=Stats!$AN715,CONCATENATE(Stats!$AN715," over ",Stats!$AO715),CONCATENATE(Stats!$AO715," over ",Stats!$AN715))</f>
        <v>Hoyle over Rick</v>
      </c>
      <c r="AT715" s="65" t="str">
        <f>IF(Stats!$AR715=Stats!$AO715,CONCATENATE(Stats!$AN715," loser to ",Stats!$AO715),CONCATENATE(Stats!$AO715," loser to ",Stats!$AN715))</f>
        <v>Rick loser to Hoyle</v>
      </c>
      <c r="AU715" s="64">
        <f>ABS(Stats!$AQ715-Stats!$AP715)</f>
        <v>12</v>
      </c>
      <c r="AV715" s="64">
        <f>Stats!$AQ715+Stats!$AP715</f>
        <v>154.36</v>
      </c>
      <c r="AW715" s="64"/>
      <c r="AX715" s="4"/>
      <c r="AY715" s="4"/>
      <c r="AZ715" s="4"/>
      <c r="BB715" s="4"/>
      <c r="BC715" s="4"/>
      <c r="BD715" s="4"/>
      <c r="BE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  <c r="CG715" s="4"/>
      <c r="CH715" s="4"/>
      <c r="CI715" s="4"/>
      <c r="CJ715" s="4"/>
      <c r="CK715" s="4"/>
      <c r="CL715" s="4"/>
      <c r="CM715" s="4"/>
      <c r="CN715" s="4"/>
      <c r="CO715" s="4"/>
      <c r="CP715" s="4"/>
      <c r="CQ715" s="4"/>
      <c r="CR715" s="4"/>
      <c r="CS715" s="4"/>
      <c r="CT715" s="4"/>
      <c r="CU715" s="4"/>
      <c r="CV715" s="4"/>
      <c r="CW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5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5">
        <v>2018.0</v>
      </c>
      <c r="AM716" s="45">
        <v>14.0</v>
      </c>
      <c r="AN716" s="46" t="s">
        <v>58</v>
      </c>
      <c r="AO716" s="46" t="s">
        <v>66</v>
      </c>
      <c r="AP716" s="45">
        <v>86.42</v>
      </c>
      <c r="AQ716" s="45">
        <v>101.48</v>
      </c>
      <c r="AR716" s="46" t="str">
        <f>IF(Stats!$AP716&gt;Stats!$AQ716,Stats!$AN716,Stats!$AO716)</f>
        <v>Nixon</v>
      </c>
      <c r="AS716" s="46" t="str">
        <f>IF(Stats!$AR716=Stats!$AN716,CONCATENATE(Stats!$AN716," over ",Stats!$AO716),CONCATENATE(Stats!$AO716," over ",Stats!$AN716))</f>
        <v>Nixon over Ean</v>
      </c>
      <c r="AT716" s="46" t="str">
        <f>IF(Stats!$AR716=Stats!$AO716,CONCATENATE(Stats!$AN716," loser to ",Stats!$AO716),CONCATENATE(Stats!$AO716," loser to ",Stats!$AN716))</f>
        <v>Ean loser to Nixon</v>
      </c>
      <c r="AU716" s="45">
        <f>ABS(Stats!$AQ716-Stats!$AP716)</f>
        <v>15.06</v>
      </c>
      <c r="AV716" s="45">
        <f>Stats!$AQ716+Stats!$AP716</f>
        <v>187.9</v>
      </c>
      <c r="AW716" s="45"/>
      <c r="AX716" s="4"/>
      <c r="AY716" s="4"/>
      <c r="AZ716" s="4"/>
      <c r="BB716" s="4"/>
      <c r="BC716" s="4"/>
      <c r="BD716" s="4"/>
      <c r="BE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  <c r="BX716" s="4"/>
      <c r="BY716" s="4"/>
      <c r="BZ716" s="4"/>
      <c r="CA716" s="4"/>
      <c r="CB716" s="4"/>
      <c r="CC716" s="4"/>
      <c r="CD716" s="4"/>
      <c r="CE716" s="4"/>
      <c r="CF716" s="4"/>
      <c r="CG716" s="4"/>
      <c r="CH716" s="4"/>
      <c r="CI716" s="4"/>
      <c r="CJ716" s="4"/>
      <c r="CK716" s="4"/>
      <c r="CL716" s="4"/>
      <c r="CM716" s="4"/>
      <c r="CN716" s="4"/>
      <c r="CO716" s="4"/>
      <c r="CP716" s="4"/>
      <c r="CQ716" s="4"/>
      <c r="CR716" s="4"/>
      <c r="CS716" s="4"/>
      <c r="CT716" s="4"/>
      <c r="CU716" s="4"/>
      <c r="CV716" s="4"/>
      <c r="CW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5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64">
        <v>2018.0</v>
      </c>
      <c r="AM717" s="64">
        <v>14.0</v>
      </c>
      <c r="AN717" s="65" t="s">
        <v>61</v>
      </c>
      <c r="AO717" s="65" t="s">
        <v>68</v>
      </c>
      <c r="AP717" s="64">
        <v>96.62</v>
      </c>
      <c r="AQ717" s="64">
        <v>92.12</v>
      </c>
      <c r="AR717" s="65" t="str">
        <f>IF(Stats!$AP717&gt;Stats!$AQ717,Stats!$AN717,Stats!$AO717)</f>
        <v>Jimmy</v>
      </c>
      <c r="AS717" s="65" t="str">
        <f>IF(Stats!$AR717=Stats!$AN717,CONCATENATE(Stats!$AN717," over ",Stats!$AO717),CONCATENATE(Stats!$AO717," over ",Stats!$AN717))</f>
        <v>Jimmy over Ryan</v>
      </c>
      <c r="AT717" s="65" t="str">
        <f>IF(Stats!$AR717=Stats!$AO717,CONCATENATE(Stats!$AN717," loser to ",Stats!$AO717),CONCATENATE(Stats!$AO717," loser to ",Stats!$AN717))</f>
        <v>Ryan loser to Jimmy</v>
      </c>
      <c r="AU717" s="64">
        <f>ABS(Stats!$AQ717-Stats!$AP717)</f>
        <v>4.5</v>
      </c>
      <c r="AV717" s="64">
        <f>Stats!$AQ717+Stats!$AP717</f>
        <v>188.74</v>
      </c>
      <c r="AW717" s="64"/>
      <c r="AX717" s="4"/>
      <c r="AY717" s="4"/>
      <c r="AZ717" s="4"/>
      <c r="BB717" s="4"/>
      <c r="BC717" s="4"/>
      <c r="BD717" s="4"/>
      <c r="BE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  <c r="BX717" s="4"/>
      <c r="BY717" s="4"/>
      <c r="BZ717" s="4"/>
      <c r="CA717" s="4"/>
      <c r="CB717" s="4"/>
      <c r="CC717" s="4"/>
      <c r="CD717" s="4"/>
      <c r="CE717" s="4"/>
      <c r="CF717" s="4"/>
      <c r="CG717" s="4"/>
      <c r="CH717" s="4"/>
      <c r="CI717" s="4"/>
      <c r="CJ717" s="4"/>
      <c r="CK717" s="4"/>
      <c r="CL717" s="4"/>
      <c r="CM717" s="4"/>
      <c r="CN717" s="4"/>
      <c r="CO717" s="4"/>
      <c r="CP717" s="4"/>
      <c r="CQ717" s="4"/>
      <c r="CR717" s="4"/>
      <c r="CS717" s="4"/>
      <c r="CT717" s="4"/>
      <c r="CU717" s="4"/>
      <c r="CV717" s="4"/>
      <c r="CW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5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5">
        <v>2018.0</v>
      </c>
      <c r="AM718" s="45">
        <v>13.0</v>
      </c>
      <c r="AN718" s="46" t="s">
        <v>59</v>
      </c>
      <c r="AO718" s="46" t="s">
        <v>58</v>
      </c>
      <c r="AP718" s="45">
        <v>122.36</v>
      </c>
      <c r="AQ718" s="45">
        <v>79.34</v>
      </c>
      <c r="AR718" s="46" t="str">
        <f>IF(Stats!$AP718&gt;Stats!$AQ718,Stats!$AN718,Stats!$AO718)</f>
        <v>Forrest</v>
      </c>
      <c r="AS718" s="46" t="str">
        <f>IF(Stats!$AR718=Stats!$AN718,CONCATENATE(Stats!$AN718," over ",Stats!$AO718),CONCATENATE(Stats!$AO718," over ",Stats!$AN718))</f>
        <v>Forrest over Ean</v>
      </c>
      <c r="AT718" s="46" t="str">
        <f>IF(Stats!$AR718=Stats!$AO718,CONCATENATE(Stats!$AN718," loser to ",Stats!$AO718),CONCATENATE(Stats!$AO718," loser to ",Stats!$AN718))</f>
        <v>Ean loser to Forrest</v>
      </c>
      <c r="AU718" s="45">
        <f>ABS(Stats!$AQ718-Stats!$AP718)</f>
        <v>43.02</v>
      </c>
      <c r="AV718" s="45">
        <f>Stats!$AQ718+Stats!$AP718</f>
        <v>201.7</v>
      </c>
      <c r="AW718" s="45"/>
      <c r="AX718" s="4"/>
      <c r="AY718" s="4"/>
      <c r="AZ718" s="4"/>
      <c r="BB718" s="4"/>
      <c r="BC718" s="4"/>
      <c r="BD718" s="4"/>
      <c r="BE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  <c r="BX718" s="4"/>
      <c r="BY718" s="4"/>
      <c r="BZ718" s="4"/>
      <c r="CA718" s="4"/>
      <c r="CB718" s="4"/>
      <c r="CC718" s="4"/>
      <c r="CD718" s="4"/>
      <c r="CE718" s="4"/>
      <c r="CF718" s="4"/>
      <c r="CG718" s="4"/>
      <c r="CH718" s="4"/>
      <c r="CI718" s="4"/>
      <c r="CJ718" s="4"/>
      <c r="CK718" s="4"/>
      <c r="CL718" s="4"/>
      <c r="CM718" s="4"/>
      <c r="CN718" s="4"/>
      <c r="CO718" s="4"/>
      <c r="CP718" s="4"/>
      <c r="CQ718" s="4"/>
      <c r="CR718" s="4"/>
      <c r="CS718" s="4"/>
      <c r="CT718" s="4"/>
      <c r="CU718" s="4"/>
      <c r="CV718" s="4"/>
      <c r="CW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5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64">
        <v>2018.0</v>
      </c>
      <c r="AM719" s="64">
        <v>13.0</v>
      </c>
      <c r="AN719" s="65" t="s">
        <v>50</v>
      </c>
      <c r="AO719" s="65" t="s">
        <v>67</v>
      </c>
      <c r="AP719" s="64">
        <v>125.4</v>
      </c>
      <c r="AQ719" s="64">
        <v>100.44</v>
      </c>
      <c r="AR719" s="65" t="str">
        <f>IF(Stats!$AP719&gt;Stats!$AQ719,Stats!$AN719,Stats!$AO719)</f>
        <v>AJ</v>
      </c>
      <c r="AS719" s="65" t="str">
        <f>IF(Stats!$AR719=Stats!$AN719,CONCATENATE(Stats!$AN719," over ",Stats!$AO719),CONCATENATE(Stats!$AO719," over ",Stats!$AN719))</f>
        <v>AJ over Rick</v>
      </c>
      <c r="AT719" s="65" t="str">
        <f>IF(Stats!$AR719=Stats!$AO719,CONCATENATE(Stats!$AN719," loser to ",Stats!$AO719),CONCATENATE(Stats!$AO719," loser to ",Stats!$AN719))</f>
        <v>Rick loser to AJ</v>
      </c>
      <c r="AU719" s="64">
        <f>ABS(Stats!$AQ719-Stats!$AP719)</f>
        <v>24.96</v>
      </c>
      <c r="AV719" s="64">
        <f>Stats!$AQ719+Stats!$AP719</f>
        <v>225.84</v>
      </c>
      <c r="AW719" s="64"/>
      <c r="AX719" s="4"/>
      <c r="AY719" s="4"/>
      <c r="AZ719" s="4"/>
      <c r="BB719" s="4"/>
      <c r="BC719" s="4"/>
      <c r="BD719" s="4"/>
      <c r="BE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  <c r="CG719" s="4"/>
      <c r="CH719" s="4"/>
      <c r="CI719" s="4"/>
      <c r="CJ719" s="4"/>
      <c r="CK719" s="4"/>
      <c r="CL719" s="4"/>
      <c r="CM719" s="4"/>
      <c r="CN719" s="4"/>
      <c r="CO719" s="4"/>
      <c r="CP719" s="4"/>
      <c r="CQ719" s="4"/>
      <c r="CR719" s="4"/>
      <c r="CS719" s="4"/>
      <c r="CT719" s="4"/>
      <c r="CU719" s="4"/>
      <c r="CV719" s="4"/>
      <c r="CW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5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5">
        <v>2018.0</v>
      </c>
      <c r="AM720" s="45">
        <v>13.0</v>
      </c>
      <c r="AN720" s="46" t="s">
        <v>63</v>
      </c>
      <c r="AO720" s="46" t="s">
        <v>49</v>
      </c>
      <c r="AP720" s="45">
        <v>101.74</v>
      </c>
      <c r="AQ720" s="45">
        <v>109.76</v>
      </c>
      <c r="AR720" s="46" t="str">
        <f>IF(Stats!$AP720&gt;Stats!$AQ720,Stats!$AN720,Stats!$AO720)</f>
        <v>Adler</v>
      </c>
      <c r="AS720" s="46" t="str">
        <f>IF(Stats!$AR720=Stats!$AN720,CONCATENATE(Stats!$AN720," over ",Stats!$AO720),CONCATENATE(Stats!$AO720," over ",Stats!$AN720))</f>
        <v>Adler over Mike S</v>
      </c>
      <c r="AT720" s="46" t="str">
        <f>IF(Stats!$AR720=Stats!$AO720,CONCATENATE(Stats!$AN720," loser to ",Stats!$AO720),CONCATENATE(Stats!$AO720," loser to ",Stats!$AN720))</f>
        <v>Mike S loser to Adler</v>
      </c>
      <c r="AU720" s="45">
        <f>ABS(Stats!$AQ720-Stats!$AP720)</f>
        <v>8.02</v>
      </c>
      <c r="AV720" s="45">
        <f>Stats!$AQ720+Stats!$AP720</f>
        <v>211.5</v>
      </c>
      <c r="AW720" s="45"/>
      <c r="AX720" s="4"/>
      <c r="AY720" s="4"/>
      <c r="AZ720" s="4"/>
      <c r="BB720" s="4"/>
      <c r="BC720" s="4"/>
      <c r="BD720" s="4"/>
      <c r="BE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  <c r="CG720" s="4"/>
      <c r="CH720" s="4"/>
      <c r="CI720" s="4"/>
      <c r="CJ720" s="4"/>
      <c r="CK720" s="4"/>
      <c r="CL720" s="4"/>
      <c r="CM720" s="4"/>
      <c r="CN720" s="4"/>
      <c r="CO720" s="4"/>
      <c r="CP720" s="4"/>
      <c r="CQ720" s="4"/>
      <c r="CR720" s="4"/>
      <c r="CS720" s="4"/>
      <c r="CT720" s="4"/>
      <c r="CU720" s="4"/>
      <c r="CV720" s="4"/>
      <c r="CW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5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64">
        <v>2018.0</v>
      </c>
      <c r="AM721" s="64">
        <v>13.0</v>
      </c>
      <c r="AN721" s="65" t="s">
        <v>57</v>
      </c>
      <c r="AO721" s="65" t="s">
        <v>65</v>
      </c>
      <c r="AP721" s="64">
        <v>98.0</v>
      </c>
      <c r="AQ721" s="64">
        <v>129.2</v>
      </c>
      <c r="AR721" s="65" t="str">
        <f>IF(Stats!$AP721&gt;Stats!$AQ721,Stats!$AN721,Stats!$AO721)</f>
        <v>Neill</v>
      </c>
      <c r="AS721" s="65" t="str">
        <f>IF(Stats!$AR721=Stats!$AN721,CONCATENATE(Stats!$AN721," over ",Stats!$AO721),CONCATENATE(Stats!$AO721," over ",Stats!$AN721))</f>
        <v>Neill over Doug</v>
      </c>
      <c r="AT721" s="65" t="str">
        <f>IF(Stats!$AR721=Stats!$AO721,CONCATENATE(Stats!$AN721," loser to ",Stats!$AO721),CONCATENATE(Stats!$AO721," loser to ",Stats!$AN721))</f>
        <v>Doug loser to Neill</v>
      </c>
      <c r="AU721" s="64">
        <f>ABS(Stats!$AQ721-Stats!$AP721)</f>
        <v>31.2</v>
      </c>
      <c r="AV721" s="64">
        <f>Stats!$AQ721+Stats!$AP721</f>
        <v>227.2</v>
      </c>
      <c r="AW721" s="64"/>
      <c r="AX721" s="4"/>
      <c r="AY721" s="4"/>
      <c r="AZ721" s="4"/>
      <c r="BB721" s="4"/>
      <c r="BC721" s="4"/>
      <c r="BD721" s="4"/>
      <c r="BE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  <c r="CG721" s="4"/>
      <c r="CH721" s="4"/>
      <c r="CI721" s="4"/>
      <c r="CJ721" s="4"/>
      <c r="CK721" s="4"/>
      <c r="CL721" s="4"/>
      <c r="CM721" s="4"/>
      <c r="CN721" s="4"/>
      <c r="CO721" s="4"/>
      <c r="CP721" s="4"/>
      <c r="CQ721" s="4"/>
      <c r="CR721" s="4"/>
      <c r="CS721" s="4"/>
      <c r="CT721" s="4"/>
      <c r="CU721" s="4"/>
      <c r="CV721" s="4"/>
      <c r="CW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5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5">
        <v>2018.0</v>
      </c>
      <c r="AM722" s="45">
        <v>13.0</v>
      </c>
      <c r="AN722" s="46" t="s">
        <v>60</v>
      </c>
      <c r="AO722" s="46" t="s">
        <v>61</v>
      </c>
      <c r="AP722" s="45">
        <v>66.94</v>
      </c>
      <c r="AQ722" s="45">
        <v>92.26</v>
      </c>
      <c r="AR722" s="46" t="str">
        <f>IF(Stats!$AP722&gt;Stats!$AQ722,Stats!$AN722,Stats!$AO722)</f>
        <v>Jimmy</v>
      </c>
      <c r="AS722" s="46" t="str">
        <f>IF(Stats!$AR722=Stats!$AN722,CONCATENATE(Stats!$AN722," over ",Stats!$AO722),CONCATENATE(Stats!$AO722," over ",Stats!$AN722))</f>
        <v>Jimmy over Hoyle</v>
      </c>
      <c r="AT722" s="46" t="str">
        <f>IF(Stats!$AR722=Stats!$AO722,CONCATENATE(Stats!$AN722," loser to ",Stats!$AO722),CONCATENATE(Stats!$AO722," loser to ",Stats!$AN722))</f>
        <v>Hoyle loser to Jimmy</v>
      </c>
      <c r="AU722" s="45">
        <f>ABS(Stats!$AQ722-Stats!$AP722)</f>
        <v>25.32</v>
      </c>
      <c r="AV722" s="45">
        <f>Stats!$AQ722+Stats!$AP722</f>
        <v>159.2</v>
      </c>
      <c r="AW722" s="45"/>
      <c r="AX722" s="4"/>
      <c r="AY722" s="4"/>
      <c r="AZ722" s="4"/>
      <c r="BB722" s="4"/>
      <c r="BC722" s="4"/>
      <c r="BD722" s="4"/>
      <c r="BE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  <c r="CG722" s="4"/>
      <c r="CH722" s="4"/>
      <c r="CI722" s="4"/>
      <c r="CJ722" s="4"/>
      <c r="CK722" s="4"/>
      <c r="CL722" s="4"/>
      <c r="CM722" s="4"/>
      <c r="CN722" s="4"/>
      <c r="CO722" s="4"/>
      <c r="CP722" s="4"/>
      <c r="CQ722" s="4"/>
      <c r="CR722" s="4"/>
      <c r="CS722" s="4"/>
      <c r="CT722" s="4"/>
      <c r="CU722" s="4"/>
      <c r="CV722" s="4"/>
      <c r="CW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5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64">
        <v>2018.0</v>
      </c>
      <c r="AM723" s="64">
        <v>13.0</v>
      </c>
      <c r="AN723" s="65" t="s">
        <v>69</v>
      </c>
      <c r="AO723" s="65" t="s">
        <v>68</v>
      </c>
      <c r="AP723" s="64">
        <v>89.04</v>
      </c>
      <c r="AQ723" s="64">
        <v>91.94</v>
      </c>
      <c r="AR723" s="65" t="str">
        <f>IF(Stats!$AP723&gt;Stats!$AQ723,Stats!$AN723,Stats!$AO723)</f>
        <v>Ryan</v>
      </c>
      <c r="AS723" s="65" t="str">
        <f>IF(Stats!$AR723=Stats!$AN723,CONCATENATE(Stats!$AN723," over ",Stats!$AO723),CONCATENATE(Stats!$AO723," over ",Stats!$AN723))</f>
        <v>Ryan over Todd</v>
      </c>
      <c r="AT723" s="65" t="str">
        <f>IF(Stats!$AR723=Stats!$AO723,CONCATENATE(Stats!$AN723," loser to ",Stats!$AO723),CONCATENATE(Stats!$AO723," loser to ",Stats!$AN723))</f>
        <v>Todd loser to Ryan</v>
      </c>
      <c r="AU723" s="64">
        <f>ABS(Stats!$AQ723-Stats!$AP723)</f>
        <v>2.9</v>
      </c>
      <c r="AV723" s="64">
        <f>Stats!$AQ723+Stats!$AP723</f>
        <v>180.98</v>
      </c>
      <c r="AW723" s="64"/>
      <c r="AX723" s="4"/>
      <c r="AY723" s="4"/>
      <c r="AZ723" s="4"/>
      <c r="BB723" s="4"/>
      <c r="BC723" s="4"/>
      <c r="BD723" s="4"/>
      <c r="BE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  <c r="BX723" s="4"/>
      <c r="BY723" s="4"/>
      <c r="BZ723" s="4"/>
      <c r="CA723" s="4"/>
      <c r="CB723" s="4"/>
      <c r="CC723" s="4"/>
      <c r="CD723" s="4"/>
      <c r="CE723" s="4"/>
      <c r="CF723" s="4"/>
      <c r="CG723" s="4"/>
      <c r="CH723" s="4"/>
      <c r="CI723" s="4"/>
      <c r="CJ723" s="4"/>
      <c r="CK723" s="4"/>
      <c r="CL723" s="4"/>
      <c r="CM723" s="4"/>
      <c r="CN723" s="4"/>
      <c r="CO723" s="4"/>
      <c r="CP723" s="4"/>
      <c r="CQ723" s="4"/>
      <c r="CR723" s="4"/>
      <c r="CS723" s="4"/>
      <c r="CT723" s="4"/>
      <c r="CU723" s="4"/>
      <c r="CV723" s="4"/>
      <c r="CW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5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5">
        <v>2018.0</v>
      </c>
      <c r="AM724" s="45">
        <v>13.0</v>
      </c>
      <c r="AN724" s="46" t="s">
        <v>66</v>
      </c>
      <c r="AO724" s="46" t="s">
        <v>55</v>
      </c>
      <c r="AP724" s="45">
        <v>76.0</v>
      </c>
      <c r="AQ724" s="45">
        <v>58.82</v>
      </c>
      <c r="AR724" s="46" t="str">
        <f>IF(Stats!$AP724&gt;Stats!$AQ724,Stats!$AN724,Stats!$AO724)</f>
        <v>Nixon</v>
      </c>
      <c r="AS724" s="46" t="str">
        <f>IF(Stats!$AR724=Stats!$AN724,CONCATENATE(Stats!$AN724," over ",Stats!$AO724),CONCATENATE(Stats!$AO724," over ",Stats!$AN724))</f>
        <v>Nixon over Dave</v>
      </c>
      <c r="AT724" s="46" t="str">
        <f>IF(Stats!$AR724=Stats!$AO724,CONCATENATE(Stats!$AN724," loser to ",Stats!$AO724),CONCATENATE(Stats!$AO724," loser to ",Stats!$AN724))</f>
        <v>Dave loser to Nixon</v>
      </c>
      <c r="AU724" s="45">
        <f>ABS(Stats!$AQ724-Stats!$AP724)</f>
        <v>17.18</v>
      </c>
      <c r="AV724" s="45">
        <f>Stats!$AQ724+Stats!$AP724</f>
        <v>134.82</v>
      </c>
      <c r="AW724" s="45"/>
      <c r="AX724" s="4"/>
      <c r="AY724" s="4"/>
      <c r="AZ724" s="4"/>
      <c r="BB724" s="4"/>
      <c r="BC724" s="4"/>
      <c r="BD724" s="4"/>
      <c r="BE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  <c r="BX724" s="4"/>
      <c r="BY724" s="4"/>
      <c r="BZ724" s="4"/>
      <c r="CA724" s="4"/>
      <c r="CB724" s="4"/>
      <c r="CC724" s="4"/>
      <c r="CD724" s="4"/>
      <c r="CE724" s="4"/>
      <c r="CF724" s="4"/>
      <c r="CG724" s="4"/>
      <c r="CH724" s="4"/>
      <c r="CI724" s="4"/>
      <c r="CJ724" s="4"/>
      <c r="CK724" s="4"/>
      <c r="CL724" s="4"/>
      <c r="CM724" s="4"/>
      <c r="CN724" s="4"/>
      <c r="CO724" s="4"/>
      <c r="CP724" s="4"/>
      <c r="CQ724" s="4"/>
      <c r="CR724" s="4"/>
      <c r="CS724" s="4"/>
      <c r="CT724" s="4"/>
      <c r="CU724" s="4"/>
      <c r="CV724" s="4"/>
      <c r="CW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5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64">
        <v>2018.0</v>
      </c>
      <c r="AM725" s="64">
        <v>12.0</v>
      </c>
      <c r="AN725" s="65" t="s">
        <v>67</v>
      </c>
      <c r="AO725" s="65" t="s">
        <v>59</v>
      </c>
      <c r="AP725" s="64">
        <v>144.18</v>
      </c>
      <c r="AQ725" s="64">
        <v>102.62</v>
      </c>
      <c r="AR725" s="65" t="str">
        <f>IF(Stats!$AP725&gt;Stats!$AQ725,Stats!$AN725,Stats!$AO725)</f>
        <v>Rick</v>
      </c>
      <c r="AS725" s="65" t="str">
        <f>IF(Stats!$AR725=Stats!$AN725,CONCATENATE(Stats!$AN725," over ",Stats!$AO725),CONCATENATE(Stats!$AO725," over ",Stats!$AN725))</f>
        <v>Rick over Forrest</v>
      </c>
      <c r="AT725" s="65" t="str">
        <f>IF(Stats!$AR725=Stats!$AO725,CONCATENATE(Stats!$AN725," loser to ",Stats!$AO725),CONCATENATE(Stats!$AO725," loser to ",Stats!$AN725))</f>
        <v>Forrest loser to Rick</v>
      </c>
      <c r="AU725" s="64">
        <f>ABS(Stats!$AQ725-Stats!$AP725)</f>
        <v>41.56</v>
      </c>
      <c r="AV725" s="64">
        <f>Stats!$AQ725+Stats!$AP725</f>
        <v>246.8</v>
      </c>
      <c r="AW725" s="64"/>
      <c r="AX725" s="4"/>
      <c r="AY725" s="4"/>
      <c r="AZ725" s="4"/>
      <c r="BB725" s="4"/>
      <c r="BC725" s="4"/>
      <c r="BD725" s="4"/>
      <c r="BE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  <c r="CG725" s="4"/>
      <c r="CH725" s="4"/>
      <c r="CI725" s="4"/>
      <c r="CJ725" s="4"/>
      <c r="CK725" s="4"/>
      <c r="CL725" s="4"/>
      <c r="CM725" s="4"/>
      <c r="CN725" s="4"/>
      <c r="CO725" s="4"/>
      <c r="CP725" s="4"/>
      <c r="CQ725" s="4"/>
      <c r="CR725" s="4"/>
      <c r="CS725" s="4"/>
      <c r="CT725" s="4"/>
      <c r="CU725" s="4"/>
      <c r="CV725" s="4"/>
      <c r="CW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5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5">
        <v>2018.0</v>
      </c>
      <c r="AM726" s="45">
        <v>12.0</v>
      </c>
      <c r="AN726" s="46" t="s">
        <v>49</v>
      </c>
      <c r="AO726" s="46" t="s">
        <v>58</v>
      </c>
      <c r="AP726" s="45">
        <v>105.02</v>
      </c>
      <c r="AQ726" s="45">
        <v>89.38</v>
      </c>
      <c r="AR726" s="46" t="str">
        <f>IF(Stats!$AP726&gt;Stats!$AQ726,Stats!$AN726,Stats!$AO726)</f>
        <v>Adler</v>
      </c>
      <c r="AS726" s="46" t="str">
        <f>IF(Stats!$AR726=Stats!$AN726,CONCATENATE(Stats!$AN726," over ",Stats!$AO726),CONCATENATE(Stats!$AO726," over ",Stats!$AN726))</f>
        <v>Adler over Ean</v>
      </c>
      <c r="AT726" s="46" t="str">
        <f>IF(Stats!$AR726=Stats!$AO726,CONCATENATE(Stats!$AN726," loser to ",Stats!$AO726),CONCATENATE(Stats!$AO726," loser to ",Stats!$AN726))</f>
        <v>Ean loser to Adler</v>
      </c>
      <c r="AU726" s="45">
        <f>ABS(Stats!$AQ726-Stats!$AP726)</f>
        <v>15.64</v>
      </c>
      <c r="AV726" s="45">
        <f>Stats!$AQ726+Stats!$AP726</f>
        <v>194.4</v>
      </c>
      <c r="AW726" s="45"/>
      <c r="AX726" s="4"/>
      <c r="AY726" s="4"/>
      <c r="AZ726" s="4"/>
      <c r="BB726" s="4"/>
      <c r="BC726" s="4"/>
      <c r="BD726" s="4"/>
      <c r="BE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  <c r="CG726" s="4"/>
      <c r="CH726" s="4"/>
      <c r="CI726" s="4"/>
      <c r="CJ726" s="4"/>
      <c r="CK726" s="4"/>
      <c r="CL726" s="4"/>
      <c r="CM726" s="4"/>
      <c r="CN726" s="4"/>
      <c r="CO726" s="4"/>
      <c r="CP726" s="4"/>
      <c r="CQ726" s="4"/>
      <c r="CR726" s="4"/>
      <c r="CS726" s="4"/>
      <c r="CT726" s="4"/>
      <c r="CU726" s="4"/>
      <c r="CV726" s="4"/>
      <c r="CW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5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64">
        <v>2018.0</v>
      </c>
      <c r="AM727" s="64">
        <v>12.0</v>
      </c>
      <c r="AN727" s="65" t="s">
        <v>65</v>
      </c>
      <c r="AO727" s="65" t="s">
        <v>50</v>
      </c>
      <c r="AP727" s="64">
        <v>98.36</v>
      </c>
      <c r="AQ727" s="64">
        <v>109.5</v>
      </c>
      <c r="AR727" s="65" t="str">
        <f>IF(Stats!$AP727&gt;Stats!$AQ727,Stats!$AN727,Stats!$AO727)</f>
        <v>AJ</v>
      </c>
      <c r="AS727" s="65" t="str">
        <f>IF(Stats!$AR727=Stats!$AN727,CONCATENATE(Stats!$AN727," over ",Stats!$AO727),CONCATENATE(Stats!$AO727," over ",Stats!$AN727))</f>
        <v>AJ over Neill</v>
      </c>
      <c r="AT727" s="65" t="str">
        <f>IF(Stats!$AR727=Stats!$AO727,CONCATENATE(Stats!$AN727," loser to ",Stats!$AO727),CONCATENATE(Stats!$AO727," loser to ",Stats!$AN727))</f>
        <v>Neill loser to AJ</v>
      </c>
      <c r="AU727" s="64">
        <f>ABS(Stats!$AQ727-Stats!$AP727)</f>
        <v>11.14</v>
      </c>
      <c r="AV727" s="64">
        <f>Stats!$AQ727+Stats!$AP727</f>
        <v>207.86</v>
      </c>
      <c r="AW727" s="64"/>
      <c r="AX727" s="4"/>
      <c r="AY727" s="4"/>
      <c r="AZ727" s="4"/>
      <c r="BB727" s="4"/>
      <c r="BC727" s="4"/>
      <c r="BD727" s="4"/>
      <c r="BE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  <c r="BX727" s="4"/>
      <c r="BY727" s="4"/>
      <c r="BZ727" s="4"/>
      <c r="CA727" s="4"/>
      <c r="CB727" s="4"/>
      <c r="CC727" s="4"/>
      <c r="CD727" s="4"/>
      <c r="CE727" s="4"/>
      <c r="CF727" s="4"/>
      <c r="CG727" s="4"/>
      <c r="CH727" s="4"/>
      <c r="CI727" s="4"/>
      <c r="CJ727" s="4"/>
      <c r="CK727" s="4"/>
      <c r="CL727" s="4"/>
      <c r="CM727" s="4"/>
      <c r="CN727" s="4"/>
      <c r="CO727" s="4"/>
      <c r="CP727" s="4"/>
      <c r="CQ727" s="4"/>
      <c r="CR727" s="4"/>
      <c r="CS727" s="4"/>
      <c r="CT727" s="4"/>
      <c r="CU727" s="4"/>
      <c r="CV727" s="4"/>
      <c r="CW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5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5">
        <v>2018.0</v>
      </c>
      <c r="AM728" s="45">
        <v>12.0</v>
      </c>
      <c r="AN728" s="46" t="s">
        <v>61</v>
      </c>
      <c r="AO728" s="46" t="s">
        <v>63</v>
      </c>
      <c r="AP728" s="45">
        <v>111.48</v>
      </c>
      <c r="AQ728" s="45">
        <v>127.14</v>
      </c>
      <c r="AR728" s="46" t="str">
        <f>IF(Stats!$AP728&gt;Stats!$AQ728,Stats!$AN728,Stats!$AO728)</f>
        <v>Mike S</v>
      </c>
      <c r="AS728" s="46" t="str">
        <f>IF(Stats!$AR728=Stats!$AN728,CONCATENATE(Stats!$AN728," over ",Stats!$AO728),CONCATENATE(Stats!$AO728," over ",Stats!$AN728))</f>
        <v>Mike S over Jimmy</v>
      </c>
      <c r="AT728" s="46" t="str">
        <f>IF(Stats!$AR728=Stats!$AO728,CONCATENATE(Stats!$AN728," loser to ",Stats!$AO728),CONCATENATE(Stats!$AO728," loser to ",Stats!$AN728))</f>
        <v>Jimmy loser to Mike S</v>
      </c>
      <c r="AU728" s="45">
        <f>ABS(Stats!$AQ728-Stats!$AP728)</f>
        <v>15.66</v>
      </c>
      <c r="AV728" s="45">
        <f>Stats!$AQ728+Stats!$AP728</f>
        <v>238.62</v>
      </c>
      <c r="AW728" s="45"/>
      <c r="AX728" s="4"/>
      <c r="AY728" s="4"/>
      <c r="AZ728" s="4"/>
      <c r="BB728" s="4"/>
      <c r="BC728" s="4"/>
      <c r="BD728" s="4"/>
      <c r="BE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  <c r="BX728" s="4"/>
      <c r="BY728" s="4"/>
      <c r="BZ728" s="4"/>
      <c r="CA728" s="4"/>
      <c r="CB728" s="4"/>
      <c r="CC728" s="4"/>
      <c r="CD728" s="4"/>
      <c r="CE728" s="4"/>
      <c r="CF728" s="4"/>
      <c r="CG728" s="4"/>
      <c r="CH728" s="4"/>
      <c r="CI728" s="4"/>
      <c r="CJ728" s="4"/>
      <c r="CK728" s="4"/>
      <c r="CL728" s="4"/>
      <c r="CM728" s="4"/>
      <c r="CN728" s="4"/>
      <c r="CO728" s="4"/>
      <c r="CP728" s="4"/>
      <c r="CQ728" s="4"/>
      <c r="CR728" s="4"/>
      <c r="CS728" s="4"/>
      <c r="CT728" s="4"/>
      <c r="CU728" s="4"/>
      <c r="CV728" s="4"/>
      <c r="CW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5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64">
        <v>2018.0</v>
      </c>
      <c r="AM729" s="64">
        <v>12.0</v>
      </c>
      <c r="AN729" s="65" t="s">
        <v>68</v>
      </c>
      <c r="AO729" s="65" t="s">
        <v>57</v>
      </c>
      <c r="AP729" s="64">
        <v>103.52</v>
      </c>
      <c r="AQ729" s="64">
        <v>85.34</v>
      </c>
      <c r="AR729" s="65" t="str">
        <f>IF(Stats!$AP729&gt;Stats!$AQ729,Stats!$AN729,Stats!$AO729)</f>
        <v>Ryan</v>
      </c>
      <c r="AS729" s="65" t="str">
        <f>IF(Stats!$AR729=Stats!$AN729,CONCATENATE(Stats!$AN729," over ",Stats!$AO729),CONCATENATE(Stats!$AO729," over ",Stats!$AN729))</f>
        <v>Ryan over Doug</v>
      </c>
      <c r="AT729" s="65" t="str">
        <f>IF(Stats!$AR729=Stats!$AO729,CONCATENATE(Stats!$AN729," loser to ",Stats!$AO729),CONCATENATE(Stats!$AO729," loser to ",Stats!$AN729))</f>
        <v>Doug loser to Ryan</v>
      </c>
      <c r="AU729" s="64">
        <f>ABS(Stats!$AQ729-Stats!$AP729)</f>
        <v>18.18</v>
      </c>
      <c r="AV729" s="64">
        <f>Stats!$AQ729+Stats!$AP729</f>
        <v>188.86</v>
      </c>
      <c r="AW729" s="64"/>
      <c r="AX729" s="4"/>
      <c r="AY729" s="4"/>
      <c r="AZ729" s="4"/>
      <c r="BB729" s="4"/>
      <c r="BC729" s="4"/>
      <c r="BD729" s="4"/>
      <c r="BE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  <c r="BX729" s="4"/>
      <c r="BY729" s="4"/>
      <c r="BZ729" s="4"/>
      <c r="CA729" s="4"/>
      <c r="CB729" s="4"/>
      <c r="CC729" s="4"/>
      <c r="CD729" s="4"/>
      <c r="CE729" s="4"/>
      <c r="CF729" s="4"/>
      <c r="CG729" s="4"/>
      <c r="CH729" s="4"/>
      <c r="CI729" s="4"/>
      <c r="CJ729" s="4"/>
      <c r="CK729" s="4"/>
      <c r="CL729" s="4"/>
      <c r="CM729" s="4"/>
      <c r="CN729" s="4"/>
      <c r="CO729" s="4"/>
      <c r="CP729" s="4"/>
      <c r="CQ729" s="4"/>
      <c r="CR729" s="4"/>
      <c r="CS729" s="4"/>
      <c r="CT729" s="4"/>
      <c r="CU729" s="4"/>
      <c r="CV729" s="4"/>
      <c r="CW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5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5">
        <v>2018.0</v>
      </c>
      <c r="AM730" s="45">
        <v>12.0</v>
      </c>
      <c r="AN730" s="46" t="s">
        <v>55</v>
      </c>
      <c r="AO730" s="46" t="s">
        <v>60</v>
      </c>
      <c r="AP730" s="45">
        <v>84.42</v>
      </c>
      <c r="AQ730" s="45">
        <v>125.98</v>
      </c>
      <c r="AR730" s="46" t="str">
        <f>IF(Stats!$AP730&gt;Stats!$AQ730,Stats!$AN730,Stats!$AO730)</f>
        <v>Hoyle</v>
      </c>
      <c r="AS730" s="46" t="str">
        <f>IF(Stats!$AR730=Stats!$AN730,CONCATENATE(Stats!$AN730," over ",Stats!$AO730),CONCATENATE(Stats!$AO730," over ",Stats!$AN730))</f>
        <v>Hoyle over Dave</v>
      </c>
      <c r="AT730" s="46" t="str">
        <f>IF(Stats!$AR730=Stats!$AO730,CONCATENATE(Stats!$AN730," loser to ",Stats!$AO730),CONCATENATE(Stats!$AO730," loser to ",Stats!$AN730))</f>
        <v>Dave loser to Hoyle</v>
      </c>
      <c r="AU730" s="45">
        <f>ABS(Stats!$AQ730-Stats!$AP730)</f>
        <v>41.56</v>
      </c>
      <c r="AV730" s="45">
        <f>Stats!$AQ730+Stats!$AP730</f>
        <v>210.4</v>
      </c>
      <c r="AW730" s="45"/>
      <c r="AX730" s="4"/>
      <c r="AY730" s="4"/>
      <c r="AZ730" s="4"/>
      <c r="BB730" s="4"/>
      <c r="BC730" s="4"/>
      <c r="BD730" s="4"/>
      <c r="BE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  <c r="BX730" s="4"/>
      <c r="BY730" s="4"/>
      <c r="BZ730" s="4"/>
      <c r="CA730" s="4"/>
      <c r="CB730" s="4"/>
      <c r="CC730" s="4"/>
      <c r="CD730" s="4"/>
      <c r="CE730" s="4"/>
      <c r="CF730" s="4"/>
      <c r="CG730" s="4"/>
      <c r="CH730" s="4"/>
      <c r="CI730" s="4"/>
      <c r="CJ730" s="4"/>
      <c r="CK730" s="4"/>
      <c r="CL730" s="4"/>
      <c r="CM730" s="4"/>
      <c r="CN730" s="4"/>
      <c r="CO730" s="4"/>
      <c r="CP730" s="4"/>
      <c r="CQ730" s="4"/>
      <c r="CR730" s="4"/>
      <c r="CS730" s="4"/>
      <c r="CT730" s="4"/>
      <c r="CU730" s="4"/>
      <c r="CV730" s="4"/>
      <c r="CW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5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64">
        <v>2018.0</v>
      </c>
      <c r="AM731" s="64">
        <v>12.0</v>
      </c>
      <c r="AN731" s="65" t="s">
        <v>66</v>
      </c>
      <c r="AO731" s="65" t="s">
        <v>69</v>
      </c>
      <c r="AP731" s="64">
        <v>100.36</v>
      </c>
      <c r="AQ731" s="64">
        <v>115.14</v>
      </c>
      <c r="AR731" s="65" t="str">
        <f>IF(Stats!$AP731&gt;Stats!$AQ731,Stats!$AN731,Stats!$AO731)</f>
        <v>Todd</v>
      </c>
      <c r="AS731" s="65" t="str">
        <f>IF(Stats!$AR731=Stats!$AN731,CONCATENATE(Stats!$AN731," over ",Stats!$AO731),CONCATENATE(Stats!$AO731," over ",Stats!$AN731))</f>
        <v>Todd over Nixon</v>
      </c>
      <c r="AT731" s="65" t="str">
        <f>IF(Stats!$AR731=Stats!$AO731,CONCATENATE(Stats!$AN731," loser to ",Stats!$AO731),CONCATENATE(Stats!$AO731," loser to ",Stats!$AN731))</f>
        <v>Nixon loser to Todd</v>
      </c>
      <c r="AU731" s="64">
        <f>ABS(Stats!$AQ731-Stats!$AP731)</f>
        <v>14.78</v>
      </c>
      <c r="AV731" s="64">
        <f>Stats!$AQ731+Stats!$AP731</f>
        <v>215.5</v>
      </c>
      <c r="AW731" s="64"/>
      <c r="AX731" s="4"/>
      <c r="AY731" s="4"/>
      <c r="AZ731" s="4"/>
      <c r="BB731" s="4"/>
      <c r="BC731" s="4"/>
      <c r="BD731" s="4"/>
      <c r="BE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  <c r="CG731" s="4"/>
      <c r="CH731" s="4"/>
      <c r="CI731" s="4"/>
      <c r="CJ731" s="4"/>
      <c r="CK731" s="4"/>
      <c r="CL731" s="4"/>
      <c r="CM731" s="4"/>
      <c r="CN731" s="4"/>
      <c r="CO731" s="4"/>
      <c r="CP731" s="4"/>
      <c r="CQ731" s="4"/>
      <c r="CR731" s="4"/>
      <c r="CS731" s="4"/>
      <c r="CT731" s="4"/>
      <c r="CU731" s="4"/>
      <c r="CV731" s="4"/>
      <c r="CW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5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5">
        <v>2018.0</v>
      </c>
      <c r="AM732" s="45">
        <v>11.0</v>
      </c>
      <c r="AN732" s="46" t="s">
        <v>59</v>
      </c>
      <c r="AO732" s="46" t="s">
        <v>49</v>
      </c>
      <c r="AP732" s="45">
        <v>118.62</v>
      </c>
      <c r="AQ732" s="45">
        <v>148.7</v>
      </c>
      <c r="AR732" s="46" t="str">
        <f>IF(Stats!$AP732&gt;Stats!$AQ732,Stats!$AN732,Stats!$AO732)</f>
        <v>Adler</v>
      </c>
      <c r="AS732" s="46" t="str">
        <f>IF(Stats!$AR732=Stats!$AN732,CONCATENATE(Stats!$AN732," over ",Stats!$AO732),CONCATENATE(Stats!$AO732," over ",Stats!$AN732))</f>
        <v>Adler over Forrest</v>
      </c>
      <c r="AT732" s="46" t="str">
        <f>IF(Stats!$AR732=Stats!$AO732,CONCATENATE(Stats!$AN732," loser to ",Stats!$AO732),CONCATENATE(Stats!$AO732," loser to ",Stats!$AN732))</f>
        <v>Forrest loser to Adler</v>
      </c>
      <c r="AU732" s="45">
        <f>ABS(Stats!$AQ732-Stats!$AP732)</f>
        <v>30.08</v>
      </c>
      <c r="AV732" s="45">
        <f>Stats!$AQ732+Stats!$AP732</f>
        <v>267.32</v>
      </c>
      <c r="AW732" s="45"/>
      <c r="AX732" s="4"/>
      <c r="AY732" s="4"/>
      <c r="AZ732" s="4"/>
      <c r="BB732" s="4"/>
      <c r="BC732" s="4"/>
      <c r="BD732" s="4"/>
      <c r="BE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  <c r="CG732" s="4"/>
      <c r="CH732" s="4"/>
      <c r="CI732" s="4"/>
      <c r="CJ732" s="4"/>
      <c r="CK732" s="4"/>
      <c r="CL732" s="4"/>
      <c r="CM732" s="4"/>
      <c r="CN732" s="4"/>
      <c r="CO732" s="4"/>
      <c r="CP732" s="4"/>
      <c r="CQ732" s="4"/>
      <c r="CR732" s="4"/>
      <c r="CS732" s="4"/>
      <c r="CT732" s="4"/>
      <c r="CU732" s="4"/>
      <c r="CV732" s="4"/>
      <c r="CW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5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64">
        <v>2018.0</v>
      </c>
      <c r="AM733" s="64">
        <v>11.0</v>
      </c>
      <c r="AN733" s="65" t="s">
        <v>67</v>
      </c>
      <c r="AO733" s="65" t="s">
        <v>65</v>
      </c>
      <c r="AP733" s="64">
        <v>77.0</v>
      </c>
      <c r="AQ733" s="64">
        <v>105.94</v>
      </c>
      <c r="AR733" s="65" t="str">
        <f>IF(Stats!$AP733&gt;Stats!$AQ733,Stats!$AN733,Stats!$AO733)</f>
        <v>Neill</v>
      </c>
      <c r="AS733" s="65" t="str">
        <f>IF(Stats!$AR733=Stats!$AN733,CONCATENATE(Stats!$AN733," over ",Stats!$AO733),CONCATENATE(Stats!$AO733," over ",Stats!$AN733))</f>
        <v>Neill over Rick</v>
      </c>
      <c r="AT733" s="65" t="str">
        <f>IF(Stats!$AR733=Stats!$AO733,CONCATENATE(Stats!$AN733," loser to ",Stats!$AO733),CONCATENATE(Stats!$AO733," loser to ",Stats!$AN733))</f>
        <v>Rick loser to Neill</v>
      </c>
      <c r="AU733" s="64">
        <f>ABS(Stats!$AQ733-Stats!$AP733)</f>
        <v>28.94</v>
      </c>
      <c r="AV733" s="64">
        <f>Stats!$AQ733+Stats!$AP733</f>
        <v>182.94</v>
      </c>
      <c r="AW733" s="64"/>
      <c r="AX733" s="4"/>
      <c r="AY733" s="4"/>
      <c r="AZ733" s="4"/>
      <c r="BB733" s="4"/>
      <c r="BC733" s="4"/>
      <c r="BD733" s="4"/>
      <c r="BE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  <c r="CG733" s="4"/>
      <c r="CH733" s="4"/>
      <c r="CI733" s="4"/>
      <c r="CJ733" s="4"/>
      <c r="CK733" s="4"/>
      <c r="CL733" s="4"/>
      <c r="CM733" s="4"/>
      <c r="CN733" s="4"/>
      <c r="CO733" s="4"/>
      <c r="CP733" s="4"/>
      <c r="CQ733" s="4"/>
      <c r="CR733" s="4"/>
      <c r="CS733" s="4"/>
      <c r="CT733" s="4"/>
      <c r="CU733" s="4"/>
      <c r="CV733" s="4"/>
      <c r="CW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5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5">
        <v>2018.0</v>
      </c>
      <c r="AM734" s="45">
        <v>11.0</v>
      </c>
      <c r="AN734" s="46" t="s">
        <v>58</v>
      </c>
      <c r="AO734" s="46" t="s">
        <v>61</v>
      </c>
      <c r="AP734" s="45">
        <v>96.22</v>
      </c>
      <c r="AQ734" s="45">
        <v>72.2</v>
      </c>
      <c r="AR734" s="46" t="str">
        <f>IF(Stats!$AP734&gt;Stats!$AQ734,Stats!$AN734,Stats!$AO734)</f>
        <v>Ean</v>
      </c>
      <c r="AS734" s="46" t="str">
        <f>IF(Stats!$AR734=Stats!$AN734,CONCATENATE(Stats!$AN734," over ",Stats!$AO734),CONCATENATE(Stats!$AO734," over ",Stats!$AN734))</f>
        <v>Ean over Jimmy</v>
      </c>
      <c r="AT734" s="46" t="str">
        <f>IF(Stats!$AR734=Stats!$AO734,CONCATENATE(Stats!$AN734," loser to ",Stats!$AO734),CONCATENATE(Stats!$AO734," loser to ",Stats!$AN734))</f>
        <v>Jimmy loser to Ean</v>
      </c>
      <c r="AU734" s="45">
        <f>ABS(Stats!$AQ734-Stats!$AP734)</f>
        <v>24.02</v>
      </c>
      <c r="AV734" s="45">
        <f>Stats!$AQ734+Stats!$AP734</f>
        <v>168.42</v>
      </c>
      <c r="AW734" s="45"/>
      <c r="AX734" s="4"/>
      <c r="AY734" s="4"/>
      <c r="AZ734" s="4"/>
      <c r="BB734" s="4"/>
      <c r="BC734" s="4"/>
      <c r="BD734" s="4"/>
      <c r="BE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  <c r="CG734" s="4"/>
      <c r="CH734" s="4"/>
      <c r="CI734" s="4"/>
      <c r="CJ734" s="4"/>
      <c r="CK734" s="4"/>
      <c r="CL734" s="4"/>
      <c r="CM734" s="4"/>
      <c r="CN734" s="4"/>
      <c r="CO734" s="4"/>
      <c r="CP734" s="4"/>
      <c r="CQ734" s="4"/>
      <c r="CR734" s="4"/>
      <c r="CS734" s="4"/>
      <c r="CT734" s="4"/>
      <c r="CU734" s="4"/>
      <c r="CV734" s="4"/>
      <c r="CW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5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64">
        <v>2018.0</v>
      </c>
      <c r="AM735" s="64">
        <v>11.0</v>
      </c>
      <c r="AN735" s="65" t="s">
        <v>50</v>
      </c>
      <c r="AO735" s="65" t="s">
        <v>68</v>
      </c>
      <c r="AP735" s="64">
        <v>107.42</v>
      </c>
      <c r="AQ735" s="64">
        <v>56.26</v>
      </c>
      <c r="AR735" s="65" t="str">
        <f>IF(Stats!$AP735&gt;Stats!$AQ735,Stats!$AN735,Stats!$AO735)</f>
        <v>AJ</v>
      </c>
      <c r="AS735" s="65" t="str">
        <f>IF(Stats!$AR735=Stats!$AN735,CONCATENATE(Stats!$AN735," over ",Stats!$AO735),CONCATENATE(Stats!$AO735," over ",Stats!$AN735))</f>
        <v>AJ over Ryan</v>
      </c>
      <c r="AT735" s="65" t="str">
        <f>IF(Stats!$AR735=Stats!$AO735,CONCATENATE(Stats!$AN735," loser to ",Stats!$AO735),CONCATENATE(Stats!$AO735," loser to ",Stats!$AN735))</f>
        <v>Ryan loser to AJ</v>
      </c>
      <c r="AU735" s="64">
        <f>ABS(Stats!$AQ735-Stats!$AP735)</f>
        <v>51.16</v>
      </c>
      <c r="AV735" s="64">
        <f>Stats!$AQ735+Stats!$AP735</f>
        <v>163.68</v>
      </c>
      <c r="AW735" s="64"/>
      <c r="AX735" s="4"/>
      <c r="AY735" s="4"/>
      <c r="AZ735" s="4"/>
      <c r="BB735" s="4"/>
      <c r="BC735" s="4"/>
      <c r="BD735" s="4"/>
      <c r="BE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  <c r="CG735" s="4"/>
      <c r="CH735" s="4"/>
      <c r="CI735" s="4"/>
      <c r="CJ735" s="4"/>
      <c r="CK735" s="4"/>
      <c r="CL735" s="4"/>
      <c r="CM735" s="4"/>
      <c r="CN735" s="4"/>
      <c r="CO735" s="4"/>
      <c r="CP735" s="4"/>
      <c r="CQ735" s="4"/>
      <c r="CR735" s="4"/>
      <c r="CS735" s="4"/>
      <c r="CT735" s="4"/>
      <c r="CU735" s="4"/>
      <c r="CV735" s="4"/>
      <c r="CW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5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5">
        <v>2018.0</v>
      </c>
      <c r="AM736" s="45">
        <v>11.0</v>
      </c>
      <c r="AN736" s="46" t="s">
        <v>63</v>
      </c>
      <c r="AO736" s="46" t="s">
        <v>55</v>
      </c>
      <c r="AP736" s="45">
        <v>119.84</v>
      </c>
      <c r="AQ736" s="45">
        <v>99.08</v>
      </c>
      <c r="AR736" s="46" t="str">
        <f>IF(Stats!$AP736&gt;Stats!$AQ736,Stats!$AN736,Stats!$AO736)</f>
        <v>Mike S</v>
      </c>
      <c r="AS736" s="46" t="str">
        <f>IF(Stats!$AR736=Stats!$AN736,CONCATENATE(Stats!$AN736," over ",Stats!$AO736),CONCATENATE(Stats!$AO736," over ",Stats!$AN736))</f>
        <v>Mike S over Dave</v>
      </c>
      <c r="AT736" s="46" t="str">
        <f>IF(Stats!$AR736=Stats!$AO736,CONCATENATE(Stats!$AN736," loser to ",Stats!$AO736),CONCATENATE(Stats!$AO736," loser to ",Stats!$AN736))</f>
        <v>Dave loser to Mike S</v>
      </c>
      <c r="AU736" s="45">
        <f>ABS(Stats!$AQ736-Stats!$AP736)</f>
        <v>20.76</v>
      </c>
      <c r="AV736" s="45">
        <f>Stats!$AQ736+Stats!$AP736</f>
        <v>218.92</v>
      </c>
      <c r="AW736" s="45"/>
      <c r="AX736" s="4"/>
      <c r="AY736" s="4"/>
      <c r="AZ736" s="4"/>
      <c r="BB736" s="4"/>
      <c r="BC736" s="4"/>
      <c r="BD736" s="4"/>
      <c r="BE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  <c r="CG736" s="4"/>
      <c r="CH736" s="4"/>
      <c r="CI736" s="4"/>
      <c r="CJ736" s="4"/>
      <c r="CK736" s="4"/>
      <c r="CL736" s="4"/>
      <c r="CM736" s="4"/>
      <c r="CN736" s="4"/>
      <c r="CO736" s="4"/>
      <c r="CP736" s="4"/>
      <c r="CQ736" s="4"/>
      <c r="CR736" s="4"/>
      <c r="CS736" s="4"/>
      <c r="CT736" s="4"/>
      <c r="CU736" s="4"/>
      <c r="CV736" s="4"/>
      <c r="CW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5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64">
        <v>2018.0</v>
      </c>
      <c r="AM737" s="64">
        <v>11.0</v>
      </c>
      <c r="AN737" s="65" t="s">
        <v>57</v>
      </c>
      <c r="AO737" s="65" t="s">
        <v>66</v>
      </c>
      <c r="AP737" s="64">
        <v>103.08</v>
      </c>
      <c r="AQ737" s="64">
        <v>104.6</v>
      </c>
      <c r="AR737" s="65" t="str">
        <f>IF(Stats!$AP737&gt;Stats!$AQ737,Stats!$AN737,Stats!$AO737)</f>
        <v>Nixon</v>
      </c>
      <c r="AS737" s="65" t="str">
        <f>IF(Stats!$AR737=Stats!$AN737,CONCATENATE(Stats!$AN737," over ",Stats!$AO737),CONCATENATE(Stats!$AO737," over ",Stats!$AN737))</f>
        <v>Nixon over Doug</v>
      </c>
      <c r="AT737" s="65" t="str">
        <f>IF(Stats!$AR737=Stats!$AO737,CONCATENATE(Stats!$AN737," loser to ",Stats!$AO737),CONCATENATE(Stats!$AO737," loser to ",Stats!$AN737))</f>
        <v>Doug loser to Nixon</v>
      </c>
      <c r="AU737" s="64">
        <f>ABS(Stats!$AQ737-Stats!$AP737)</f>
        <v>1.52</v>
      </c>
      <c r="AV737" s="64">
        <f>Stats!$AQ737+Stats!$AP737</f>
        <v>207.68</v>
      </c>
      <c r="AW737" s="64"/>
      <c r="AX737" s="4"/>
      <c r="AY737" s="4"/>
      <c r="AZ737" s="4"/>
      <c r="BB737" s="4"/>
      <c r="BC737" s="4"/>
      <c r="BD737" s="4"/>
      <c r="BE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  <c r="CG737" s="4"/>
      <c r="CH737" s="4"/>
      <c r="CI737" s="4"/>
      <c r="CJ737" s="4"/>
      <c r="CK737" s="4"/>
      <c r="CL737" s="4"/>
      <c r="CM737" s="4"/>
      <c r="CN737" s="4"/>
      <c r="CO737" s="4"/>
      <c r="CP737" s="4"/>
      <c r="CQ737" s="4"/>
      <c r="CR737" s="4"/>
      <c r="CS737" s="4"/>
      <c r="CT737" s="4"/>
      <c r="CU737" s="4"/>
      <c r="CV737" s="4"/>
      <c r="CW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5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5">
        <v>2018.0</v>
      </c>
      <c r="AM738" s="45">
        <v>11.0</v>
      </c>
      <c r="AN738" s="46" t="s">
        <v>60</v>
      </c>
      <c r="AO738" s="46" t="s">
        <v>69</v>
      </c>
      <c r="AP738" s="45">
        <v>101.74</v>
      </c>
      <c r="AQ738" s="45">
        <v>123.98</v>
      </c>
      <c r="AR738" s="46" t="str">
        <f>IF(Stats!$AP738&gt;Stats!$AQ738,Stats!$AN738,Stats!$AO738)</f>
        <v>Todd</v>
      </c>
      <c r="AS738" s="46" t="str">
        <f>IF(Stats!$AR738=Stats!$AN738,CONCATENATE(Stats!$AN738," over ",Stats!$AO738),CONCATENATE(Stats!$AO738," over ",Stats!$AN738))</f>
        <v>Todd over Hoyle</v>
      </c>
      <c r="AT738" s="46" t="str">
        <f>IF(Stats!$AR738=Stats!$AO738,CONCATENATE(Stats!$AN738," loser to ",Stats!$AO738),CONCATENATE(Stats!$AO738," loser to ",Stats!$AN738))</f>
        <v>Hoyle loser to Todd</v>
      </c>
      <c r="AU738" s="45">
        <f>ABS(Stats!$AQ738-Stats!$AP738)</f>
        <v>22.24</v>
      </c>
      <c r="AV738" s="45">
        <f>Stats!$AQ738+Stats!$AP738</f>
        <v>225.72</v>
      </c>
      <c r="AW738" s="45"/>
      <c r="AX738" s="4"/>
      <c r="AY738" s="4"/>
      <c r="AZ738" s="4"/>
      <c r="BB738" s="4"/>
      <c r="BC738" s="4"/>
      <c r="BD738" s="4"/>
      <c r="BE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  <c r="CG738" s="4"/>
      <c r="CH738" s="4"/>
      <c r="CI738" s="4"/>
      <c r="CJ738" s="4"/>
      <c r="CK738" s="4"/>
      <c r="CL738" s="4"/>
      <c r="CM738" s="4"/>
      <c r="CN738" s="4"/>
      <c r="CO738" s="4"/>
      <c r="CP738" s="4"/>
      <c r="CQ738" s="4"/>
      <c r="CR738" s="4"/>
      <c r="CS738" s="4"/>
      <c r="CT738" s="4"/>
      <c r="CU738" s="4"/>
      <c r="CV738" s="4"/>
      <c r="CW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5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64">
        <v>2018.0</v>
      </c>
      <c r="AM739" s="64">
        <v>10.0</v>
      </c>
      <c r="AN739" s="65" t="s">
        <v>65</v>
      </c>
      <c r="AO739" s="65" t="s">
        <v>59</v>
      </c>
      <c r="AP739" s="64">
        <v>100.02</v>
      </c>
      <c r="AQ739" s="64">
        <v>109.8</v>
      </c>
      <c r="AR739" s="65" t="str">
        <f>IF(Stats!$AP739&gt;Stats!$AQ739,Stats!$AN739,Stats!$AO739)</f>
        <v>Forrest</v>
      </c>
      <c r="AS739" s="65" t="str">
        <f>IF(Stats!$AR739=Stats!$AN739,CONCATENATE(Stats!$AN739," over ",Stats!$AO739),CONCATENATE(Stats!$AO739," over ",Stats!$AN739))</f>
        <v>Forrest over Neill</v>
      </c>
      <c r="AT739" s="65" t="str">
        <f>IF(Stats!$AR739=Stats!$AO739,CONCATENATE(Stats!$AN739," loser to ",Stats!$AO739),CONCATENATE(Stats!$AO739," loser to ",Stats!$AN739))</f>
        <v>Neill loser to Forrest</v>
      </c>
      <c r="AU739" s="64">
        <f>ABS(Stats!$AQ739-Stats!$AP739)</f>
        <v>9.78</v>
      </c>
      <c r="AV739" s="64">
        <f>Stats!$AQ739+Stats!$AP739</f>
        <v>209.82</v>
      </c>
      <c r="AW739" s="64"/>
      <c r="AX739" s="4"/>
      <c r="AY739" s="4"/>
      <c r="AZ739" s="4"/>
      <c r="BB739" s="4"/>
      <c r="BC739" s="4"/>
      <c r="BD739" s="4"/>
      <c r="BE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  <c r="CG739" s="4"/>
      <c r="CH739" s="4"/>
      <c r="CI739" s="4"/>
      <c r="CJ739" s="4"/>
      <c r="CK739" s="4"/>
      <c r="CL739" s="4"/>
      <c r="CM739" s="4"/>
      <c r="CN739" s="4"/>
      <c r="CO739" s="4"/>
      <c r="CP739" s="4"/>
      <c r="CQ739" s="4"/>
      <c r="CR739" s="4"/>
      <c r="CS739" s="4"/>
      <c r="CT739" s="4"/>
      <c r="CU739" s="4"/>
      <c r="CV739" s="4"/>
      <c r="CW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5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5">
        <v>2018.0</v>
      </c>
      <c r="AM740" s="45">
        <v>10.0</v>
      </c>
      <c r="AN740" s="46" t="s">
        <v>61</v>
      </c>
      <c r="AO740" s="46" t="s">
        <v>49</v>
      </c>
      <c r="AP740" s="45">
        <v>104.32</v>
      </c>
      <c r="AQ740" s="45">
        <v>124.92</v>
      </c>
      <c r="AR740" s="46" t="str">
        <f>IF(Stats!$AP740&gt;Stats!$AQ740,Stats!$AN740,Stats!$AO740)</f>
        <v>Adler</v>
      </c>
      <c r="AS740" s="46" t="str">
        <f>IF(Stats!$AR740=Stats!$AN740,CONCATENATE(Stats!$AN740," over ",Stats!$AO740),CONCATENATE(Stats!$AO740," over ",Stats!$AN740))</f>
        <v>Adler over Jimmy</v>
      </c>
      <c r="AT740" s="46" t="str">
        <f>IF(Stats!$AR740=Stats!$AO740,CONCATENATE(Stats!$AN740," loser to ",Stats!$AO740),CONCATENATE(Stats!$AO740," loser to ",Stats!$AN740))</f>
        <v>Jimmy loser to Adler</v>
      </c>
      <c r="AU740" s="45">
        <f>ABS(Stats!$AQ740-Stats!$AP740)</f>
        <v>20.6</v>
      </c>
      <c r="AV740" s="45">
        <f>Stats!$AQ740+Stats!$AP740</f>
        <v>229.24</v>
      </c>
      <c r="AW740" s="45"/>
      <c r="AX740" s="4"/>
      <c r="AY740" s="4"/>
      <c r="AZ740" s="4"/>
      <c r="BB740" s="4"/>
      <c r="BC740" s="4"/>
      <c r="BD740" s="4"/>
      <c r="BE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  <c r="CG740" s="4"/>
      <c r="CH740" s="4"/>
      <c r="CI740" s="4"/>
      <c r="CJ740" s="4"/>
      <c r="CK740" s="4"/>
      <c r="CL740" s="4"/>
      <c r="CM740" s="4"/>
      <c r="CN740" s="4"/>
      <c r="CO740" s="4"/>
      <c r="CP740" s="4"/>
      <c r="CQ740" s="4"/>
      <c r="CR740" s="4"/>
      <c r="CS740" s="4"/>
      <c r="CT740" s="4"/>
      <c r="CU740" s="4"/>
      <c r="CV740" s="4"/>
      <c r="CW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5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64">
        <v>2018.0</v>
      </c>
      <c r="AM741" s="64">
        <v>10.0</v>
      </c>
      <c r="AN741" s="65" t="s">
        <v>68</v>
      </c>
      <c r="AO741" s="65" t="s">
        <v>67</v>
      </c>
      <c r="AP741" s="64">
        <v>101.06</v>
      </c>
      <c r="AQ741" s="64">
        <v>110.6</v>
      </c>
      <c r="AR741" s="65" t="str">
        <f>IF(Stats!$AP741&gt;Stats!$AQ741,Stats!$AN741,Stats!$AO741)</f>
        <v>Rick</v>
      </c>
      <c r="AS741" s="65" t="str">
        <f>IF(Stats!$AR741=Stats!$AN741,CONCATENATE(Stats!$AN741," over ",Stats!$AO741),CONCATENATE(Stats!$AO741," over ",Stats!$AN741))</f>
        <v>Rick over Ryan</v>
      </c>
      <c r="AT741" s="65" t="str">
        <f>IF(Stats!$AR741=Stats!$AO741,CONCATENATE(Stats!$AN741," loser to ",Stats!$AO741),CONCATENATE(Stats!$AO741," loser to ",Stats!$AN741))</f>
        <v>Ryan loser to Rick</v>
      </c>
      <c r="AU741" s="64">
        <f>ABS(Stats!$AQ741-Stats!$AP741)</f>
        <v>9.54</v>
      </c>
      <c r="AV741" s="64">
        <f>Stats!$AQ741+Stats!$AP741</f>
        <v>211.66</v>
      </c>
      <c r="AW741" s="64"/>
      <c r="AX741" s="4"/>
      <c r="AY741" s="4"/>
      <c r="AZ741" s="4"/>
      <c r="BB741" s="4"/>
      <c r="BC741" s="4"/>
      <c r="BD741" s="4"/>
      <c r="BE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  <c r="CG741" s="4"/>
      <c r="CH741" s="4"/>
      <c r="CI741" s="4"/>
      <c r="CJ741" s="4"/>
      <c r="CK741" s="4"/>
      <c r="CL741" s="4"/>
      <c r="CM741" s="4"/>
      <c r="CN741" s="4"/>
      <c r="CO741" s="4"/>
      <c r="CP741" s="4"/>
      <c r="CQ741" s="4"/>
      <c r="CR741" s="4"/>
      <c r="CS741" s="4"/>
      <c r="CT741" s="4"/>
      <c r="CU741" s="4"/>
      <c r="CV741" s="4"/>
      <c r="CW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5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5">
        <v>2018.0</v>
      </c>
      <c r="AM742" s="45">
        <v>10.0</v>
      </c>
      <c r="AN742" s="46" t="s">
        <v>55</v>
      </c>
      <c r="AO742" s="46" t="s">
        <v>58</v>
      </c>
      <c r="AP742" s="45">
        <v>83.9</v>
      </c>
      <c r="AQ742" s="45">
        <v>71.62</v>
      </c>
      <c r="AR742" s="46" t="str">
        <f>IF(Stats!$AP742&gt;Stats!$AQ742,Stats!$AN742,Stats!$AO742)</f>
        <v>Dave</v>
      </c>
      <c r="AS742" s="46" t="str">
        <f>IF(Stats!$AR742=Stats!$AN742,CONCATENATE(Stats!$AN742," over ",Stats!$AO742),CONCATENATE(Stats!$AO742," over ",Stats!$AN742))</f>
        <v>Dave over Ean</v>
      </c>
      <c r="AT742" s="46" t="str">
        <f>IF(Stats!$AR742=Stats!$AO742,CONCATENATE(Stats!$AN742," loser to ",Stats!$AO742),CONCATENATE(Stats!$AO742," loser to ",Stats!$AN742))</f>
        <v>Ean loser to Dave</v>
      </c>
      <c r="AU742" s="45">
        <f>ABS(Stats!$AQ742-Stats!$AP742)</f>
        <v>12.28</v>
      </c>
      <c r="AV742" s="45">
        <f>Stats!$AQ742+Stats!$AP742</f>
        <v>155.52</v>
      </c>
      <c r="AW742" s="45"/>
      <c r="AX742" s="4"/>
      <c r="AY742" s="4"/>
      <c r="AZ742" s="4"/>
      <c r="BB742" s="4"/>
      <c r="BC742" s="4"/>
      <c r="BD742" s="4"/>
      <c r="BE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  <c r="CG742" s="4"/>
      <c r="CH742" s="4"/>
      <c r="CI742" s="4"/>
      <c r="CJ742" s="4"/>
      <c r="CK742" s="4"/>
      <c r="CL742" s="4"/>
      <c r="CM742" s="4"/>
      <c r="CN742" s="4"/>
      <c r="CO742" s="4"/>
      <c r="CP742" s="4"/>
      <c r="CQ742" s="4"/>
      <c r="CR742" s="4"/>
      <c r="CS742" s="4"/>
      <c r="CT742" s="4"/>
      <c r="CU742" s="4"/>
      <c r="CV742" s="4"/>
      <c r="CW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5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64">
        <v>2018.0</v>
      </c>
      <c r="AM743" s="64">
        <v>10.0</v>
      </c>
      <c r="AN743" s="65" t="s">
        <v>66</v>
      </c>
      <c r="AO743" s="65" t="s">
        <v>50</v>
      </c>
      <c r="AP743" s="64">
        <v>88.24</v>
      </c>
      <c r="AQ743" s="64">
        <v>89.16</v>
      </c>
      <c r="AR743" s="65" t="str">
        <f>IF(Stats!$AP743&gt;Stats!$AQ743,Stats!$AN743,Stats!$AO743)</f>
        <v>AJ</v>
      </c>
      <c r="AS743" s="65" t="str">
        <f>IF(Stats!$AR743=Stats!$AN743,CONCATENATE(Stats!$AN743," over ",Stats!$AO743),CONCATENATE(Stats!$AO743," over ",Stats!$AN743))</f>
        <v>AJ over Nixon</v>
      </c>
      <c r="AT743" s="65" t="str">
        <f>IF(Stats!$AR743=Stats!$AO743,CONCATENATE(Stats!$AN743," loser to ",Stats!$AO743),CONCATENATE(Stats!$AO743," loser to ",Stats!$AN743))</f>
        <v>Nixon loser to AJ</v>
      </c>
      <c r="AU743" s="64">
        <f>ABS(Stats!$AQ743-Stats!$AP743)</f>
        <v>0.92</v>
      </c>
      <c r="AV743" s="64">
        <f>Stats!$AQ743+Stats!$AP743</f>
        <v>177.4</v>
      </c>
      <c r="AW743" s="64"/>
      <c r="AX743" s="4"/>
      <c r="AY743" s="4"/>
      <c r="AZ743" s="4"/>
      <c r="BB743" s="4"/>
      <c r="BC743" s="4"/>
      <c r="BD743" s="4"/>
      <c r="BE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  <c r="CG743" s="4"/>
      <c r="CH743" s="4"/>
      <c r="CI743" s="4"/>
      <c r="CJ743" s="4"/>
      <c r="CK743" s="4"/>
      <c r="CL743" s="4"/>
      <c r="CM743" s="4"/>
      <c r="CN743" s="4"/>
      <c r="CO743" s="4"/>
      <c r="CP743" s="4"/>
      <c r="CQ743" s="4"/>
      <c r="CR743" s="4"/>
      <c r="CS743" s="4"/>
      <c r="CT743" s="4"/>
      <c r="CU743" s="4"/>
      <c r="CV743" s="4"/>
      <c r="CW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5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5">
        <v>2018.0</v>
      </c>
      <c r="AM744" s="45">
        <v>10.0</v>
      </c>
      <c r="AN744" s="46" t="s">
        <v>69</v>
      </c>
      <c r="AO744" s="46" t="s">
        <v>63</v>
      </c>
      <c r="AP744" s="45">
        <v>136.7</v>
      </c>
      <c r="AQ744" s="45">
        <v>109.04</v>
      </c>
      <c r="AR744" s="46" t="str">
        <f>IF(Stats!$AP744&gt;Stats!$AQ744,Stats!$AN744,Stats!$AO744)</f>
        <v>Todd</v>
      </c>
      <c r="AS744" s="46" t="str">
        <f>IF(Stats!$AR744=Stats!$AN744,CONCATENATE(Stats!$AN744," over ",Stats!$AO744),CONCATENATE(Stats!$AO744," over ",Stats!$AN744))</f>
        <v>Todd over Mike S</v>
      </c>
      <c r="AT744" s="46" t="str">
        <f>IF(Stats!$AR744=Stats!$AO744,CONCATENATE(Stats!$AN744," loser to ",Stats!$AO744),CONCATENATE(Stats!$AO744," loser to ",Stats!$AN744))</f>
        <v>Mike S loser to Todd</v>
      </c>
      <c r="AU744" s="45">
        <f>ABS(Stats!$AQ744-Stats!$AP744)</f>
        <v>27.66</v>
      </c>
      <c r="AV744" s="45">
        <f>Stats!$AQ744+Stats!$AP744</f>
        <v>245.74</v>
      </c>
      <c r="AW744" s="45"/>
      <c r="AX744" s="4"/>
      <c r="AY744" s="4"/>
      <c r="AZ744" s="4"/>
      <c r="BB744" s="4"/>
      <c r="BC744" s="4"/>
      <c r="BD744" s="4"/>
      <c r="BE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  <c r="CG744" s="4"/>
      <c r="CH744" s="4"/>
      <c r="CI744" s="4"/>
      <c r="CJ744" s="4"/>
      <c r="CK744" s="4"/>
      <c r="CL744" s="4"/>
      <c r="CM744" s="4"/>
      <c r="CN744" s="4"/>
      <c r="CO744" s="4"/>
      <c r="CP744" s="4"/>
      <c r="CQ744" s="4"/>
      <c r="CR744" s="4"/>
      <c r="CS744" s="4"/>
      <c r="CT744" s="4"/>
      <c r="CU744" s="4"/>
      <c r="CV744" s="4"/>
      <c r="CW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5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64">
        <v>2018.0</v>
      </c>
      <c r="AM745" s="64">
        <v>10.0</v>
      </c>
      <c r="AN745" s="65" t="s">
        <v>60</v>
      </c>
      <c r="AO745" s="65" t="s">
        <v>57</v>
      </c>
      <c r="AP745" s="64">
        <v>113.7</v>
      </c>
      <c r="AQ745" s="64">
        <v>119.62</v>
      </c>
      <c r="AR745" s="65" t="str">
        <f>IF(Stats!$AP745&gt;Stats!$AQ745,Stats!$AN745,Stats!$AO745)</f>
        <v>Doug</v>
      </c>
      <c r="AS745" s="65" t="str">
        <f>IF(Stats!$AR745=Stats!$AN745,CONCATENATE(Stats!$AN745," over ",Stats!$AO745),CONCATENATE(Stats!$AO745," over ",Stats!$AN745))</f>
        <v>Doug over Hoyle</v>
      </c>
      <c r="AT745" s="65" t="str">
        <f>IF(Stats!$AR745=Stats!$AO745,CONCATENATE(Stats!$AN745," loser to ",Stats!$AO745),CONCATENATE(Stats!$AO745," loser to ",Stats!$AN745))</f>
        <v>Hoyle loser to Doug</v>
      </c>
      <c r="AU745" s="64">
        <f>ABS(Stats!$AQ745-Stats!$AP745)</f>
        <v>5.92</v>
      </c>
      <c r="AV745" s="64">
        <f>Stats!$AQ745+Stats!$AP745</f>
        <v>233.32</v>
      </c>
      <c r="AW745" s="64"/>
      <c r="AX745" s="4"/>
      <c r="AY745" s="4"/>
      <c r="AZ745" s="4"/>
      <c r="BB745" s="4"/>
      <c r="BC745" s="4"/>
      <c r="BD745" s="4"/>
      <c r="BE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  <c r="BX745" s="4"/>
      <c r="BY745" s="4"/>
      <c r="BZ745" s="4"/>
      <c r="CA745" s="4"/>
      <c r="CB745" s="4"/>
      <c r="CC745" s="4"/>
      <c r="CD745" s="4"/>
      <c r="CE745" s="4"/>
      <c r="CF745" s="4"/>
      <c r="CG745" s="4"/>
      <c r="CH745" s="4"/>
      <c r="CI745" s="4"/>
      <c r="CJ745" s="4"/>
      <c r="CK745" s="4"/>
      <c r="CL745" s="4"/>
      <c r="CM745" s="4"/>
      <c r="CN745" s="4"/>
      <c r="CO745" s="4"/>
      <c r="CP745" s="4"/>
      <c r="CQ745" s="4"/>
      <c r="CR745" s="4"/>
      <c r="CS745" s="4"/>
      <c r="CT745" s="4"/>
      <c r="CU745" s="4"/>
      <c r="CV745" s="4"/>
      <c r="CW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5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5">
        <v>2018.0</v>
      </c>
      <c r="AM746" s="45">
        <v>9.0</v>
      </c>
      <c r="AN746" s="46" t="s">
        <v>59</v>
      </c>
      <c r="AO746" s="46" t="s">
        <v>61</v>
      </c>
      <c r="AP746" s="45">
        <v>128.94</v>
      </c>
      <c r="AQ746" s="45">
        <v>92.72</v>
      </c>
      <c r="AR746" s="46" t="str">
        <f>IF(Stats!$AP746&gt;Stats!$AQ746,Stats!$AN746,Stats!$AO746)</f>
        <v>Forrest</v>
      </c>
      <c r="AS746" s="46" t="str">
        <f>IF(Stats!$AR746=Stats!$AN746,CONCATENATE(Stats!$AN746," over ",Stats!$AO746),CONCATENATE(Stats!$AO746," over ",Stats!$AN746))</f>
        <v>Forrest over Jimmy</v>
      </c>
      <c r="AT746" s="46" t="str">
        <f>IF(Stats!$AR746=Stats!$AO746,CONCATENATE(Stats!$AN746," loser to ",Stats!$AO746),CONCATENATE(Stats!$AO746," loser to ",Stats!$AN746))</f>
        <v>Jimmy loser to Forrest</v>
      </c>
      <c r="AU746" s="45">
        <f>ABS(Stats!$AQ746-Stats!$AP746)</f>
        <v>36.22</v>
      </c>
      <c r="AV746" s="45">
        <f>Stats!$AQ746+Stats!$AP746</f>
        <v>221.66</v>
      </c>
      <c r="AW746" s="45"/>
      <c r="AX746" s="4"/>
      <c r="AY746" s="4"/>
      <c r="AZ746" s="4"/>
      <c r="BB746" s="4"/>
      <c r="BC746" s="4"/>
      <c r="BD746" s="4"/>
      <c r="BE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  <c r="BX746" s="4"/>
      <c r="BY746" s="4"/>
      <c r="BZ746" s="4"/>
      <c r="CA746" s="4"/>
      <c r="CB746" s="4"/>
      <c r="CC746" s="4"/>
      <c r="CD746" s="4"/>
      <c r="CE746" s="4"/>
      <c r="CF746" s="4"/>
      <c r="CG746" s="4"/>
      <c r="CH746" s="4"/>
      <c r="CI746" s="4"/>
      <c r="CJ746" s="4"/>
      <c r="CK746" s="4"/>
      <c r="CL746" s="4"/>
      <c r="CM746" s="4"/>
      <c r="CN746" s="4"/>
      <c r="CO746" s="4"/>
      <c r="CP746" s="4"/>
      <c r="CQ746" s="4"/>
      <c r="CR746" s="4"/>
      <c r="CS746" s="4"/>
      <c r="CT746" s="4"/>
      <c r="CU746" s="4"/>
      <c r="CV746" s="4"/>
      <c r="CW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5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64">
        <v>2018.0</v>
      </c>
      <c r="AM747" s="64">
        <v>9.0</v>
      </c>
      <c r="AN747" s="65" t="s">
        <v>65</v>
      </c>
      <c r="AO747" s="65" t="s">
        <v>68</v>
      </c>
      <c r="AP747" s="64">
        <v>127.02</v>
      </c>
      <c r="AQ747" s="64">
        <v>79.06</v>
      </c>
      <c r="AR747" s="65" t="str">
        <f>IF(Stats!$AP747&gt;Stats!$AQ747,Stats!$AN747,Stats!$AO747)</f>
        <v>Neill</v>
      </c>
      <c r="AS747" s="65" t="str">
        <f>IF(Stats!$AR747=Stats!$AN747,CONCATENATE(Stats!$AN747," over ",Stats!$AO747),CONCATENATE(Stats!$AO747," over ",Stats!$AN747))</f>
        <v>Neill over Ryan</v>
      </c>
      <c r="AT747" s="65" t="str">
        <f>IF(Stats!$AR747=Stats!$AO747,CONCATENATE(Stats!$AN747," loser to ",Stats!$AO747),CONCATENATE(Stats!$AO747," loser to ",Stats!$AN747))</f>
        <v>Ryan loser to Neill</v>
      </c>
      <c r="AU747" s="64">
        <f>ABS(Stats!$AQ747-Stats!$AP747)</f>
        <v>47.96</v>
      </c>
      <c r="AV747" s="64">
        <f>Stats!$AQ747+Stats!$AP747</f>
        <v>206.08</v>
      </c>
      <c r="AW747" s="64"/>
      <c r="AX747" s="4"/>
      <c r="AY747" s="4"/>
      <c r="AZ747" s="4"/>
      <c r="BB747" s="4"/>
      <c r="BC747" s="4"/>
      <c r="BD747" s="4"/>
      <c r="BE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  <c r="BX747" s="4"/>
      <c r="BY747" s="4"/>
      <c r="BZ747" s="4"/>
      <c r="CA747" s="4"/>
      <c r="CB747" s="4"/>
      <c r="CC747" s="4"/>
      <c r="CD747" s="4"/>
      <c r="CE747" s="4"/>
      <c r="CF747" s="4"/>
      <c r="CG747" s="4"/>
      <c r="CH747" s="4"/>
      <c r="CI747" s="4"/>
      <c r="CJ747" s="4"/>
      <c r="CK747" s="4"/>
      <c r="CL747" s="4"/>
      <c r="CM747" s="4"/>
      <c r="CN747" s="4"/>
      <c r="CO747" s="4"/>
      <c r="CP747" s="4"/>
      <c r="CQ747" s="4"/>
      <c r="CR747" s="4"/>
      <c r="CS747" s="4"/>
      <c r="CT747" s="4"/>
      <c r="CU747" s="4"/>
      <c r="CV747" s="4"/>
      <c r="CW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5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5">
        <v>2018.0</v>
      </c>
      <c r="AM748" s="45">
        <v>9.0</v>
      </c>
      <c r="AN748" s="46" t="s">
        <v>49</v>
      </c>
      <c r="AO748" s="46" t="s">
        <v>55</v>
      </c>
      <c r="AP748" s="45">
        <v>88.94</v>
      </c>
      <c r="AQ748" s="45">
        <v>108.54</v>
      </c>
      <c r="AR748" s="46" t="str">
        <f>IF(Stats!$AP748&gt;Stats!$AQ748,Stats!$AN748,Stats!$AO748)</f>
        <v>Dave</v>
      </c>
      <c r="AS748" s="46" t="str">
        <f>IF(Stats!$AR748=Stats!$AN748,CONCATENATE(Stats!$AN748," over ",Stats!$AO748),CONCATENATE(Stats!$AO748," over ",Stats!$AN748))</f>
        <v>Dave over Adler</v>
      </c>
      <c r="AT748" s="46" t="str">
        <f>IF(Stats!$AR748=Stats!$AO748,CONCATENATE(Stats!$AN748," loser to ",Stats!$AO748),CONCATENATE(Stats!$AO748," loser to ",Stats!$AN748))</f>
        <v>Adler loser to Dave</v>
      </c>
      <c r="AU748" s="45">
        <f>ABS(Stats!$AQ748-Stats!$AP748)</f>
        <v>19.6</v>
      </c>
      <c r="AV748" s="45">
        <f>Stats!$AQ748+Stats!$AP748</f>
        <v>197.48</v>
      </c>
      <c r="AW748" s="45"/>
      <c r="AX748" s="4"/>
      <c r="AY748" s="4"/>
      <c r="AZ748" s="4"/>
      <c r="BB748" s="4"/>
      <c r="BC748" s="4"/>
      <c r="BD748" s="4"/>
      <c r="BE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  <c r="BX748" s="4"/>
      <c r="BY748" s="4"/>
      <c r="BZ748" s="4"/>
      <c r="CA748" s="4"/>
      <c r="CB748" s="4"/>
      <c r="CC748" s="4"/>
      <c r="CD748" s="4"/>
      <c r="CE748" s="4"/>
      <c r="CF748" s="4"/>
      <c r="CG748" s="4"/>
      <c r="CH748" s="4"/>
      <c r="CI748" s="4"/>
      <c r="CJ748" s="4"/>
      <c r="CK748" s="4"/>
      <c r="CL748" s="4"/>
      <c r="CM748" s="4"/>
      <c r="CN748" s="4"/>
      <c r="CO748" s="4"/>
      <c r="CP748" s="4"/>
      <c r="CQ748" s="4"/>
      <c r="CR748" s="4"/>
      <c r="CS748" s="4"/>
      <c r="CT748" s="4"/>
      <c r="CU748" s="4"/>
      <c r="CV748" s="4"/>
      <c r="CW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5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64">
        <v>2018.0</v>
      </c>
      <c r="AM749" s="64">
        <v>9.0</v>
      </c>
      <c r="AN749" s="65" t="s">
        <v>67</v>
      </c>
      <c r="AO749" s="65" t="s">
        <v>66</v>
      </c>
      <c r="AP749" s="64">
        <v>57.8</v>
      </c>
      <c r="AQ749" s="64">
        <v>70.1</v>
      </c>
      <c r="AR749" s="65" t="str">
        <f>IF(Stats!$AP749&gt;Stats!$AQ749,Stats!$AN749,Stats!$AO749)</f>
        <v>Nixon</v>
      </c>
      <c r="AS749" s="65" t="str">
        <f>IF(Stats!$AR749=Stats!$AN749,CONCATENATE(Stats!$AN749," over ",Stats!$AO749),CONCATENATE(Stats!$AO749," over ",Stats!$AN749))</f>
        <v>Nixon over Rick</v>
      </c>
      <c r="AT749" s="65" t="str">
        <f>IF(Stats!$AR749=Stats!$AO749,CONCATENATE(Stats!$AN749," loser to ",Stats!$AO749),CONCATENATE(Stats!$AO749," loser to ",Stats!$AN749))</f>
        <v>Rick loser to Nixon</v>
      </c>
      <c r="AU749" s="64">
        <f>ABS(Stats!$AQ749-Stats!$AP749)</f>
        <v>12.3</v>
      </c>
      <c r="AV749" s="64">
        <f>Stats!$AQ749+Stats!$AP749</f>
        <v>127.9</v>
      </c>
      <c r="AW749" s="64"/>
      <c r="AX749" s="4"/>
      <c r="AY749" s="4"/>
      <c r="AZ749" s="4"/>
      <c r="BB749" s="4"/>
      <c r="BC749" s="4"/>
      <c r="BD749" s="4"/>
      <c r="BE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  <c r="BX749" s="4"/>
      <c r="BY749" s="4"/>
      <c r="BZ749" s="4"/>
      <c r="CA749" s="4"/>
      <c r="CB749" s="4"/>
      <c r="CC749" s="4"/>
      <c r="CD749" s="4"/>
      <c r="CE749" s="4"/>
      <c r="CF749" s="4"/>
      <c r="CG749" s="4"/>
      <c r="CH749" s="4"/>
      <c r="CI749" s="4"/>
      <c r="CJ749" s="4"/>
      <c r="CK749" s="4"/>
      <c r="CL749" s="4"/>
      <c r="CM749" s="4"/>
      <c r="CN749" s="4"/>
      <c r="CO749" s="4"/>
      <c r="CP749" s="4"/>
      <c r="CQ749" s="4"/>
      <c r="CR749" s="4"/>
      <c r="CS749" s="4"/>
      <c r="CT749" s="4"/>
      <c r="CU749" s="4"/>
      <c r="CV749" s="4"/>
      <c r="CW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5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5">
        <v>2018.0</v>
      </c>
      <c r="AM750" s="45">
        <v>9.0</v>
      </c>
      <c r="AN750" s="46" t="s">
        <v>58</v>
      </c>
      <c r="AO750" s="46" t="s">
        <v>69</v>
      </c>
      <c r="AP750" s="45">
        <v>106.54</v>
      </c>
      <c r="AQ750" s="45">
        <v>112.14</v>
      </c>
      <c r="AR750" s="46" t="str">
        <f>IF(Stats!$AP750&gt;Stats!$AQ750,Stats!$AN750,Stats!$AO750)</f>
        <v>Todd</v>
      </c>
      <c r="AS750" s="46" t="str">
        <f>IF(Stats!$AR750=Stats!$AN750,CONCATENATE(Stats!$AN750," over ",Stats!$AO750),CONCATENATE(Stats!$AO750," over ",Stats!$AN750))</f>
        <v>Todd over Ean</v>
      </c>
      <c r="AT750" s="46" t="str">
        <f>IF(Stats!$AR750=Stats!$AO750,CONCATENATE(Stats!$AN750," loser to ",Stats!$AO750),CONCATENATE(Stats!$AO750," loser to ",Stats!$AN750))</f>
        <v>Ean loser to Todd</v>
      </c>
      <c r="AU750" s="45">
        <f>ABS(Stats!$AQ750-Stats!$AP750)</f>
        <v>5.6</v>
      </c>
      <c r="AV750" s="45">
        <f>Stats!$AQ750+Stats!$AP750</f>
        <v>218.68</v>
      </c>
      <c r="AW750" s="45"/>
      <c r="AX750" s="4"/>
      <c r="AY750" s="4"/>
      <c r="AZ750" s="4"/>
      <c r="BB750" s="4"/>
      <c r="BC750" s="4"/>
      <c r="BD750" s="4"/>
      <c r="BE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  <c r="BX750" s="4"/>
      <c r="BY750" s="4"/>
      <c r="BZ750" s="4"/>
      <c r="CA750" s="4"/>
      <c r="CB750" s="4"/>
      <c r="CC750" s="4"/>
      <c r="CD750" s="4"/>
      <c r="CE750" s="4"/>
      <c r="CF750" s="4"/>
      <c r="CG750" s="4"/>
      <c r="CH750" s="4"/>
      <c r="CI750" s="4"/>
      <c r="CJ750" s="4"/>
      <c r="CK750" s="4"/>
      <c r="CL750" s="4"/>
      <c r="CM750" s="4"/>
      <c r="CN750" s="4"/>
      <c r="CO750" s="4"/>
      <c r="CP750" s="4"/>
      <c r="CQ750" s="4"/>
      <c r="CR750" s="4"/>
      <c r="CS750" s="4"/>
      <c r="CT750" s="4"/>
      <c r="CU750" s="4"/>
      <c r="CV750" s="4"/>
      <c r="CW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5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64">
        <v>2018.0</v>
      </c>
      <c r="AM751" s="64">
        <v>9.0</v>
      </c>
      <c r="AN751" s="65" t="s">
        <v>50</v>
      </c>
      <c r="AO751" s="65" t="s">
        <v>60</v>
      </c>
      <c r="AP751" s="64">
        <v>130.4</v>
      </c>
      <c r="AQ751" s="64">
        <v>112.2</v>
      </c>
      <c r="AR751" s="65" t="str">
        <f>IF(Stats!$AP751&gt;Stats!$AQ751,Stats!$AN751,Stats!$AO751)</f>
        <v>AJ</v>
      </c>
      <c r="AS751" s="65" t="str">
        <f>IF(Stats!$AR751=Stats!$AN751,CONCATENATE(Stats!$AN751," over ",Stats!$AO751),CONCATENATE(Stats!$AO751," over ",Stats!$AN751))</f>
        <v>AJ over Hoyle</v>
      </c>
      <c r="AT751" s="65" t="str">
        <f>IF(Stats!$AR751=Stats!$AO751,CONCATENATE(Stats!$AN751," loser to ",Stats!$AO751),CONCATENATE(Stats!$AO751," loser to ",Stats!$AN751))</f>
        <v>Hoyle loser to AJ</v>
      </c>
      <c r="AU751" s="64">
        <f>ABS(Stats!$AQ751-Stats!$AP751)</f>
        <v>18.2</v>
      </c>
      <c r="AV751" s="64">
        <f>Stats!$AQ751+Stats!$AP751</f>
        <v>242.6</v>
      </c>
      <c r="AW751" s="64"/>
      <c r="AX751" s="4"/>
      <c r="AY751" s="4"/>
      <c r="AZ751" s="4"/>
      <c r="BB751" s="4"/>
      <c r="BC751" s="4"/>
      <c r="BD751" s="4"/>
      <c r="BE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  <c r="BX751" s="4"/>
      <c r="BY751" s="4"/>
      <c r="BZ751" s="4"/>
      <c r="CA751" s="4"/>
      <c r="CB751" s="4"/>
      <c r="CC751" s="4"/>
      <c r="CD751" s="4"/>
      <c r="CE751" s="4"/>
      <c r="CF751" s="4"/>
      <c r="CG751" s="4"/>
      <c r="CH751" s="4"/>
      <c r="CI751" s="4"/>
      <c r="CJ751" s="4"/>
      <c r="CK751" s="4"/>
      <c r="CL751" s="4"/>
      <c r="CM751" s="4"/>
      <c r="CN751" s="4"/>
      <c r="CO751" s="4"/>
      <c r="CP751" s="4"/>
      <c r="CQ751" s="4"/>
      <c r="CR751" s="4"/>
      <c r="CS751" s="4"/>
      <c r="CT751" s="4"/>
      <c r="CU751" s="4"/>
      <c r="CV751" s="4"/>
      <c r="CW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5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5">
        <v>2018.0</v>
      </c>
      <c r="AM752" s="45">
        <v>9.0</v>
      </c>
      <c r="AN752" s="46" t="s">
        <v>63</v>
      </c>
      <c r="AO752" s="46" t="s">
        <v>57</v>
      </c>
      <c r="AP752" s="45">
        <v>82.82</v>
      </c>
      <c r="AQ752" s="45">
        <v>146.18</v>
      </c>
      <c r="AR752" s="46" t="str">
        <f>IF(Stats!$AP752&gt;Stats!$AQ752,Stats!$AN752,Stats!$AO752)</f>
        <v>Doug</v>
      </c>
      <c r="AS752" s="46" t="str">
        <f>IF(Stats!$AR752=Stats!$AN752,CONCATENATE(Stats!$AN752," over ",Stats!$AO752),CONCATENATE(Stats!$AO752," over ",Stats!$AN752))</f>
        <v>Doug over Mike S</v>
      </c>
      <c r="AT752" s="46" t="str">
        <f>IF(Stats!$AR752=Stats!$AO752,CONCATENATE(Stats!$AN752," loser to ",Stats!$AO752),CONCATENATE(Stats!$AO752," loser to ",Stats!$AN752))</f>
        <v>Mike S loser to Doug</v>
      </c>
      <c r="AU752" s="45">
        <f>ABS(Stats!$AQ752-Stats!$AP752)</f>
        <v>63.36</v>
      </c>
      <c r="AV752" s="45">
        <f>Stats!$AQ752+Stats!$AP752</f>
        <v>229</v>
      </c>
      <c r="AW752" s="45"/>
      <c r="AX752" s="4"/>
      <c r="AY752" s="4"/>
      <c r="AZ752" s="4"/>
      <c r="BB752" s="4"/>
      <c r="BC752" s="4"/>
      <c r="BD752" s="4"/>
      <c r="BE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  <c r="BX752" s="4"/>
      <c r="BY752" s="4"/>
      <c r="BZ752" s="4"/>
      <c r="CA752" s="4"/>
      <c r="CB752" s="4"/>
      <c r="CC752" s="4"/>
      <c r="CD752" s="4"/>
      <c r="CE752" s="4"/>
      <c r="CF752" s="4"/>
      <c r="CG752" s="4"/>
      <c r="CH752" s="4"/>
      <c r="CI752" s="4"/>
      <c r="CJ752" s="4"/>
      <c r="CK752" s="4"/>
      <c r="CL752" s="4"/>
      <c r="CM752" s="4"/>
      <c r="CN752" s="4"/>
      <c r="CO752" s="4"/>
      <c r="CP752" s="4"/>
      <c r="CQ752" s="4"/>
      <c r="CR752" s="4"/>
      <c r="CS752" s="4"/>
      <c r="CT752" s="4"/>
      <c r="CU752" s="4"/>
      <c r="CV752" s="4"/>
      <c r="CW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5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64">
        <v>2018.0</v>
      </c>
      <c r="AM753" s="64">
        <v>8.0</v>
      </c>
      <c r="AN753" s="65" t="s">
        <v>68</v>
      </c>
      <c r="AO753" s="65" t="s">
        <v>59</v>
      </c>
      <c r="AP753" s="64">
        <v>97.46</v>
      </c>
      <c r="AQ753" s="64">
        <v>111.5</v>
      </c>
      <c r="AR753" s="65" t="str">
        <f>IF(Stats!$AP753&gt;Stats!$AQ753,Stats!$AN753,Stats!$AO753)</f>
        <v>Forrest</v>
      </c>
      <c r="AS753" s="65" t="str">
        <f>IF(Stats!$AR753=Stats!$AN753,CONCATENATE(Stats!$AN753," over ",Stats!$AO753),CONCATENATE(Stats!$AO753," over ",Stats!$AN753))</f>
        <v>Forrest over Ryan</v>
      </c>
      <c r="AT753" s="65" t="str">
        <f>IF(Stats!$AR753=Stats!$AO753,CONCATENATE(Stats!$AN753," loser to ",Stats!$AO753),CONCATENATE(Stats!$AO753," loser to ",Stats!$AN753))</f>
        <v>Ryan loser to Forrest</v>
      </c>
      <c r="AU753" s="64">
        <f>ABS(Stats!$AQ753-Stats!$AP753)</f>
        <v>14.04</v>
      </c>
      <c r="AV753" s="64">
        <f>Stats!$AQ753+Stats!$AP753</f>
        <v>208.96</v>
      </c>
      <c r="AW753" s="64"/>
      <c r="AX753" s="4"/>
      <c r="AY753" s="4"/>
      <c r="AZ753" s="4"/>
      <c r="BB753" s="4"/>
      <c r="BC753" s="4"/>
      <c r="BD753" s="4"/>
      <c r="BE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  <c r="BX753" s="4"/>
      <c r="BY753" s="4"/>
      <c r="BZ753" s="4"/>
      <c r="CA753" s="4"/>
      <c r="CB753" s="4"/>
      <c r="CC753" s="4"/>
      <c r="CD753" s="4"/>
      <c r="CE753" s="4"/>
      <c r="CF753" s="4"/>
      <c r="CG753" s="4"/>
      <c r="CH753" s="4"/>
      <c r="CI753" s="4"/>
      <c r="CJ753" s="4"/>
      <c r="CK753" s="4"/>
      <c r="CL753" s="4"/>
      <c r="CM753" s="4"/>
      <c r="CN753" s="4"/>
      <c r="CO753" s="4"/>
      <c r="CP753" s="4"/>
      <c r="CQ753" s="4"/>
      <c r="CR753" s="4"/>
      <c r="CS753" s="4"/>
      <c r="CT753" s="4"/>
      <c r="CU753" s="4"/>
      <c r="CV753" s="4"/>
      <c r="CW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5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5">
        <v>2018.0</v>
      </c>
      <c r="AM754" s="45">
        <v>8.0</v>
      </c>
      <c r="AN754" s="46" t="s">
        <v>55</v>
      </c>
      <c r="AO754" s="46" t="s">
        <v>61</v>
      </c>
      <c r="AP754" s="45">
        <v>125.36</v>
      </c>
      <c r="AQ754" s="45">
        <v>66.6</v>
      </c>
      <c r="AR754" s="46" t="str">
        <f>IF(Stats!$AP754&gt;Stats!$AQ754,Stats!$AN754,Stats!$AO754)</f>
        <v>Dave</v>
      </c>
      <c r="AS754" s="46" t="str">
        <f>IF(Stats!$AR754=Stats!$AN754,CONCATENATE(Stats!$AN754," over ",Stats!$AO754),CONCATENATE(Stats!$AO754," over ",Stats!$AN754))</f>
        <v>Dave over Jimmy</v>
      </c>
      <c r="AT754" s="46" t="str">
        <f>IF(Stats!$AR754=Stats!$AO754,CONCATENATE(Stats!$AN754," loser to ",Stats!$AO754),CONCATENATE(Stats!$AO754," loser to ",Stats!$AN754))</f>
        <v>Jimmy loser to Dave</v>
      </c>
      <c r="AU754" s="45">
        <f>ABS(Stats!$AQ754-Stats!$AP754)</f>
        <v>58.76</v>
      </c>
      <c r="AV754" s="45">
        <f>Stats!$AQ754+Stats!$AP754</f>
        <v>191.96</v>
      </c>
      <c r="AW754" s="45"/>
      <c r="AX754" s="4"/>
      <c r="AY754" s="4"/>
      <c r="AZ754" s="4"/>
      <c r="BB754" s="4"/>
      <c r="BC754" s="4"/>
      <c r="BD754" s="4"/>
      <c r="BE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  <c r="BX754" s="4"/>
      <c r="BY754" s="4"/>
      <c r="BZ754" s="4"/>
      <c r="CA754" s="4"/>
      <c r="CB754" s="4"/>
      <c r="CC754" s="4"/>
      <c r="CD754" s="4"/>
      <c r="CE754" s="4"/>
      <c r="CF754" s="4"/>
      <c r="CG754" s="4"/>
      <c r="CH754" s="4"/>
      <c r="CI754" s="4"/>
      <c r="CJ754" s="4"/>
      <c r="CK754" s="4"/>
      <c r="CL754" s="4"/>
      <c r="CM754" s="4"/>
      <c r="CN754" s="4"/>
      <c r="CO754" s="4"/>
      <c r="CP754" s="4"/>
      <c r="CQ754" s="4"/>
      <c r="CR754" s="4"/>
      <c r="CS754" s="4"/>
      <c r="CT754" s="4"/>
      <c r="CU754" s="4"/>
      <c r="CV754" s="4"/>
      <c r="CW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5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64">
        <v>2018.0</v>
      </c>
      <c r="AM755" s="64">
        <v>8.0</v>
      </c>
      <c r="AN755" s="65" t="s">
        <v>66</v>
      </c>
      <c r="AO755" s="65" t="s">
        <v>65</v>
      </c>
      <c r="AP755" s="64">
        <v>72.32</v>
      </c>
      <c r="AQ755" s="64">
        <v>128.08</v>
      </c>
      <c r="AR755" s="65" t="str">
        <f>IF(Stats!$AP755&gt;Stats!$AQ755,Stats!$AN755,Stats!$AO755)</f>
        <v>Neill</v>
      </c>
      <c r="AS755" s="65" t="str">
        <f>IF(Stats!$AR755=Stats!$AN755,CONCATENATE(Stats!$AN755," over ",Stats!$AO755),CONCATENATE(Stats!$AO755," over ",Stats!$AN755))</f>
        <v>Neill over Nixon</v>
      </c>
      <c r="AT755" s="65" t="str">
        <f>IF(Stats!$AR755=Stats!$AO755,CONCATENATE(Stats!$AN755," loser to ",Stats!$AO755),CONCATENATE(Stats!$AO755," loser to ",Stats!$AN755))</f>
        <v>Nixon loser to Neill</v>
      </c>
      <c r="AU755" s="64">
        <f>ABS(Stats!$AQ755-Stats!$AP755)</f>
        <v>55.76</v>
      </c>
      <c r="AV755" s="64">
        <f>Stats!$AQ755+Stats!$AP755</f>
        <v>200.4</v>
      </c>
      <c r="AW755" s="64"/>
      <c r="AX755" s="4"/>
      <c r="AY755" s="4"/>
      <c r="AZ755" s="4"/>
      <c r="BB755" s="4"/>
      <c r="BC755" s="4"/>
      <c r="BD755" s="4"/>
      <c r="BE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  <c r="BX755" s="4"/>
      <c r="BY755" s="4"/>
      <c r="BZ755" s="4"/>
      <c r="CA755" s="4"/>
      <c r="CB755" s="4"/>
      <c r="CC755" s="4"/>
      <c r="CD755" s="4"/>
      <c r="CE755" s="4"/>
      <c r="CF755" s="4"/>
      <c r="CG755" s="4"/>
      <c r="CH755" s="4"/>
      <c r="CI755" s="4"/>
      <c r="CJ755" s="4"/>
      <c r="CK755" s="4"/>
      <c r="CL755" s="4"/>
      <c r="CM755" s="4"/>
      <c r="CN755" s="4"/>
      <c r="CO755" s="4"/>
      <c r="CP755" s="4"/>
      <c r="CQ755" s="4"/>
      <c r="CR755" s="4"/>
      <c r="CS755" s="4"/>
      <c r="CT755" s="4"/>
      <c r="CU755" s="4"/>
      <c r="CV755" s="4"/>
      <c r="CW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5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5">
        <v>2018.0</v>
      </c>
      <c r="AM756" s="45">
        <v>8.0</v>
      </c>
      <c r="AN756" s="46" t="s">
        <v>69</v>
      </c>
      <c r="AO756" s="46" t="s">
        <v>49</v>
      </c>
      <c r="AP756" s="45">
        <v>115.14</v>
      </c>
      <c r="AQ756" s="45">
        <v>139.14</v>
      </c>
      <c r="AR756" s="46" t="str">
        <f>IF(Stats!$AP756&gt;Stats!$AQ756,Stats!$AN756,Stats!$AO756)</f>
        <v>Adler</v>
      </c>
      <c r="AS756" s="46" t="str">
        <f>IF(Stats!$AR756=Stats!$AN756,CONCATENATE(Stats!$AN756," over ",Stats!$AO756),CONCATENATE(Stats!$AO756," over ",Stats!$AN756))</f>
        <v>Adler over Todd</v>
      </c>
      <c r="AT756" s="46" t="str">
        <f>IF(Stats!$AR756=Stats!$AO756,CONCATENATE(Stats!$AN756," loser to ",Stats!$AO756),CONCATENATE(Stats!$AO756," loser to ",Stats!$AN756))</f>
        <v>Todd loser to Adler</v>
      </c>
      <c r="AU756" s="45">
        <f>ABS(Stats!$AQ756-Stats!$AP756)</f>
        <v>24</v>
      </c>
      <c r="AV756" s="45">
        <f>Stats!$AQ756+Stats!$AP756</f>
        <v>254.28</v>
      </c>
      <c r="AW756" s="45"/>
      <c r="AX756" s="4"/>
      <c r="AY756" s="4"/>
      <c r="AZ756" s="4"/>
      <c r="BB756" s="4"/>
      <c r="BC756" s="4"/>
      <c r="BD756" s="4"/>
      <c r="BE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  <c r="BX756" s="4"/>
      <c r="BY756" s="4"/>
      <c r="BZ756" s="4"/>
      <c r="CA756" s="4"/>
      <c r="CB756" s="4"/>
      <c r="CC756" s="4"/>
      <c r="CD756" s="4"/>
      <c r="CE756" s="4"/>
      <c r="CF756" s="4"/>
      <c r="CG756" s="4"/>
      <c r="CH756" s="4"/>
      <c r="CI756" s="4"/>
      <c r="CJ756" s="4"/>
      <c r="CK756" s="4"/>
      <c r="CL756" s="4"/>
      <c r="CM756" s="4"/>
      <c r="CN756" s="4"/>
      <c r="CO756" s="4"/>
      <c r="CP756" s="4"/>
      <c r="CQ756" s="4"/>
      <c r="CR756" s="4"/>
      <c r="CS756" s="4"/>
      <c r="CT756" s="4"/>
      <c r="CU756" s="4"/>
      <c r="CV756" s="4"/>
      <c r="CW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5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64">
        <v>2018.0</v>
      </c>
      <c r="AM757" s="64">
        <v>8.0</v>
      </c>
      <c r="AN757" s="65" t="s">
        <v>60</v>
      </c>
      <c r="AO757" s="65" t="s">
        <v>67</v>
      </c>
      <c r="AP757" s="64">
        <v>74.0</v>
      </c>
      <c r="AQ757" s="64">
        <v>86.5</v>
      </c>
      <c r="AR757" s="65" t="str">
        <f>IF(Stats!$AP757&gt;Stats!$AQ757,Stats!$AN757,Stats!$AO757)</f>
        <v>Rick</v>
      </c>
      <c r="AS757" s="65" t="str">
        <f>IF(Stats!$AR757=Stats!$AN757,CONCATENATE(Stats!$AN757," over ",Stats!$AO757),CONCATENATE(Stats!$AO757," over ",Stats!$AN757))</f>
        <v>Rick over Hoyle</v>
      </c>
      <c r="AT757" s="65" t="str">
        <f>IF(Stats!$AR757=Stats!$AO757,CONCATENATE(Stats!$AN757," loser to ",Stats!$AO757),CONCATENATE(Stats!$AO757," loser to ",Stats!$AN757))</f>
        <v>Hoyle loser to Rick</v>
      </c>
      <c r="AU757" s="64">
        <f>ABS(Stats!$AQ757-Stats!$AP757)</f>
        <v>12.5</v>
      </c>
      <c r="AV757" s="64">
        <f>Stats!$AQ757+Stats!$AP757</f>
        <v>160.5</v>
      </c>
      <c r="AW757" s="64"/>
      <c r="AX757" s="4"/>
      <c r="AY757" s="4"/>
      <c r="AZ757" s="4"/>
      <c r="BB757" s="4"/>
      <c r="BC757" s="4"/>
      <c r="BD757" s="4"/>
      <c r="BE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  <c r="BX757" s="4"/>
      <c r="BY757" s="4"/>
      <c r="BZ757" s="4"/>
      <c r="CA757" s="4"/>
      <c r="CB757" s="4"/>
      <c r="CC757" s="4"/>
      <c r="CD757" s="4"/>
      <c r="CE757" s="4"/>
      <c r="CF757" s="4"/>
      <c r="CG757" s="4"/>
      <c r="CH757" s="4"/>
      <c r="CI757" s="4"/>
      <c r="CJ757" s="4"/>
      <c r="CK757" s="4"/>
      <c r="CL757" s="4"/>
      <c r="CM757" s="4"/>
      <c r="CN757" s="4"/>
      <c r="CO757" s="4"/>
      <c r="CP757" s="4"/>
      <c r="CQ757" s="4"/>
      <c r="CR757" s="4"/>
      <c r="CS757" s="4"/>
      <c r="CT757" s="4"/>
      <c r="CU757" s="4"/>
      <c r="CV757" s="4"/>
      <c r="CW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5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5">
        <v>2018.0</v>
      </c>
      <c r="AM758" s="45">
        <v>8.0</v>
      </c>
      <c r="AN758" s="46" t="s">
        <v>57</v>
      </c>
      <c r="AO758" s="46" t="s">
        <v>58</v>
      </c>
      <c r="AP758" s="45">
        <v>120.26</v>
      </c>
      <c r="AQ758" s="45">
        <v>108.66</v>
      </c>
      <c r="AR758" s="46" t="str">
        <f>IF(Stats!$AP758&gt;Stats!$AQ758,Stats!$AN758,Stats!$AO758)</f>
        <v>Doug</v>
      </c>
      <c r="AS758" s="46" t="str">
        <f>IF(Stats!$AR758=Stats!$AN758,CONCATENATE(Stats!$AN758," over ",Stats!$AO758),CONCATENATE(Stats!$AO758," over ",Stats!$AN758))</f>
        <v>Doug over Ean</v>
      </c>
      <c r="AT758" s="46" t="str">
        <f>IF(Stats!$AR758=Stats!$AO758,CONCATENATE(Stats!$AN758," loser to ",Stats!$AO758),CONCATENATE(Stats!$AO758," loser to ",Stats!$AN758))</f>
        <v>Ean loser to Doug</v>
      </c>
      <c r="AU758" s="45">
        <f>ABS(Stats!$AQ758-Stats!$AP758)</f>
        <v>11.6</v>
      </c>
      <c r="AV758" s="45">
        <f>Stats!$AQ758+Stats!$AP758</f>
        <v>228.92</v>
      </c>
      <c r="AW758" s="45"/>
      <c r="AX758" s="4"/>
      <c r="AY758" s="4"/>
      <c r="AZ758" s="4"/>
      <c r="BB758" s="4"/>
      <c r="BC758" s="4"/>
      <c r="BD758" s="4"/>
      <c r="BE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5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64">
        <v>2018.0</v>
      </c>
      <c r="AM759" s="64">
        <v>8.0</v>
      </c>
      <c r="AN759" s="65" t="s">
        <v>63</v>
      </c>
      <c r="AO759" s="65" t="s">
        <v>50</v>
      </c>
      <c r="AP759" s="64">
        <v>129.34</v>
      </c>
      <c r="AQ759" s="64">
        <v>86.52</v>
      </c>
      <c r="AR759" s="65" t="str">
        <f>IF(Stats!$AP759&gt;Stats!$AQ759,Stats!$AN759,Stats!$AO759)</f>
        <v>Mike S</v>
      </c>
      <c r="AS759" s="65" t="str">
        <f>IF(Stats!$AR759=Stats!$AN759,CONCATENATE(Stats!$AN759," over ",Stats!$AO759),CONCATENATE(Stats!$AO759," over ",Stats!$AN759))</f>
        <v>Mike S over AJ</v>
      </c>
      <c r="AT759" s="65" t="str">
        <f>IF(Stats!$AR759=Stats!$AO759,CONCATENATE(Stats!$AN759," loser to ",Stats!$AO759),CONCATENATE(Stats!$AO759," loser to ",Stats!$AN759))</f>
        <v>AJ loser to Mike S</v>
      </c>
      <c r="AU759" s="64">
        <f>ABS(Stats!$AQ759-Stats!$AP759)</f>
        <v>42.82</v>
      </c>
      <c r="AV759" s="64">
        <f>Stats!$AQ759+Stats!$AP759</f>
        <v>215.86</v>
      </c>
      <c r="AW759" s="64"/>
      <c r="AX759" s="4"/>
      <c r="AY759" s="4"/>
      <c r="AZ759" s="4"/>
      <c r="BB759" s="4"/>
      <c r="BC759" s="4"/>
      <c r="BD759" s="4"/>
      <c r="BE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5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5">
        <v>2018.0</v>
      </c>
      <c r="AM760" s="45">
        <v>7.0</v>
      </c>
      <c r="AN760" s="46" t="s">
        <v>59</v>
      </c>
      <c r="AO760" s="46" t="s">
        <v>55</v>
      </c>
      <c r="AP760" s="45">
        <v>84.78</v>
      </c>
      <c r="AQ760" s="45">
        <v>140.36</v>
      </c>
      <c r="AR760" s="46" t="str">
        <f>IF(Stats!$AP760&gt;Stats!$AQ760,Stats!$AN760,Stats!$AO760)</f>
        <v>Dave</v>
      </c>
      <c r="AS760" s="46" t="str">
        <f>IF(Stats!$AR760=Stats!$AN760,CONCATENATE(Stats!$AN760," over ",Stats!$AO760),CONCATENATE(Stats!$AO760," over ",Stats!$AN760))</f>
        <v>Dave over Forrest</v>
      </c>
      <c r="AT760" s="46" t="str">
        <f>IF(Stats!$AR760=Stats!$AO760,CONCATENATE(Stats!$AN760," loser to ",Stats!$AO760),CONCATENATE(Stats!$AO760," loser to ",Stats!$AN760))</f>
        <v>Forrest loser to Dave</v>
      </c>
      <c r="AU760" s="45">
        <f>ABS(Stats!$AQ760-Stats!$AP760)</f>
        <v>55.58</v>
      </c>
      <c r="AV760" s="45">
        <f>Stats!$AQ760+Stats!$AP760</f>
        <v>225.14</v>
      </c>
      <c r="AW760" s="45"/>
      <c r="AX760" s="4"/>
      <c r="AY760" s="4"/>
      <c r="AZ760" s="4"/>
      <c r="BB760" s="4"/>
      <c r="BC760" s="4"/>
      <c r="BD760" s="4"/>
      <c r="BE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5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64">
        <v>2018.0</v>
      </c>
      <c r="AM761" s="64">
        <v>7.0</v>
      </c>
      <c r="AN761" s="65" t="s">
        <v>68</v>
      </c>
      <c r="AO761" s="65" t="s">
        <v>66</v>
      </c>
      <c r="AP761" s="64">
        <v>104.88</v>
      </c>
      <c r="AQ761" s="64">
        <v>129.96</v>
      </c>
      <c r="AR761" s="65" t="str">
        <f>IF(Stats!$AP761&gt;Stats!$AQ761,Stats!$AN761,Stats!$AO761)</f>
        <v>Nixon</v>
      </c>
      <c r="AS761" s="65" t="str">
        <f>IF(Stats!$AR761=Stats!$AN761,CONCATENATE(Stats!$AN761," over ",Stats!$AO761),CONCATENATE(Stats!$AO761," over ",Stats!$AN761))</f>
        <v>Nixon over Ryan</v>
      </c>
      <c r="AT761" s="65" t="str">
        <f>IF(Stats!$AR761=Stats!$AO761,CONCATENATE(Stats!$AN761," loser to ",Stats!$AO761),CONCATENATE(Stats!$AO761," loser to ",Stats!$AN761))</f>
        <v>Ryan loser to Nixon</v>
      </c>
      <c r="AU761" s="64">
        <f>ABS(Stats!$AQ761-Stats!$AP761)</f>
        <v>25.08</v>
      </c>
      <c r="AV761" s="64">
        <f>Stats!$AQ761+Stats!$AP761</f>
        <v>234.84</v>
      </c>
      <c r="AW761" s="64"/>
      <c r="AX761" s="4"/>
      <c r="AY761" s="4"/>
      <c r="AZ761" s="4"/>
      <c r="BB761" s="4"/>
      <c r="BC761" s="4"/>
      <c r="BD761" s="4"/>
      <c r="BE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5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5">
        <v>2018.0</v>
      </c>
      <c r="AM762" s="45">
        <v>7.0</v>
      </c>
      <c r="AN762" s="46" t="s">
        <v>61</v>
      </c>
      <c r="AO762" s="46" t="s">
        <v>69</v>
      </c>
      <c r="AP762" s="45">
        <v>56.82</v>
      </c>
      <c r="AQ762" s="45">
        <v>106.48</v>
      </c>
      <c r="AR762" s="46" t="str">
        <f>IF(Stats!$AP762&gt;Stats!$AQ762,Stats!$AN762,Stats!$AO762)</f>
        <v>Todd</v>
      </c>
      <c r="AS762" s="46" t="str">
        <f>IF(Stats!$AR762=Stats!$AN762,CONCATENATE(Stats!$AN762," over ",Stats!$AO762),CONCATENATE(Stats!$AO762," over ",Stats!$AN762))</f>
        <v>Todd over Jimmy</v>
      </c>
      <c r="AT762" s="46" t="str">
        <f>IF(Stats!$AR762=Stats!$AO762,CONCATENATE(Stats!$AN762," loser to ",Stats!$AO762),CONCATENATE(Stats!$AO762," loser to ",Stats!$AN762))</f>
        <v>Jimmy loser to Todd</v>
      </c>
      <c r="AU762" s="45">
        <f>ABS(Stats!$AQ762-Stats!$AP762)</f>
        <v>49.66</v>
      </c>
      <c r="AV762" s="45">
        <f>Stats!$AQ762+Stats!$AP762</f>
        <v>163.3</v>
      </c>
      <c r="AW762" s="45"/>
      <c r="AX762" s="4"/>
      <c r="AY762" s="4"/>
      <c r="AZ762" s="4"/>
      <c r="BB762" s="4"/>
      <c r="BC762" s="4"/>
      <c r="BD762" s="4"/>
      <c r="BE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5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64">
        <v>2018.0</v>
      </c>
      <c r="AM763" s="64">
        <v>7.0</v>
      </c>
      <c r="AN763" s="65" t="s">
        <v>65</v>
      </c>
      <c r="AO763" s="65" t="s">
        <v>60</v>
      </c>
      <c r="AP763" s="64">
        <v>114.66</v>
      </c>
      <c r="AQ763" s="64">
        <v>75.66</v>
      </c>
      <c r="AR763" s="65" t="str">
        <f>IF(Stats!$AP763&gt;Stats!$AQ763,Stats!$AN763,Stats!$AO763)</f>
        <v>Neill</v>
      </c>
      <c r="AS763" s="65" t="str">
        <f>IF(Stats!$AR763=Stats!$AN763,CONCATENATE(Stats!$AN763," over ",Stats!$AO763),CONCATENATE(Stats!$AO763," over ",Stats!$AN763))</f>
        <v>Neill over Hoyle</v>
      </c>
      <c r="AT763" s="65" t="str">
        <f>IF(Stats!$AR763=Stats!$AO763,CONCATENATE(Stats!$AN763," loser to ",Stats!$AO763),CONCATENATE(Stats!$AO763," loser to ",Stats!$AN763))</f>
        <v>Hoyle loser to Neill</v>
      </c>
      <c r="AU763" s="64">
        <f>ABS(Stats!$AQ763-Stats!$AP763)</f>
        <v>39</v>
      </c>
      <c r="AV763" s="64">
        <f>Stats!$AQ763+Stats!$AP763</f>
        <v>190.32</v>
      </c>
      <c r="AW763" s="64"/>
      <c r="AX763" s="4"/>
      <c r="AY763" s="4"/>
      <c r="AZ763" s="4"/>
      <c r="BB763" s="4"/>
      <c r="BC763" s="4"/>
      <c r="BD763" s="4"/>
      <c r="BE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5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5">
        <v>2018.0</v>
      </c>
      <c r="AM764" s="45">
        <v>7.0</v>
      </c>
      <c r="AN764" s="46" t="s">
        <v>49</v>
      </c>
      <c r="AO764" s="46" t="s">
        <v>57</v>
      </c>
      <c r="AP764" s="45">
        <v>140.6</v>
      </c>
      <c r="AQ764" s="45">
        <v>87.56</v>
      </c>
      <c r="AR764" s="46" t="str">
        <f>IF(Stats!$AP764&gt;Stats!$AQ764,Stats!$AN764,Stats!$AO764)</f>
        <v>Adler</v>
      </c>
      <c r="AS764" s="46" t="str">
        <f>IF(Stats!$AR764=Stats!$AN764,CONCATENATE(Stats!$AN764," over ",Stats!$AO764),CONCATENATE(Stats!$AO764," over ",Stats!$AN764))</f>
        <v>Adler over Doug</v>
      </c>
      <c r="AT764" s="46" t="str">
        <f>IF(Stats!$AR764=Stats!$AO764,CONCATENATE(Stats!$AN764," loser to ",Stats!$AO764),CONCATENATE(Stats!$AO764," loser to ",Stats!$AN764))</f>
        <v>Doug loser to Adler</v>
      </c>
      <c r="AU764" s="45">
        <f>ABS(Stats!$AQ764-Stats!$AP764)</f>
        <v>53.04</v>
      </c>
      <c r="AV764" s="45">
        <f>Stats!$AQ764+Stats!$AP764</f>
        <v>228.16</v>
      </c>
      <c r="AW764" s="45"/>
      <c r="AX764" s="4"/>
      <c r="AY764" s="4"/>
      <c r="AZ764" s="4"/>
      <c r="BB764" s="4"/>
      <c r="BC764" s="4"/>
      <c r="BD764" s="4"/>
      <c r="BE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5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64">
        <v>2018.0</v>
      </c>
      <c r="AM765" s="64">
        <v>7.0</v>
      </c>
      <c r="AN765" s="65" t="s">
        <v>67</v>
      </c>
      <c r="AO765" s="65" t="s">
        <v>63</v>
      </c>
      <c r="AP765" s="64">
        <v>131.62</v>
      </c>
      <c r="AQ765" s="64">
        <v>102.0</v>
      </c>
      <c r="AR765" s="65" t="str">
        <f>IF(Stats!$AP765&gt;Stats!$AQ765,Stats!$AN765,Stats!$AO765)</f>
        <v>Rick</v>
      </c>
      <c r="AS765" s="65" t="str">
        <f>IF(Stats!$AR765=Stats!$AN765,CONCATENATE(Stats!$AN765," over ",Stats!$AO765),CONCATENATE(Stats!$AO765," over ",Stats!$AN765))</f>
        <v>Rick over Mike S</v>
      </c>
      <c r="AT765" s="65" t="str">
        <f>IF(Stats!$AR765=Stats!$AO765,CONCATENATE(Stats!$AN765," loser to ",Stats!$AO765),CONCATENATE(Stats!$AO765," loser to ",Stats!$AN765))</f>
        <v>Mike S loser to Rick</v>
      </c>
      <c r="AU765" s="64">
        <f>ABS(Stats!$AQ765-Stats!$AP765)</f>
        <v>29.62</v>
      </c>
      <c r="AV765" s="64">
        <f>Stats!$AQ765+Stats!$AP765</f>
        <v>233.62</v>
      </c>
      <c r="AW765" s="64"/>
      <c r="AX765" s="4"/>
      <c r="AY765" s="4"/>
      <c r="AZ765" s="4"/>
      <c r="BB765" s="4"/>
      <c r="BC765" s="4"/>
      <c r="BD765" s="4"/>
      <c r="BE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5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5">
        <v>2018.0</v>
      </c>
      <c r="AM766" s="45">
        <v>7.0</v>
      </c>
      <c r="AN766" s="46" t="s">
        <v>58</v>
      </c>
      <c r="AO766" s="46" t="s">
        <v>50</v>
      </c>
      <c r="AP766" s="45">
        <v>99.74</v>
      </c>
      <c r="AQ766" s="45">
        <v>79.22</v>
      </c>
      <c r="AR766" s="46" t="str">
        <f>IF(Stats!$AP766&gt;Stats!$AQ766,Stats!$AN766,Stats!$AO766)</f>
        <v>Ean</v>
      </c>
      <c r="AS766" s="46" t="str">
        <f>IF(Stats!$AR766=Stats!$AN766,CONCATENATE(Stats!$AN766," over ",Stats!$AO766),CONCATENATE(Stats!$AO766," over ",Stats!$AN766))</f>
        <v>Ean over AJ</v>
      </c>
      <c r="AT766" s="46" t="str">
        <f>IF(Stats!$AR766=Stats!$AO766,CONCATENATE(Stats!$AN766," loser to ",Stats!$AO766),CONCATENATE(Stats!$AO766," loser to ",Stats!$AN766))</f>
        <v>AJ loser to Ean</v>
      </c>
      <c r="AU766" s="45">
        <f>ABS(Stats!$AQ766-Stats!$AP766)</f>
        <v>20.52</v>
      </c>
      <c r="AV766" s="45">
        <f>Stats!$AQ766+Stats!$AP766</f>
        <v>178.96</v>
      </c>
      <c r="AW766" s="45"/>
      <c r="AX766" s="4"/>
      <c r="AY766" s="4"/>
      <c r="AZ766" s="4"/>
      <c r="BB766" s="4"/>
      <c r="BC766" s="4"/>
      <c r="BD766" s="4"/>
      <c r="BE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5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64">
        <v>2018.0</v>
      </c>
      <c r="AM767" s="64">
        <v>6.0</v>
      </c>
      <c r="AN767" s="65" t="s">
        <v>66</v>
      </c>
      <c r="AO767" s="65" t="s">
        <v>59</v>
      </c>
      <c r="AP767" s="64">
        <v>94.88</v>
      </c>
      <c r="AQ767" s="64">
        <v>113.9</v>
      </c>
      <c r="AR767" s="65" t="str">
        <f>IF(Stats!$AP767&gt;Stats!$AQ767,Stats!$AN767,Stats!$AO767)</f>
        <v>Forrest</v>
      </c>
      <c r="AS767" s="65" t="str">
        <f>IF(Stats!$AR767=Stats!$AN767,CONCATENATE(Stats!$AN767," over ",Stats!$AO767),CONCATENATE(Stats!$AO767," over ",Stats!$AN767))</f>
        <v>Forrest over Nixon</v>
      </c>
      <c r="AT767" s="65" t="str">
        <f>IF(Stats!$AR767=Stats!$AO767,CONCATENATE(Stats!$AN767," loser to ",Stats!$AO767),CONCATENATE(Stats!$AO767," loser to ",Stats!$AN767))</f>
        <v>Nixon loser to Forrest</v>
      </c>
      <c r="AU767" s="64">
        <f>ABS(Stats!$AQ767-Stats!$AP767)</f>
        <v>19.02</v>
      </c>
      <c r="AV767" s="64">
        <f>Stats!$AQ767+Stats!$AP767</f>
        <v>208.78</v>
      </c>
      <c r="AW767" s="64"/>
      <c r="AX767" s="4"/>
      <c r="AY767" s="4"/>
      <c r="AZ767" s="4"/>
      <c r="BB767" s="4"/>
      <c r="BC767" s="4"/>
      <c r="BD767" s="4"/>
      <c r="BE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5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5">
        <v>2018.0</v>
      </c>
      <c r="AM768" s="45">
        <v>6.0</v>
      </c>
      <c r="AN768" s="46" t="s">
        <v>69</v>
      </c>
      <c r="AO768" s="46" t="s">
        <v>55</v>
      </c>
      <c r="AP768" s="45">
        <v>147.6</v>
      </c>
      <c r="AQ768" s="45">
        <v>114.04</v>
      </c>
      <c r="AR768" s="46" t="str">
        <f>IF(Stats!$AP768&gt;Stats!$AQ768,Stats!$AN768,Stats!$AO768)</f>
        <v>Todd</v>
      </c>
      <c r="AS768" s="46" t="str">
        <f>IF(Stats!$AR768=Stats!$AN768,CONCATENATE(Stats!$AN768," over ",Stats!$AO768),CONCATENATE(Stats!$AO768," over ",Stats!$AN768))</f>
        <v>Todd over Dave</v>
      </c>
      <c r="AT768" s="46" t="str">
        <f>IF(Stats!$AR768=Stats!$AO768,CONCATENATE(Stats!$AN768," loser to ",Stats!$AO768),CONCATENATE(Stats!$AO768," loser to ",Stats!$AN768))</f>
        <v>Dave loser to Todd</v>
      </c>
      <c r="AU768" s="45">
        <f>ABS(Stats!$AQ768-Stats!$AP768)</f>
        <v>33.56</v>
      </c>
      <c r="AV768" s="45">
        <f>Stats!$AQ768+Stats!$AP768</f>
        <v>261.64</v>
      </c>
      <c r="AW768" s="45"/>
      <c r="AX768" s="4"/>
      <c r="AY768" s="4"/>
      <c r="AZ768" s="4"/>
      <c r="BB768" s="4"/>
      <c r="BC768" s="4"/>
      <c r="BD768" s="4"/>
      <c r="BE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5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64">
        <v>2018.0</v>
      </c>
      <c r="AM769" s="64">
        <v>6.0</v>
      </c>
      <c r="AN769" s="65" t="s">
        <v>60</v>
      </c>
      <c r="AO769" s="65" t="s">
        <v>68</v>
      </c>
      <c r="AP769" s="64">
        <v>139.28</v>
      </c>
      <c r="AQ769" s="64">
        <v>89.6</v>
      </c>
      <c r="AR769" s="65" t="str">
        <f>IF(Stats!$AP769&gt;Stats!$AQ769,Stats!$AN769,Stats!$AO769)</f>
        <v>Hoyle</v>
      </c>
      <c r="AS769" s="65" t="str">
        <f>IF(Stats!$AR769=Stats!$AN769,CONCATENATE(Stats!$AN769," over ",Stats!$AO769),CONCATENATE(Stats!$AO769," over ",Stats!$AN769))</f>
        <v>Hoyle over Ryan</v>
      </c>
      <c r="AT769" s="65" t="str">
        <f>IF(Stats!$AR769=Stats!$AO769,CONCATENATE(Stats!$AN769," loser to ",Stats!$AO769),CONCATENATE(Stats!$AO769," loser to ",Stats!$AN769))</f>
        <v>Ryan loser to Hoyle</v>
      </c>
      <c r="AU769" s="64">
        <f>ABS(Stats!$AQ769-Stats!$AP769)</f>
        <v>49.68</v>
      </c>
      <c r="AV769" s="64">
        <f>Stats!$AQ769+Stats!$AP769</f>
        <v>228.88</v>
      </c>
      <c r="AW769" s="64"/>
      <c r="AX769" s="4"/>
      <c r="AY769" s="4"/>
      <c r="AZ769" s="4"/>
      <c r="BB769" s="4"/>
      <c r="BC769" s="4"/>
      <c r="BD769" s="4"/>
      <c r="BE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5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5">
        <v>2018.0</v>
      </c>
      <c r="AM770" s="45">
        <v>6.0</v>
      </c>
      <c r="AN770" s="46" t="s">
        <v>57</v>
      </c>
      <c r="AO770" s="46" t="s">
        <v>61</v>
      </c>
      <c r="AP770" s="45">
        <v>120.3</v>
      </c>
      <c r="AQ770" s="45">
        <v>115.16</v>
      </c>
      <c r="AR770" s="46" t="str">
        <f>IF(Stats!$AP770&gt;Stats!$AQ770,Stats!$AN770,Stats!$AO770)</f>
        <v>Doug</v>
      </c>
      <c r="AS770" s="46" t="str">
        <f>IF(Stats!$AR770=Stats!$AN770,CONCATENATE(Stats!$AN770," over ",Stats!$AO770),CONCATENATE(Stats!$AO770," over ",Stats!$AN770))</f>
        <v>Doug over Jimmy</v>
      </c>
      <c r="AT770" s="46" t="str">
        <f>IF(Stats!$AR770=Stats!$AO770,CONCATENATE(Stats!$AN770," loser to ",Stats!$AO770),CONCATENATE(Stats!$AO770," loser to ",Stats!$AN770))</f>
        <v>Jimmy loser to Doug</v>
      </c>
      <c r="AU770" s="45">
        <f>ABS(Stats!$AQ770-Stats!$AP770)</f>
        <v>5.14</v>
      </c>
      <c r="AV770" s="45">
        <f>Stats!$AQ770+Stats!$AP770</f>
        <v>235.46</v>
      </c>
      <c r="AW770" s="45"/>
      <c r="AX770" s="4"/>
      <c r="AY770" s="4"/>
      <c r="AZ770" s="4"/>
      <c r="BB770" s="4"/>
      <c r="BC770" s="4"/>
      <c r="BD770" s="4"/>
      <c r="BE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5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64">
        <v>2018.0</v>
      </c>
      <c r="AM771" s="64">
        <v>6.0</v>
      </c>
      <c r="AN771" s="65" t="s">
        <v>63</v>
      </c>
      <c r="AO771" s="65" t="s">
        <v>65</v>
      </c>
      <c r="AP771" s="64">
        <v>113.42</v>
      </c>
      <c r="AQ771" s="64">
        <v>66.4</v>
      </c>
      <c r="AR771" s="65" t="str">
        <f>IF(Stats!$AP771&gt;Stats!$AQ771,Stats!$AN771,Stats!$AO771)</f>
        <v>Mike S</v>
      </c>
      <c r="AS771" s="65" t="str">
        <f>IF(Stats!$AR771=Stats!$AN771,CONCATENATE(Stats!$AN771," over ",Stats!$AO771),CONCATENATE(Stats!$AO771," over ",Stats!$AN771))</f>
        <v>Mike S over Neill</v>
      </c>
      <c r="AT771" s="65" t="str">
        <f>IF(Stats!$AR771=Stats!$AO771,CONCATENATE(Stats!$AN771," loser to ",Stats!$AO771),CONCATENATE(Stats!$AO771," loser to ",Stats!$AN771))</f>
        <v>Neill loser to Mike S</v>
      </c>
      <c r="AU771" s="64">
        <f>ABS(Stats!$AQ771-Stats!$AP771)</f>
        <v>47.02</v>
      </c>
      <c r="AV771" s="64">
        <f>Stats!$AQ771+Stats!$AP771</f>
        <v>179.82</v>
      </c>
      <c r="AW771" s="64"/>
      <c r="AX771" s="4"/>
      <c r="AY771" s="4"/>
      <c r="AZ771" s="4"/>
      <c r="BB771" s="4"/>
      <c r="BC771" s="4"/>
      <c r="BD771" s="4"/>
      <c r="BE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5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5">
        <v>2018.0</v>
      </c>
      <c r="AM772" s="45">
        <v>6.0</v>
      </c>
      <c r="AN772" s="46" t="s">
        <v>50</v>
      </c>
      <c r="AO772" s="46" t="s">
        <v>49</v>
      </c>
      <c r="AP772" s="45">
        <v>96.78</v>
      </c>
      <c r="AQ772" s="45">
        <v>132.2</v>
      </c>
      <c r="AR772" s="46" t="str">
        <f>IF(Stats!$AP772&gt;Stats!$AQ772,Stats!$AN772,Stats!$AO772)</f>
        <v>Adler</v>
      </c>
      <c r="AS772" s="46" t="str">
        <f>IF(Stats!$AR772=Stats!$AN772,CONCATENATE(Stats!$AN772," over ",Stats!$AO772),CONCATENATE(Stats!$AO772," over ",Stats!$AN772))</f>
        <v>Adler over AJ</v>
      </c>
      <c r="AT772" s="46" t="str">
        <f>IF(Stats!$AR772=Stats!$AO772,CONCATENATE(Stats!$AN772," loser to ",Stats!$AO772),CONCATENATE(Stats!$AO772," loser to ",Stats!$AN772))</f>
        <v>AJ loser to Adler</v>
      </c>
      <c r="AU772" s="45">
        <f>ABS(Stats!$AQ772-Stats!$AP772)</f>
        <v>35.42</v>
      </c>
      <c r="AV772" s="45">
        <f>Stats!$AQ772+Stats!$AP772</f>
        <v>228.98</v>
      </c>
      <c r="AW772" s="45"/>
      <c r="AX772" s="4"/>
      <c r="AY772" s="4"/>
      <c r="AZ772" s="4"/>
      <c r="BB772" s="4"/>
      <c r="BC772" s="4"/>
      <c r="BD772" s="4"/>
      <c r="BE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5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64">
        <v>2018.0</v>
      </c>
      <c r="AM773" s="64">
        <v>6.0</v>
      </c>
      <c r="AN773" s="65" t="s">
        <v>58</v>
      </c>
      <c r="AO773" s="65" t="s">
        <v>67</v>
      </c>
      <c r="AP773" s="64">
        <v>71.12</v>
      </c>
      <c r="AQ773" s="64">
        <v>114.26</v>
      </c>
      <c r="AR773" s="65" t="str">
        <f>IF(Stats!$AP773&gt;Stats!$AQ773,Stats!$AN773,Stats!$AO773)</f>
        <v>Rick</v>
      </c>
      <c r="AS773" s="65" t="str">
        <f>IF(Stats!$AR773=Stats!$AN773,CONCATENATE(Stats!$AN773," over ",Stats!$AO773),CONCATENATE(Stats!$AO773," over ",Stats!$AN773))</f>
        <v>Rick over Ean</v>
      </c>
      <c r="AT773" s="65" t="str">
        <f>IF(Stats!$AR773=Stats!$AO773,CONCATENATE(Stats!$AN773," loser to ",Stats!$AO773),CONCATENATE(Stats!$AO773," loser to ",Stats!$AN773))</f>
        <v>Ean loser to Rick</v>
      </c>
      <c r="AU773" s="64">
        <f>ABS(Stats!$AQ773-Stats!$AP773)</f>
        <v>43.14</v>
      </c>
      <c r="AV773" s="64">
        <f>Stats!$AQ773+Stats!$AP773</f>
        <v>185.38</v>
      </c>
      <c r="AW773" s="64"/>
      <c r="AX773" s="4"/>
      <c r="AY773" s="4"/>
      <c r="AZ773" s="4"/>
      <c r="BB773" s="4"/>
      <c r="BC773" s="4"/>
      <c r="BD773" s="4"/>
      <c r="BE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5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5">
        <v>2018.0</v>
      </c>
      <c r="AM774" s="45">
        <v>5.0</v>
      </c>
      <c r="AN774" s="46" t="s">
        <v>59</v>
      </c>
      <c r="AO774" s="46" t="s">
        <v>69</v>
      </c>
      <c r="AP774" s="45">
        <v>116.42</v>
      </c>
      <c r="AQ774" s="45">
        <v>138.28</v>
      </c>
      <c r="AR774" s="46" t="str">
        <f>IF(Stats!$AP774&gt;Stats!$AQ774,Stats!$AN774,Stats!$AO774)</f>
        <v>Todd</v>
      </c>
      <c r="AS774" s="46" t="str">
        <f>IF(Stats!$AR774=Stats!$AN774,CONCATENATE(Stats!$AN774," over ",Stats!$AO774),CONCATENATE(Stats!$AO774," over ",Stats!$AN774))</f>
        <v>Todd over Forrest</v>
      </c>
      <c r="AT774" s="46" t="str">
        <f>IF(Stats!$AR774=Stats!$AO774,CONCATENATE(Stats!$AN774," loser to ",Stats!$AO774),CONCATENATE(Stats!$AO774," loser to ",Stats!$AN774))</f>
        <v>Forrest loser to Todd</v>
      </c>
      <c r="AU774" s="45">
        <f>ABS(Stats!$AQ774-Stats!$AP774)</f>
        <v>21.86</v>
      </c>
      <c r="AV774" s="45">
        <f>Stats!$AQ774+Stats!$AP774</f>
        <v>254.7</v>
      </c>
      <c r="AW774" s="45"/>
      <c r="AX774" s="4"/>
      <c r="AY774" s="4"/>
      <c r="AZ774" s="4"/>
      <c r="BB774" s="4"/>
      <c r="BC774" s="4"/>
      <c r="BD774" s="4"/>
      <c r="BE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5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64">
        <v>2018.0</v>
      </c>
      <c r="AM775" s="64">
        <v>5.0</v>
      </c>
      <c r="AN775" s="65" t="s">
        <v>66</v>
      </c>
      <c r="AO775" s="65" t="s">
        <v>60</v>
      </c>
      <c r="AP775" s="64">
        <v>60.42</v>
      </c>
      <c r="AQ775" s="64">
        <v>133.5</v>
      </c>
      <c r="AR775" s="65" t="str">
        <f>IF(Stats!$AP775&gt;Stats!$AQ775,Stats!$AN775,Stats!$AO775)</f>
        <v>Hoyle</v>
      </c>
      <c r="AS775" s="65" t="str">
        <f>IF(Stats!$AR775=Stats!$AN775,CONCATENATE(Stats!$AN775," over ",Stats!$AO775),CONCATENATE(Stats!$AO775," over ",Stats!$AN775))</f>
        <v>Hoyle over Nixon</v>
      </c>
      <c r="AT775" s="65" t="str">
        <f>IF(Stats!$AR775=Stats!$AO775,CONCATENATE(Stats!$AN775," loser to ",Stats!$AO775),CONCATENATE(Stats!$AO775," loser to ",Stats!$AN775))</f>
        <v>Nixon loser to Hoyle</v>
      </c>
      <c r="AU775" s="64">
        <f>ABS(Stats!$AQ775-Stats!$AP775)</f>
        <v>73.08</v>
      </c>
      <c r="AV775" s="64">
        <f>Stats!$AQ775+Stats!$AP775</f>
        <v>193.92</v>
      </c>
      <c r="AW775" s="64"/>
      <c r="AX775" s="4"/>
      <c r="AY775" s="4"/>
      <c r="AZ775" s="4"/>
      <c r="BB775" s="4"/>
      <c r="BC775" s="4"/>
      <c r="BD775" s="4"/>
      <c r="BE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5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5">
        <v>2018.0</v>
      </c>
      <c r="AM776" s="45">
        <v>5.0</v>
      </c>
      <c r="AN776" s="46" t="s">
        <v>55</v>
      </c>
      <c r="AO776" s="46" t="s">
        <v>57</v>
      </c>
      <c r="AP776" s="45">
        <v>104.2</v>
      </c>
      <c r="AQ776" s="45">
        <v>96.98</v>
      </c>
      <c r="AR776" s="46" t="str">
        <f>IF(Stats!$AP776&gt;Stats!$AQ776,Stats!$AN776,Stats!$AO776)</f>
        <v>Dave</v>
      </c>
      <c r="AS776" s="46" t="str">
        <f>IF(Stats!$AR776=Stats!$AN776,CONCATENATE(Stats!$AN776," over ",Stats!$AO776),CONCATENATE(Stats!$AO776," over ",Stats!$AN776))</f>
        <v>Dave over Doug</v>
      </c>
      <c r="AT776" s="46" t="str">
        <f>IF(Stats!$AR776=Stats!$AO776,CONCATENATE(Stats!$AN776," loser to ",Stats!$AO776),CONCATENATE(Stats!$AO776," loser to ",Stats!$AN776))</f>
        <v>Doug loser to Dave</v>
      </c>
      <c r="AU776" s="45">
        <f>ABS(Stats!$AQ776-Stats!$AP776)</f>
        <v>7.22</v>
      </c>
      <c r="AV776" s="45">
        <f>Stats!$AQ776+Stats!$AP776</f>
        <v>201.18</v>
      </c>
      <c r="AW776" s="45"/>
      <c r="AX776" s="4"/>
      <c r="AY776" s="4"/>
      <c r="AZ776" s="4"/>
      <c r="BB776" s="4"/>
      <c r="BC776" s="4"/>
      <c r="BD776" s="4"/>
      <c r="BE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5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64">
        <v>2018.0</v>
      </c>
      <c r="AM777" s="64">
        <v>5.0</v>
      </c>
      <c r="AN777" s="65" t="s">
        <v>68</v>
      </c>
      <c r="AO777" s="65" t="s">
        <v>63</v>
      </c>
      <c r="AP777" s="64">
        <v>121.92</v>
      </c>
      <c r="AQ777" s="64">
        <v>85.74</v>
      </c>
      <c r="AR777" s="65" t="str">
        <f>IF(Stats!$AP777&gt;Stats!$AQ777,Stats!$AN777,Stats!$AO777)</f>
        <v>Ryan</v>
      </c>
      <c r="AS777" s="65" t="str">
        <f>IF(Stats!$AR777=Stats!$AN777,CONCATENATE(Stats!$AN777," over ",Stats!$AO777),CONCATENATE(Stats!$AO777," over ",Stats!$AN777))</f>
        <v>Ryan over Mike S</v>
      </c>
      <c r="AT777" s="65" t="str">
        <f>IF(Stats!$AR777=Stats!$AO777,CONCATENATE(Stats!$AN777," loser to ",Stats!$AO777),CONCATENATE(Stats!$AO777," loser to ",Stats!$AN777))</f>
        <v>Mike S loser to Ryan</v>
      </c>
      <c r="AU777" s="64">
        <f>ABS(Stats!$AQ777-Stats!$AP777)</f>
        <v>36.18</v>
      </c>
      <c r="AV777" s="64">
        <f>Stats!$AQ777+Stats!$AP777</f>
        <v>207.66</v>
      </c>
      <c r="AW777" s="64"/>
      <c r="AX777" s="4"/>
      <c r="AY777" s="4"/>
      <c r="AZ777" s="4"/>
      <c r="BB777" s="4"/>
      <c r="BC777" s="4"/>
      <c r="BD777" s="4"/>
      <c r="BE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5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5">
        <v>2018.0</v>
      </c>
      <c r="AM778" s="45">
        <v>5.0</v>
      </c>
      <c r="AN778" s="46" t="s">
        <v>61</v>
      </c>
      <c r="AO778" s="46" t="s">
        <v>50</v>
      </c>
      <c r="AP778" s="45">
        <v>115.0</v>
      </c>
      <c r="AQ778" s="45">
        <v>69.62</v>
      </c>
      <c r="AR778" s="46" t="str">
        <f>IF(Stats!$AP778&gt;Stats!$AQ778,Stats!$AN778,Stats!$AO778)</f>
        <v>Jimmy</v>
      </c>
      <c r="AS778" s="46" t="str">
        <f>IF(Stats!$AR778=Stats!$AN778,CONCATENATE(Stats!$AN778," over ",Stats!$AO778),CONCATENATE(Stats!$AO778," over ",Stats!$AN778))</f>
        <v>Jimmy over AJ</v>
      </c>
      <c r="AT778" s="46" t="str">
        <f>IF(Stats!$AR778=Stats!$AO778,CONCATENATE(Stats!$AN778," loser to ",Stats!$AO778),CONCATENATE(Stats!$AO778," loser to ",Stats!$AN778))</f>
        <v>AJ loser to Jimmy</v>
      </c>
      <c r="AU778" s="45">
        <f>ABS(Stats!$AQ778-Stats!$AP778)</f>
        <v>45.38</v>
      </c>
      <c r="AV778" s="45">
        <f>Stats!$AQ778+Stats!$AP778</f>
        <v>184.62</v>
      </c>
      <c r="AW778" s="45"/>
      <c r="AX778" s="4"/>
      <c r="AY778" s="4"/>
      <c r="AZ778" s="4"/>
      <c r="BB778" s="4"/>
      <c r="BC778" s="4"/>
      <c r="BD778" s="4"/>
      <c r="BE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5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64">
        <v>2018.0</v>
      </c>
      <c r="AM779" s="64">
        <v>5.0</v>
      </c>
      <c r="AN779" s="65" t="s">
        <v>65</v>
      </c>
      <c r="AO779" s="65" t="s">
        <v>58</v>
      </c>
      <c r="AP779" s="64">
        <v>78.4</v>
      </c>
      <c r="AQ779" s="64">
        <v>88.94</v>
      </c>
      <c r="AR779" s="65" t="str">
        <f>IF(Stats!$AP779&gt;Stats!$AQ779,Stats!$AN779,Stats!$AO779)</f>
        <v>Ean</v>
      </c>
      <c r="AS779" s="65" t="str">
        <f>IF(Stats!$AR779=Stats!$AN779,CONCATENATE(Stats!$AN779," over ",Stats!$AO779),CONCATENATE(Stats!$AO779," over ",Stats!$AN779))</f>
        <v>Ean over Neill</v>
      </c>
      <c r="AT779" s="65" t="str">
        <f>IF(Stats!$AR779=Stats!$AO779,CONCATENATE(Stats!$AN779," loser to ",Stats!$AO779),CONCATENATE(Stats!$AO779," loser to ",Stats!$AN779))</f>
        <v>Neill loser to Ean</v>
      </c>
      <c r="AU779" s="64">
        <f>ABS(Stats!$AQ779-Stats!$AP779)</f>
        <v>10.54</v>
      </c>
      <c r="AV779" s="64">
        <f>Stats!$AQ779+Stats!$AP779</f>
        <v>167.34</v>
      </c>
      <c r="AW779" s="64"/>
      <c r="AX779" s="4"/>
      <c r="AY779" s="4"/>
      <c r="AZ779" s="4"/>
      <c r="BB779" s="4"/>
      <c r="BC779" s="4"/>
      <c r="BD779" s="4"/>
      <c r="BE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5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5">
        <v>2018.0</v>
      </c>
      <c r="AM780" s="45">
        <v>5.0</v>
      </c>
      <c r="AN780" s="46" t="s">
        <v>49</v>
      </c>
      <c r="AO780" s="46" t="s">
        <v>67</v>
      </c>
      <c r="AP780" s="45">
        <v>105.42</v>
      </c>
      <c r="AQ780" s="45">
        <v>128.3</v>
      </c>
      <c r="AR780" s="46" t="str">
        <f>IF(Stats!$AP780&gt;Stats!$AQ780,Stats!$AN780,Stats!$AO780)</f>
        <v>Rick</v>
      </c>
      <c r="AS780" s="46" t="str">
        <f>IF(Stats!$AR780=Stats!$AN780,CONCATENATE(Stats!$AN780," over ",Stats!$AO780),CONCATENATE(Stats!$AO780," over ",Stats!$AN780))</f>
        <v>Rick over Adler</v>
      </c>
      <c r="AT780" s="46" t="str">
        <f>IF(Stats!$AR780=Stats!$AO780,CONCATENATE(Stats!$AN780," loser to ",Stats!$AO780),CONCATENATE(Stats!$AO780," loser to ",Stats!$AN780))</f>
        <v>Adler loser to Rick</v>
      </c>
      <c r="AU780" s="45">
        <f>ABS(Stats!$AQ780-Stats!$AP780)</f>
        <v>22.88</v>
      </c>
      <c r="AV780" s="45">
        <f>Stats!$AQ780+Stats!$AP780</f>
        <v>233.72</v>
      </c>
      <c r="AW780" s="45"/>
      <c r="AX780" s="4"/>
      <c r="AY780" s="4"/>
      <c r="AZ780" s="4"/>
      <c r="BB780" s="4"/>
      <c r="BC780" s="4"/>
      <c r="BD780" s="4"/>
      <c r="BE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5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64">
        <v>2018.0</v>
      </c>
      <c r="AM781" s="64">
        <v>4.0</v>
      </c>
      <c r="AN781" s="65" t="s">
        <v>60</v>
      </c>
      <c r="AO781" s="65" t="s">
        <v>59</v>
      </c>
      <c r="AP781" s="64">
        <v>126.5</v>
      </c>
      <c r="AQ781" s="64">
        <v>82.78</v>
      </c>
      <c r="AR781" s="65" t="str">
        <f>IF(Stats!$AP781&gt;Stats!$AQ781,Stats!$AN781,Stats!$AO781)</f>
        <v>Hoyle</v>
      </c>
      <c r="AS781" s="65" t="str">
        <f>IF(Stats!$AR781=Stats!$AN781,CONCATENATE(Stats!$AN781," over ",Stats!$AO781),CONCATENATE(Stats!$AO781," over ",Stats!$AN781))</f>
        <v>Hoyle over Forrest</v>
      </c>
      <c r="AT781" s="65" t="str">
        <f>IF(Stats!$AR781=Stats!$AO781,CONCATENATE(Stats!$AN781," loser to ",Stats!$AO781),CONCATENATE(Stats!$AO781," loser to ",Stats!$AN781))</f>
        <v>Forrest loser to Hoyle</v>
      </c>
      <c r="AU781" s="64">
        <f>ABS(Stats!$AQ781-Stats!$AP781)</f>
        <v>43.72</v>
      </c>
      <c r="AV781" s="64">
        <f>Stats!$AQ781+Stats!$AP781</f>
        <v>209.28</v>
      </c>
      <c r="AW781" s="64"/>
      <c r="AX781" s="4"/>
      <c r="AY781" s="4"/>
      <c r="AZ781" s="4"/>
      <c r="BB781" s="4"/>
      <c r="BC781" s="4"/>
      <c r="BD781" s="4"/>
      <c r="BE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5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5">
        <v>2018.0</v>
      </c>
      <c r="AM782" s="45">
        <v>4.0</v>
      </c>
      <c r="AN782" s="46" t="s">
        <v>57</v>
      </c>
      <c r="AO782" s="46" t="s">
        <v>69</v>
      </c>
      <c r="AP782" s="45">
        <v>139.8</v>
      </c>
      <c r="AQ782" s="45">
        <v>95.42</v>
      </c>
      <c r="AR782" s="46" t="str">
        <f>IF(Stats!$AP782&gt;Stats!$AQ782,Stats!$AN782,Stats!$AO782)</f>
        <v>Doug</v>
      </c>
      <c r="AS782" s="46" t="str">
        <f>IF(Stats!$AR782=Stats!$AN782,CONCATENATE(Stats!$AN782," over ",Stats!$AO782),CONCATENATE(Stats!$AO782," over ",Stats!$AN782))</f>
        <v>Doug over Todd</v>
      </c>
      <c r="AT782" s="46" t="str">
        <f>IF(Stats!$AR782=Stats!$AO782,CONCATENATE(Stats!$AN782," loser to ",Stats!$AO782),CONCATENATE(Stats!$AO782," loser to ",Stats!$AN782))</f>
        <v>Todd loser to Doug</v>
      </c>
      <c r="AU782" s="45">
        <f>ABS(Stats!$AQ782-Stats!$AP782)</f>
        <v>44.38</v>
      </c>
      <c r="AV782" s="45">
        <f>Stats!$AQ782+Stats!$AP782</f>
        <v>235.22</v>
      </c>
      <c r="AW782" s="45"/>
      <c r="AX782" s="4"/>
      <c r="AY782" s="4"/>
      <c r="AZ782" s="4"/>
      <c r="BB782" s="4"/>
      <c r="BC782" s="4"/>
      <c r="BD782" s="4"/>
      <c r="BE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5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64">
        <v>2018.0</v>
      </c>
      <c r="AM783" s="64">
        <v>4.0</v>
      </c>
      <c r="AN783" s="65" t="s">
        <v>63</v>
      </c>
      <c r="AO783" s="65" t="s">
        <v>66</v>
      </c>
      <c r="AP783" s="64">
        <v>101.32</v>
      </c>
      <c r="AQ783" s="64">
        <v>93.98</v>
      </c>
      <c r="AR783" s="65" t="str">
        <f>IF(Stats!$AP783&gt;Stats!$AQ783,Stats!$AN783,Stats!$AO783)</f>
        <v>Mike S</v>
      </c>
      <c r="AS783" s="65" t="str">
        <f>IF(Stats!$AR783=Stats!$AN783,CONCATENATE(Stats!$AN783," over ",Stats!$AO783),CONCATENATE(Stats!$AO783," over ",Stats!$AN783))</f>
        <v>Mike S over Nixon</v>
      </c>
      <c r="AT783" s="65" t="str">
        <f>IF(Stats!$AR783=Stats!$AO783,CONCATENATE(Stats!$AN783," loser to ",Stats!$AO783),CONCATENATE(Stats!$AO783," loser to ",Stats!$AN783))</f>
        <v>Nixon loser to Mike S</v>
      </c>
      <c r="AU783" s="64">
        <f>ABS(Stats!$AQ783-Stats!$AP783)</f>
        <v>7.34</v>
      </c>
      <c r="AV783" s="64">
        <f>Stats!$AQ783+Stats!$AP783</f>
        <v>195.3</v>
      </c>
      <c r="AW783" s="64"/>
      <c r="AX783" s="4"/>
      <c r="AY783" s="4"/>
      <c r="AZ783" s="4"/>
      <c r="BB783" s="4"/>
      <c r="BC783" s="4"/>
      <c r="BD783" s="4"/>
      <c r="BE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5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5">
        <v>2018.0</v>
      </c>
      <c r="AM784" s="45">
        <v>4.0</v>
      </c>
      <c r="AN784" s="46" t="s">
        <v>50</v>
      </c>
      <c r="AO784" s="46" t="s">
        <v>55</v>
      </c>
      <c r="AP784" s="45">
        <v>123.26</v>
      </c>
      <c r="AQ784" s="45">
        <v>87.24</v>
      </c>
      <c r="AR784" s="46" t="str">
        <f>IF(Stats!$AP784&gt;Stats!$AQ784,Stats!$AN784,Stats!$AO784)</f>
        <v>AJ</v>
      </c>
      <c r="AS784" s="46" t="str">
        <f>IF(Stats!$AR784=Stats!$AN784,CONCATENATE(Stats!$AN784," over ",Stats!$AO784),CONCATENATE(Stats!$AO784," over ",Stats!$AN784))</f>
        <v>AJ over Dave</v>
      </c>
      <c r="AT784" s="46" t="str">
        <f>IF(Stats!$AR784=Stats!$AO784,CONCATENATE(Stats!$AN784," loser to ",Stats!$AO784),CONCATENATE(Stats!$AO784," loser to ",Stats!$AN784))</f>
        <v>Dave loser to AJ</v>
      </c>
      <c r="AU784" s="45">
        <f>ABS(Stats!$AQ784-Stats!$AP784)</f>
        <v>36.02</v>
      </c>
      <c r="AV784" s="45">
        <f>Stats!$AQ784+Stats!$AP784</f>
        <v>210.5</v>
      </c>
      <c r="AW784" s="45"/>
      <c r="AX784" s="4"/>
      <c r="AY784" s="4"/>
      <c r="AZ784" s="4"/>
      <c r="BB784" s="4"/>
      <c r="BC784" s="4"/>
      <c r="BD784" s="4"/>
      <c r="BE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5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64">
        <v>2018.0</v>
      </c>
      <c r="AM785" s="64">
        <v>4.0</v>
      </c>
      <c r="AN785" s="65" t="s">
        <v>58</v>
      </c>
      <c r="AO785" s="65" t="s">
        <v>68</v>
      </c>
      <c r="AP785" s="64">
        <v>134.48</v>
      </c>
      <c r="AQ785" s="64">
        <v>105.26</v>
      </c>
      <c r="AR785" s="65" t="str">
        <f>IF(Stats!$AP785&gt;Stats!$AQ785,Stats!$AN785,Stats!$AO785)</f>
        <v>Ean</v>
      </c>
      <c r="AS785" s="65" t="str">
        <f>IF(Stats!$AR785=Stats!$AN785,CONCATENATE(Stats!$AN785," over ",Stats!$AO785),CONCATENATE(Stats!$AO785," over ",Stats!$AN785))</f>
        <v>Ean over Ryan</v>
      </c>
      <c r="AT785" s="65" t="str">
        <f>IF(Stats!$AR785=Stats!$AO785,CONCATENATE(Stats!$AN785," loser to ",Stats!$AO785),CONCATENATE(Stats!$AO785," loser to ",Stats!$AN785))</f>
        <v>Ryan loser to Ean</v>
      </c>
      <c r="AU785" s="64">
        <f>ABS(Stats!$AQ785-Stats!$AP785)</f>
        <v>29.22</v>
      </c>
      <c r="AV785" s="64">
        <f>Stats!$AQ785+Stats!$AP785</f>
        <v>239.74</v>
      </c>
      <c r="AW785" s="64"/>
      <c r="AX785" s="4"/>
      <c r="AY785" s="4"/>
      <c r="AZ785" s="4"/>
      <c r="BB785" s="4"/>
      <c r="BC785" s="4"/>
      <c r="BD785" s="4"/>
      <c r="BE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5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5">
        <v>2018.0</v>
      </c>
      <c r="AM786" s="45">
        <v>4.0</v>
      </c>
      <c r="AN786" s="46" t="s">
        <v>67</v>
      </c>
      <c r="AO786" s="46" t="s">
        <v>61</v>
      </c>
      <c r="AP786" s="45">
        <v>88.36</v>
      </c>
      <c r="AQ786" s="45">
        <v>119.18</v>
      </c>
      <c r="AR786" s="46" t="str">
        <f>IF(Stats!$AP786&gt;Stats!$AQ786,Stats!$AN786,Stats!$AO786)</f>
        <v>Jimmy</v>
      </c>
      <c r="AS786" s="46" t="str">
        <f>IF(Stats!$AR786=Stats!$AN786,CONCATENATE(Stats!$AN786," over ",Stats!$AO786),CONCATENATE(Stats!$AO786," over ",Stats!$AN786))</f>
        <v>Jimmy over Rick</v>
      </c>
      <c r="AT786" s="46" t="str">
        <f>IF(Stats!$AR786=Stats!$AO786,CONCATENATE(Stats!$AN786," loser to ",Stats!$AO786),CONCATENATE(Stats!$AO786," loser to ",Stats!$AN786))</f>
        <v>Rick loser to Jimmy</v>
      </c>
      <c r="AU786" s="45">
        <f>ABS(Stats!$AQ786-Stats!$AP786)</f>
        <v>30.82</v>
      </c>
      <c r="AV786" s="45">
        <f>Stats!$AQ786+Stats!$AP786</f>
        <v>207.54</v>
      </c>
      <c r="AW786" s="45"/>
      <c r="AX786" s="4"/>
      <c r="AY786" s="4"/>
      <c r="AZ786" s="4"/>
      <c r="BB786" s="4"/>
      <c r="BC786" s="4"/>
      <c r="BD786" s="4"/>
      <c r="BE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5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64">
        <v>2018.0</v>
      </c>
      <c r="AM787" s="64">
        <v>4.0</v>
      </c>
      <c r="AN787" s="65" t="s">
        <v>49</v>
      </c>
      <c r="AO787" s="65" t="s">
        <v>65</v>
      </c>
      <c r="AP787" s="64">
        <v>91.3</v>
      </c>
      <c r="AQ787" s="64">
        <v>133.1</v>
      </c>
      <c r="AR787" s="65" t="str">
        <f>IF(Stats!$AP787&gt;Stats!$AQ787,Stats!$AN787,Stats!$AO787)</f>
        <v>Neill</v>
      </c>
      <c r="AS787" s="65" t="str">
        <f>IF(Stats!$AR787=Stats!$AN787,CONCATENATE(Stats!$AN787," over ",Stats!$AO787),CONCATENATE(Stats!$AO787," over ",Stats!$AN787))</f>
        <v>Neill over Adler</v>
      </c>
      <c r="AT787" s="65" t="str">
        <f>IF(Stats!$AR787=Stats!$AO787,CONCATENATE(Stats!$AN787," loser to ",Stats!$AO787),CONCATENATE(Stats!$AO787," loser to ",Stats!$AN787))</f>
        <v>Adler loser to Neill</v>
      </c>
      <c r="AU787" s="64">
        <f>ABS(Stats!$AQ787-Stats!$AP787)</f>
        <v>41.8</v>
      </c>
      <c r="AV787" s="64">
        <f>Stats!$AQ787+Stats!$AP787</f>
        <v>224.4</v>
      </c>
      <c r="AW787" s="64"/>
      <c r="AX787" s="4"/>
      <c r="AY787" s="4"/>
      <c r="AZ787" s="4"/>
      <c r="BB787" s="4"/>
      <c r="BC787" s="4"/>
      <c r="BD787" s="4"/>
      <c r="BE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5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5">
        <v>2018.0</v>
      </c>
      <c r="AM788" s="45">
        <v>3.0</v>
      </c>
      <c r="AN788" s="46" t="s">
        <v>59</v>
      </c>
      <c r="AO788" s="46" t="s">
        <v>57</v>
      </c>
      <c r="AP788" s="45">
        <v>108.74</v>
      </c>
      <c r="AQ788" s="45">
        <v>121.9</v>
      </c>
      <c r="AR788" s="46" t="str">
        <f>IF(Stats!$AP788&gt;Stats!$AQ788,Stats!$AN788,Stats!$AO788)</f>
        <v>Doug</v>
      </c>
      <c r="AS788" s="46" t="str">
        <f>IF(Stats!$AR788=Stats!$AN788,CONCATENATE(Stats!$AN788," over ",Stats!$AO788),CONCATENATE(Stats!$AO788," over ",Stats!$AN788))</f>
        <v>Doug over Forrest</v>
      </c>
      <c r="AT788" s="46" t="str">
        <f>IF(Stats!$AR788=Stats!$AO788,CONCATENATE(Stats!$AN788," loser to ",Stats!$AO788),CONCATENATE(Stats!$AO788," loser to ",Stats!$AN788))</f>
        <v>Forrest loser to Doug</v>
      </c>
      <c r="AU788" s="45">
        <f>ABS(Stats!$AQ788-Stats!$AP788)</f>
        <v>13.16</v>
      </c>
      <c r="AV788" s="45">
        <f>Stats!$AQ788+Stats!$AP788</f>
        <v>230.64</v>
      </c>
      <c r="AW788" s="45"/>
      <c r="AX788" s="4"/>
      <c r="AY788" s="4"/>
      <c r="AZ788" s="4"/>
      <c r="BB788" s="4"/>
      <c r="BC788" s="4"/>
      <c r="BD788" s="4"/>
      <c r="BE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5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64">
        <v>2018.0</v>
      </c>
      <c r="AM789" s="64">
        <v>3.0</v>
      </c>
      <c r="AN789" s="65" t="s">
        <v>60</v>
      </c>
      <c r="AO789" s="65" t="s">
        <v>63</v>
      </c>
      <c r="AP789" s="64">
        <v>97.8</v>
      </c>
      <c r="AQ789" s="64">
        <v>108.3</v>
      </c>
      <c r="AR789" s="65" t="str">
        <f>IF(Stats!$AP789&gt;Stats!$AQ789,Stats!$AN789,Stats!$AO789)</f>
        <v>Mike S</v>
      </c>
      <c r="AS789" s="65" t="str">
        <f>IF(Stats!$AR789=Stats!$AN789,CONCATENATE(Stats!$AN789," over ",Stats!$AO789),CONCATENATE(Stats!$AO789," over ",Stats!$AN789))</f>
        <v>Mike S over Hoyle</v>
      </c>
      <c r="AT789" s="65" t="str">
        <f>IF(Stats!$AR789=Stats!$AO789,CONCATENATE(Stats!$AN789," loser to ",Stats!$AO789),CONCATENATE(Stats!$AO789," loser to ",Stats!$AN789))</f>
        <v>Hoyle loser to Mike S</v>
      </c>
      <c r="AU789" s="64">
        <f>ABS(Stats!$AQ789-Stats!$AP789)</f>
        <v>10.5</v>
      </c>
      <c r="AV789" s="64">
        <f>Stats!$AQ789+Stats!$AP789</f>
        <v>206.1</v>
      </c>
      <c r="AW789" s="64"/>
      <c r="AX789" s="4"/>
      <c r="AY789" s="4"/>
      <c r="AZ789" s="4"/>
      <c r="BB789" s="4"/>
      <c r="BC789" s="4"/>
      <c r="BD789" s="4"/>
      <c r="BE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5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5">
        <v>2018.0</v>
      </c>
      <c r="AM790" s="45">
        <v>3.0</v>
      </c>
      <c r="AN790" s="46" t="s">
        <v>69</v>
      </c>
      <c r="AO790" s="46" t="s">
        <v>50</v>
      </c>
      <c r="AP790" s="45">
        <v>97.4</v>
      </c>
      <c r="AQ790" s="45">
        <v>108.86</v>
      </c>
      <c r="AR790" s="46" t="str">
        <f>IF(Stats!$AP790&gt;Stats!$AQ790,Stats!$AN790,Stats!$AO790)</f>
        <v>AJ</v>
      </c>
      <c r="AS790" s="46" t="str">
        <f>IF(Stats!$AR790=Stats!$AN790,CONCATENATE(Stats!$AN790," over ",Stats!$AO790),CONCATENATE(Stats!$AO790," over ",Stats!$AN790))</f>
        <v>AJ over Todd</v>
      </c>
      <c r="AT790" s="46" t="str">
        <f>IF(Stats!$AR790=Stats!$AO790,CONCATENATE(Stats!$AN790," loser to ",Stats!$AO790),CONCATENATE(Stats!$AO790," loser to ",Stats!$AN790))</f>
        <v>Todd loser to AJ</v>
      </c>
      <c r="AU790" s="45">
        <f>ABS(Stats!$AQ790-Stats!$AP790)</f>
        <v>11.46</v>
      </c>
      <c r="AV790" s="45">
        <f>Stats!$AQ790+Stats!$AP790</f>
        <v>206.26</v>
      </c>
      <c r="AW790" s="45"/>
      <c r="AX790" s="4"/>
      <c r="AY790" s="4"/>
      <c r="AZ790" s="4"/>
      <c r="BB790" s="4"/>
      <c r="BC790" s="4"/>
      <c r="BD790" s="4"/>
      <c r="BE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5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64">
        <v>2018.0</v>
      </c>
      <c r="AM791" s="64">
        <v>3.0</v>
      </c>
      <c r="AN791" s="65" t="s">
        <v>66</v>
      </c>
      <c r="AO791" s="65" t="s">
        <v>58</v>
      </c>
      <c r="AP791" s="64">
        <v>84.48</v>
      </c>
      <c r="AQ791" s="64">
        <v>83.14</v>
      </c>
      <c r="AR791" s="65" t="str">
        <f>IF(Stats!$AP791&gt;Stats!$AQ791,Stats!$AN791,Stats!$AO791)</f>
        <v>Nixon</v>
      </c>
      <c r="AS791" s="65" t="str">
        <f>IF(Stats!$AR791=Stats!$AN791,CONCATENATE(Stats!$AN791," over ",Stats!$AO791),CONCATENATE(Stats!$AO791," over ",Stats!$AN791))</f>
        <v>Nixon over Ean</v>
      </c>
      <c r="AT791" s="65" t="str">
        <f>IF(Stats!$AR791=Stats!$AO791,CONCATENATE(Stats!$AN791," loser to ",Stats!$AO791),CONCATENATE(Stats!$AO791," loser to ",Stats!$AN791))</f>
        <v>Ean loser to Nixon</v>
      </c>
      <c r="AU791" s="64">
        <f>ABS(Stats!$AQ791-Stats!$AP791)</f>
        <v>1.34</v>
      </c>
      <c r="AV791" s="64">
        <f>Stats!$AQ791+Stats!$AP791</f>
        <v>167.62</v>
      </c>
      <c r="AW791" s="64"/>
      <c r="AX791" s="4"/>
      <c r="AY791" s="4"/>
      <c r="AZ791" s="4"/>
      <c r="BB791" s="4"/>
      <c r="BC791" s="4"/>
      <c r="BD791" s="4"/>
      <c r="BE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5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5">
        <v>2018.0</v>
      </c>
      <c r="AM792" s="45">
        <v>3.0</v>
      </c>
      <c r="AN792" s="46" t="s">
        <v>55</v>
      </c>
      <c r="AO792" s="46" t="s">
        <v>67</v>
      </c>
      <c r="AP792" s="45">
        <v>133.54</v>
      </c>
      <c r="AQ792" s="45">
        <v>91.32</v>
      </c>
      <c r="AR792" s="46" t="str">
        <f>IF(Stats!$AP792&gt;Stats!$AQ792,Stats!$AN792,Stats!$AO792)</f>
        <v>Dave</v>
      </c>
      <c r="AS792" s="46" t="str">
        <f>IF(Stats!$AR792=Stats!$AN792,CONCATENATE(Stats!$AN792," over ",Stats!$AO792),CONCATENATE(Stats!$AO792," over ",Stats!$AN792))</f>
        <v>Dave over Rick</v>
      </c>
      <c r="AT792" s="46" t="str">
        <f>IF(Stats!$AR792=Stats!$AO792,CONCATENATE(Stats!$AN792," loser to ",Stats!$AO792),CONCATENATE(Stats!$AO792," loser to ",Stats!$AN792))</f>
        <v>Rick loser to Dave</v>
      </c>
      <c r="AU792" s="45">
        <f>ABS(Stats!$AQ792-Stats!$AP792)</f>
        <v>42.22</v>
      </c>
      <c r="AV792" s="45">
        <f>Stats!$AQ792+Stats!$AP792</f>
        <v>224.86</v>
      </c>
      <c r="AW792" s="45"/>
      <c r="AX792" s="4"/>
      <c r="AY792" s="4"/>
      <c r="AZ792" s="4"/>
      <c r="BB792" s="4"/>
      <c r="BC792" s="4"/>
      <c r="BD792" s="4"/>
      <c r="BE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5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64">
        <v>2018.0</v>
      </c>
      <c r="AM793" s="64">
        <v>3.0</v>
      </c>
      <c r="AN793" s="65" t="s">
        <v>68</v>
      </c>
      <c r="AO793" s="65" t="s">
        <v>49</v>
      </c>
      <c r="AP793" s="64">
        <v>62.72</v>
      </c>
      <c r="AQ793" s="64">
        <v>108.64</v>
      </c>
      <c r="AR793" s="65" t="str">
        <f>IF(Stats!$AP793&gt;Stats!$AQ793,Stats!$AN793,Stats!$AO793)</f>
        <v>Adler</v>
      </c>
      <c r="AS793" s="65" t="str">
        <f>IF(Stats!$AR793=Stats!$AN793,CONCATENATE(Stats!$AN793," over ",Stats!$AO793),CONCATENATE(Stats!$AO793," over ",Stats!$AN793))</f>
        <v>Adler over Ryan</v>
      </c>
      <c r="AT793" s="65" t="str">
        <f>IF(Stats!$AR793=Stats!$AO793,CONCATENATE(Stats!$AN793," loser to ",Stats!$AO793),CONCATENATE(Stats!$AO793," loser to ",Stats!$AN793))</f>
        <v>Ryan loser to Adler</v>
      </c>
      <c r="AU793" s="64">
        <f>ABS(Stats!$AQ793-Stats!$AP793)</f>
        <v>45.92</v>
      </c>
      <c r="AV793" s="64">
        <f>Stats!$AQ793+Stats!$AP793</f>
        <v>171.36</v>
      </c>
      <c r="AW793" s="64"/>
      <c r="AX793" s="4"/>
      <c r="AY793" s="4"/>
      <c r="AZ793" s="4"/>
      <c r="BB793" s="4"/>
      <c r="BC793" s="4"/>
      <c r="BD793" s="4"/>
      <c r="BE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5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5">
        <v>2018.0</v>
      </c>
      <c r="AM794" s="45">
        <v>3.0</v>
      </c>
      <c r="AN794" s="46" t="s">
        <v>61</v>
      </c>
      <c r="AO794" s="46" t="s">
        <v>65</v>
      </c>
      <c r="AP794" s="45">
        <v>87.6</v>
      </c>
      <c r="AQ794" s="45">
        <v>125.56</v>
      </c>
      <c r="AR794" s="46" t="str">
        <f>IF(Stats!$AP794&gt;Stats!$AQ794,Stats!$AN794,Stats!$AO794)</f>
        <v>Neill</v>
      </c>
      <c r="AS794" s="46" t="str">
        <f>IF(Stats!$AR794=Stats!$AN794,CONCATENATE(Stats!$AN794," over ",Stats!$AO794),CONCATENATE(Stats!$AO794," over ",Stats!$AN794))</f>
        <v>Neill over Jimmy</v>
      </c>
      <c r="AT794" s="46" t="str">
        <f>IF(Stats!$AR794=Stats!$AO794,CONCATENATE(Stats!$AN794," loser to ",Stats!$AO794),CONCATENATE(Stats!$AO794," loser to ",Stats!$AN794))</f>
        <v>Jimmy loser to Neill</v>
      </c>
      <c r="AU794" s="45">
        <f>ABS(Stats!$AQ794-Stats!$AP794)</f>
        <v>37.96</v>
      </c>
      <c r="AV794" s="45">
        <f>Stats!$AQ794+Stats!$AP794</f>
        <v>213.16</v>
      </c>
      <c r="AW794" s="45"/>
      <c r="AX794" s="4"/>
      <c r="AY794" s="4"/>
      <c r="AZ794" s="4"/>
      <c r="BB794" s="4"/>
      <c r="BC794" s="4"/>
      <c r="BD794" s="4"/>
      <c r="BE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5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64">
        <v>2018.0</v>
      </c>
      <c r="AM795" s="64">
        <v>2.0</v>
      </c>
      <c r="AN795" s="65" t="s">
        <v>63</v>
      </c>
      <c r="AO795" s="65" t="s">
        <v>59</v>
      </c>
      <c r="AP795" s="64">
        <v>111.78</v>
      </c>
      <c r="AQ795" s="64">
        <v>98.94</v>
      </c>
      <c r="AR795" s="65" t="str">
        <f>IF(Stats!$AP795&gt;Stats!$AQ795,Stats!$AN795,Stats!$AO795)</f>
        <v>Mike S</v>
      </c>
      <c r="AS795" s="65" t="str">
        <f>IF(Stats!$AR795=Stats!$AN795,CONCATENATE(Stats!$AN795," over ",Stats!$AO795),CONCATENATE(Stats!$AO795," over ",Stats!$AN795))</f>
        <v>Mike S over Forrest</v>
      </c>
      <c r="AT795" s="65" t="str">
        <f>IF(Stats!$AR795=Stats!$AO795,CONCATENATE(Stats!$AN795," loser to ",Stats!$AO795),CONCATENATE(Stats!$AO795," loser to ",Stats!$AN795))</f>
        <v>Forrest loser to Mike S</v>
      </c>
      <c r="AU795" s="64">
        <f>ABS(Stats!$AQ795-Stats!$AP795)</f>
        <v>12.84</v>
      </c>
      <c r="AV795" s="64">
        <f>Stats!$AQ795+Stats!$AP795</f>
        <v>210.72</v>
      </c>
      <c r="AW795" s="64"/>
      <c r="AX795" s="4"/>
      <c r="AY795" s="4"/>
      <c r="AZ795" s="4"/>
      <c r="BB795" s="4"/>
      <c r="BC795" s="4"/>
      <c r="BD795" s="4"/>
      <c r="BE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5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5">
        <v>2018.0</v>
      </c>
      <c r="AM796" s="45">
        <v>2.0</v>
      </c>
      <c r="AN796" s="46" t="s">
        <v>50</v>
      </c>
      <c r="AO796" s="46" t="s">
        <v>57</v>
      </c>
      <c r="AP796" s="45">
        <v>131.16</v>
      </c>
      <c r="AQ796" s="45">
        <v>92.2</v>
      </c>
      <c r="AR796" s="46" t="str">
        <f>IF(Stats!$AP796&gt;Stats!$AQ796,Stats!$AN796,Stats!$AO796)</f>
        <v>AJ</v>
      </c>
      <c r="AS796" s="46" t="str">
        <f>IF(Stats!$AR796=Stats!$AN796,CONCATENATE(Stats!$AN796," over ",Stats!$AO796),CONCATENATE(Stats!$AO796," over ",Stats!$AN796))</f>
        <v>AJ over Doug</v>
      </c>
      <c r="AT796" s="46" t="str">
        <f>IF(Stats!$AR796=Stats!$AO796,CONCATENATE(Stats!$AN796," loser to ",Stats!$AO796),CONCATENATE(Stats!$AO796," loser to ",Stats!$AN796))</f>
        <v>Doug loser to AJ</v>
      </c>
      <c r="AU796" s="45">
        <f>ABS(Stats!$AQ796-Stats!$AP796)</f>
        <v>38.96</v>
      </c>
      <c r="AV796" s="45">
        <f>Stats!$AQ796+Stats!$AP796</f>
        <v>223.36</v>
      </c>
      <c r="AW796" s="45"/>
      <c r="AX796" s="4"/>
      <c r="AY796" s="4"/>
      <c r="AZ796" s="4"/>
      <c r="BB796" s="4"/>
      <c r="BC796" s="4"/>
      <c r="BD796" s="4"/>
      <c r="BE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5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64">
        <v>2018.0</v>
      </c>
      <c r="AM797" s="64">
        <v>2.0</v>
      </c>
      <c r="AN797" s="65" t="s">
        <v>58</v>
      </c>
      <c r="AO797" s="65" t="s">
        <v>60</v>
      </c>
      <c r="AP797" s="64">
        <v>94.8</v>
      </c>
      <c r="AQ797" s="64">
        <v>107.1</v>
      </c>
      <c r="AR797" s="65" t="str">
        <f>IF(Stats!$AP797&gt;Stats!$AQ797,Stats!$AN797,Stats!$AO797)</f>
        <v>Hoyle</v>
      </c>
      <c r="AS797" s="65" t="str">
        <f>IF(Stats!$AR797=Stats!$AN797,CONCATENATE(Stats!$AN797," over ",Stats!$AO797),CONCATENATE(Stats!$AO797," over ",Stats!$AN797))</f>
        <v>Hoyle over Ean</v>
      </c>
      <c r="AT797" s="65" t="str">
        <f>IF(Stats!$AR797=Stats!$AO797,CONCATENATE(Stats!$AN797," loser to ",Stats!$AO797),CONCATENATE(Stats!$AO797," loser to ",Stats!$AN797))</f>
        <v>Ean loser to Hoyle</v>
      </c>
      <c r="AU797" s="64">
        <f>ABS(Stats!$AQ797-Stats!$AP797)</f>
        <v>12.3</v>
      </c>
      <c r="AV797" s="64">
        <f>Stats!$AQ797+Stats!$AP797</f>
        <v>201.9</v>
      </c>
      <c r="AW797" s="64"/>
      <c r="AX797" s="4"/>
      <c r="AY797" s="4"/>
      <c r="AZ797" s="4"/>
      <c r="BB797" s="4"/>
      <c r="BC797" s="4"/>
      <c r="BD797" s="4"/>
      <c r="BE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5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5">
        <v>2018.0</v>
      </c>
      <c r="AM798" s="45">
        <v>2.0</v>
      </c>
      <c r="AN798" s="46" t="s">
        <v>67</v>
      </c>
      <c r="AO798" s="46" t="s">
        <v>69</v>
      </c>
      <c r="AP798" s="45">
        <v>96.3</v>
      </c>
      <c r="AQ798" s="45">
        <v>116.54</v>
      </c>
      <c r="AR798" s="46" t="str">
        <f>IF(Stats!$AP798&gt;Stats!$AQ798,Stats!$AN798,Stats!$AO798)</f>
        <v>Todd</v>
      </c>
      <c r="AS798" s="46" t="str">
        <f>IF(Stats!$AR798=Stats!$AN798,CONCATENATE(Stats!$AN798," over ",Stats!$AO798),CONCATENATE(Stats!$AO798," over ",Stats!$AN798))</f>
        <v>Todd over Rick</v>
      </c>
      <c r="AT798" s="46" t="str">
        <f>IF(Stats!$AR798=Stats!$AO798,CONCATENATE(Stats!$AN798," loser to ",Stats!$AO798),CONCATENATE(Stats!$AO798," loser to ",Stats!$AN798))</f>
        <v>Rick loser to Todd</v>
      </c>
      <c r="AU798" s="45">
        <f>ABS(Stats!$AQ798-Stats!$AP798)</f>
        <v>20.24</v>
      </c>
      <c r="AV798" s="45">
        <f>Stats!$AQ798+Stats!$AP798</f>
        <v>212.84</v>
      </c>
      <c r="AW798" s="45"/>
      <c r="AX798" s="4"/>
      <c r="AY798" s="4"/>
      <c r="AZ798" s="4"/>
      <c r="BB798" s="4"/>
      <c r="BC798" s="4"/>
      <c r="BD798" s="4"/>
      <c r="BE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5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64">
        <v>2018.0</v>
      </c>
      <c r="AM799" s="64">
        <v>2.0</v>
      </c>
      <c r="AN799" s="65" t="s">
        <v>49</v>
      </c>
      <c r="AO799" s="65" t="s">
        <v>66</v>
      </c>
      <c r="AP799" s="64">
        <v>101.64</v>
      </c>
      <c r="AQ799" s="64">
        <v>90.14</v>
      </c>
      <c r="AR799" s="65" t="str">
        <f>IF(Stats!$AP799&gt;Stats!$AQ799,Stats!$AN799,Stats!$AO799)</f>
        <v>Adler</v>
      </c>
      <c r="AS799" s="65" t="str">
        <f>IF(Stats!$AR799=Stats!$AN799,CONCATENATE(Stats!$AN799," over ",Stats!$AO799),CONCATENATE(Stats!$AO799," over ",Stats!$AN799))</f>
        <v>Adler over Nixon</v>
      </c>
      <c r="AT799" s="65" t="str">
        <f>IF(Stats!$AR799=Stats!$AO799,CONCATENATE(Stats!$AN799," loser to ",Stats!$AO799),CONCATENATE(Stats!$AO799," loser to ",Stats!$AN799))</f>
        <v>Nixon loser to Adler</v>
      </c>
      <c r="AU799" s="64">
        <f>ABS(Stats!$AQ799-Stats!$AP799)</f>
        <v>11.5</v>
      </c>
      <c r="AV799" s="64">
        <f>Stats!$AQ799+Stats!$AP799</f>
        <v>191.78</v>
      </c>
      <c r="AW799" s="64"/>
      <c r="AX799" s="4"/>
      <c r="AY799" s="4"/>
      <c r="AZ799" s="4"/>
      <c r="BB799" s="4"/>
      <c r="BC799" s="4"/>
      <c r="BD799" s="4"/>
      <c r="BE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5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5">
        <v>2018.0</v>
      </c>
      <c r="AM800" s="45">
        <v>2.0</v>
      </c>
      <c r="AN800" s="46" t="s">
        <v>65</v>
      </c>
      <c r="AO800" s="46" t="s">
        <v>55</v>
      </c>
      <c r="AP800" s="45">
        <v>122.78</v>
      </c>
      <c r="AQ800" s="45">
        <v>108.86</v>
      </c>
      <c r="AR800" s="46" t="str">
        <f>IF(Stats!$AP800&gt;Stats!$AQ800,Stats!$AN800,Stats!$AO800)</f>
        <v>Neill</v>
      </c>
      <c r="AS800" s="46" t="str">
        <f>IF(Stats!$AR800=Stats!$AN800,CONCATENATE(Stats!$AN800," over ",Stats!$AO800),CONCATENATE(Stats!$AO800," over ",Stats!$AN800))</f>
        <v>Neill over Dave</v>
      </c>
      <c r="AT800" s="46" t="str">
        <f>IF(Stats!$AR800=Stats!$AO800,CONCATENATE(Stats!$AN800," loser to ",Stats!$AO800),CONCATENATE(Stats!$AO800," loser to ",Stats!$AN800))</f>
        <v>Dave loser to Neill</v>
      </c>
      <c r="AU800" s="45">
        <f>ABS(Stats!$AQ800-Stats!$AP800)</f>
        <v>13.92</v>
      </c>
      <c r="AV800" s="45">
        <f>Stats!$AQ800+Stats!$AP800</f>
        <v>231.64</v>
      </c>
      <c r="AW800" s="45"/>
      <c r="AX800" s="4"/>
      <c r="AY800" s="4"/>
      <c r="AZ800" s="4"/>
      <c r="BB800" s="4"/>
      <c r="BC800" s="4"/>
      <c r="BD800" s="4"/>
      <c r="BE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5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64">
        <v>2018.0</v>
      </c>
      <c r="AM801" s="64">
        <v>2.0</v>
      </c>
      <c r="AN801" s="65" t="s">
        <v>61</v>
      </c>
      <c r="AO801" s="65" t="s">
        <v>68</v>
      </c>
      <c r="AP801" s="64">
        <v>87.18</v>
      </c>
      <c r="AQ801" s="64">
        <v>112.16</v>
      </c>
      <c r="AR801" s="65" t="str">
        <f>IF(Stats!$AP801&gt;Stats!$AQ801,Stats!$AN801,Stats!$AO801)</f>
        <v>Ryan</v>
      </c>
      <c r="AS801" s="65" t="str">
        <f>IF(Stats!$AR801=Stats!$AN801,CONCATENATE(Stats!$AN801," over ",Stats!$AO801),CONCATENATE(Stats!$AO801," over ",Stats!$AN801))</f>
        <v>Ryan over Jimmy</v>
      </c>
      <c r="AT801" s="65" t="str">
        <f>IF(Stats!$AR801=Stats!$AO801,CONCATENATE(Stats!$AN801," loser to ",Stats!$AO801),CONCATENATE(Stats!$AO801," loser to ",Stats!$AN801))</f>
        <v>Jimmy loser to Ryan</v>
      </c>
      <c r="AU801" s="64">
        <f>ABS(Stats!$AQ801-Stats!$AP801)</f>
        <v>24.98</v>
      </c>
      <c r="AV801" s="64">
        <f>Stats!$AQ801+Stats!$AP801</f>
        <v>199.34</v>
      </c>
      <c r="AW801" s="64"/>
      <c r="AX801" s="4"/>
      <c r="AY801" s="4"/>
      <c r="AZ801" s="4"/>
      <c r="BB801" s="4"/>
      <c r="BC801" s="4"/>
      <c r="BD801" s="4"/>
      <c r="BE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5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5">
        <v>2018.0</v>
      </c>
      <c r="AM802" s="45">
        <v>1.0</v>
      </c>
      <c r="AN802" s="46" t="s">
        <v>59</v>
      </c>
      <c r="AO802" s="46" t="s">
        <v>50</v>
      </c>
      <c r="AP802" s="45">
        <v>133.36</v>
      </c>
      <c r="AQ802" s="45">
        <v>94.84</v>
      </c>
      <c r="AR802" s="46" t="str">
        <f>IF(Stats!$AP802&gt;Stats!$AQ802,Stats!$AN802,Stats!$AO802)</f>
        <v>Forrest</v>
      </c>
      <c r="AS802" s="46" t="str">
        <f>IF(Stats!$AR802=Stats!$AN802,CONCATENATE(Stats!$AN802," over ",Stats!$AO802),CONCATENATE(Stats!$AO802," over ",Stats!$AN802))</f>
        <v>Forrest over AJ</v>
      </c>
      <c r="AT802" s="46" t="str">
        <f>IF(Stats!$AR802=Stats!$AO802,CONCATENATE(Stats!$AN802," loser to ",Stats!$AO802),CONCATENATE(Stats!$AO802," loser to ",Stats!$AN802))</f>
        <v>AJ loser to Forrest</v>
      </c>
      <c r="AU802" s="45">
        <f>ABS(Stats!$AQ802-Stats!$AP802)</f>
        <v>38.52</v>
      </c>
      <c r="AV802" s="45">
        <f>Stats!$AQ802+Stats!$AP802</f>
        <v>228.2</v>
      </c>
      <c r="AW802" s="45"/>
      <c r="AX802" s="4"/>
      <c r="AY802" s="4"/>
      <c r="AZ802" s="4"/>
      <c r="BB802" s="4"/>
      <c r="BC802" s="4"/>
      <c r="BD802" s="4"/>
      <c r="BE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5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64">
        <v>2018.0</v>
      </c>
      <c r="AM803" s="64">
        <v>1.0</v>
      </c>
      <c r="AN803" s="65" t="s">
        <v>63</v>
      </c>
      <c r="AO803" s="65" t="s">
        <v>58</v>
      </c>
      <c r="AP803" s="64">
        <v>131.7</v>
      </c>
      <c r="AQ803" s="64">
        <v>142.86</v>
      </c>
      <c r="AR803" s="65" t="str">
        <f>IF(Stats!$AP803&gt;Stats!$AQ803,Stats!$AN803,Stats!$AO803)</f>
        <v>Ean</v>
      </c>
      <c r="AS803" s="65" t="str">
        <f>IF(Stats!$AR803=Stats!$AN803,CONCATENATE(Stats!$AN803," over ",Stats!$AO803),CONCATENATE(Stats!$AO803," over ",Stats!$AN803))</f>
        <v>Ean over Mike S</v>
      </c>
      <c r="AT803" s="65" t="str">
        <f>IF(Stats!$AR803=Stats!$AO803,CONCATENATE(Stats!$AN803," loser to ",Stats!$AO803),CONCATENATE(Stats!$AO803," loser to ",Stats!$AN803))</f>
        <v>Mike S loser to Ean</v>
      </c>
      <c r="AU803" s="64">
        <f>ABS(Stats!$AQ803-Stats!$AP803)</f>
        <v>11.16</v>
      </c>
      <c r="AV803" s="64">
        <f>Stats!$AQ803+Stats!$AP803</f>
        <v>274.56</v>
      </c>
      <c r="AW803" s="64"/>
      <c r="AX803" s="4"/>
      <c r="AY803" s="4"/>
      <c r="AZ803" s="4"/>
      <c r="BB803" s="4"/>
      <c r="BC803" s="4"/>
      <c r="BD803" s="4"/>
      <c r="BE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5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5">
        <v>2018.0</v>
      </c>
      <c r="AM804" s="45">
        <v>1.0</v>
      </c>
      <c r="AN804" s="46" t="s">
        <v>57</v>
      </c>
      <c r="AO804" s="46" t="s">
        <v>67</v>
      </c>
      <c r="AP804" s="45">
        <v>108.84</v>
      </c>
      <c r="AQ804" s="45">
        <v>69.0</v>
      </c>
      <c r="AR804" s="46" t="str">
        <f>IF(Stats!$AP804&gt;Stats!$AQ804,Stats!$AN804,Stats!$AO804)</f>
        <v>Doug</v>
      </c>
      <c r="AS804" s="46" t="str">
        <f>IF(Stats!$AR804=Stats!$AN804,CONCATENATE(Stats!$AN804," over ",Stats!$AO804),CONCATENATE(Stats!$AO804," over ",Stats!$AN804))</f>
        <v>Doug over Rick</v>
      </c>
      <c r="AT804" s="46" t="str">
        <f>IF(Stats!$AR804=Stats!$AO804,CONCATENATE(Stats!$AN804," loser to ",Stats!$AO804),CONCATENATE(Stats!$AO804," loser to ",Stats!$AN804))</f>
        <v>Rick loser to Doug</v>
      </c>
      <c r="AU804" s="45">
        <f>ABS(Stats!$AQ804-Stats!$AP804)</f>
        <v>39.84</v>
      </c>
      <c r="AV804" s="45">
        <f>Stats!$AQ804+Stats!$AP804</f>
        <v>177.84</v>
      </c>
      <c r="AW804" s="45"/>
      <c r="AX804" s="4"/>
      <c r="AY804" s="4"/>
      <c r="AZ804" s="4"/>
      <c r="BB804" s="4"/>
      <c r="BC804" s="4"/>
      <c r="BD804" s="4"/>
      <c r="BE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5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64">
        <v>2018.0</v>
      </c>
      <c r="AM805" s="64">
        <v>1.0</v>
      </c>
      <c r="AN805" s="65" t="s">
        <v>60</v>
      </c>
      <c r="AO805" s="65" t="s">
        <v>49</v>
      </c>
      <c r="AP805" s="64">
        <v>109.64</v>
      </c>
      <c r="AQ805" s="64">
        <v>79.62</v>
      </c>
      <c r="AR805" s="65" t="str">
        <f>IF(Stats!$AP805&gt;Stats!$AQ805,Stats!$AN805,Stats!$AO805)</f>
        <v>Hoyle</v>
      </c>
      <c r="AS805" s="65" t="str">
        <f>IF(Stats!$AR805=Stats!$AN805,CONCATENATE(Stats!$AN805," over ",Stats!$AO805),CONCATENATE(Stats!$AO805," over ",Stats!$AN805))</f>
        <v>Hoyle over Adler</v>
      </c>
      <c r="AT805" s="65" t="str">
        <f>IF(Stats!$AR805=Stats!$AO805,CONCATENATE(Stats!$AN805," loser to ",Stats!$AO805),CONCATENATE(Stats!$AO805," loser to ",Stats!$AN805))</f>
        <v>Adler loser to Hoyle</v>
      </c>
      <c r="AU805" s="64">
        <f>ABS(Stats!$AQ805-Stats!$AP805)</f>
        <v>30.02</v>
      </c>
      <c r="AV805" s="64">
        <f>Stats!$AQ805+Stats!$AP805</f>
        <v>189.26</v>
      </c>
      <c r="AW805" s="64"/>
      <c r="AX805" s="4"/>
      <c r="AY805" s="4"/>
      <c r="AZ805" s="4"/>
      <c r="BB805" s="4"/>
      <c r="BC805" s="4"/>
      <c r="BD805" s="4"/>
      <c r="BE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5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5">
        <v>2018.0</v>
      </c>
      <c r="AM806" s="45">
        <v>1.0</v>
      </c>
      <c r="AN806" s="46" t="s">
        <v>69</v>
      </c>
      <c r="AO806" s="46" t="s">
        <v>65</v>
      </c>
      <c r="AP806" s="45">
        <v>146.54</v>
      </c>
      <c r="AQ806" s="45">
        <v>105.36</v>
      </c>
      <c r="AR806" s="46" t="str">
        <f>IF(Stats!$AP806&gt;Stats!$AQ806,Stats!$AN806,Stats!$AO806)</f>
        <v>Todd</v>
      </c>
      <c r="AS806" s="46" t="str">
        <f>IF(Stats!$AR806=Stats!$AN806,CONCATENATE(Stats!$AN806," over ",Stats!$AO806),CONCATENATE(Stats!$AO806," over ",Stats!$AN806))</f>
        <v>Todd over Neill</v>
      </c>
      <c r="AT806" s="46" t="str">
        <f>IF(Stats!$AR806=Stats!$AO806,CONCATENATE(Stats!$AN806," loser to ",Stats!$AO806),CONCATENATE(Stats!$AO806," loser to ",Stats!$AN806))</f>
        <v>Neill loser to Todd</v>
      </c>
      <c r="AU806" s="45">
        <f>ABS(Stats!$AQ806-Stats!$AP806)</f>
        <v>41.18</v>
      </c>
      <c r="AV806" s="45">
        <f>Stats!$AQ806+Stats!$AP806</f>
        <v>251.9</v>
      </c>
      <c r="AW806" s="45"/>
      <c r="AX806" s="4"/>
      <c r="AY806" s="4"/>
      <c r="AZ806" s="4"/>
      <c r="BB806" s="4"/>
      <c r="BC806" s="4"/>
      <c r="BD806" s="4"/>
      <c r="BE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5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64">
        <v>2018.0</v>
      </c>
      <c r="AM807" s="64">
        <v>1.0</v>
      </c>
      <c r="AN807" s="65" t="s">
        <v>66</v>
      </c>
      <c r="AO807" s="65" t="s">
        <v>61</v>
      </c>
      <c r="AP807" s="64">
        <v>75.72</v>
      </c>
      <c r="AQ807" s="64">
        <v>67.92</v>
      </c>
      <c r="AR807" s="65" t="str">
        <f>IF(Stats!$AP807&gt;Stats!$AQ807,Stats!$AN807,Stats!$AO807)</f>
        <v>Nixon</v>
      </c>
      <c r="AS807" s="65" t="str">
        <f>IF(Stats!$AR807=Stats!$AN807,CONCATENATE(Stats!$AN807," over ",Stats!$AO807),CONCATENATE(Stats!$AO807," over ",Stats!$AN807))</f>
        <v>Nixon over Jimmy</v>
      </c>
      <c r="AT807" s="65" t="str">
        <f>IF(Stats!$AR807=Stats!$AO807,CONCATENATE(Stats!$AN807," loser to ",Stats!$AO807),CONCATENATE(Stats!$AO807," loser to ",Stats!$AN807))</f>
        <v>Jimmy loser to Nixon</v>
      </c>
      <c r="AU807" s="64">
        <f>ABS(Stats!$AQ807-Stats!$AP807)</f>
        <v>7.8</v>
      </c>
      <c r="AV807" s="64">
        <f>Stats!$AQ807+Stats!$AP807</f>
        <v>143.64</v>
      </c>
      <c r="AW807" s="64"/>
      <c r="AX807" s="4"/>
      <c r="AY807" s="4"/>
      <c r="AZ807" s="4"/>
      <c r="BB807" s="4"/>
      <c r="BC807" s="4"/>
      <c r="BD807" s="4"/>
      <c r="BE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5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5">
        <v>2018.0</v>
      </c>
      <c r="AM808" s="45">
        <v>1.0</v>
      </c>
      <c r="AN808" s="46" t="s">
        <v>55</v>
      </c>
      <c r="AO808" s="46" t="s">
        <v>68</v>
      </c>
      <c r="AP808" s="45">
        <v>113.36</v>
      </c>
      <c r="AQ808" s="45">
        <v>85.68</v>
      </c>
      <c r="AR808" s="46" t="str">
        <f>IF(Stats!$AP808&gt;Stats!$AQ808,Stats!$AN808,Stats!$AO808)</f>
        <v>Dave</v>
      </c>
      <c r="AS808" s="46" t="str">
        <f>IF(Stats!$AR808=Stats!$AN808,CONCATENATE(Stats!$AN808," over ",Stats!$AO808),CONCATENATE(Stats!$AO808," over ",Stats!$AN808))</f>
        <v>Dave over Ryan</v>
      </c>
      <c r="AT808" s="46" t="str">
        <f>IF(Stats!$AR808=Stats!$AO808,CONCATENATE(Stats!$AN808," loser to ",Stats!$AO808),CONCATENATE(Stats!$AO808," loser to ",Stats!$AN808))</f>
        <v>Ryan loser to Dave</v>
      </c>
      <c r="AU808" s="45">
        <f>ABS(Stats!$AQ808-Stats!$AP808)</f>
        <v>27.68</v>
      </c>
      <c r="AV808" s="45">
        <f>Stats!$AQ808+Stats!$AP808</f>
        <v>199.04</v>
      </c>
      <c r="AW808" s="45"/>
      <c r="AX808" s="4"/>
      <c r="AY808" s="4"/>
      <c r="AZ808" s="4"/>
      <c r="BB808" s="4"/>
      <c r="BC808" s="4"/>
      <c r="BD808" s="4"/>
      <c r="BE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5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64">
        <v>2017.0</v>
      </c>
      <c r="AM809" s="64">
        <v>16.0</v>
      </c>
      <c r="AN809" s="65" t="s">
        <v>63</v>
      </c>
      <c r="AO809" s="65" t="s">
        <v>69</v>
      </c>
      <c r="AP809" s="64">
        <v>149.36</v>
      </c>
      <c r="AQ809" s="64">
        <v>110.56</v>
      </c>
      <c r="AR809" s="65" t="str">
        <f>IF(Stats!$AP809&gt;Stats!$AQ809,Stats!$AN809,Stats!$AO809)</f>
        <v>Mike S</v>
      </c>
      <c r="AS809" s="65" t="str">
        <f>IF(Stats!$AR809=Stats!$AN809,CONCATENATE(Stats!$AN809," over ",Stats!$AO809),CONCATENATE(Stats!$AO809," over ",Stats!$AN809))</f>
        <v>Mike S over Todd</v>
      </c>
      <c r="AT809" s="65" t="str">
        <f>IF(Stats!$AR809=Stats!$AO809,CONCATENATE(Stats!$AN809," loser to ",Stats!$AO809),CONCATENATE(Stats!$AO809," loser to ",Stats!$AN809))</f>
        <v>Todd loser to Mike S</v>
      </c>
      <c r="AU809" s="64">
        <f>ABS(Stats!$AQ809-Stats!$AP809)</f>
        <v>38.8</v>
      </c>
      <c r="AV809" s="64">
        <f>Stats!$AQ809+Stats!$AP809</f>
        <v>259.92</v>
      </c>
      <c r="AW809" s="64" t="s">
        <v>73</v>
      </c>
      <c r="AX809" s="4"/>
      <c r="AY809" s="4"/>
      <c r="AZ809" s="4"/>
      <c r="BB809" s="4"/>
      <c r="BC809" s="4"/>
      <c r="BD809" s="4"/>
      <c r="BE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5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5">
        <v>2017.0</v>
      </c>
      <c r="AM810" s="45">
        <v>16.0</v>
      </c>
      <c r="AN810" s="46" t="s">
        <v>52</v>
      </c>
      <c r="AO810" s="46" t="s">
        <v>66</v>
      </c>
      <c r="AP810" s="45">
        <v>119.72</v>
      </c>
      <c r="AQ810" s="45">
        <v>74.7</v>
      </c>
      <c r="AR810" s="46" t="str">
        <f>IF(Stats!$AP810&gt;Stats!$AQ810,Stats!$AN810,Stats!$AO810)</f>
        <v>Chapla</v>
      </c>
      <c r="AS810" s="46" t="str">
        <f>IF(Stats!$AR810=Stats!$AN810,CONCATENATE(Stats!$AN810," over ",Stats!$AO810),CONCATENATE(Stats!$AO810," over ",Stats!$AN810))</f>
        <v>Chapla over Nixon</v>
      </c>
      <c r="AT810" s="46" t="str">
        <f>IF(Stats!$AR810=Stats!$AO810,CONCATENATE(Stats!$AN810," loser to ",Stats!$AO810),CONCATENATE(Stats!$AO810," loser to ",Stats!$AN810))</f>
        <v>Nixon loser to Chapla</v>
      </c>
      <c r="AU810" s="45">
        <f>ABS(Stats!$AQ810-Stats!$AP810)</f>
        <v>45.02</v>
      </c>
      <c r="AV810" s="45">
        <f>Stats!$AQ810+Stats!$AP810</f>
        <v>194.42</v>
      </c>
      <c r="AW810" s="45" t="s">
        <v>73</v>
      </c>
      <c r="AX810" s="4"/>
      <c r="AY810" s="4"/>
      <c r="AZ810" s="4"/>
      <c r="BB810" s="4"/>
      <c r="BC810" s="4"/>
      <c r="BD810" s="4"/>
      <c r="BE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5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64">
        <v>2017.0</v>
      </c>
      <c r="AM811" s="64">
        <v>16.0</v>
      </c>
      <c r="AN811" s="65" t="s">
        <v>55</v>
      </c>
      <c r="AO811" s="65" t="s">
        <v>60</v>
      </c>
      <c r="AP811" s="64">
        <v>108.36</v>
      </c>
      <c r="AQ811" s="64">
        <v>78.0</v>
      </c>
      <c r="AR811" s="65" t="str">
        <f>IF(Stats!$AP811&gt;Stats!$AQ811,Stats!$AN811,Stats!$AO811)</f>
        <v>Dave</v>
      </c>
      <c r="AS811" s="65" t="str">
        <f>IF(Stats!$AR811=Stats!$AN811,CONCATENATE(Stats!$AN811," over ",Stats!$AO811),CONCATENATE(Stats!$AO811," over ",Stats!$AN811))</f>
        <v>Dave over Hoyle</v>
      </c>
      <c r="AT811" s="65" t="str">
        <f>IF(Stats!$AR811=Stats!$AO811,CONCATENATE(Stats!$AN811," loser to ",Stats!$AO811),CONCATENATE(Stats!$AO811," loser to ",Stats!$AN811))</f>
        <v>Hoyle loser to Dave</v>
      </c>
      <c r="AU811" s="64">
        <f>ABS(Stats!$AQ811-Stats!$AP811)</f>
        <v>30.36</v>
      </c>
      <c r="AV811" s="64">
        <f>Stats!$AQ811+Stats!$AP811</f>
        <v>186.36</v>
      </c>
      <c r="AW811" s="64" t="s">
        <v>73</v>
      </c>
      <c r="AX811" s="4"/>
      <c r="AY811" s="4"/>
      <c r="AZ811" s="4"/>
      <c r="BB811" s="4"/>
      <c r="BC811" s="4"/>
      <c r="BD811" s="4"/>
      <c r="BE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5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5">
        <v>2017.0</v>
      </c>
      <c r="AM812" s="45">
        <v>16.0</v>
      </c>
      <c r="AN812" s="46" t="s">
        <v>50</v>
      </c>
      <c r="AO812" s="46" t="s">
        <v>57</v>
      </c>
      <c r="AP812" s="45">
        <v>64.34</v>
      </c>
      <c r="AQ812" s="45">
        <v>94.82</v>
      </c>
      <c r="AR812" s="46" t="str">
        <f>IF(Stats!$AP812&gt;Stats!$AQ812,Stats!$AN812,Stats!$AO812)</f>
        <v>Doug</v>
      </c>
      <c r="AS812" s="46" t="str">
        <f>IF(Stats!$AR812=Stats!$AN812,CONCATENATE(Stats!$AN812," over ",Stats!$AO812),CONCATENATE(Stats!$AO812," over ",Stats!$AN812))</f>
        <v>Doug over AJ</v>
      </c>
      <c r="AT812" s="46" t="str">
        <f>IF(Stats!$AR812=Stats!$AO812,CONCATENATE(Stats!$AN812," loser to ",Stats!$AO812),CONCATENATE(Stats!$AO812," loser to ",Stats!$AN812))</f>
        <v>AJ loser to Doug</v>
      </c>
      <c r="AU812" s="45">
        <f>ABS(Stats!$AQ812-Stats!$AP812)</f>
        <v>30.48</v>
      </c>
      <c r="AV812" s="45">
        <f>Stats!$AQ812+Stats!$AP812</f>
        <v>159.16</v>
      </c>
      <c r="AW812" s="45" t="s">
        <v>73</v>
      </c>
      <c r="AX812" s="4"/>
      <c r="AY812" s="4"/>
      <c r="AZ812" s="4"/>
      <c r="BB812" s="4"/>
      <c r="BC812" s="4"/>
      <c r="BD812" s="4"/>
      <c r="BE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5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64">
        <v>2017.0</v>
      </c>
      <c r="AM813" s="64">
        <v>16.0</v>
      </c>
      <c r="AN813" s="65" t="s">
        <v>59</v>
      </c>
      <c r="AO813" s="65" t="s">
        <v>68</v>
      </c>
      <c r="AP813" s="64">
        <v>86.94</v>
      </c>
      <c r="AQ813" s="64">
        <v>48.54</v>
      </c>
      <c r="AR813" s="65" t="str">
        <f>IF(Stats!$AP813&gt;Stats!$AQ813,Stats!$AN813,Stats!$AO813)</f>
        <v>Forrest</v>
      </c>
      <c r="AS813" s="65" t="str">
        <f>IF(Stats!$AR813=Stats!$AN813,CONCATENATE(Stats!$AN813," over ",Stats!$AO813),CONCATENATE(Stats!$AO813," over ",Stats!$AN813))</f>
        <v>Forrest over Ryan</v>
      </c>
      <c r="AT813" s="65" t="str">
        <f>IF(Stats!$AR813=Stats!$AO813,CONCATENATE(Stats!$AN813," loser to ",Stats!$AO813),CONCATENATE(Stats!$AO813," loser to ",Stats!$AN813))</f>
        <v>Ryan loser to Forrest</v>
      </c>
      <c r="AU813" s="64">
        <f>ABS(Stats!$AQ813-Stats!$AP813)</f>
        <v>38.4</v>
      </c>
      <c r="AV813" s="64">
        <f>Stats!$AQ813+Stats!$AP813</f>
        <v>135.48</v>
      </c>
      <c r="AW813" s="64" t="s">
        <v>73</v>
      </c>
      <c r="AX813" s="4"/>
      <c r="AY813" s="4"/>
      <c r="AZ813" s="4"/>
      <c r="BB813" s="4"/>
      <c r="BC813" s="4"/>
      <c r="BD813" s="4"/>
      <c r="BE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5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5">
        <v>2017.0</v>
      </c>
      <c r="AM814" s="45">
        <v>16.0</v>
      </c>
      <c r="AN814" s="46" t="s">
        <v>65</v>
      </c>
      <c r="AO814" s="46" t="s">
        <v>49</v>
      </c>
      <c r="AP814" s="45">
        <v>100.96</v>
      </c>
      <c r="AQ814" s="45">
        <v>102.2</v>
      </c>
      <c r="AR814" s="46" t="str">
        <f>IF(Stats!$AP814&gt;Stats!$AQ814,Stats!$AN814,Stats!$AO814)</f>
        <v>Adler</v>
      </c>
      <c r="AS814" s="46" t="str">
        <f>IF(Stats!$AR814=Stats!$AN814,CONCATENATE(Stats!$AN814," over ",Stats!$AO814),CONCATENATE(Stats!$AO814," over ",Stats!$AN814))</f>
        <v>Adler over Neill</v>
      </c>
      <c r="AT814" s="46" t="str">
        <f>IF(Stats!$AR814=Stats!$AO814,CONCATENATE(Stats!$AN814," loser to ",Stats!$AO814),CONCATENATE(Stats!$AO814," loser to ",Stats!$AN814))</f>
        <v>Neill loser to Adler</v>
      </c>
      <c r="AU814" s="45">
        <f>ABS(Stats!$AQ814-Stats!$AP814)</f>
        <v>1.24</v>
      </c>
      <c r="AV814" s="45">
        <f>Stats!$AQ814+Stats!$AP814</f>
        <v>203.16</v>
      </c>
      <c r="AW814" s="45" t="s">
        <v>73</v>
      </c>
      <c r="AX814" s="4"/>
      <c r="AY814" s="4"/>
      <c r="AZ814" s="4"/>
      <c r="BB814" s="4"/>
      <c r="BC814" s="4"/>
      <c r="BD814" s="4"/>
      <c r="BE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5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64">
        <v>2017.0</v>
      </c>
      <c r="AM815" s="64">
        <v>16.0</v>
      </c>
      <c r="AN815" s="65" t="s">
        <v>58</v>
      </c>
      <c r="AO815" s="65" t="s">
        <v>61</v>
      </c>
      <c r="AP815" s="64">
        <v>55.86</v>
      </c>
      <c r="AQ815" s="64">
        <v>73.24</v>
      </c>
      <c r="AR815" s="65" t="str">
        <f>IF(Stats!$AP815&gt;Stats!$AQ815,Stats!$AN815,Stats!$AO815)</f>
        <v>Jimmy</v>
      </c>
      <c r="AS815" s="65" t="str">
        <f>IF(Stats!$AR815=Stats!$AN815,CONCATENATE(Stats!$AN815," over ",Stats!$AO815),CONCATENATE(Stats!$AO815," over ",Stats!$AN815))</f>
        <v>Jimmy over Ean</v>
      </c>
      <c r="AT815" s="65" t="str">
        <f>IF(Stats!$AR815=Stats!$AO815,CONCATENATE(Stats!$AN815," loser to ",Stats!$AO815),CONCATENATE(Stats!$AO815," loser to ",Stats!$AN815))</f>
        <v>Ean loser to Jimmy</v>
      </c>
      <c r="AU815" s="64">
        <f>ABS(Stats!$AQ815-Stats!$AP815)</f>
        <v>17.38</v>
      </c>
      <c r="AV815" s="64">
        <f>Stats!$AQ815+Stats!$AP815</f>
        <v>129.1</v>
      </c>
      <c r="AW815" s="64" t="s">
        <v>73</v>
      </c>
      <c r="AX815" s="4"/>
      <c r="AY815" s="4"/>
      <c r="AZ815" s="4"/>
      <c r="BB815" s="4"/>
      <c r="BC815" s="4"/>
      <c r="BD815" s="4"/>
      <c r="BE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5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5">
        <v>2017.0</v>
      </c>
      <c r="AM816" s="45">
        <v>15.0</v>
      </c>
      <c r="AN816" s="46" t="s">
        <v>63</v>
      </c>
      <c r="AO816" s="46" t="s">
        <v>66</v>
      </c>
      <c r="AP816" s="45">
        <v>133.04</v>
      </c>
      <c r="AQ816" s="45">
        <v>96.58</v>
      </c>
      <c r="AR816" s="46" t="str">
        <f>IF(Stats!$AP816&gt;Stats!$AQ816,Stats!$AN816,Stats!$AO816)</f>
        <v>Mike S</v>
      </c>
      <c r="AS816" s="46" t="str">
        <f>IF(Stats!$AR816=Stats!$AN816,CONCATENATE(Stats!$AN816," over ",Stats!$AO816),CONCATENATE(Stats!$AO816," over ",Stats!$AN816))</f>
        <v>Mike S over Nixon</v>
      </c>
      <c r="AT816" s="46" t="str">
        <f>IF(Stats!$AR816=Stats!$AO816,CONCATENATE(Stats!$AN816," loser to ",Stats!$AO816),CONCATENATE(Stats!$AO816," loser to ",Stats!$AN816))</f>
        <v>Nixon loser to Mike S</v>
      </c>
      <c r="AU816" s="45">
        <f>ABS(Stats!$AQ816-Stats!$AP816)</f>
        <v>36.46</v>
      </c>
      <c r="AV816" s="45">
        <f>Stats!$AQ816+Stats!$AP816</f>
        <v>229.62</v>
      </c>
      <c r="AW816" s="45" t="s">
        <v>73</v>
      </c>
      <c r="AX816" s="4"/>
      <c r="AY816" s="4"/>
      <c r="AZ816" s="4"/>
      <c r="BB816" s="4"/>
      <c r="BC816" s="4"/>
      <c r="BD816" s="4"/>
      <c r="BE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5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64">
        <v>2017.0</v>
      </c>
      <c r="AM817" s="64">
        <v>15.0</v>
      </c>
      <c r="AN817" s="65" t="s">
        <v>52</v>
      </c>
      <c r="AO817" s="65" t="s">
        <v>69</v>
      </c>
      <c r="AP817" s="64">
        <v>87.28</v>
      </c>
      <c r="AQ817" s="64">
        <v>123.74</v>
      </c>
      <c r="AR817" s="65" t="str">
        <f>IF(Stats!$AP817&gt;Stats!$AQ817,Stats!$AN817,Stats!$AO817)</f>
        <v>Todd</v>
      </c>
      <c r="AS817" s="65" t="str">
        <f>IF(Stats!$AR817=Stats!$AN817,CONCATENATE(Stats!$AN817," over ",Stats!$AO817),CONCATENATE(Stats!$AO817," over ",Stats!$AN817))</f>
        <v>Todd over Chapla</v>
      </c>
      <c r="AT817" s="65" t="str">
        <f>IF(Stats!$AR817=Stats!$AO817,CONCATENATE(Stats!$AN817," loser to ",Stats!$AO817),CONCATENATE(Stats!$AO817," loser to ",Stats!$AN817))</f>
        <v>Chapla loser to Todd</v>
      </c>
      <c r="AU817" s="64">
        <f>ABS(Stats!$AQ817-Stats!$AP817)</f>
        <v>36.46</v>
      </c>
      <c r="AV817" s="64">
        <f>Stats!$AQ817+Stats!$AP817</f>
        <v>211.02</v>
      </c>
      <c r="AW817" s="64" t="s">
        <v>73</v>
      </c>
      <c r="AX817" s="4"/>
      <c r="AY817" s="4"/>
      <c r="AZ817" s="4"/>
      <c r="BB817" s="4"/>
      <c r="BC817" s="4"/>
      <c r="BD817" s="4"/>
      <c r="BE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5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5">
        <v>2017.0</v>
      </c>
      <c r="AM818" s="45">
        <v>15.0</v>
      </c>
      <c r="AN818" s="46" t="s">
        <v>55</v>
      </c>
      <c r="AO818" s="46" t="s">
        <v>60</v>
      </c>
      <c r="AP818" s="45">
        <v>100.14</v>
      </c>
      <c r="AQ818" s="45">
        <v>82.38</v>
      </c>
      <c r="AR818" s="46" t="str">
        <f>IF(Stats!$AP818&gt;Stats!$AQ818,Stats!$AN818,Stats!$AO818)</f>
        <v>Dave</v>
      </c>
      <c r="AS818" s="46" t="str">
        <f>IF(Stats!$AR818=Stats!$AN818,CONCATENATE(Stats!$AN818," over ",Stats!$AO818),CONCATENATE(Stats!$AO818," over ",Stats!$AN818))</f>
        <v>Dave over Hoyle</v>
      </c>
      <c r="AT818" s="46" t="str">
        <f>IF(Stats!$AR818=Stats!$AO818,CONCATENATE(Stats!$AN818," loser to ",Stats!$AO818),CONCATENATE(Stats!$AO818," loser to ",Stats!$AN818))</f>
        <v>Hoyle loser to Dave</v>
      </c>
      <c r="AU818" s="45">
        <f>ABS(Stats!$AQ818-Stats!$AP818)</f>
        <v>17.76</v>
      </c>
      <c r="AV818" s="45">
        <f>Stats!$AQ818+Stats!$AP818</f>
        <v>182.52</v>
      </c>
      <c r="AW818" s="45" t="s">
        <v>73</v>
      </c>
      <c r="AX818" s="4"/>
      <c r="AY818" s="4"/>
      <c r="AZ818" s="4"/>
      <c r="BB818" s="4"/>
      <c r="BC818" s="4"/>
      <c r="BD818" s="4"/>
      <c r="BE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5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64">
        <v>2017.0</v>
      </c>
      <c r="AM819" s="64">
        <v>15.0</v>
      </c>
      <c r="AN819" s="65" t="s">
        <v>68</v>
      </c>
      <c r="AO819" s="65" t="s">
        <v>50</v>
      </c>
      <c r="AP819" s="64">
        <v>79.68</v>
      </c>
      <c r="AQ819" s="64">
        <v>95.64</v>
      </c>
      <c r="AR819" s="65" t="str">
        <f>IF(Stats!$AP819&gt;Stats!$AQ819,Stats!$AN819,Stats!$AO819)</f>
        <v>AJ</v>
      </c>
      <c r="AS819" s="65" t="str">
        <f>IF(Stats!$AR819=Stats!$AN819,CONCATENATE(Stats!$AN819," over ",Stats!$AO819),CONCATENATE(Stats!$AO819," over ",Stats!$AN819))</f>
        <v>AJ over Ryan</v>
      </c>
      <c r="AT819" s="65" t="str">
        <f>IF(Stats!$AR819=Stats!$AO819,CONCATENATE(Stats!$AN819," loser to ",Stats!$AO819),CONCATENATE(Stats!$AO819," loser to ",Stats!$AN819))</f>
        <v>Ryan loser to AJ</v>
      </c>
      <c r="AU819" s="64">
        <f>ABS(Stats!$AQ819-Stats!$AP819)</f>
        <v>15.96</v>
      </c>
      <c r="AV819" s="64">
        <f>Stats!$AQ819+Stats!$AP819</f>
        <v>175.32</v>
      </c>
      <c r="AW819" s="64" t="s">
        <v>73</v>
      </c>
      <c r="AX819" s="4"/>
      <c r="AY819" s="4"/>
      <c r="AZ819" s="4"/>
      <c r="BB819" s="4"/>
      <c r="BC819" s="4"/>
      <c r="BD819" s="4"/>
      <c r="BE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5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5">
        <v>2017.0</v>
      </c>
      <c r="AM820" s="45">
        <v>15.0</v>
      </c>
      <c r="AN820" s="46" t="s">
        <v>65</v>
      </c>
      <c r="AO820" s="46" t="s">
        <v>57</v>
      </c>
      <c r="AP820" s="45">
        <v>96.68</v>
      </c>
      <c r="AQ820" s="45">
        <v>100.18</v>
      </c>
      <c r="AR820" s="46" t="str">
        <f>IF(Stats!$AP820&gt;Stats!$AQ820,Stats!$AN820,Stats!$AO820)</f>
        <v>Doug</v>
      </c>
      <c r="AS820" s="46" t="str">
        <f>IF(Stats!$AR820=Stats!$AN820,CONCATENATE(Stats!$AN820," over ",Stats!$AO820),CONCATENATE(Stats!$AO820," over ",Stats!$AN820))</f>
        <v>Doug over Neill</v>
      </c>
      <c r="AT820" s="46" t="str">
        <f>IF(Stats!$AR820=Stats!$AO820,CONCATENATE(Stats!$AN820," loser to ",Stats!$AO820),CONCATENATE(Stats!$AO820," loser to ",Stats!$AN820))</f>
        <v>Neill loser to Doug</v>
      </c>
      <c r="AU820" s="45">
        <f>ABS(Stats!$AQ820-Stats!$AP820)</f>
        <v>3.5</v>
      </c>
      <c r="AV820" s="45">
        <f>Stats!$AQ820+Stats!$AP820</f>
        <v>196.86</v>
      </c>
      <c r="AW820" s="45" t="s">
        <v>73</v>
      </c>
      <c r="AX820" s="4"/>
      <c r="AY820" s="4"/>
      <c r="AZ820" s="4"/>
      <c r="BB820" s="4"/>
      <c r="BC820" s="4"/>
      <c r="BD820" s="4"/>
      <c r="BE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5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64">
        <v>2017.0</v>
      </c>
      <c r="AM821" s="64">
        <v>15.0</v>
      </c>
      <c r="AN821" s="65" t="s">
        <v>61</v>
      </c>
      <c r="AO821" s="65" t="s">
        <v>59</v>
      </c>
      <c r="AP821" s="64">
        <v>86.4</v>
      </c>
      <c r="AQ821" s="64">
        <v>105.5</v>
      </c>
      <c r="AR821" s="65" t="str">
        <f>IF(Stats!$AP821&gt;Stats!$AQ821,Stats!$AN821,Stats!$AO821)</f>
        <v>Forrest</v>
      </c>
      <c r="AS821" s="65" t="str">
        <f>IF(Stats!$AR821=Stats!$AN821,CONCATENATE(Stats!$AN821," over ",Stats!$AO821),CONCATENATE(Stats!$AO821," over ",Stats!$AN821))</f>
        <v>Forrest over Jimmy</v>
      </c>
      <c r="AT821" s="65" t="str">
        <f>IF(Stats!$AR821=Stats!$AO821,CONCATENATE(Stats!$AN821," loser to ",Stats!$AO821),CONCATENATE(Stats!$AO821," loser to ",Stats!$AN821))</f>
        <v>Jimmy loser to Forrest</v>
      </c>
      <c r="AU821" s="64">
        <f>ABS(Stats!$AQ821-Stats!$AP821)</f>
        <v>19.1</v>
      </c>
      <c r="AV821" s="64">
        <f>Stats!$AQ821+Stats!$AP821</f>
        <v>191.9</v>
      </c>
      <c r="AW821" s="64" t="s">
        <v>73</v>
      </c>
      <c r="AX821" s="4"/>
      <c r="AY821" s="4"/>
      <c r="AZ821" s="4"/>
      <c r="BB821" s="4"/>
      <c r="BC821" s="4"/>
      <c r="BD821" s="4"/>
      <c r="BE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5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5">
        <v>2017.0</v>
      </c>
      <c r="AM822" s="45">
        <v>15.0</v>
      </c>
      <c r="AN822" s="46" t="s">
        <v>58</v>
      </c>
      <c r="AO822" s="46" t="s">
        <v>49</v>
      </c>
      <c r="AP822" s="45">
        <v>45.42</v>
      </c>
      <c r="AQ822" s="45">
        <v>136.14</v>
      </c>
      <c r="AR822" s="46" t="str">
        <f>IF(Stats!$AP822&gt;Stats!$AQ822,Stats!$AN822,Stats!$AO822)</f>
        <v>Adler</v>
      </c>
      <c r="AS822" s="46" t="str">
        <f>IF(Stats!$AR822=Stats!$AN822,CONCATENATE(Stats!$AN822," over ",Stats!$AO822),CONCATENATE(Stats!$AO822," over ",Stats!$AN822))</f>
        <v>Adler over Ean</v>
      </c>
      <c r="AT822" s="46" t="str">
        <f>IF(Stats!$AR822=Stats!$AO822,CONCATENATE(Stats!$AN822," loser to ",Stats!$AO822),CONCATENATE(Stats!$AO822," loser to ",Stats!$AN822))</f>
        <v>Ean loser to Adler</v>
      </c>
      <c r="AU822" s="45">
        <f>ABS(Stats!$AQ822-Stats!$AP822)</f>
        <v>90.72</v>
      </c>
      <c r="AV822" s="45">
        <f>Stats!$AQ822+Stats!$AP822</f>
        <v>181.56</v>
      </c>
      <c r="AW822" s="45" t="s">
        <v>73</v>
      </c>
      <c r="AX822" s="4"/>
      <c r="AY822" s="4"/>
      <c r="AZ822" s="4"/>
      <c r="BB822" s="4"/>
      <c r="BC822" s="4"/>
      <c r="BD822" s="4"/>
      <c r="BE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5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64">
        <v>2017.0</v>
      </c>
      <c r="AM823" s="64">
        <v>14.0</v>
      </c>
      <c r="AN823" s="65" t="s">
        <v>60</v>
      </c>
      <c r="AO823" s="65" t="s">
        <v>63</v>
      </c>
      <c r="AP823" s="64">
        <v>96.88</v>
      </c>
      <c r="AQ823" s="64">
        <v>105.84</v>
      </c>
      <c r="AR823" s="65" t="str">
        <f>IF(Stats!$AP823&gt;Stats!$AQ823,Stats!$AN823,Stats!$AO823)</f>
        <v>Mike S</v>
      </c>
      <c r="AS823" s="65" t="str">
        <f>IF(Stats!$AR823=Stats!$AN823,CONCATENATE(Stats!$AN823," over ",Stats!$AO823),CONCATENATE(Stats!$AO823," over ",Stats!$AN823))</f>
        <v>Mike S over Hoyle</v>
      </c>
      <c r="AT823" s="65" t="str">
        <f>IF(Stats!$AR823=Stats!$AO823,CONCATENATE(Stats!$AN823," loser to ",Stats!$AO823),CONCATENATE(Stats!$AO823," loser to ",Stats!$AN823))</f>
        <v>Hoyle loser to Mike S</v>
      </c>
      <c r="AU823" s="64">
        <f>ABS(Stats!$AQ823-Stats!$AP823)</f>
        <v>8.96</v>
      </c>
      <c r="AV823" s="64">
        <f>Stats!$AQ823+Stats!$AP823</f>
        <v>202.72</v>
      </c>
      <c r="AW823" s="64"/>
      <c r="AX823" s="4"/>
      <c r="AY823" s="4"/>
      <c r="AZ823" s="4"/>
      <c r="BB823" s="4"/>
      <c r="BC823" s="4"/>
      <c r="BD823" s="4"/>
      <c r="BE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5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5">
        <v>2017.0</v>
      </c>
      <c r="AM824" s="45">
        <v>14.0</v>
      </c>
      <c r="AN824" s="46" t="s">
        <v>55</v>
      </c>
      <c r="AO824" s="46" t="s">
        <v>52</v>
      </c>
      <c r="AP824" s="45">
        <v>121.52</v>
      </c>
      <c r="AQ824" s="45">
        <v>131.44</v>
      </c>
      <c r="AR824" s="46" t="str">
        <f>IF(Stats!$AP824&gt;Stats!$AQ824,Stats!$AN824,Stats!$AO824)</f>
        <v>Chapla</v>
      </c>
      <c r="AS824" s="46" t="str">
        <f>IF(Stats!$AR824=Stats!$AN824,CONCATENATE(Stats!$AN824," over ",Stats!$AO824),CONCATENATE(Stats!$AO824," over ",Stats!$AN824))</f>
        <v>Chapla over Dave</v>
      </c>
      <c r="AT824" s="46" t="str">
        <f>IF(Stats!$AR824=Stats!$AO824,CONCATENATE(Stats!$AN824," loser to ",Stats!$AO824),CONCATENATE(Stats!$AO824," loser to ",Stats!$AN824))</f>
        <v>Dave loser to Chapla</v>
      </c>
      <c r="AU824" s="45">
        <f>ABS(Stats!$AQ824-Stats!$AP824)</f>
        <v>9.92</v>
      </c>
      <c r="AV824" s="45">
        <f>Stats!$AQ824+Stats!$AP824</f>
        <v>252.96</v>
      </c>
      <c r="AW824" s="45"/>
      <c r="AX824" s="4"/>
      <c r="AY824" s="4"/>
      <c r="AZ824" s="4"/>
      <c r="BB824" s="4"/>
      <c r="BC824" s="4"/>
      <c r="BD824" s="4"/>
      <c r="BE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5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64">
        <v>2017.0</v>
      </c>
      <c r="AM825" s="64">
        <v>14.0</v>
      </c>
      <c r="AN825" s="65" t="s">
        <v>50</v>
      </c>
      <c r="AO825" s="65" t="s">
        <v>57</v>
      </c>
      <c r="AP825" s="64">
        <v>100.96</v>
      </c>
      <c r="AQ825" s="64">
        <v>92.54</v>
      </c>
      <c r="AR825" s="65" t="str">
        <f>IF(Stats!$AP825&gt;Stats!$AQ825,Stats!$AN825,Stats!$AO825)</f>
        <v>AJ</v>
      </c>
      <c r="AS825" s="65" t="str">
        <f>IF(Stats!$AR825=Stats!$AN825,CONCATENATE(Stats!$AN825," over ",Stats!$AO825),CONCATENATE(Stats!$AO825," over ",Stats!$AN825))</f>
        <v>AJ over Doug</v>
      </c>
      <c r="AT825" s="65" t="str">
        <f>IF(Stats!$AR825=Stats!$AO825,CONCATENATE(Stats!$AN825," loser to ",Stats!$AO825),CONCATENATE(Stats!$AO825," loser to ",Stats!$AN825))</f>
        <v>Doug loser to AJ</v>
      </c>
      <c r="AU825" s="64">
        <f>ABS(Stats!$AQ825-Stats!$AP825)</f>
        <v>8.42</v>
      </c>
      <c r="AV825" s="64">
        <f>Stats!$AQ825+Stats!$AP825</f>
        <v>193.5</v>
      </c>
      <c r="AW825" s="64"/>
      <c r="AX825" s="4"/>
      <c r="AY825" s="4"/>
      <c r="AZ825" s="4"/>
      <c r="BB825" s="4"/>
      <c r="BC825" s="4"/>
      <c r="BD825" s="4"/>
      <c r="BE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5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5">
        <v>2017.0</v>
      </c>
      <c r="AM826" s="45">
        <v>14.0</v>
      </c>
      <c r="AN826" s="46" t="s">
        <v>59</v>
      </c>
      <c r="AO826" s="46" t="s">
        <v>68</v>
      </c>
      <c r="AP826" s="45">
        <v>70.66</v>
      </c>
      <c r="AQ826" s="45">
        <v>111.92</v>
      </c>
      <c r="AR826" s="46" t="str">
        <f>IF(Stats!$AP826&gt;Stats!$AQ826,Stats!$AN826,Stats!$AO826)</f>
        <v>Ryan</v>
      </c>
      <c r="AS826" s="46" t="str">
        <f>IF(Stats!$AR826=Stats!$AN826,CONCATENATE(Stats!$AN826," over ",Stats!$AO826),CONCATENATE(Stats!$AO826," over ",Stats!$AN826))</f>
        <v>Ryan over Forrest</v>
      </c>
      <c r="AT826" s="46" t="str">
        <f>IF(Stats!$AR826=Stats!$AO826,CONCATENATE(Stats!$AN826," loser to ",Stats!$AO826),CONCATENATE(Stats!$AO826," loser to ",Stats!$AN826))</f>
        <v>Forrest loser to Ryan</v>
      </c>
      <c r="AU826" s="45">
        <f>ABS(Stats!$AQ826-Stats!$AP826)</f>
        <v>41.26</v>
      </c>
      <c r="AV826" s="45">
        <f>Stats!$AQ826+Stats!$AP826</f>
        <v>182.58</v>
      </c>
      <c r="AW826" s="45"/>
      <c r="AX826" s="4"/>
      <c r="AY826" s="4"/>
      <c r="AZ826" s="4"/>
      <c r="BB826" s="4"/>
      <c r="BC826" s="4"/>
      <c r="BD826" s="4"/>
      <c r="BE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5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64">
        <v>2017.0</v>
      </c>
      <c r="AM827" s="64">
        <v>14.0</v>
      </c>
      <c r="AN827" s="65" t="s">
        <v>65</v>
      </c>
      <c r="AO827" s="65" t="s">
        <v>49</v>
      </c>
      <c r="AP827" s="64">
        <v>98.94</v>
      </c>
      <c r="AQ827" s="64">
        <v>73.94</v>
      </c>
      <c r="AR827" s="65" t="str">
        <f>IF(Stats!$AP827&gt;Stats!$AQ827,Stats!$AN827,Stats!$AO827)</f>
        <v>Neill</v>
      </c>
      <c r="AS827" s="65" t="str">
        <f>IF(Stats!$AR827=Stats!$AN827,CONCATENATE(Stats!$AN827," over ",Stats!$AO827),CONCATENATE(Stats!$AO827," over ",Stats!$AN827))</f>
        <v>Neill over Adler</v>
      </c>
      <c r="AT827" s="65" t="str">
        <f>IF(Stats!$AR827=Stats!$AO827,CONCATENATE(Stats!$AN827," loser to ",Stats!$AO827),CONCATENATE(Stats!$AO827," loser to ",Stats!$AN827))</f>
        <v>Adler loser to Neill</v>
      </c>
      <c r="AU827" s="64">
        <f>ABS(Stats!$AQ827-Stats!$AP827)</f>
        <v>25</v>
      </c>
      <c r="AV827" s="64">
        <f>Stats!$AQ827+Stats!$AP827</f>
        <v>172.88</v>
      </c>
      <c r="AW827" s="64"/>
      <c r="AX827" s="4"/>
      <c r="AY827" s="4"/>
      <c r="AZ827" s="4"/>
      <c r="BB827" s="4"/>
      <c r="BC827" s="4"/>
      <c r="BD827" s="4"/>
      <c r="BE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5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5">
        <v>2017.0</v>
      </c>
      <c r="AM828" s="45">
        <v>14.0</v>
      </c>
      <c r="AN828" s="46" t="s">
        <v>58</v>
      </c>
      <c r="AO828" s="46" t="s">
        <v>61</v>
      </c>
      <c r="AP828" s="45">
        <v>45.12</v>
      </c>
      <c r="AQ828" s="45">
        <v>68.5</v>
      </c>
      <c r="AR828" s="46" t="str">
        <f>IF(Stats!$AP828&gt;Stats!$AQ828,Stats!$AN828,Stats!$AO828)</f>
        <v>Jimmy</v>
      </c>
      <c r="AS828" s="46" t="str">
        <f>IF(Stats!$AR828=Stats!$AN828,CONCATENATE(Stats!$AN828," over ",Stats!$AO828),CONCATENATE(Stats!$AO828," over ",Stats!$AN828))</f>
        <v>Jimmy over Ean</v>
      </c>
      <c r="AT828" s="46" t="str">
        <f>IF(Stats!$AR828=Stats!$AO828,CONCATENATE(Stats!$AN828," loser to ",Stats!$AO828),CONCATENATE(Stats!$AO828," loser to ",Stats!$AN828))</f>
        <v>Ean loser to Jimmy</v>
      </c>
      <c r="AU828" s="45">
        <f>ABS(Stats!$AQ828-Stats!$AP828)</f>
        <v>23.38</v>
      </c>
      <c r="AV828" s="45">
        <f>Stats!$AQ828+Stats!$AP828</f>
        <v>113.62</v>
      </c>
      <c r="AW828" s="45"/>
      <c r="AX828" s="4"/>
      <c r="AY828" s="4"/>
      <c r="AZ828" s="4"/>
      <c r="BB828" s="4"/>
      <c r="BC828" s="4"/>
      <c r="BD828" s="4"/>
      <c r="BE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5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64">
        <v>2017.0</v>
      </c>
      <c r="AM829" s="64">
        <v>13.0</v>
      </c>
      <c r="AN829" s="65" t="s">
        <v>59</v>
      </c>
      <c r="AO829" s="65" t="s">
        <v>58</v>
      </c>
      <c r="AP829" s="64">
        <v>80.2</v>
      </c>
      <c r="AQ829" s="64">
        <v>43.92</v>
      </c>
      <c r="AR829" s="65" t="str">
        <f>IF(Stats!$AP829&gt;Stats!$AQ829,Stats!$AN829,Stats!$AO829)</f>
        <v>Forrest</v>
      </c>
      <c r="AS829" s="65" t="str">
        <f>IF(Stats!$AR829=Stats!$AN829,CONCATENATE(Stats!$AN829," over ",Stats!$AO829),CONCATENATE(Stats!$AO829," over ",Stats!$AN829))</f>
        <v>Forrest over Ean</v>
      </c>
      <c r="AT829" s="65" t="str">
        <f>IF(Stats!$AR829=Stats!$AO829,CONCATENATE(Stats!$AN829," loser to ",Stats!$AO829),CONCATENATE(Stats!$AO829," loser to ",Stats!$AN829))</f>
        <v>Ean loser to Forrest</v>
      </c>
      <c r="AU829" s="64">
        <f>ABS(Stats!$AQ829-Stats!$AP829)</f>
        <v>36.28</v>
      </c>
      <c r="AV829" s="64">
        <f>Stats!$AQ829+Stats!$AP829</f>
        <v>124.12</v>
      </c>
      <c r="AW829" s="64"/>
      <c r="AX829" s="4"/>
      <c r="AY829" s="4"/>
      <c r="AZ829" s="4"/>
      <c r="BB829" s="4"/>
      <c r="BC829" s="4"/>
      <c r="BD829" s="4"/>
      <c r="BE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5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5">
        <v>2017.0</v>
      </c>
      <c r="AM830" s="45">
        <v>13.0</v>
      </c>
      <c r="AN830" s="46" t="s">
        <v>50</v>
      </c>
      <c r="AO830" s="46" t="s">
        <v>52</v>
      </c>
      <c r="AP830" s="45">
        <v>118.1</v>
      </c>
      <c r="AQ830" s="45">
        <v>119.18</v>
      </c>
      <c r="AR830" s="46" t="str">
        <f>IF(Stats!$AP830&gt;Stats!$AQ830,Stats!$AN830,Stats!$AO830)</f>
        <v>Chapla</v>
      </c>
      <c r="AS830" s="46" t="str">
        <f>IF(Stats!$AR830=Stats!$AN830,CONCATENATE(Stats!$AN830," over ",Stats!$AO830),CONCATENATE(Stats!$AO830," over ",Stats!$AN830))</f>
        <v>Chapla over AJ</v>
      </c>
      <c r="AT830" s="46" t="str">
        <f>IF(Stats!$AR830=Stats!$AO830,CONCATENATE(Stats!$AN830," loser to ",Stats!$AO830),CONCATENATE(Stats!$AO830," loser to ",Stats!$AN830))</f>
        <v>AJ loser to Chapla</v>
      </c>
      <c r="AU830" s="45">
        <f>ABS(Stats!$AQ830-Stats!$AP830)</f>
        <v>1.08</v>
      </c>
      <c r="AV830" s="45">
        <f>Stats!$AQ830+Stats!$AP830</f>
        <v>237.28</v>
      </c>
      <c r="AW830" s="45"/>
      <c r="AX830" s="4"/>
      <c r="AY830" s="4"/>
      <c r="AZ830" s="4"/>
      <c r="BB830" s="4"/>
      <c r="BC830" s="4"/>
      <c r="BD830" s="4"/>
      <c r="BE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5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64">
        <v>2017.0</v>
      </c>
      <c r="AM831" s="64">
        <v>13.0</v>
      </c>
      <c r="AN831" s="65" t="s">
        <v>63</v>
      </c>
      <c r="AO831" s="65" t="s">
        <v>49</v>
      </c>
      <c r="AP831" s="64">
        <v>101.16</v>
      </c>
      <c r="AQ831" s="64">
        <v>90.68</v>
      </c>
      <c r="AR831" s="65" t="str">
        <f>IF(Stats!$AP831&gt;Stats!$AQ831,Stats!$AN831,Stats!$AO831)</f>
        <v>Mike S</v>
      </c>
      <c r="AS831" s="65" t="str">
        <f>IF(Stats!$AR831=Stats!$AN831,CONCATENATE(Stats!$AN831," over ",Stats!$AO831),CONCATENATE(Stats!$AO831," over ",Stats!$AN831))</f>
        <v>Mike S over Adler</v>
      </c>
      <c r="AT831" s="65" t="str">
        <f>IF(Stats!$AR831=Stats!$AO831,CONCATENATE(Stats!$AN831," loser to ",Stats!$AO831),CONCATENATE(Stats!$AO831," loser to ",Stats!$AN831))</f>
        <v>Adler loser to Mike S</v>
      </c>
      <c r="AU831" s="64">
        <f>ABS(Stats!$AQ831-Stats!$AP831)</f>
        <v>10.48</v>
      </c>
      <c r="AV831" s="64">
        <f>Stats!$AQ831+Stats!$AP831</f>
        <v>191.84</v>
      </c>
      <c r="AW831" s="64"/>
      <c r="AX831" s="4"/>
      <c r="AY831" s="4"/>
      <c r="AZ831" s="4"/>
      <c r="BB831" s="4"/>
      <c r="BC831" s="4"/>
      <c r="BD831" s="4"/>
      <c r="BE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5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5">
        <v>2017.0</v>
      </c>
      <c r="AM832" s="45">
        <v>13.0</v>
      </c>
      <c r="AN832" s="46" t="s">
        <v>57</v>
      </c>
      <c r="AO832" s="46" t="s">
        <v>65</v>
      </c>
      <c r="AP832" s="45">
        <v>105.92</v>
      </c>
      <c r="AQ832" s="45">
        <v>99.78</v>
      </c>
      <c r="AR832" s="46" t="str">
        <f>IF(Stats!$AP832&gt;Stats!$AQ832,Stats!$AN832,Stats!$AO832)</f>
        <v>Doug</v>
      </c>
      <c r="AS832" s="46" t="str">
        <f>IF(Stats!$AR832=Stats!$AN832,CONCATENATE(Stats!$AN832," over ",Stats!$AO832),CONCATENATE(Stats!$AO832," over ",Stats!$AN832))</f>
        <v>Doug over Neill</v>
      </c>
      <c r="AT832" s="46" t="str">
        <f>IF(Stats!$AR832=Stats!$AO832,CONCATENATE(Stats!$AN832," loser to ",Stats!$AO832),CONCATENATE(Stats!$AO832," loser to ",Stats!$AN832))</f>
        <v>Neill loser to Doug</v>
      </c>
      <c r="AU832" s="45">
        <f>ABS(Stats!$AQ832-Stats!$AP832)</f>
        <v>6.14</v>
      </c>
      <c r="AV832" s="45">
        <f>Stats!$AQ832+Stats!$AP832</f>
        <v>205.7</v>
      </c>
      <c r="AW832" s="45"/>
      <c r="AX832" s="4"/>
      <c r="AY832" s="4"/>
      <c r="AZ832" s="4"/>
      <c r="BB832" s="4"/>
      <c r="BC832" s="4"/>
      <c r="BD832" s="4"/>
      <c r="BE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5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64">
        <v>2017.0</v>
      </c>
      <c r="AM833" s="64">
        <v>13.0</v>
      </c>
      <c r="AN833" s="65" t="s">
        <v>60</v>
      </c>
      <c r="AO833" s="65" t="s">
        <v>61</v>
      </c>
      <c r="AP833" s="64">
        <v>87.62</v>
      </c>
      <c r="AQ833" s="64">
        <v>105.86</v>
      </c>
      <c r="AR833" s="65" t="str">
        <f>IF(Stats!$AP833&gt;Stats!$AQ833,Stats!$AN833,Stats!$AO833)</f>
        <v>Jimmy</v>
      </c>
      <c r="AS833" s="65" t="str">
        <f>IF(Stats!$AR833=Stats!$AN833,CONCATENATE(Stats!$AN833," over ",Stats!$AO833),CONCATENATE(Stats!$AO833," over ",Stats!$AN833))</f>
        <v>Jimmy over Hoyle</v>
      </c>
      <c r="AT833" s="65" t="str">
        <f>IF(Stats!$AR833=Stats!$AO833,CONCATENATE(Stats!$AN833," loser to ",Stats!$AO833),CONCATENATE(Stats!$AO833," loser to ",Stats!$AN833))</f>
        <v>Hoyle loser to Jimmy</v>
      </c>
      <c r="AU833" s="64">
        <f>ABS(Stats!$AQ833-Stats!$AP833)</f>
        <v>18.24</v>
      </c>
      <c r="AV833" s="64">
        <f>Stats!$AQ833+Stats!$AP833</f>
        <v>193.48</v>
      </c>
      <c r="AW833" s="64"/>
      <c r="AX833" s="4"/>
      <c r="AY833" s="4"/>
      <c r="AZ833" s="4"/>
      <c r="BB833" s="4"/>
      <c r="BC833" s="4"/>
      <c r="BD833" s="4"/>
      <c r="BE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5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5">
        <v>2017.0</v>
      </c>
      <c r="AM834" s="45">
        <v>13.0</v>
      </c>
      <c r="AN834" s="46" t="s">
        <v>69</v>
      </c>
      <c r="AO834" s="46" t="s">
        <v>68</v>
      </c>
      <c r="AP834" s="45">
        <v>99.74</v>
      </c>
      <c r="AQ834" s="45">
        <v>104.94</v>
      </c>
      <c r="AR834" s="46" t="str">
        <f>IF(Stats!$AP834&gt;Stats!$AQ834,Stats!$AN834,Stats!$AO834)</f>
        <v>Ryan</v>
      </c>
      <c r="AS834" s="46" t="str">
        <f>IF(Stats!$AR834=Stats!$AN834,CONCATENATE(Stats!$AN834," over ",Stats!$AO834),CONCATENATE(Stats!$AO834," over ",Stats!$AN834))</f>
        <v>Ryan over Todd</v>
      </c>
      <c r="AT834" s="46" t="str">
        <f>IF(Stats!$AR834=Stats!$AO834,CONCATENATE(Stats!$AN834," loser to ",Stats!$AO834),CONCATENATE(Stats!$AO834," loser to ",Stats!$AN834))</f>
        <v>Todd loser to Ryan</v>
      </c>
      <c r="AU834" s="45">
        <f>ABS(Stats!$AQ834-Stats!$AP834)</f>
        <v>5.2</v>
      </c>
      <c r="AV834" s="45">
        <f>Stats!$AQ834+Stats!$AP834</f>
        <v>204.68</v>
      </c>
      <c r="AW834" s="45"/>
      <c r="AX834" s="4"/>
      <c r="AY834" s="4"/>
      <c r="AZ834" s="4"/>
      <c r="BB834" s="4"/>
      <c r="BC834" s="4"/>
      <c r="BD834" s="4"/>
      <c r="BE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5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64">
        <v>2017.0</v>
      </c>
      <c r="AM835" s="64">
        <v>13.0</v>
      </c>
      <c r="AN835" s="65" t="s">
        <v>66</v>
      </c>
      <c r="AO835" s="65" t="s">
        <v>55</v>
      </c>
      <c r="AP835" s="64">
        <v>114.06</v>
      </c>
      <c r="AQ835" s="64">
        <v>89.88</v>
      </c>
      <c r="AR835" s="65" t="str">
        <f>IF(Stats!$AP835&gt;Stats!$AQ835,Stats!$AN835,Stats!$AO835)</f>
        <v>Nixon</v>
      </c>
      <c r="AS835" s="65" t="str">
        <f>IF(Stats!$AR835=Stats!$AN835,CONCATENATE(Stats!$AN835," over ",Stats!$AO835),CONCATENATE(Stats!$AO835," over ",Stats!$AN835))</f>
        <v>Nixon over Dave</v>
      </c>
      <c r="AT835" s="65" t="str">
        <f>IF(Stats!$AR835=Stats!$AO835,CONCATENATE(Stats!$AN835," loser to ",Stats!$AO835),CONCATENATE(Stats!$AO835," loser to ",Stats!$AN835))</f>
        <v>Dave loser to Nixon</v>
      </c>
      <c r="AU835" s="64">
        <f>ABS(Stats!$AQ835-Stats!$AP835)</f>
        <v>24.18</v>
      </c>
      <c r="AV835" s="64">
        <f>Stats!$AQ835+Stats!$AP835</f>
        <v>203.94</v>
      </c>
      <c r="AW835" s="64"/>
      <c r="AX835" s="4"/>
      <c r="AY835" s="4"/>
      <c r="AZ835" s="4"/>
      <c r="BB835" s="4"/>
      <c r="BC835" s="4"/>
      <c r="BD835" s="4"/>
      <c r="BE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5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5">
        <v>2017.0</v>
      </c>
      <c r="AM836" s="45">
        <v>12.0</v>
      </c>
      <c r="AN836" s="46" t="s">
        <v>52</v>
      </c>
      <c r="AO836" s="46" t="s">
        <v>59</v>
      </c>
      <c r="AP836" s="45">
        <v>134.52</v>
      </c>
      <c r="AQ836" s="45">
        <v>84.26</v>
      </c>
      <c r="AR836" s="46" t="str">
        <f>IF(Stats!$AP836&gt;Stats!$AQ836,Stats!$AN836,Stats!$AO836)</f>
        <v>Chapla</v>
      </c>
      <c r="AS836" s="46" t="str">
        <f>IF(Stats!$AR836=Stats!$AN836,CONCATENATE(Stats!$AN836," over ",Stats!$AO836),CONCATENATE(Stats!$AO836," over ",Stats!$AN836))</f>
        <v>Chapla over Forrest</v>
      </c>
      <c r="AT836" s="46" t="str">
        <f>IF(Stats!$AR836=Stats!$AO836,CONCATENATE(Stats!$AN836," loser to ",Stats!$AO836),CONCATENATE(Stats!$AO836," loser to ",Stats!$AN836))</f>
        <v>Forrest loser to Chapla</v>
      </c>
      <c r="AU836" s="45">
        <f>ABS(Stats!$AQ836-Stats!$AP836)</f>
        <v>50.26</v>
      </c>
      <c r="AV836" s="45">
        <f>Stats!$AQ836+Stats!$AP836</f>
        <v>218.78</v>
      </c>
      <c r="AW836" s="45"/>
      <c r="AX836" s="4"/>
      <c r="AY836" s="4"/>
      <c r="AZ836" s="4"/>
      <c r="BB836" s="4"/>
      <c r="BC836" s="4"/>
      <c r="BD836" s="4"/>
      <c r="BE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5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64">
        <v>2017.0</v>
      </c>
      <c r="AM837" s="64">
        <v>12.0</v>
      </c>
      <c r="AN837" s="65" t="s">
        <v>49</v>
      </c>
      <c r="AO837" s="65" t="s">
        <v>58</v>
      </c>
      <c r="AP837" s="64">
        <v>115.06</v>
      </c>
      <c r="AQ837" s="64">
        <v>91.98</v>
      </c>
      <c r="AR837" s="65" t="str">
        <f>IF(Stats!$AP837&gt;Stats!$AQ837,Stats!$AN837,Stats!$AO837)</f>
        <v>Adler</v>
      </c>
      <c r="AS837" s="65" t="str">
        <f>IF(Stats!$AR837=Stats!$AN837,CONCATENATE(Stats!$AN837," over ",Stats!$AO837),CONCATENATE(Stats!$AO837," over ",Stats!$AN837))</f>
        <v>Adler over Ean</v>
      </c>
      <c r="AT837" s="65" t="str">
        <f>IF(Stats!$AR837=Stats!$AO837,CONCATENATE(Stats!$AN837," loser to ",Stats!$AO837),CONCATENATE(Stats!$AO837," loser to ",Stats!$AN837))</f>
        <v>Ean loser to Adler</v>
      </c>
      <c r="AU837" s="64">
        <f>ABS(Stats!$AQ837-Stats!$AP837)</f>
        <v>23.08</v>
      </c>
      <c r="AV837" s="64">
        <f>Stats!$AQ837+Stats!$AP837</f>
        <v>207.04</v>
      </c>
      <c r="AW837" s="64"/>
      <c r="AX837" s="4"/>
      <c r="AY837" s="4"/>
      <c r="AZ837" s="4"/>
      <c r="BB837" s="4"/>
      <c r="BC837" s="4"/>
      <c r="BD837" s="4"/>
      <c r="BE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5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5">
        <v>2017.0</v>
      </c>
      <c r="AM838" s="45">
        <v>12.0</v>
      </c>
      <c r="AN838" s="46" t="s">
        <v>65</v>
      </c>
      <c r="AO838" s="46" t="s">
        <v>50</v>
      </c>
      <c r="AP838" s="45">
        <v>96.5</v>
      </c>
      <c r="AQ838" s="45">
        <v>123.64</v>
      </c>
      <c r="AR838" s="46" t="str">
        <f>IF(Stats!$AP838&gt;Stats!$AQ838,Stats!$AN838,Stats!$AO838)</f>
        <v>AJ</v>
      </c>
      <c r="AS838" s="46" t="str">
        <f>IF(Stats!$AR838=Stats!$AN838,CONCATENATE(Stats!$AN838," over ",Stats!$AO838),CONCATENATE(Stats!$AO838," over ",Stats!$AN838))</f>
        <v>AJ over Neill</v>
      </c>
      <c r="AT838" s="46" t="str">
        <f>IF(Stats!$AR838=Stats!$AO838,CONCATENATE(Stats!$AN838," loser to ",Stats!$AO838),CONCATENATE(Stats!$AO838," loser to ",Stats!$AN838))</f>
        <v>Neill loser to AJ</v>
      </c>
      <c r="AU838" s="45">
        <f>ABS(Stats!$AQ838-Stats!$AP838)</f>
        <v>27.14</v>
      </c>
      <c r="AV838" s="45">
        <f>Stats!$AQ838+Stats!$AP838</f>
        <v>220.14</v>
      </c>
      <c r="AW838" s="45"/>
      <c r="AX838" s="4"/>
      <c r="AY838" s="4"/>
      <c r="AZ838" s="4"/>
      <c r="BB838" s="4"/>
      <c r="BC838" s="4"/>
      <c r="BD838" s="4"/>
      <c r="BE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5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64">
        <v>2017.0</v>
      </c>
      <c r="AM839" s="64">
        <v>12.0</v>
      </c>
      <c r="AN839" s="65" t="s">
        <v>61</v>
      </c>
      <c r="AO839" s="65" t="s">
        <v>63</v>
      </c>
      <c r="AP839" s="64">
        <v>80.3</v>
      </c>
      <c r="AQ839" s="64">
        <v>111.24</v>
      </c>
      <c r="AR839" s="65" t="str">
        <f>IF(Stats!$AP839&gt;Stats!$AQ839,Stats!$AN839,Stats!$AO839)</f>
        <v>Mike S</v>
      </c>
      <c r="AS839" s="65" t="str">
        <f>IF(Stats!$AR839=Stats!$AN839,CONCATENATE(Stats!$AN839," over ",Stats!$AO839),CONCATENATE(Stats!$AO839," over ",Stats!$AN839))</f>
        <v>Mike S over Jimmy</v>
      </c>
      <c r="AT839" s="65" t="str">
        <f>IF(Stats!$AR839=Stats!$AO839,CONCATENATE(Stats!$AN839," loser to ",Stats!$AO839),CONCATENATE(Stats!$AO839," loser to ",Stats!$AN839))</f>
        <v>Jimmy loser to Mike S</v>
      </c>
      <c r="AU839" s="64">
        <f>ABS(Stats!$AQ839-Stats!$AP839)</f>
        <v>30.94</v>
      </c>
      <c r="AV839" s="64">
        <f>Stats!$AQ839+Stats!$AP839</f>
        <v>191.54</v>
      </c>
      <c r="AW839" s="64"/>
      <c r="AX839" s="4"/>
      <c r="AY839" s="4"/>
      <c r="AZ839" s="4"/>
      <c r="BB839" s="4"/>
      <c r="BC839" s="4"/>
      <c r="BD839" s="4"/>
      <c r="BE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5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5">
        <v>2017.0</v>
      </c>
      <c r="AM840" s="45">
        <v>12.0</v>
      </c>
      <c r="AN840" s="46" t="s">
        <v>68</v>
      </c>
      <c r="AO840" s="46" t="s">
        <v>57</v>
      </c>
      <c r="AP840" s="45">
        <v>64.76</v>
      </c>
      <c r="AQ840" s="45">
        <v>108.28</v>
      </c>
      <c r="AR840" s="46" t="str">
        <f>IF(Stats!$AP840&gt;Stats!$AQ840,Stats!$AN840,Stats!$AO840)</f>
        <v>Doug</v>
      </c>
      <c r="AS840" s="46" t="str">
        <f>IF(Stats!$AR840=Stats!$AN840,CONCATENATE(Stats!$AN840," over ",Stats!$AO840),CONCATENATE(Stats!$AO840," over ",Stats!$AN840))</f>
        <v>Doug over Ryan</v>
      </c>
      <c r="AT840" s="46" t="str">
        <f>IF(Stats!$AR840=Stats!$AO840,CONCATENATE(Stats!$AN840," loser to ",Stats!$AO840),CONCATENATE(Stats!$AO840," loser to ",Stats!$AN840))</f>
        <v>Ryan loser to Doug</v>
      </c>
      <c r="AU840" s="45">
        <f>ABS(Stats!$AQ840-Stats!$AP840)</f>
        <v>43.52</v>
      </c>
      <c r="AV840" s="45">
        <f>Stats!$AQ840+Stats!$AP840</f>
        <v>173.04</v>
      </c>
      <c r="AW840" s="45"/>
      <c r="AX840" s="4"/>
      <c r="AY840" s="4"/>
      <c r="AZ840" s="4"/>
      <c r="BB840" s="4"/>
      <c r="BC840" s="4"/>
      <c r="BD840" s="4"/>
      <c r="BE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5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64">
        <v>2017.0</v>
      </c>
      <c r="AM841" s="64">
        <v>12.0</v>
      </c>
      <c r="AN841" s="65" t="s">
        <v>55</v>
      </c>
      <c r="AO841" s="65" t="s">
        <v>60</v>
      </c>
      <c r="AP841" s="64">
        <v>104.76</v>
      </c>
      <c r="AQ841" s="64">
        <v>115.46</v>
      </c>
      <c r="AR841" s="65" t="str">
        <f>IF(Stats!$AP841&gt;Stats!$AQ841,Stats!$AN841,Stats!$AO841)</f>
        <v>Hoyle</v>
      </c>
      <c r="AS841" s="65" t="str">
        <f>IF(Stats!$AR841=Stats!$AN841,CONCATENATE(Stats!$AN841," over ",Stats!$AO841),CONCATENATE(Stats!$AO841," over ",Stats!$AN841))</f>
        <v>Hoyle over Dave</v>
      </c>
      <c r="AT841" s="65" t="str">
        <f>IF(Stats!$AR841=Stats!$AO841,CONCATENATE(Stats!$AN841," loser to ",Stats!$AO841),CONCATENATE(Stats!$AO841," loser to ",Stats!$AN841))</f>
        <v>Dave loser to Hoyle</v>
      </c>
      <c r="AU841" s="64">
        <f>ABS(Stats!$AQ841-Stats!$AP841)</f>
        <v>10.7</v>
      </c>
      <c r="AV841" s="64">
        <f>Stats!$AQ841+Stats!$AP841</f>
        <v>220.22</v>
      </c>
      <c r="AW841" s="64"/>
      <c r="AX841" s="4"/>
      <c r="AY841" s="4"/>
      <c r="AZ841" s="4"/>
      <c r="BB841" s="4"/>
      <c r="BC841" s="4"/>
      <c r="BD841" s="4"/>
      <c r="BE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5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5">
        <v>2017.0</v>
      </c>
      <c r="AM842" s="45">
        <v>12.0</v>
      </c>
      <c r="AN842" s="46" t="s">
        <v>66</v>
      </c>
      <c r="AO842" s="46" t="s">
        <v>69</v>
      </c>
      <c r="AP842" s="45">
        <v>100.96</v>
      </c>
      <c r="AQ842" s="45">
        <v>74.68</v>
      </c>
      <c r="AR842" s="46" t="str">
        <f>IF(Stats!$AP842&gt;Stats!$AQ842,Stats!$AN842,Stats!$AO842)</f>
        <v>Nixon</v>
      </c>
      <c r="AS842" s="46" t="str">
        <f>IF(Stats!$AR842=Stats!$AN842,CONCATENATE(Stats!$AN842," over ",Stats!$AO842),CONCATENATE(Stats!$AO842," over ",Stats!$AN842))</f>
        <v>Nixon over Todd</v>
      </c>
      <c r="AT842" s="46" t="str">
        <f>IF(Stats!$AR842=Stats!$AO842,CONCATENATE(Stats!$AN842," loser to ",Stats!$AO842),CONCATENATE(Stats!$AO842," loser to ",Stats!$AN842))</f>
        <v>Todd loser to Nixon</v>
      </c>
      <c r="AU842" s="45">
        <f>ABS(Stats!$AQ842-Stats!$AP842)</f>
        <v>26.28</v>
      </c>
      <c r="AV842" s="45">
        <f>Stats!$AQ842+Stats!$AP842</f>
        <v>175.64</v>
      </c>
      <c r="AW842" s="45"/>
      <c r="AX842" s="4"/>
      <c r="AY842" s="4"/>
      <c r="AZ842" s="4"/>
      <c r="BB842" s="4"/>
      <c r="BC842" s="4"/>
      <c r="BD842" s="4"/>
      <c r="BE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5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64">
        <v>2017.0</v>
      </c>
      <c r="AM843" s="64">
        <v>11.0</v>
      </c>
      <c r="AN843" s="65" t="s">
        <v>59</v>
      </c>
      <c r="AO843" s="65" t="s">
        <v>49</v>
      </c>
      <c r="AP843" s="64">
        <v>99.0</v>
      </c>
      <c r="AQ843" s="64">
        <v>72.28</v>
      </c>
      <c r="AR843" s="65" t="str">
        <f>IF(Stats!$AP843&gt;Stats!$AQ843,Stats!$AN843,Stats!$AO843)</f>
        <v>Forrest</v>
      </c>
      <c r="AS843" s="65" t="str">
        <f>IF(Stats!$AR843=Stats!$AN843,CONCATENATE(Stats!$AN843," over ",Stats!$AO843),CONCATENATE(Stats!$AO843," over ",Stats!$AN843))</f>
        <v>Forrest over Adler</v>
      </c>
      <c r="AT843" s="65" t="str">
        <f>IF(Stats!$AR843=Stats!$AO843,CONCATENATE(Stats!$AN843," loser to ",Stats!$AO843),CONCATENATE(Stats!$AO843," loser to ",Stats!$AN843))</f>
        <v>Adler loser to Forrest</v>
      </c>
      <c r="AU843" s="64">
        <f>ABS(Stats!$AQ843-Stats!$AP843)</f>
        <v>26.72</v>
      </c>
      <c r="AV843" s="64">
        <f>Stats!$AQ843+Stats!$AP843</f>
        <v>171.28</v>
      </c>
      <c r="AW843" s="64"/>
      <c r="AX843" s="4"/>
      <c r="AY843" s="4"/>
      <c r="AZ843" s="4"/>
      <c r="BB843" s="4"/>
      <c r="BC843" s="4"/>
      <c r="BD843" s="4"/>
      <c r="BE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5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5">
        <v>2017.0</v>
      </c>
      <c r="AM844" s="45">
        <v>11.0</v>
      </c>
      <c r="AN844" s="46" t="s">
        <v>52</v>
      </c>
      <c r="AO844" s="46" t="s">
        <v>65</v>
      </c>
      <c r="AP844" s="45">
        <v>144.02</v>
      </c>
      <c r="AQ844" s="45">
        <v>87.26</v>
      </c>
      <c r="AR844" s="46" t="str">
        <f>IF(Stats!$AP844&gt;Stats!$AQ844,Stats!$AN844,Stats!$AO844)</f>
        <v>Chapla</v>
      </c>
      <c r="AS844" s="46" t="str">
        <f>IF(Stats!$AR844=Stats!$AN844,CONCATENATE(Stats!$AN844," over ",Stats!$AO844),CONCATENATE(Stats!$AO844," over ",Stats!$AN844))</f>
        <v>Chapla over Neill</v>
      </c>
      <c r="AT844" s="46" t="str">
        <f>IF(Stats!$AR844=Stats!$AO844,CONCATENATE(Stats!$AN844," loser to ",Stats!$AO844),CONCATENATE(Stats!$AO844," loser to ",Stats!$AN844))</f>
        <v>Neill loser to Chapla</v>
      </c>
      <c r="AU844" s="45">
        <f>ABS(Stats!$AQ844-Stats!$AP844)</f>
        <v>56.76</v>
      </c>
      <c r="AV844" s="45">
        <f>Stats!$AQ844+Stats!$AP844</f>
        <v>231.28</v>
      </c>
      <c r="AW844" s="45"/>
      <c r="AX844" s="4"/>
      <c r="AY844" s="4"/>
      <c r="AZ844" s="4"/>
      <c r="BB844" s="4"/>
      <c r="BC844" s="4"/>
      <c r="BD844" s="4"/>
      <c r="BE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5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64">
        <v>2017.0</v>
      </c>
      <c r="AM845" s="64">
        <v>11.0</v>
      </c>
      <c r="AN845" s="65" t="s">
        <v>58</v>
      </c>
      <c r="AO845" s="65" t="s">
        <v>61</v>
      </c>
      <c r="AP845" s="64">
        <v>103.5</v>
      </c>
      <c r="AQ845" s="64">
        <v>69.16</v>
      </c>
      <c r="AR845" s="65" t="str">
        <f>IF(Stats!$AP845&gt;Stats!$AQ845,Stats!$AN845,Stats!$AO845)</f>
        <v>Ean</v>
      </c>
      <c r="AS845" s="65" t="str">
        <f>IF(Stats!$AR845=Stats!$AN845,CONCATENATE(Stats!$AN845," over ",Stats!$AO845),CONCATENATE(Stats!$AO845," over ",Stats!$AN845))</f>
        <v>Ean over Jimmy</v>
      </c>
      <c r="AT845" s="65" t="str">
        <f>IF(Stats!$AR845=Stats!$AO845,CONCATENATE(Stats!$AN845," loser to ",Stats!$AO845),CONCATENATE(Stats!$AO845," loser to ",Stats!$AN845))</f>
        <v>Jimmy loser to Ean</v>
      </c>
      <c r="AU845" s="64">
        <f>ABS(Stats!$AQ845-Stats!$AP845)</f>
        <v>34.34</v>
      </c>
      <c r="AV845" s="64">
        <f>Stats!$AQ845+Stats!$AP845</f>
        <v>172.66</v>
      </c>
      <c r="AW845" s="64"/>
      <c r="AX845" s="4"/>
      <c r="AY845" s="4"/>
      <c r="AZ845" s="4"/>
      <c r="BB845" s="4"/>
      <c r="BC845" s="4"/>
      <c r="BD845" s="4"/>
      <c r="BE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5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5">
        <v>2017.0</v>
      </c>
      <c r="AM846" s="45">
        <v>11.0</v>
      </c>
      <c r="AN846" s="46" t="s">
        <v>50</v>
      </c>
      <c r="AO846" s="46" t="s">
        <v>68</v>
      </c>
      <c r="AP846" s="45">
        <v>122.56</v>
      </c>
      <c r="AQ846" s="45">
        <v>88.4</v>
      </c>
      <c r="AR846" s="46" t="str">
        <f>IF(Stats!$AP846&gt;Stats!$AQ846,Stats!$AN846,Stats!$AO846)</f>
        <v>AJ</v>
      </c>
      <c r="AS846" s="46" t="str">
        <f>IF(Stats!$AR846=Stats!$AN846,CONCATENATE(Stats!$AN846," over ",Stats!$AO846),CONCATENATE(Stats!$AO846," over ",Stats!$AN846))</f>
        <v>AJ over Ryan</v>
      </c>
      <c r="AT846" s="46" t="str">
        <f>IF(Stats!$AR846=Stats!$AO846,CONCATENATE(Stats!$AN846," loser to ",Stats!$AO846),CONCATENATE(Stats!$AO846," loser to ",Stats!$AN846))</f>
        <v>Ryan loser to AJ</v>
      </c>
      <c r="AU846" s="45">
        <f>ABS(Stats!$AQ846-Stats!$AP846)</f>
        <v>34.16</v>
      </c>
      <c r="AV846" s="45">
        <f>Stats!$AQ846+Stats!$AP846</f>
        <v>210.96</v>
      </c>
      <c r="AW846" s="45"/>
      <c r="AX846" s="4"/>
      <c r="AY846" s="4"/>
      <c r="AZ846" s="4"/>
      <c r="BB846" s="4"/>
      <c r="BC846" s="4"/>
      <c r="BD846" s="4"/>
      <c r="BE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5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64">
        <v>2017.0</v>
      </c>
      <c r="AM847" s="64">
        <v>11.0</v>
      </c>
      <c r="AN847" s="65" t="s">
        <v>63</v>
      </c>
      <c r="AO847" s="65" t="s">
        <v>55</v>
      </c>
      <c r="AP847" s="64">
        <v>125.0</v>
      </c>
      <c r="AQ847" s="64">
        <v>79.8</v>
      </c>
      <c r="AR847" s="65" t="str">
        <f>IF(Stats!$AP847&gt;Stats!$AQ847,Stats!$AN847,Stats!$AO847)</f>
        <v>Mike S</v>
      </c>
      <c r="AS847" s="65" t="str">
        <f>IF(Stats!$AR847=Stats!$AN847,CONCATENATE(Stats!$AN847," over ",Stats!$AO847),CONCATENATE(Stats!$AO847," over ",Stats!$AN847))</f>
        <v>Mike S over Dave</v>
      </c>
      <c r="AT847" s="65" t="str">
        <f>IF(Stats!$AR847=Stats!$AO847,CONCATENATE(Stats!$AN847," loser to ",Stats!$AO847),CONCATENATE(Stats!$AO847," loser to ",Stats!$AN847))</f>
        <v>Dave loser to Mike S</v>
      </c>
      <c r="AU847" s="64">
        <f>ABS(Stats!$AQ847-Stats!$AP847)</f>
        <v>45.2</v>
      </c>
      <c r="AV847" s="64">
        <f>Stats!$AQ847+Stats!$AP847</f>
        <v>204.8</v>
      </c>
      <c r="AW847" s="64"/>
      <c r="AX847" s="4"/>
      <c r="AY847" s="4"/>
      <c r="AZ847" s="4"/>
      <c r="BB847" s="4"/>
      <c r="BC847" s="4"/>
      <c r="BD847" s="4"/>
      <c r="BE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5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5">
        <v>2017.0</v>
      </c>
      <c r="AM848" s="45">
        <v>11.0</v>
      </c>
      <c r="AN848" s="46" t="s">
        <v>57</v>
      </c>
      <c r="AO848" s="46" t="s">
        <v>66</v>
      </c>
      <c r="AP848" s="45">
        <v>108.6</v>
      </c>
      <c r="AQ848" s="45">
        <v>121.1</v>
      </c>
      <c r="AR848" s="46" t="str">
        <f>IF(Stats!$AP848&gt;Stats!$AQ848,Stats!$AN848,Stats!$AO848)</f>
        <v>Nixon</v>
      </c>
      <c r="AS848" s="46" t="str">
        <f>IF(Stats!$AR848=Stats!$AN848,CONCATENATE(Stats!$AN848," over ",Stats!$AO848),CONCATENATE(Stats!$AO848," over ",Stats!$AN848))</f>
        <v>Nixon over Doug</v>
      </c>
      <c r="AT848" s="46" t="str">
        <f>IF(Stats!$AR848=Stats!$AO848,CONCATENATE(Stats!$AN848," loser to ",Stats!$AO848),CONCATENATE(Stats!$AO848," loser to ",Stats!$AN848))</f>
        <v>Doug loser to Nixon</v>
      </c>
      <c r="AU848" s="45">
        <f>ABS(Stats!$AQ848-Stats!$AP848)</f>
        <v>12.5</v>
      </c>
      <c r="AV848" s="45">
        <f>Stats!$AQ848+Stats!$AP848</f>
        <v>229.7</v>
      </c>
      <c r="AW848" s="45"/>
      <c r="AX848" s="4"/>
      <c r="AY848" s="4"/>
      <c r="AZ848" s="4"/>
      <c r="BB848" s="4"/>
      <c r="BC848" s="4"/>
      <c r="BD848" s="4"/>
      <c r="BE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5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64">
        <v>2017.0</v>
      </c>
      <c r="AM849" s="64">
        <v>11.0</v>
      </c>
      <c r="AN849" s="65" t="s">
        <v>60</v>
      </c>
      <c r="AO849" s="65" t="s">
        <v>69</v>
      </c>
      <c r="AP849" s="64">
        <v>64.82</v>
      </c>
      <c r="AQ849" s="64">
        <v>116.1</v>
      </c>
      <c r="AR849" s="65" t="str">
        <f>IF(Stats!$AP849&gt;Stats!$AQ849,Stats!$AN849,Stats!$AO849)</f>
        <v>Todd</v>
      </c>
      <c r="AS849" s="65" t="str">
        <f>IF(Stats!$AR849=Stats!$AN849,CONCATENATE(Stats!$AN849," over ",Stats!$AO849),CONCATENATE(Stats!$AO849," over ",Stats!$AN849))</f>
        <v>Todd over Hoyle</v>
      </c>
      <c r="AT849" s="65" t="str">
        <f>IF(Stats!$AR849=Stats!$AO849,CONCATENATE(Stats!$AN849," loser to ",Stats!$AO849),CONCATENATE(Stats!$AO849," loser to ",Stats!$AN849))</f>
        <v>Hoyle loser to Todd</v>
      </c>
      <c r="AU849" s="64">
        <f>ABS(Stats!$AQ849-Stats!$AP849)</f>
        <v>51.28</v>
      </c>
      <c r="AV849" s="64">
        <f>Stats!$AQ849+Stats!$AP849</f>
        <v>180.92</v>
      </c>
      <c r="AW849" s="64"/>
      <c r="AX849" s="4"/>
      <c r="AY849" s="4"/>
      <c r="AZ849" s="4"/>
      <c r="BB849" s="4"/>
      <c r="BC849" s="4"/>
      <c r="BD849" s="4"/>
      <c r="BE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5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5">
        <v>2017.0</v>
      </c>
      <c r="AM850" s="45">
        <v>10.0</v>
      </c>
      <c r="AN850" s="46" t="s">
        <v>65</v>
      </c>
      <c r="AO850" s="46" t="s">
        <v>59</v>
      </c>
      <c r="AP850" s="45">
        <v>113.26</v>
      </c>
      <c r="AQ850" s="45">
        <v>89.5</v>
      </c>
      <c r="AR850" s="46" t="str">
        <f>IF(Stats!$AP850&gt;Stats!$AQ850,Stats!$AN850,Stats!$AO850)</f>
        <v>Neill</v>
      </c>
      <c r="AS850" s="46" t="str">
        <f>IF(Stats!$AR850=Stats!$AN850,CONCATENATE(Stats!$AN850," over ",Stats!$AO850),CONCATENATE(Stats!$AO850," over ",Stats!$AN850))</f>
        <v>Neill over Forrest</v>
      </c>
      <c r="AT850" s="46" t="str">
        <f>IF(Stats!$AR850=Stats!$AO850,CONCATENATE(Stats!$AN850," loser to ",Stats!$AO850),CONCATENATE(Stats!$AO850," loser to ",Stats!$AN850))</f>
        <v>Forrest loser to Neill</v>
      </c>
      <c r="AU850" s="45">
        <f>ABS(Stats!$AQ850-Stats!$AP850)</f>
        <v>23.76</v>
      </c>
      <c r="AV850" s="45">
        <f>Stats!$AQ850+Stats!$AP850</f>
        <v>202.76</v>
      </c>
      <c r="AW850" s="45"/>
      <c r="AX850" s="4"/>
      <c r="AY850" s="4"/>
      <c r="AZ850" s="4"/>
      <c r="BB850" s="4"/>
      <c r="BC850" s="4"/>
      <c r="BD850" s="4"/>
      <c r="BE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5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64">
        <v>2017.0</v>
      </c>
      <c r="AM851" s="64">
        <v>10.0</v>
      </c>
      <c r="AN851" s="65" t="s">
        <v>61</v>
      </c>
      <c r="AO851" s="65" t="s">
        <v>49</v>
      </c>
      <c r="AP851" s="64">
        <v>58.14</v>
      </c>
      <c r="AQ851" s="64">
        <v>74.96</v>
      </c>
      <c r="AR851" s="65" t="str">
        <f>IF(Stats!$AP851&gt;Stats!$AQ851,Stats!$AN851,Stats!$AO851)</f>
        <v>Adler</v>
      </c>
      <c r="AS851" s="65" t="str">
        <f>IF(Stats!$AR851=Stats!$AN851,CONCATENATE(Stats!$AN851," over ",Stats!$AO851),CONCATENATE(Stats!$AO851," over ",Stats!$AN851))</f>
        <v>Adler over Jimmy</v>
      </c>
      <c r="AT851" s="65" t="str">
        <f>IF(Stats!$AR851=Stats!$AO851,CONCATENATE(Stats!$AN851," loser to ",Stats!$AO851),CONCATENATE(Stats!$AO851," loser to ",Stats!$AN851))</f>
        <v>Jimmy loser to Adler</v>
      </c>
      <c r="AU851" s="64">
        <f>ABS(Stats!$AQ851-Stats!$AP851)</f>
        <v>16.82</v>
      </c>
      <c r="AV851" s="64">
        <f>Stats!$AQ851+Stats!$AP851</f>
        <v>133.1</v>
      </c>
      <c r="AW851" s="64"/>
      <c r="AX851" s="4"/>
      <c r="AY851" s="4"/>
      <c r="AZ851" s="4"/>
      <c r="BB851" s="4"/>
      <c r="BC851" s="4"/>
      <c r="BD851" s="4"/>
      <c r="BE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5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5">
        <v>2017.0</v>
      </c>
      <c r="AM852" s="45">
        <v>10.0</v>
      </c>
      <c r="AN852" s="46" t="s">
        <v>68</v>
      </c>
      <c r="AO852" s="46" t="s">
        <v>52</v>
      </c>
      <c r="AP852" s="45">
        <v>81.54</v>
      </c>
      <c r="AQ852" s="45">
        <v>100.22</v>
      </c>
      <c r="AR852" s="46" t="str">
        <f>IF(Stats!$AP852&gt;Stats!$AQ852,Stats!$AN852,Stats!$AO852)</f>
        <v>Chapla</v>
      </c>
      <c r="AS852" s="46" t="str">
        <f>IF(Stats!$AR852=Stats!$AN852,CONCATENATE(Stats!$AN852," over ",Stats!$AO852),CONCATENATE(Stats!$AO852," over ",Stats!$AN852))</f>
        <v>Chapla over Ryan</v>
      </c>
      <c r="AT852" s="46" t="str">
        <f>IF(Stats!$AR852=Stats!$AO852,CONCATENATE(Stats!$AN852," loser to ",Stats!$AO852),CONCATENATE(Stats!$AO852," loser to ",Stats!$AN852))</f>
        <v>Ryan loser to Chapla</v>
      </c>
      <c r="AU852" s="45">
        <f>ABS(Stats!$AQ852-Stats!$AP852)</f>
        <v>18.68</v>
      </c>
      <c r="AV852" s="45">
        <f>Stats!$AQ852+Stats!$AP852</f>
        <v>181.76</v>
      </c>
      <c r="AW852" s="45"/>
      <c r="AX852" s="4"/>
      <c r="AY852" s="4"/>
      <c r="AZ852" s="4"/>
      <c r="BB852" s="4"/>
      <c r="BC852" s="4"/>
      <c r="BD852" s="4"/>
      <c r="BE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5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64">
        <v>2017.0</v>
      </c>
      <c r="AM853" s="64">
        <v>10.0</v>
      </c>
      <c r="AN853" s="65" t="s">
        <v>55</v>
      </c>
      <c r="AO853" s="65" t="s">
        <v>58</v>
      </c>
      <c r="AP853" s="64">
        <v>120.16</v>
      </c>
      <c r="AQ853" s="64">
        <v>90.82</v>
      </c>
      <c r="AR853" s="65" t="str">
        <f>IF(Stats!$AP853&gt;Stats!$AQ853,Stats!$AN853,Stats!$AO853)</f>
        <v>Dave</v>
      </c>
      <c r="AS853" s="65" t="str">
        <f>IF(Stats!$AR853=Stats!$AN853,CONCATENATE(Stats!$AN853," over ",Stats!$AO853),CONCATENATE(Stats!$AO853," over ",Stats!$AN853))</f>
        <v>Dave over Ean</v>
      </c>
      <c r="AT853" s="65" t="str">
        <f>IF(Stats!$AR853=Stats!$AO853,CONCATENATE(Stats!$AN853," loser to ",Stats!$AO853),CONCATENATE(Stats!$AO853," loser to ",Stats!$AN853))</f>
        <v>Ean loser to Dave</v>
      </c>
      <c r="AU853" s="64">
        <f>ABS(Stats!$AQ853-Stats!$AP853)</f>
        <v>29.34</v>
      </c>
      <c r="AV853" s="64">
        <f>Stats!$AQ853+Stats!$AP853</f>
        <v>210.98</v>
      </c>
      <c r="AW853" s="64"/>
      <c r="AX853" s="4"/>
      <c r="AY853" s="4"/>
      <c r="AZ853" s="4"/>
      <c r="BB853" s="4"/>
      <c r="BC853" s="4"/>
      <c r="BD853" s="4"/>
      <c r="BE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5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5">
        <v>2017.0</v>
      </c>
      <c r="AM854" s="45">
        <v>10.0</v>
      </c>
      <c r="AN854" s="46" t="s">
        <v>66</v>
      </c>
      <c r="AO854" s="46" t="s">
        <v>50</v>
      </c>
      <c r="AP854" s="45">
        <v>132.92</v>
      </c>
      <c r="AQ854" s="45">
        <v>100.94</v>
      </c>
      <c r="AR854" s="46" t="str">
        <f>IF(Stats!$AP854&gt;Stats!$AQ854,Stats!$AN854,Stats!$AO854)</f>
        <v>Nixon</v>
      </c>
      <c r="AS854" s="46" t="str">
        <f>IF(Stats!$AR854=Stats!$AN854,CONCATENATE(Stats!$AN854," over ",Stats!$AO854),CONCATENATE(Stats!$AO854," over ",Stats!$AN854))</f>
        <v>Nixon over AJ</v>
      </c>
      <c r="AT854" s="46" t="str">
        <f>IF(Stats!$AR854=Stats!$AO854,CONCATENATE(Stats!$AN854," loser to ",Stats!$AO854),CONCATENATE(Stats!$AO854," loser to ",Stats!$AN854))</f>
        <v>AJ loser to Nixon</v>
      </c>
      <c r="AU854" s="45">
        <f>ABS(Stats!$AQ854-Stats!$AP854)</f>
        <v>31.98</v>
      </c>
      <c r="AV854" s="45">
        <f>Stats!$AQ854+Stats!$AP854</f>
        <v>233.86</v>
      </c>
      <c r="AW854" s="45"/>
      <c r="AX854" s="4"/>
      <c r="AY854" s="4"/>
      <c r="AZ854" s="4"/>
      <c r="BB854" s="4"/>
      <c r="BC854" s="4"/>
      <c r="BD854" s="4"/>
      <c r="BE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5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64">
        <v>2017.0</v>
      </c>
      <c r="AM855" s="64">
        <v>10.0</v>
      </c>
      <c r="AN855" s="65" t="s">
        <v>69</v>
      </c>
      <c r="AO855" s="65" t="s">
        <v>63</v>
      </c>
      <c r="AP855" s="64">
        <v>96.78</v>
      </c>
      <c r="AQ855" s="64">
        <v>64.26</v>
      </c>
      <c r="AR855" s="65" t="str">
        <f>IF(Stats!$AP855&gt;Stats!$AQ855,Stats!$AN855,Stats!$AO855)</f>
        <v>Todd</v>
      </c>
      <c r="AS855" s="65" t="str">
        <f>IF(Stats!$AR855=Stats!$AN855,CONCATENATE(Stats!$AN855," over ",Stats!$AO855),CONCATENATE(Stats!$AO855," over ",Stats!$AN855))</f>
        <v>Todd over Mike S</v>
      </c>
      <c r="AT855" s="65" t="str">
        <f>IF(Stats!$AR855=Stats!$AO855,CONCATENATE(Stats!$AN855," loser to ",Stats!$AO855),CONCATENATE(Stats!$AO855," loser to ",Stats!$AN855))</f>
        <v>Mike S loser to Todd</v>
      </c>
      <c r="AU855" s="64">
        <f>ABS(Stats!$AQ855-Stats!$AP855)</f>
        <v>32.52</v>
      </c>
      <c r="AV855" s="64">
        <f>Stats!$AQ855+Stats!$AP855</f>
        <v>161.04</v>
      </c>
      <c r="AW855" s="64"/>
      <c r="AX855" s="4"/>
      <c r="AY855" s="4"/>
      <c r="AZ855" s="4"/>
      <c r="BB855" s="4"/>
      <c r="BC855" s="4"/>
      <c r="BD855" s="4"/>
      <c r="BE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5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5">
        <v>2017.0</v>
      </c>
      <c r="AM856" s="45">
        <v>10.0</v>
      </c>
      <c r="AN856" s="46" t="s">
        <v>60</v>
      </c>
      <c r="AO856" s="46" t="s">
        <v>57</v>
      </c>
      <c r="AP856" s="45">
        <v>119.76</v>
      </c>
      <c r="AQ856" s="45">
        <v>102.3</v>
      </c>
      <c r="AR856" s="46" t="str">
        <f>IF(Stats!$AP856&gt;Stats!$AQ856,Stats!$AN856,Stats!$AO856)</f>
        <v>Hoyle</v>
      </c>
      <c r="AS856" s="46" t="str">
        <f>IF(Stats!$AR856=Stats!$AN856,CONCATENATE(Stats!$AN856," over ",Stats!$AO856),CONCATENATE(Stats!$AO856," over ",Stats!$AN856))</f>
        <v>Hoyle over Doug</v>
      </c>
      <c r="AT856" s="46" t="str">
        <f>IF(Stats!$AR856=Stats!$AO856,CONCATENATE(Stats!$AN856," loser to ",Stats!$AO856),CONCATENATE(Stats!$AO856," loser to ",Stats!$AN856))</f>
        <v>Doug loser to Hoyle</v>
      </c>
      <c r="AU856" s="45">
        <f>ABS(Stats!$AQ856-Stats!$AP856)</f>
        <v>17.46</v>
      </c>
      <c r="AV856" s="45">
        <f>Stats!$AQ856+Stats!$AP856</f>
        <v>222.06</v>
      </c>
      <c r="AW856" s="45"/>
      <c r="AX856" s="4"/>
      <c r="AY856" s="4"/>
      <c r="AZ856" s="4"/>
      <c r="BB856" s="4"/>
      <c r="BC856" s="4"/>
      <c r="BD856" s="4"/>
      <c r="BE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5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64">
        <v>2017.0</v>
      </c>
      <c r="AM857" s="64">
        <v>9.0</v>
      </c>
      <c r="AN857" s="65" t="s">
        <v>59</v>
      </c>
      <c r="AO857" s="65" t="s">
        <v>61</v>
      </c>
      <c r="AP857" s="64">
        <v>121.64</v>
      </c>
      <c r="AQ857" s="64">
        <v>111.2</v>
      </c>
      <c r="AR857" s="65" t="str">
        <f>IF(Stats!$AP857&gt;Stats!$AQ857,Stats!$AN857,Stats!$AO857)</f>
        <v>Forrest</v>
      </c>
      <c r="AS857" s="65" t="str">
        <f>IF(Stats!$AR857=Stats!$AN857,CONCATENATE(Stats!$AN857," over ",Stats!$AO857),CONCATENATE(Stats!$AO857," over ",Stats!$AN857))</f>
        <v>Forrest over Jimmy</v>
      </c>
      <c r="AT857" s="65" t="str">
        <f>IF(Stats!$AR857=Stats!$AO857,CONCATENATE(Stats!$AN857," loser to ",Stats!$AO857),CONCATENATE(Stats!$AO857," loser to ",Stats!$AN857))</f>
        <v>Jimmy loser to Forrest</v>
      </c>
      <c r="AU857" s="64">
        <f>ABS(Stats!$AQ857-Stats!$AP857)</f>
        <v>10.44</v>
      </c>
      <c r="AV857" s="64">
        <f>Stats!$AQ857+Stats!$AP857</f>
        <v>232.84</v>
      </c>
      <c r="AW857" s="64"/>
      <c r="AX857" s="4"/>
      <c r="AY857" s="4"/>
      <c r="AZ857" s="4"/>
      <c r="BB857" s="4"/>
      <c r="BC857" s="4"/>
      <c r="BD857" s="4"/>
      <c r="BE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5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5">
        <v>2017.0</v>
      </c>
      <c r="AM858" s="45">
        <v>9.0</v>
      </c>
      <c r="AN858" s="46" t="s">
        <v>65</v>
      </c>
      <c r="AO858" s="46" t="s">
        <v>68</v>
      </c>
      <c r="AP858" s="45">
        <v>94.64</v>
      </c>
      <c r="AQ858" s="45">
        <v>76.96</v>
      </c>
      <c r="AR858" s="46" t="str">
        <f>IF(Stats!$AP858&gt;Stats!$AQ858,Stats!$AN858,Stats!$AO858)</f>
        <v>Neill</v>
      </c>
      <c r="AS858" s="46" t="str">
        <f>IF(Stats!$AR858=Stats!$AN858,CONCATENATE(Stats!$AN858," over ",Stats!$AO858),CONCATENATE(Stats!$AO858," over ",Stats!$AN858))</f>
        <v>Neill over Ryan</v>
      </c>
      <c r="AT858" s="46" t="str">
        <f>IF(Stats!$AR858=Stats!$AO858,CONCATENATE(Stats!$AN858," loser to ",Stats!$AO858),CONCATENATE(Stats!$AO858," loser to ",Stats!$AN858))</f>
        <v>Ryan loser to Neill</v>
      </c>
      <c r="AU858" s="45">
        <f>ABS(Stats!$AQ858-Stats!$AP858)</f>
        <v>17.68</v>
      </c>
      <c r="AV858" s="45">
        <f>Stats!$AQ858+Stats!$AP858</f>
        <v>171.6</v>
      </c>
      <c r="AW858" s="45"/>
      <c r="AX858" s="4"/>
      <c r="AY858" s="4"/>
      <c r="AZ858" s="4"/>
      <c r="BB858" s="4"/>
      <c r="BC858" s="4"/>
      <c r="BD858" s="4"/>
      <c r="BE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5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64">
        <v>2017.0</v>
      </c>
      <c r="AM859" s="64">
        <v>9.0</v>
      </c>
      <c r="AN859" s="65" t="s">
        <v>49</v>
      </c>
      <c r="AO859" s="65" t="s">
        <v>55</v>
      </c>
      <c r="AP859" s="64">
        <v>70.5</v>
      </c>
      <c r="AQ859" s="64">
        <v>94.22</v>
      </c>
      <c r="AR859" s="65" t="str">
        <f>IF(Stats!$AP859&gt;Stats!$AQ859,Stats!$AN859,Stats!$AO859)</f>
        <v>Dave</v>
      </c>
      <c r="AS859" s="65" t="str">
        <f>IF(Stats!$AR859=Stats!$AN859,CONCATENATE(Stats!$AN859," over ",Stats!$AO859),CONCATENATE(Stats!$AO859," over ",Stats!$AN859))</f>
        <v>Dave over Adler</v>
      </c>
      <c r="AT859" s="65" t="str">
        <f>IF(Stats!$AR859=Stats!$AO859,CONCATENATE(Stats!$AN859," loser to ",Stats!$AO859),CONCATENATE(Stats!$AO859," loser to ",Stats!$AN859))</f>
        <v>Adler loser to Dave</v>
      </c>
      <c r="AU859" s="64">
        <f>ABS(Stats!$AQ859-Stats!$AP859)</f>
        <v>23.72</v>
      </c>
      <c r="AV859" s="64">
        <f>Stats!$AQ859+Stats!$AP859</f>
        <v>164.72</v>
      </c>
      <c r="AW859" s="64"/>
      <c r="AX859" s="4"/>
      <c r="AY859" s="4"/>
      <c r="AZ859" s="4"/>
      <c r="BB859" s="4"/>
      <c r="BC859" s="4"/>
      <c r="BD859" s="4"/>
      <c r="BE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5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5">
        <v>2017.0</v>
      </c>
      <c r="AM860" s="45">
        <v>9.0</v>
      </c>
      <c r="AN860" s="46" t="s">
        <v>52</v>
      </c>
      <c r="AO860" s="46" t="s">
        <v>66</v>
      </c>
      <c r="AP860" s="45">
        <v>84.78</v>
      </c>
      <c r="AQ860" s="45">
        <v>96.4</v>
      </c>
      <c r="AR860" s="46" t="str">
        <f>IF(Stats!$AP860&gt;Stats!$AQ860,Stats!$AN860,Stats!$AO860)</f>
        <v>Nixon</v>
      </c>
      <c r="AS860" s="46" t="str">
        <f>IF(Stats!$AR860=Stats!$AN860,CONCATENATE(Stats!$AN860," over ",Stats!$AO860),CONCATENATE(Stats!$AO860," over ",Stats!$AN860))</f>
        <v>Nixon over Chapla</v>
      </c>
      <c r="AT860" s="46" t="str">
        <f>IF(Stats!$AR860=Stats!$AO860,CONCATENATE(Stats!$AN860," loser to ",Stats!$AO860),CONCATENATE(Stats!$AO860," loser to ",Stats!$AN860))</f>
        <v>Chapla loser to Nixon</v>
      </c>
      <c r="AU860" s="45">
        <f>ABS(Stats!$AQ860-Stats!$AP860)</f>
        <v>11.62</v>
      </c>
      <c r="AV860" s="45">
        <f>Stats!$AQ860+Stats!$AP860</f>
        <v>181.18</v>
      </c>
      <c r="AW860" s="45"/>
      <c r="AX860" s="4"/>
      <c r="AY860" s="4"/>
      <c r="AZ860" s="4"/>
      <c r="BB860" s="4"/>
      <c r="BC860" s="4"/>
      <c r="BD860" s="4"/>
      <c r="BE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5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64">
        <v>2017.0</v>
      </c>
      <c r="AM861" s="64">
        <v>9.0</v>
      </c>
      <c r="AN861" s="65" t="s">
        <v>58</v>
      </c>
      <c r="AO861" s="65" t="s">
        <v>69</v>
      </c>
      <c r="AP861" s="64">
        <v>83.44</v>
      </c>
      <c r="AQ861" s="64">
        <v>67.7</v>
      </c>
      <c r="AR861" s="65" t="str">
        <f>IF(Stats!$AP861&gt;Stats!$AQ861,Stats!$AN861,Stats!$AO861)</f>
        <v>Ean</v>
      </c>
      <c r="AS861" s="65" t="str">
        <f>IF(Stats!$AR861=Stats!$AN861,CONCATENATE(Stats!$AN861," over ",Stats!$AO861),CONCATENATE(Stats!$AO861," over ",Stats!$AN861))</f>
        <v>Ean over Todd</v>
      </c>
      <c r="AT861" s="65" t="str">
        <f>IF(Stats!$AR861=Stats!$AO861,CONCATENATE(Stats!$AN861," loser to ",Stats!$AO861),CONCATENATE(Stats!$AO861," loser to ",Stats!$AN861))</f>
        <v>Todd loser to Ean</v>
      </c>
      <c r="AU861" s="64">
        <f>ABS(Stats!$AQ861-Stats!$AP861)</f>
        <v>15.74</v>
      </c>
      <c r="AV861" s="64">
        <f>Stats!$AQ861+Stats!$AP861</f>
        <v>151.14</v>
      </c>
      <c r="AW861" s="64"/>
      <c r="AX861" s="4"/>
      <c r="AY861" s="4"/>
      <c r="AZ861" s="4"/>
      <c r="BB861" s="4"/>
      <c r="BC861" s="4"/>
      <c r="BD861" s="4"/>
      <c r="BE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5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5">
        <v>2017.0</v>
      </c>
      <c r="AM862" s="45">
        <v>9.0</v>
      </c>
      <c r="AN862" s="46" t="s">
        <v>50</v>
      </c>
      <c r="AO862" s="46" t="s">
        <v>60</v>
      </c>
      <c r="AP862" s="45">
        <v>102.9</v>
      </c>
      <c r="AQ862" s="45">
        <v>106.98</v>
      </c>
      <c r="AR862" s="46" t="str">
        <f>IF(Stats!$AP862&gt;Stats!$AQ862,Stats!$AN862,Stats!$AO862)</f>
        <v>Hoyle</v>
      </c>
      <c r="AS862" s="46" t="str">
        <f>IF(Stats!$AR862=Stats!$AN862,CONCATENATE(Stats!$AN862," over ",Stats!$AO862),CONCATENATE(Stats!$AO862," over ",Stats!$AN862))</f>
        <v>Hoyle over AJ</v>
      </c>
      <c r="AT862" s="46" t="str">
        <f>IF(Stats!$AR862=Stats!$AO862,CONCATENATE(Stats!$AN862," loser to ",Stats!$AO862),CONCATENATE(Stats!$AO862," loser to ",Stats!$AN862))</f>
        <v>AJ loser to Hoyle</v>
      </c>
      <c r="AU862" s="45">
        <f>ABS(Stats!$AQ862-Stats!$AP862)</f>
        <v>4.08</v>
      </c>
      <c r="AV862" s="45">
        <f>Stats!$AQ862+Stats!$AP862</f>
        <v>209.88</v>
      </c>
      <c r="AW862" s="45"/>
      <c r="AX862" s="4"/>
      <c r="AY862" s="4"/>
      <c r="AZ862" s="4"/>
      <c r="BB862" s="4"/>
      <c r="BC862" s="4"/>
      <c r="BD862" s="4"/>
      <c r="BE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5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64">
        <v>2017.0</v>
      </c>
      <c r="AM863" s="64">
        <v>9.0</v>
      </c>
      <c r="AN863" s="65" t="s">
        <v>63</v>
      </c>
      <c r="AO863" s="65" t="s">
        <v>57</v>
      </c>
      <c r="AP863" s="64">
        <v>67.52</v>
      </c>
      <c r="AQ863" s="64">
        <v>99.32</v>
      </c>
      <c r="AR863" s="65" t="str">
        <f>IF(Stats!$AP863&gt;Stats!$AQ863,Stats!$AN863,Stats!$AO863)</f>
        <v>Doug</v>
      </c>
      <c r="AS863" s="65" t="str">
        <f>IF(Stats!$AR863=Stats!$AN863,CONCATENATE(Stats!$AN863," over ",Stats!$AO863),CONCATENATE(Stats!$AO863," over ",Stats!$AN863))</f>
        <v>Doug over Mike S</v>
      </c>
      <c r="AT863" s="65" t="str">
        <f>IF(Stats!$AR863=Stats!$AO863,CONCATENATE(Stats!$AN863," loser to ",Stats!$AO863),CONCATENATE(Stats!$AO863," loser to ",Stats!$AN863))</f>
        <v>Mike S loser to Doug</v>
      </c>
      <c r="AU863" s="64">
        <f>ABS(Stats!$AQ863-Stats!$AP863)</f>
        <v>31.8</v>
      </c>
      <c r="AV863" s="64">
        <f>Stats!$AQ863+Stats!$AP863</f>
        <v>166.84</v>
      </c>
      <c r="AW863" s="64"/>
      <c r="AX863" s="4"/>
      <c r="AY863" s="4"/>
      <c r="AZ863" s="4"/>
      <c r="BB863" s="4"/>
      <c r="BC863" s="4"/>
      <c r="BD863" s="4"/>
      <c r="BE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5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5">
        <v>2017.0</v>
      </c>
      <c r="AM864" s="45">
        <v>8.0</v>
      </c>
      <c r="AN864" s="46" t="s">
        <v>68</v>
      </c>
      <c r="AO864" s="46" t="s">
        <v>59</v>
      </c>
      <c r="AP864" s="45">
        <v>84.12</v>
      </c>
      <c r="AQ864" s="45">
        <v>92.32</v>
      </c>
      <c r="AR864" s="46" t="str">
        <f>IF(Stats!$AP864&gt;Stats!$AQ864,Stats!$AN864,Stats!$AO864)</f>
        <v>Forrest</v>
      </c>
      <c r="AS864" s="46" t="str">
        <f>IF(Stats!$AR864=Stats!$AN864,CONCATENATE(Stats!$AN864," over ",Stats!$AO864),CONCATENATE(Stats!$AO864," over ",Stats!$AN864))</f>
        <v>Forrest over Ryan</v>
      </c>
      <c r="AT864" s="46" t="str">
        <f>IF(Stats!$AR864=Stats!$AO864,CONCATENATE(Stats!$AN864," loser to ",Stats!$AO864),CONCATENATE(Stats!$AO864," loser to ",Stats!$AN864))</f>
        <v>Ryan loser to Forrest</v>
      </c>
      <c r="AU864" s="45">
        <f>ABS(Stats!$AQ864-Stats!$AP864)</f>
        <v>8.2</v>
      </c>
      <c r="AV864" s="45">
        <f>Stats!$AQ864+Stats!$AP864</f>
        <v>176.44</v>
      </c>
      <c r="AW864" s="45"/>
      <c r="AX864" s="4"/>
      <c r="AY864" s="4"/>
      <c r="AZ864" s="4"/>
      <c r="BB864" s="4"/>
      <c r="BC864" s="4"/>
      <c r="BD864" s="4"/>
      <c r="BE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5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64">
        <v>2017.0</v>
      </c>
      <c r="AM865" s="64">
        <v>8.0</v>
      </c>
      <c r="AN865" s="65" t="s">
        <v>55</v>
      </c>
      <c r="AO865" s="65" t="s">
        <v>61</v>
      </c>
      <c r="AP865" s="64">
        <v>57.3</v>
      </c>
      <c r="AQ865" s="64">
        <v>100.4</v>
      </c>
      <c r="AR865" s="65" t="str">
        <f>IF(Stats!$AP865&gt;Stats!$AQ865,Stats!$AN865,Stats!$AO865)</f>
        <v>Jimmy</v>
      </c>
      <c r="AS865" s="65" t="str">
        <f>IF(Stats!$AR865=Stats!$AN865,CONCATENATE(Stats!$AN865," over ",Stats!$AO865),CONCATENATE(Stats!$AO865," over ",Stats!$AN865))</f>
        <v>Jimmy over Dave</v>
      </c>
      <c r="AT865" s="65" t="str">
        <f>IF(Stats!$AR865=Stats!$AO865,CONCATENATE(Stats!$AN865," loser to ",Stats!$AO865),CONCATENATE(Stats!$AO865," loser to ",Stats!$AN865))</f>
        <v>Dave loser to Jimmy</v>
      </c>
      <c r="AU865" s="64">
        <f>ABS(Stats!$AQ865-Stats!$AP865)</f>
        <v>43.1</v>
      </c>
      <c r="AV865" s="64">
        <f>Stats!$AQ865+Stats!$AP865</f>
        <v>157.7</v>
      </c>
      <c r="AW865" s="64"/>
      <c r="AX865" s="4"/>
      <c r="AY865" s="4"/>
      <c r="AZ865" s="4"/>
      <c r="BB865" s="4"/>
      <c r="BC865" s="4"/>
      <c r="BD865" s="4"/>
      <c r="BE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5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5">
        <v>2017.0</v>
      </c>
      <c r="AM866" s="45">
        <v>8.0</v>
      </c>
      <c r="AN866" s="46" t="s">
        <v>66</v>
      </c>
      <c r="AO866" s="46" t="s">
        <v>65</v>
      </c>
      <c r="AP866" s="45">
        <v>129.68</v>
      </c>
      <c r="AQ866" s="45">
        <v>72.72</v>
      </c>
      <c r="AR866" s="46" t="str">
        <f>IF(Stats!$AP866&gt;Stats!$AQ866,Stats!$AN866,Stats!$AO866)</f>
        <v>Nixon</v>
      </c>
      <c r="AS866" s="46" t="str">
        <f>IF(Stats!$AR866=Stats!$AN866,CONCATENATE(Stats!$AN866," over ",Stats!$AO866),CONCATENATE(Stats!$AO866," over ",Stats!$AN866))</f>
        <v>Nixon over Neill</v>
      </c>
      <c r="AT866" s="46" t="str">
        <f>IF(Stats!$AR866=Stats!$AO866,CONCATENATE(Stats!$AN866," loser to ",Stats!$AO866),CONCATENATE(Stats!$AO866," loser to ",Stats!$AN866))</f>
        <v>Neill loser to Nixon</v>
      </c>
      <c r="AU866" s="45">
        <f>ABS(Stats!$AQ866-Stats!$AP866)</f>
        <v>56.96</v>
      </c>
      <c r="AV866" s="45">
        <f>Stats!$AQ866+Stats!$AP866</f>
        <v>202.4</v>
      </c>
      <c r="AW866" s="45"/>
      <c r="AX866" s="4"/>
      <c r="AY866" s="4"/>
      <c r="AZ866" s="4"/>
      <c r="BB866" s="4"/>
      <c r="BC866" s="4"/>
      <c r="BD866" s="4"/>
      <c r="BE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5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64">
        <v>2017.0</v>
      </c>
      <c r="AM867" s="64">
        <v>8.0</v>
      </c>
      <c r="AN867" s="65" t="s">
        <v>69</v>
      </c>
      <c r="AO867" s="65" t="s">
        <v>49</v>
      </c>
      <c r="AP867" s="64">
        <v>111.48</v>
      </c>
      <c r="AQ867" s="64">
        <v>107.42</v>
      </c>
      <c r="AR867" s="65" t="str">
        <f>IF(Stats!$AP867&gt;Stats!$AQ867,Stats!$AN867,Stats!$AO867)</f>
        <v>Todd</v>
      </c>
      <c r="AS867" s="65" t="str">
        <f>IF(Stats!$AR867=Stats!$AN867,CONCATENATE(Stats!$AN867," over ",Stats!$AO867),CONCATENATE(Stats!$AO867," over ",Stats!$AN867))</f>
        <v>Todd over Adler</v>
      </c>
      <c r="AT867" s="65" t="str">
        <f>IF(Stats!$AR867=Stats!$AO867,CONCATENATE(Stats!$AN867," loser to ",Stats!$AO867),CONCATENATE(Stats!$AO867," loser to ",Stats!$AN867))</f>
        <v>Adler loser to Todd</v>
      </c>
      <c r="AU867" s="64">
        <f>ABS(Stats!$AQ867-Stats!$AP867)</f>
        <v>4.06</v>
      </c>
      <c r="AV867" s="64">
        <f>Stats!$AQ867+Stats!$AP867</f>
        <v>218.9</v>
      </c>
      <c r="AW867" s="64"/>
      <c r="AX867" s="4"/>
      <c r="AY867" s="4"/>
      <c r="AZ867" s="4"/>
      <c r="BB867" s="4"/>
      <c r="BC867" s="4"/>
      <c r="BD867" s="4"/>
      <c r="BE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5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5">
        <v>2017.0</v>
      </c>
      <c r="AM868" s="45">
        <v>8.0</v>
      </c>
      <c r="AN868" s="46" t="s">
        <v>60</v>
      </c>
      <c r="AO868" s="46" t="s">
        <v>52</v>
      </c>
      <c r="AP868" s="45">
        <v>131.56</v>
      </c>
      <c r="AQ868" s="45">
        <v>86.04</v>
      </c>
      <c r="AR868" s="46" t="str">
        <f>IF(Stats!$AP868&gt;Stats!$AQ868,Stats!$AN868,Stats!$AO868)</f>
        <v>Hoyle</v>
      </c>
      <c r="AS868" s="46" t="str">
        <f>IF(Stats!$AR868=Stats!$AN868,CONCATENATE(Stats!$AN868," over ",Stats!$AO868),CONCATENATE(Stats!$AO868," over ",Stats!$AN868))</f>
        <v>Hoyle over Chapla</v>
      </c>
      <c r="AT868" s="46" t="str">
        <f>IF(Stats!$AR868=Stats!$AO868,CONCATENATE(Stats!$AN868," loser to ",Stats!$AO868),CONCATENATE(Stats!$AO868," loser to ",Stats!$AN868))</f>
        <v>Chapla loser to Hoyle</v>
      </c>
      <c r="AU868" s="45">
        <f>ABS(Stats!$AQ868-Stats!$AP868)</f>
        <v>45.52</v>
      </c>
      <c r="AV868" s="45">
        <f>Stats!$AQ868+Stats!$AP868</f>
        <v>217.6</v>
      </c>
      <c r="AW868" s="45"/>
      <c r="AX868" s="4"/>
      <c r="AY868" s="4"/>
      <c r="AZ868" s="4"/>
      <c r="BB868" s="4"/>
      <c r="BC868" s="4"/>
      <c r="BD868" s="4"/>
      <c r="BE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5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64">
        <v>2017.0</v>
      </c>
      <c r="AM869" s="64">
        <v>8.0</v>
      </c>
      <c r="AN869" s="65" t="s">
        <v>57</v>
      </c>
      <c r="AO869" s="65" t="s">
        <v>58</v>
      </c>
      <c r="AP869" s="64">
        <v>92.56</v>
      </c>
      <c r="AQ869" s="64">
        <v>53.02</v>
      </c>
      <c r="AR869" s="65" t="str">
        <f>IF(Stats!$AP869&gt;Stats!$AQ869,Stats!$AN869,Stats!$AO869)</f>
        <v>Doug</v>
      </c>
      <c r="AS869" s="65" t="str">
        <f>IF(Stats!$AR869=Stats!$AN869,CONCATENATE(Stats!$AN869," over ",Stats!$AO869),CONCATENATE(Stats!$AO869," over ",Stats!$AN869))</f>
        <v>Doug over Ean</v>
      </c>
      <c r="AT869" s="65" t="str">
        <f>IF(Stats!$AR869=Stats!$AO869,CONCATENATE(Stats!$AN869," loser to ",Stats!$AO869),CONCATENATE(Stats!$AO869," loser to ",Stats!$AN869))</f>
        <v>Ean loser to Doug</v>
      </c>
      <c r="AU869" s="64">
        <f>ABS(Stats!$AQ869-Stats!$AP869)</f>
        <v>39.54</v>
      </c>
      <c r="AV869" s="64">
        <f>Stats!$AQ869+Stats!$AP869</f>
        <v>145.58</v>
      </c>
      <c r="AW869" s="64"/>
      <c r="AX869" s="4"/>
      <c r="AY869" s="4"/>
      <c r="AZ869" s="4"/>
      <c r="BB869" s="4"/>
      <c r="BC869" s="4"/>
      <c r="BD869" s="4"/>
      <c r="BE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5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5">
        <v>2017.0</v>
      </c>
      <c r="AM870" s="45">
        <v>8.0</v>
      </c>
      <c r="AN870" s="46" t="s">
        <v>63</v>
      </c>
      <c r="AO870" s="46" t="s">
        <v>50</v>
      </c>
      <c r="AP870" s="45">
        <v>102.16</v>
      </c>
      <c r="AQ870" s="45">
        <v>92.28</v>
      </c>
      <c r="AR870" s="46" t="str">
        <f>IF(Stats!$AP870&gt;Stats!$AQ870,Stats!$AN870,Stats!$AO870)</f>
        <v>Mike S</v>
      </c>
      <c r="AS870" s="46" t="str">
        <f>IF(Stats!$AR870=Stats!$AN870,CONCATENATE(Stats!$AN870," over ",Stats!$AO870),CONCATENATE(Stats!$AO870," over ",Stats!$AN870))</f>
        <v>Mike S over AJ</v>
      </c>
      <c r="AT870" s="46" t="str">
        <f>IF(Stats!$AR870=Stats!$AO870,CONCATENATE(Stats!$AN870," loser to ",Stats!$AO870),CONCATENATE(Stats!$AO870," loser to ",Stats!$AN870))</f>
        <v>AJ loser to Mike S</v>
      </c>
      <c r="AU870" s="45">
        <f>ABS(Stats!$AQ870-Stats!$AP870)</f>
        <v>9.88</v>
      </c>
      <c r="AV870" s="45">
        <f>Stats!$AQ870+Stats!$AP870</f>
        <v>194.44</v>
      </c>
      <c r="AW870" s="45"/>
      <c r="AX870" s="4"/>
      <c r="AY870" s="4"/>
      <c r="AZ870" s="4"/>
      <c r="BB870" s="4"/>
      <c r="BC870" s="4"/>
      <c r="BD870" s="4"/>
      <c r="BE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5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64">
        <v>2017.0</v>
      </c>
      <c r="AM871" s="64">
        <v>7.0</v>
      </c>
      <c r="AN871" s="65" t="s">
        <v>59</v>
      </c>
      <c r="AO871" s="65" t="s">
        <v>55</v>
      </c>
      <c r="AP871" s="64">
        <v>64.4</v>
      </c>
      <c r="AQ871" s="64">
        <v>98.78</v>
      </c>
      <c r="AR871" s="65" t="str">
        <f>IF(Stats!$AP871&gt;Stats!$AQ871,Stats!$AN871,Stats!$AO871)</f>
        <v>Dave</v>
      </c>
      <c r="AS871" s="65" t="str">
        <f>IF(Stats!$AR871=Stats!$AN871,CONCATENATE(Stats!$AN871," over ",Stats!$AO871),CONCATENATE(Stats!$AO871," over ",Stats!$AN871))</f>
        <v>Dave over Forrest</v>
      </c>
      <c r="AT871" s="65" t="str">
        <f>IF(Stats!$AR871=Stats!$AO871,CONCATENATE(Stats!$AN871," loser to ",Stats!$AO871),CONCATENATE(Stats!$AO871," loser to ",Stats!$AN871))</f>
        <v>Forrest loser to Dave</v>
      </c>
      <c r="AU871" s="64">
        <f>ABS(Stats!$AQ871-Stats!$AP871)</f>
        <v>34.38</v>
      </c>
      <c r="AV871" s="64">
        <f>Stats!$AQ871+Stats!$AP871</f>
        <v>163.18</v>
      </c>
      <c r="AW871" s="64"/>
      <c r="AX871" s="4"/>
      <c r="AY871" s="4"/>
      <c r="AZ871" s="4"/>
      <c r="BB871" s="4"/>
      <c r="BC871" s="4"/>
      <c r="BD871" s="4"/>
      <c r="BE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5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5">
        <v>2017.0</v>
      </c>
      <c r="AM872" s="45">
        <v>7.0</v>
      </c>
      <c r="AN872" s="46" t="s">
        <v>68</v>
      </c>
      <c r="AO872" s="46" t="s">
        <v>66</v>
      </c>
      <c r="AP872" s="45">
        <v>119.86</v>
      </c>
      <c r="AQ872" s="45">
        <v>113.42</v>
      </c>
      <c r="AR872" s="46" t="str">
        <f>IF(Stats!$AP872&gt;Stats!$AQ872,Stats!$AN872,Stats!$AO872)</f>
        <v>Ryan</v>
      </c>
      <c r="AS872" s="46" t="str">
        <f>IF(Stats!$AR872=Stats!$AN872,CONCATENATE(Stats!$AN872," over ",Stats!$AO872),CONCATENATE(Stats!$AO872," over ",Stats!$AN872))</f>
        <v>Ryan over Nixon</v>
      </c>
      <c r="AT872" s="46" t="str">
        <f>IF(Stats!$AR872=Stats!$AO872,CONCATENATE(Stats!$AN872," loser to ",Stats!$AO872),CONCATENATE(Stats!$AO872," loser to ",Stats!$AN872))</f>
        <v>Nixon loser to Ryan</v>
      </c>
      <c r="AU872" s="45">
        <f>ABS(Stats!$AQ872-Stats!$AP872)</f>
        <v>6.44</v>
      </c>
      <c r="AV872" s="45">
        <f>Stats!$AQ872+Stats!$AP872</f>
        <v>233.28</v>
      </c>
      <c r="AW872" s="45"/>
      <c r="AX872" s="4"/>
      <c r="AY872" s="4"/>
      <c r="AZ872" s="4"/>
      <c r="BB872" s="4"/>
      <c r="BC872" s="4"/>
      <c r="BD872" s="4"/>
      <c r="BE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5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64">
        <v>2017.0</v>
      </c>
      <c r="AM873" s="64">
        <v>7.0</v>
      </c>
      <c r="AN873" s="65" t="s">
        <v>61</v>
      </c>
      <c r="AO873" s="65" t="s">
        <v>69</v>
      </c>
      <c r="AP873" s="64">
        <v>121.02</v>
      </c>
      <c r="AQ873" s="64">
        <v>115.06</v>
      </c>
      <c r="AR873" s="65" t="str">
        <f>IF(Stats!$AP873&gt;Stats!$AQ873,Stats!$AN873,Stats!$AO873)</f>
        <v>Jimmy</v>
      </c>
      <c r="AS873" s="65" t="str">
        <f>IF(Stats!$AR873=Stats!$AN873,CONCATENATE(Stats!$AN873," over ",Stats!$AO873),CONCATENATE(Stats!$AO873," over ",Stats!$AN873))</f>
        <v>Jimmy over Todd</v>
      </c>
      <c r="AT873" s="65" t="str">
        <f>IF(Stats!$AR873=Stats!$AO873,CONCATENATE(Stats!$AN873," loser to ",Stats!$AO873),CONCATENATE(Stats!$AO873," loser to ",Stats!$AN873))</f>
        <v>Todd loser to Jimmy</v>
      </c>
      <c r="AU873" s="64">
        <f>ABS(Stats!$AQ873-Stats!$AP873)</f>
        <v>5.96</v>
      </c>
      <c r="AV873" s="64">
        <f>Stats!$AQ873+Stats!$AP873</f>
        <v>236.08</v>
      </c>
      <c r="AW873" s="64"/>
      <c r="AX873" s="4"/>
      <c r="AY873" s="4"/>
      <c r="AZ873" s="4"/>
      <c r="BB873" s="4"/>
      <c r="BC873" s="4"/>
      <c r="BD873" s="4"/>
      <c r="BE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5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5">
        <v>2017.0</v>
      </c>
      <c r="AM874" s="45">
        <v>7.0</v>
      </c>
      <c r="AN874" s="46" t="s">
        <v>65</v>
      </c>
      <c r="AO874" s="46" t="s">
        <v>60</v>
      </c>
      <c r="AP874" s="45">
        <v>81.22</v>
      </c>
      <c r="AQ874" s="45">
        <v>75.14</v>
      </c>
      <c r="AR874" s="46" t="str">
        <f>IF(Stats!$AP874&gt;Stats!$AQ874,Stats!$AN874,Stats!$AO874)</f>
        <v>Neill</v>
      </c>
      <c r="AS874" s="46" t="str">
        <f>IF(Stats!$AR874=Stats!$AN874,CONCATENATE(Stats!$AN874," over ",Stats!$AO874),CONCATENATE(Stats!$AO874," over ",Stats!$AN874))</f>
        <v>Neill over Hoyle</v>
      </c>
      <c r="AT874" s="46" t="str">
        <f>IF(Stats!$AR874=Stats!$AO874,CONCATENATE(Stats!$AN874," loser to ",Stats!$AO874),CONCATENATE(Stats!$AO874," loser to ",Stats!$AN874))</f>
        <v>Hoyle loser to Neill</v>
      </c>
      <c r="AU874" s="45">
        <f>ABS(Stats!$AQ874-Stats!$AP874)</f>
        <v>6.08</v>
      </c>
      <c r="AV874" s="45">
        <f>Stats!$AQ874+Stats!$AP874</f>
        <v>156.36</v>
      </c>
      <c r="AW874" s="45"/>
      <c r="AX874" s="4"/>
      <c r="AY874" s="4"/>
      <c r="AZ874" s="4"/>
      <c r="BB874" s="4"/>
      <c r="BC874" s="4"/>
      <c r="BD874" s="4"/>
      <c r="BE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5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64">
        <v>2017.0</v>
      </c>
      <c r="AM875" s="64">
        <v>7.0</v>
      </c>
      <c r="AN875" s="65" t="s">
        <v>49</v>
      </c>
      <c r="AO875" s="65" t="s">
        <v>57</v>
      </c>
      <c r="AP875" s="64">
        <v>82.52</v>
      </c>
      <c r="AQ875" s="64">
        <v>109.82</v>
      </c>
      <c r="AR875" s="65" t="str">
        <f>IF(Stats!$AP875&gt;Stats!$AQ875,Stats!$AN875,Stats!$AO875)</f>
        <v>Doug</v>
      </c>
      <c r="AS875" s="65" t="str">
        <f>IF(Stats!$AR875=Stats!$AN875,CONCATENATE(Stats!$AN875," over ",Stats!$AO875),CONCATENATE(Stats!$AO875," over ",Stats!$AN875))</f>
        <v>Doug over Adler</v>
      </c>
      <c r="AT875" s="65" t="str">
        <f>IF(Stats!$AR875=Stats!$AO875,CONCATENATE(Stats!$AN875," loser to ",Stats!$AO875),CONCATENATE(Stats!$AO875," loser to ",Stats!$AN875))</f>
        <v>Adler loser to Doug</v>
      </c>
      <c r="AU875" s="64">
        <f>ABS(Stats!$AQ875-Stats!$AP875)</f>
        <v>27.3</v>
      </c>
      <c r="AV875" s="64">
        <f>Stats!$AQ875+Stats!$AP875</f>
        <v>192.34</v>
      </c>
      <c r="AW875" s="64"/>
      <c r="AX875" s="4"/>
      <c r="AY875" s="4"/>
      <c r="AZ875" s="4"/>
      <c r="BB875" s="4"/>
      <c r="BC875" s="4"/>
      <c r="BD875" s="4"/>
      <c r="BE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5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5">
        <v>2017.0</v>
      </c>
      <c r="AM876" s="45">
        <v>7.0</v>
      </c>
      <c r="AN876" s="46" t="s">
        <v>52</v>
      </c>
      <c r="AO876" s="46" t="s">
        <v>63</v>
      </c>
      <c r="AP876" s="45">
        <v>119.12</v>
      </c>
      <c r="AQ876" s="45">
        <v>112.84</v>
      </c>
      <c r="AR876" s="46" t="str">
        <f>IF(Stats!$AP876&gt;Stats!$AQ876,Stats!$AN876,Stats!$AO876)</f>
        <v>Chapla</v>
      </c>
      <c r="AS876" s="46" t="str">
        <f>IF(Stats!$AR876=Stats!$AN876,CONCATENATE(Stats!$AN876," over ",Stats!$AO876),CONCATENATE(Stats!$AO876," over ",Stats!$AN876))</f>
        <v>Chapla over Mike S</v>
      </c>
      <c r="AT876" s="46" t="str">
        <f>IF(Stats!$AR876=Stats!$AO876,CONCATENATE(Stats!$AN876," loser to ",Stats!$AO876),CONCATENATE(Stats!$AO876," loser to ",Stats!$AN876))</f>
        <v>Mike S loser to Chapla</v>
      </c>
      <c r="AU876" s="45">
        <f>ABS(Stats!$AQ876-Stats!$AP876)</f>
        <v>6.28</v>
      </c>
      <c r="AV876" s="45">
        <f>Stats!$AQ876+Stats!$AP876</f>
        <v>231.96</v>
      </c>
      <c r="AW876" s="45"/>
      <c r="AX876" s="4"/>
      <c r="AY876" s="4"/>
      <c r="AZ876" s="4"/>
      <c r="BB876" s="4"/>
      <c r="BC876" s="4"/>
      <c r="BD876" s="4"/>
      <c r="BE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5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64">
        <v>2017.0</v>
      </c>
      <c r="AM877" s="64">
        <v>7.0</v>
      </c>
      <c r="AN877" s="65" t="s">
        <v>58</v>
      </c>
      <c r="AO877" s="65" t="s">
        <v>50</v>
      </c>
      <c r="AP877" s="64">
        <v>58.86</v>
      </c>
      <c r="AQ877" s="64">
        <v>62.38</v>
      </c>
      <c r="AR877" s="65" t="str">
        <f>IF(Stats!$AP877&gt;Stats!$AQ877,Stats!$AN877,Stats!$AO877)</f>
        <v>AJ</v>
      </c>
      <c r="AS877" s="65" t="str">
        <f>IF(Stats!$AR877=Stats!$AN877,CONCATENATE(Stats!$AN877," over ",Stats!$AO877),CONCATENATE(Stats!$AO877," over ",Stats!$AN877))</f>
        <v>AJ over Ean</v>
      </c>
      <c r="AT877" s="65" t="str">
        <f>IF(Stats!$AR877=Stats!$AO877,CONCATENATE(Stats!$AN877," loser to ",Stats!$AO877),CONCATENATE(Stats!$AO877," loser to ",Stats!$AN877))</f>
        <v>Ean loser to AJ</v>
      </c>
      <c r="AU877" s="64">
        <f>ABS(Stats!$AQ877-Stats!$AP877)</f>
        <v>3.52</v>
      </c>
      <c r="AV877" s="64">
        <f>Stats!$AQ877+Stats!$AP877</f>
        <v>121.24</v>
      </c>
      <c r="AW877" s="64"/>
      <c r="AX877" s="4"/>
      <c r="AY877" s="4"/>
      <c r="AZ877" s="4"/>
      <c r="BB877" s="4"/>
      <c r="BC877" s="4"/>
      <c r="BD877" s="4"/>
      <c r="BE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5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5">
        <v>2017.0</v>
      </c>
      <c r="AM878" s="45">
        <v>6.0</v>
      </c>
      <c r="AN878" s="46" t="s">
        <v>66</v>
      </c>
      <c r="AO878" s="46" t="s">
        <v>59</v>
      </c>
      <c r="AP878" s="45">
        <v>127.4</v>
      </c>
      <c r="AQ878" s="45">
        <v>84.78</v>
      </c>
      <c r="AR878" s="46" t="str">
        <f>IF(Stats!$AP878&gt;Stats!$AQ878,Stats!$AN878,Stats!$AO878)</f>
        <v>Nixon</v>
      </c>
      <c r="AS878" s="46" t="str">
        <f>IF(Stats!$AR878=Stats!$AN878,CONCATENATE(Stats!$AN878," over ",Stats!$AO878),CONCATENATE(Stats!$AO878," over ",Stats!$AN878))</f>
        <v>Nixon over Forrest</v>
      </c>
      <c r="AT878" s="46" t="str">
        <f>IF(Stats!$AR878=Stats!$AO878,CONCATENATE(Stats!$AN878," loser to ",Stats!$AO878),CONCATENATE(Stats!$AO878," loser to ",Stats!$AN878))</f>
        <v>Forrest loser to Nixon</v>
      </c>
      <c r="AU878" s="45">
        <f>ABS(Stats!$AQ878-Stats!$AP878)</f>
        <v>42.62</v>
      </c>
      <c r="AV878" s="45">
        <f>Stats!$AQ878+Stats!$AP878</f>
        <v>212.18</v>
      </c>
      <c r="AW878" s="45"/>
      <c r="AX878" s="4"/>
      <c r="AY878" s="4"/>
      <c r="AZ878" s="4"/>
      <c r="BB878" s="4"/>
      <c r="BC878" s="4"/>
      <c r="BD878" s="4"/>
      <c r="BE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5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64">
        <v>2017.0</v>
      </c>
      <c r="AM879" s="64">
        <v>6.0</v>
      </c>
      <c r="AN879" s="65" t="s">
        <v>69</v>
      </c>
      <c r="AO879" s="65" t="s">
        <v>55</v>
      </c>
      <c r="AP879" s="64">
        <v>105.92</v>
      </c>
      <c r="AQ879" s="64">
        <v>97.14</v>
      </c>
      <c r="AR879" s="65" t="str">
        <f>IF(Stats!$AP879&gt;Stats!$AQ879,Stats!$AN879,Stats!$AO879)</f>
        <v>Todd</v>
      </c>
      <c r="AS879" s="65" t="str">
        <f>IF(Stats!$AR879=Stats!$AN879,CONCATENATE(Stats!$AN879," over ",Stats!$AO879),CONCATENATE(Stats!$AO879," over ",Stats!$AN879))</f>
        <v>Todd over Dave</v>
      </c>
      <c r="AT879" s="65" t="str">
        <f>IF(Stats!$AR879=Stats!$AO879,CONCATENATE(Stats!$AN879," loser to ",Stats!$AO879),CONCATENATE(Stats!$AO879," loser to ",Stats!$AN879))</f>
        <v>Dave loser to Todd</v>
      </c>
      <c r="AU879" s="64">
        <f>ABS(Stats!$AQ879-Stats!$AP879)</f>
        <v>8.78</v>
      </c>
      <c r="AV879" s="64">
        <f>Stats!$AQ879+Stats!$AP879</f>
        <v>203.06</v>
      </c>
      <c r="AW879" s="64"/>
      <c r="AX879" s="4"/>
      <c r="AY879" s="4"/>
      <c r="AZ879" s="4"/>
      <c r="BB879" s="4"/>
      <c r="BC879" s="4"/>
      <c r="BD879" s="4"/>
      <c r="BE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5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5">
        <v>2017.0</v>
      </c>
      <c r="AM880" s="45">
        <v>6.0</v>
      </c>
      <c r="AN880" s="46" t="s">
        <v>60</v>
      </c>
      <c r="AO880" s="46" t="s">
        <v>68</v>
      </c>
      <c r="AP880" s="45">
        <v>81.06</v>
      </c>
      <c r="AQ880" s="45">
        <v>46.3</v>
      </c>
      <c r="AR880" s="46" t="str">
        <f>IF(Stats!$AP880&gt;Stats!$AQ880,Stats!$AN880,Stats!$AO880)</f>
        <v>Hoyle</v>
      </c>
      <c r="AS880" s="46" t="str">
        <f>IF(Stats!$AR880=Stats!$AN880,CONCATENATE(Stats!$AN880," over ",Stats!$AO880),CONCATENATE(Stats!$AO880," over ",Stats!$AN880))</f>
        <v>Hoyle over Ryan</v>
      </c>
      <c r="AT880" s="46" t="str">
        <f>IF(Stats!$AR880=Stats!$AO880,CONCATENATE(Stats!$AN880," loser to ",Stats!$AO880),CONCATENATE(Stats!$AO880," loser to ",Stats!$AN880))</f>
        <v>Ryan loser to Hoyle</v>
      </c>
      <c r="AU880" s="45">
        <f>ABS(Stats!$AQ880-Stats!$AP880)</f>
        <v>34.76</v>
      </c>
      <c r="AV880" s="45">
        <f>Stats!$AQ880+Stats!$AP880</f>
        <v>127.36</v>
      </c>
      <c r="AW880" s="45"/>
      <c r="AX880" s="4"/>
      <c r="AY880" s="4"/>
      <c r="AZ880" s="4"/>
      <c r="BB880" s="4"/>
      <c r="BC880" s="4"/>
      <c r="BD880" s="4"/>
      <c r="BE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5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64">
        <v>2017.0</v>
      </c>
      <c r="AM881" s="64">
        <v>6.0</v>
      </c>
      <c r="AN881" s="65" t="s">
        <v>57</v>
      </c>
      <c r="AO881" s="65" t="s">
        <v>61</v>
      </c>
      <c r="AP881" s="64">
        <v>103.42</v>
      </c>
      <c r="AQ881" s="64">
        <v>78.66</v>
      </c>
      <c r="AR881" s="65" t="str">
        <f>IF(Stats!$AP881&gt;Stats!$AQ881,Stats!$AN881,Stats!$AO881)</f>
        <v>Doug</v>
      </c>
      <c r="AS881" s="65" t="str">
        <f>IF(Stats!$AR881=Stats!$AN881,CONCATENATE(Stats!$AN881," over ",Stats!$AO881),CONCATENATE(Stats!$AO881," over ",Stats!$AN881))</f>
        <v>Doug over Jimmy</v>
      </c>
      <c r="AT881" s="65" t="str">
        <f>IF(Stats!$AR881=Stats!$AO881,CONCATENATE(Stats!$AN881," loser to ",Stats!$AO881),CONCATENATE(Stats!$AO881," loser to ",Stats!$AN881))</f>
        <v>Jimmy loser to Doug</v>
      </c>
      <c r="AU881" s="64">
        <f>ABS(Stats!$AQ881-Stats!$AP881)</f>
        <v>24.76</v>
      </c>
      <c r="AV881" s="64">
        <f>Stats!$AQ881+Stats!$AP881</f>
        <v>182.08</v>
      </c>
      <c r="AW881" s="64"/>
      <c r="AX881" s="4"/>
      <c r="AY881" s="4"/>
      <c r="AZ881" s="4"/>
      <c r="BB881" s="4"/>
      <c r="BC881" s="4"/>
      <c r="BD881" s="4"/>
      <c r="BE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5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5">
        <v>2017.0</v>
      </c>
      <c r="AM882" s="45">
        <v>6.0</v>
      </c>
      <c r="AN882" s="46" t="s">
        <v>63</v>
      </c>
      <c r="AO882" s="46" t="s">
        <v>65</v>
      </c>
      <c r="AP882" s="45">
        <v>97.34</v>
      </c>
      <c r="AQ882" s="45">
        <v>78.64</v>
      </c>
      <c r="AR882" s="46" t="str">
        <f>IF(Stats!$AP882&gt;Stats!$AQ882,Stats!$AN882,Stats!$AO882)</f>
        <v>Mike S</v>
      </c>
      <c r="AS882" s="46" t="str">
        <f>IF(Stats!$AR882=Stats!$AN882,CONCATENATE(Stats!$AN882," over ",Stats!$AO882),CONCATENATE(Stats!$AO882," over ",Stats!$AN882))</f>
        <v>Mike S over Neill</v>
      </c>
      <c r="AT882" s="46" t="str">
        <f>IF(Stats!$AR882=Stats!$AO882,CONCATENATE(Stats!$AN882," loser to ",Stats!$AO882),CONCATENATE(Stats!$AO882," loser to ",Stats!$AN882))</f>
        <v>Neill loser to Mike S</v>
      </c>
      <c r="AU882" s="45">
        <f>ABS(Stats!$AQ882-Stats!$AP882)</f>
        <v>18.7</v>
      </c>
      <c r="AV882" s="45">
        <f>Stats!$AQ882+Stats!$AP882</f>
        <v>175.98</v>
      </c>
      <c r="AW882" s="45"/>
      <c r="AX882" s="4"/>
      <c r="AY882" s="4"/>
      <c r="AZ882" s="4"/>
      <c r="BB882" s="4"/>
      <c r="BC882" s="4"/>
      <c r="BD882" s="4"/>
      <c r="BE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5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64">
        <v>2017.0</v>
      </c>
      <c r="AM883" s="64">
        <v>6.0</v>
      </c>
      <c r="AN883" s="65" t="s">
        <v>50</v>
      </c>
      <c r="AO883" s="65" t="s">
        <v>49</v>
      </c>
      <c r="AP883" s="64">
        <v>87.86</v>
      </c>
      <c r="AQ883" s="64">
        <v>112.14</v>
      </c>
      <c r="AR883" s="65" t="str">
        <f>IF(Stats!$AP883&gt;Stats!$AQ883,Stats!$AN883,Stats!$AO883)</f>
        <v>Adler</v>
      </c>
      <c r="AS883" s="65" t="str">
        <f>IF(Stats!$AR883=Stats!$AN883,CONCATENATE(Stats!$AN883," over ",Stats!$AO883),CONCATENATE(Stats!$AO883," over ",Stats!$AN883))</f>
        <v>Adler over AJ</v>
      </c>
      <c r="AT883" s="65" t="str">
        <f>IF(Stats!$AR883=Stats!$AO883,CONCATENATE(Stats!$AN883," loser to ",Stats!$AO883),CONCATENATE(Stats!$AO883," loser to ",Stats!$AN883))</f>
        <v>AJ loser to Adler</v>
      </c>
      <c r="AU883" s="64">
        <f>ABS(Stats!$AQ883-Stats!$AP883)</f>
        <v>24.28</v>
      </c>
      <c r="AV883" s="64">
        <f>Stats!$AQ883+Stats!$AP883</f>
        <v>200</v>
      </c>
      <c r="AW883" s="64"/>
      <c r="AX883" s="4"/>
      <c r="AY883" s="4"/>
      <c r="AZ883" s="4"/>
      <c r="BB883" s="4"/>
      <c r="BC883" s="4"/>
      <c r="BD883" s="4"/>
      <c r="BE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5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5">
        <v>2017.0</v>
      </c>
      <c r="AM884" s="45">
        <v>6.0</v>
      </c>
      <c r="AN884" s="46" t="s">
        <v>58</v>
      </c>
      <c r="AO884" s="46" t="s">
        <v>52</v>
      </c>
      <c r="AP884" s="45">
        <v>88.88</v>
      </c>
      <c r="AQ884" s="45">
        <v>103.68</v>
      </c>
      <c r="AR884" s="46" t="str">
        <f>IF(Stats!$AP884&gt;Stats!$AQ884,Stats!$AN884,Stats!$AO884)</f>
        <v>Chapla</v>
      </c>
      <c r="AS884" s="46" t="str">
        <f>IF(Stats!$AR884=Stats!$AN884,CONCATENATE(Stats!$AN884," over ",Stats!$AO884),CONCATENATE(Stats!$AO884," over ",Stats!$AN884))</f>
        <v>Chapla over Ean</v>
      </c>
      <c r="AT884" s="46" t="str">
        <f>IF(Stats!$AR884=Stats!$AO884,CONCATENATE(Stats!$AN884," loser to ",Stats!$AO884),CONCATENATE(Stats!$AO884," loser to ",Stats!$AN884))</f>
        <v>Ean loser to Chapla</v>
      </c>
      <c r="AU884" s="45">
        <f>ABS(Stats!$AQ884-Stats!$AP884)</f>
        <v>14.8</v>
      </c>
      <c r="AV884" s="45">
        <f>Stats!$AQ884+Stats!$AP884</f>
        <v>192.56</v>
      </c>
      <c r="AW884" s="45"/>
      <c r="AX884" s="4"/>
      <c r="AY884" s="4"/>
      <c r="AZ884" s="4"/>
      <c r="BB884" s="4"/>
      <c r="BC884" s="4"/>
      <c r="BD884" s="4"/>
      <c r="BE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5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64">
        <v>2017.0</v>
      </c>
      <c r="AM885" s="64">
        <v>5.0</v>
      </c>
      <c r="AN885" s="65" t="s">
        <v>59</v>
      </c>
      <c r="AO885" s="65" t="s">
        <v>69</v>
      </c>
      <c r="AP885" s="64">
        <v>77.26</v>
      </c>
      <c r="AQ885" s="64">
        <v>106.64</v>
      </c>
      <c r="AR885" s="65" t="str">
        <f>IF(Stats!$AP885&gt;Stats!$AQ885,Stats!$AN885,Stats!$AO885)</f>
        <v>Todd</v>
      </c>
      <c r="AS885" s="65" t="str">
        <f>IF(Stats!$AR885=Stats!$AN885,CONCATENATE(Stats!$AN885," over ",Stats!$AO885),CONCATENATE(Stats!$AO885," over ",Stats!$AN885))</f>
        <v>Todd over Forrest</v>
      </c>
      <c r="AT885" s="65" t="str">
        <f>IF(Stats!$AR885=Stats!$AO885,CONCATENATE(Stats!$AN885," loser to ",Stats!$AO885),CONCATENATE(Stats!$AO885," loser to ",Stats!$AN885))</f>
        <v>Forrest loser to Todd</v>
      </c>
      <c r="AU885" s="64">
        <f>ABS(Stats!$AQ885-Stats!$AP885)</f>
        <v>29.38</v>
      </c>
      <c r="AV885" s="64">
        <f>Stats!$AQ885+Stats!$AP885</f>
        <v>183.9</v>
      </c>
      <c r="AW885" s="64"/>
      <c r="AX885" s="4"/>
      <c r="AY885" s="4"/>
      <c r="AZ885" s="4"/>
      <c r="BB885" s="4"/>
      <c r="BC885" s="4"/>
      <c r="BD885" s="4"/>
      <c r="BE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5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5">
        <v>2017.0</v>
      </c>
      <c r="AM886" s="45">
        <v>5.0</v>
      </c>
      <c r="AN886" s="46" t="s">
        <v>66</v>
      </c>
      <c r="AO886" s="46" t="s">
        <v>60</v>
      </c>
      <c r="AP886" s="45">
        <v>132.34</v>
      </c>
      <c r="AQ886" s="45">
        <v>103.8</v>
      </c>
      <c r="AR886" s="46" t="str">
        <f>IF(Stats!$AP886&gt;Stats!$AQ886,Stats!$AN886,Stats!$AO886)</f>
        <v>Nixon</v>
      </c>
      <c r="AS886" s="46" t="str">
        <f>IF(Stats!$AR886=Stats!$AN886,CONCATENATE(Stats!$AN886," over ",Stats!$AO886),CONCATENATE(Stats!$AO886," over ",Stats!$AN886))</f>
        <v>Nixon over Hoyle</v>
      </c>
      <c r="AT886" s="46" t="str">
        <f>IF(Stats!$AR886=Stats!$AO886,CONCATENATE(Stats!$AN886," loser to ",Stats!$AO886),CONCATENATE(Stats!$AO886," loser to ",Stats!$AN886))</f>
        <v>Hoyle loser to Nixon</v>
      </c>
      <c r="AU886" s="45">
        <f>ABS(Stats!$AQ886-Stats!$AP886)</f>
        <v>28.54</v>
      </c>
      <c r="AV886" s="45">
        <f>Stats!$AQ886+Stats!$AP886</f>
        <v>236.14</v>
      </c>
      <c r="AW886" s="45"/>
      <c r="AX886" s="4"/>
      <c r="AY886" s="4"/>
      <c r="AZ886" s="4"/>
      <c r="BB886" s="4"/>
      <c r="BC886" s="4"/>
      <c r="BD886" s="4"/>
      <c r="BE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5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64">
        <v>2017.0</v>
      </c>
      <c r="AM887" s="64">
        <v>5.0</v>
      </c>
      <c r="AN887" s="65" t="s">
        <v>55</v>
      </c>
      <c r="AO887" s="65" t="s">
        <v>57</v>
      </c>
      <c r="AP887" s="64">
        <v>81.06</v>
      </c>
      <c r="AQ887" s="64">
        <v>69.52</v>
      </c>
      <c r="AR887" s="65" t="str">
        <f>IF(Stats!$AP887&gt;Stats!$AQ887,Stats!$AN887,Stats!$AO887)</f>
        <v>Dave</v>
      </c>
      <c r="AS887" s="65" t="str">
        <f>IF(Stats!$AR887=Stats!$AN887,CONCATENATE(Stats!$AN887," over ",Stats!$AO887),CONCATENATE(Stats!$AO887," over ",Stats!$AN887))</f>
        <v>Dave over Doug</v>
      </c>
      <c r="AT887" s="65" t="str">
        <f>IF(Stats!$AR887=Stats!$AO887,CONCATENATE(Stats!$AN887," loser to ",Stats!$AO887),CONCATENATE(Stats!$AO887," loser to ",Stats!$AN887))</f>
        <v>Doug loser to Dave</v>
      </c>
      <c r="AU887" s="64">
        <f>ABS(Stats!$AQ887-Stats!$AP887)</f>
        <v>11.54</v>
      </c>
      <c r="AV887" s="64">
        <f>Stats!$AQ887+Stats!$AP887</f>
        <v>150.58</v>
      </c>
      <c r="AW887" s="64"/>
      <c r="AX887" s="4"/>
      <c r="AY887" s="4"/>
      <c r="AZ887" s="4"/>
      <c r="BB887" s="4"/>
      <c r="BC887" s="4"/>
      <c r="BD887" s="4"/>
      <c r="BE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5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5">
        <v>2017.0</v>
      </c>
      <c r="AM888" s="45">
        <v>5.0</v>
      </c>
      <c r="AN888" s="46" t="s">
        <v>68</v>
      </c>
      <c r="AO888" s="46" t="s">
        <v>63</v>
      </c>
      <c r="AP888" s="45">
        <v>126.64</v>
      </c>
      <c r="AQ888" s="45">
        <v>93.92</v>
      </c>
      <c r="AR888" s="46" t="str">
        <f>IF(Stats!$AP888&gt;Stats!$AQ888,Stats!$AN888,Stats!$AO888)</f>
        <v>Ryan</v>
      </c>
      <c r="AS888" s="46" t="str">
        <f>IF(Stats!$AR888=Stats!$AN888,CONCATENATE(Stats!$AN888," over ",Stats!$AO888),CONCATENATE(Stats!$AO888," over ",Stats!$AN888))</f>
        <v>Ryan over Mike S</v>
      </c>
      <c r="AT888" s="46" t="str">
        <f>IF(Stats!$AR888=Stats!$AO888,CONCATENATE(Stats!$AN888," loser to ",Stats!$AO888),CONCATENATE(Stats!$AO888," loser to ",Stats!$AN888))</f>
        <v>Mike S loser to Ryan</v>
      </c>
      <c r="AU888" s="45">
        <f>ABS(Stats!$AQ888-Stats!$AP888)</f>
        <v>32.72</v>
      </c>
      <c r="AV888" s="45">
        <f>Stats!$AQ888+Stats!$AP888</f>
        <v>220.56</v>
      </c>
      <c r="AW888" s="45"/>
      <c r="AX888" s="4"/>
      <c r="AY888" s="4"/>
      <c r="AZ888" s="4"/>
      <c r="BB888" s="4"/>
      <c r="BC888" s="4"/>
      <c r="BD888" s="4"/>
      <c r="BE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5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64">
        <v>2017.0</v>
      </c>
      <c r="AM889" s="64">
        <v>5.0</v>
      </c>
      <c r="AN889" s="65" t="s">
        <v>61</v>
      </c>
      <c r="AO889" s="65" t="s">
        <v>50</v>
      </c>
      <c r="AP889" s="64">
        <v>77.74</v>
      </c>
      <c r="AQ889" s="64">
        <v>59.8</v>
      </c>
      <c r="AR889" s="65" t="str">
        <f>IF(Stats!$AP889&gt;Stats!$AQ889,Stats!$AN889,Stats!$AO889)</f>
        <v>Jimmy</v>
      </c>
      <c r="AS889" s="65" t="str">
        <f>IF(Stats!$AR889=Stats!$AN889,CONCATENATE(Stats!$AN889," over ",Stats!$AO889),CONCATENATE(Stats!$AO889," over ",Stats!$AN889))</f>
        <v>Jimmy over AJ</v>
      </c>
      <c r="AT889" s="65" t="str">
        <f>IF(Stats!$AR889=Stats!$AO889,CONCATENATE(Stats!$AN889," loser to ",Stats!$AO889),CONCATENATE(Stats!$AO889," loser to ",Stats!$AN889))</f>
        <v>AJ loser to Jimmy</v>
      </c>
      <c r="AU889" s="64">
        <f>ABS(Stats!$AQ889-Stats!$AP889)</f>
        <v>17.94</v>
      </c>
      <c r="AV889" s="64">
        <f>Stats!$AQ889+Stats!$AP889</f>
        <v>137.54</v>
      </c>
      <c r="AW889" s="64"/>
      <c r="AX889" s="4"/>
      <c r="AY889" s="4"/>
      <c r="AZ889" s="4"/>
      <c r="BB889" s="4"/>
      <c r="BC889" s="4"/>
      <c r="BD889" s="4"/>
      <c r="BE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5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5">
        <v>2017.0</v>
      </c>
      <c r="AM890" s="45">
        <v>5.0</v>
      </c>
      <c r="AN890" s="46" t="s">
        <v>65</v>
      </c>
      <c r="AO890" s="46" t="s">
        <v>58</v>
      </c>
      <c r="AP890" s="45">
        <v>77.06</v>
      </c>
      <c r="AQ890" s="45">
        <v>92.02</v>
      </c>
      <c r="AR890" s="46" t="str">
        <f>IF(Stats!$AP890&gt;Stats!$AQ890,Stats!$AN890,Stats!$AO890)</f>
        <v>Ean</v>
      </c>
      <c r="AS890" s="46" t="str">
        <f>IF(Stats!$AR890=Stats!$AN890,CONCATENATE(Stats!$AN890," over ",Stats!$AO890),CONCATENATE(Stats!$AO890," over ",Stats!$AN890))</f>
        <v>Ean over Neill</v>
      </c>
      <c r="AT890" s="46" t="str">
        <f>IF(Stats!$AR890=Stats!$AO890,CONCATENATE(Stats!$AN890," loser to ",Stats!$AO890),CONCATENATE(Stats!$AO890," loser to ",Stats!$AN890))</f>
        <v>Neill loser to Ean</v>
      </c>
      <c r="AU890" s="45">
        <f>ABS(Stats!$AQ890-Stats!$AP890)</f>
        <v>14.96</v>
      </c>
      <c r="AV890" s="45">
        <f>Stats!$AQ890+Stats!$AP890</f>
        <v>169.08</v>
      </c>
      <c r="AW890" s="45"/>
      <c r="AX890" s="4"/>
      <c r="AY890" s="4"/>
      <c r="AZ890" s="4"/>
      <c r="BB890" s="4"/>
      <c r="BC890" s="4"/>
      <c r="BD890" s="4"/>
      <c r="BE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5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64">
        <v>2017.0</v>
      </c>
      <c r="AM891" s="64">
        <v>5.0</v>
      </c>
      <c r="AN891" s="65" t="s">
        <v>49</v>
      </c>
      <c r="AO891" s="65" t="s">
        <v>52</v>
      </c>
      <c r="AP891" s="64">
        <v>80.58</v>
      </c>
      <c r="AQ891" s="64">
        <v>89.62</v>
      </c>
      <c r="AR891" s="65" t="str">
        <f>IF(Stats!$AP891&gt;Stats!$AQ891,Stats!$AN891,Stats!$AO891)</f>
        <v>Chapla</v>
      </c>
      <c r="AS891" s="65" t="str">
        <f>IF(Stats!$AR891=Stats!$AN891,CONCATENATE(Stats!$AN891," over ",Stats!$AO891),CONCATENATE(Stats!$AO891," over ",Stats!$AN891))</f>
        <v>Chapla over Adler</v>
      </c>
      <c r="AT891" s="65" t="str">
        <f>IF(Stats!$AR891=Stats!$AO891,CONCATENATE(Stats!$AN891," loser to ",Stats!$AO891),CONCATENATE(Stats!$AO891," loser to ",Stats!$AN891))</f>
        <v>Adler loser to Chapla</v>
      </c>
      <c r="AU891" s="64">
        <f>ABS(Stats!$AQ891-Stats!$AP891)</f>
        <v>9.04</v>
      </c>
      <c r="AV891" s="64">
        <f>Stats!$AQ891+Stats!$AP891</f>
        <v>170.2</v>
      </c>
      <c r="AW891" s="64"/>
      <c r="AX891" s="4"/>
      <c r="AY891" s="4"/>
      <c r="AZ891" s="4"/>
      <c r="BB891" s="4"/>
      <c r="BC891" s="4"/>
      <c r="BD891" s="4"/>
      <c r="BE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5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5">
        <v>2017.0</v>
      </c>
      <c r="AM892" s="45">
        <v>4.0</v>
      </c>
      <c r="AN892" s="46" t="s">
        <v>60</v>
      </c>
      <c r="AO892" s="46" t="s">
        <v>59</v>
      </c>
      <c r="AP892" s="45">
        <v>111.24</v>
      </c>
      <c r="AQ892" s="45">
        <v>80.76</v>
      </c>
      <c r="AR892" s="46" t="str">
        <f>IF(Stats!$AP892&gt;Stats!$AQ892,Stats!$AN892,Stats!$AO892)</f>
        <v>Hoyle</v>
      </c>
      <c r="AS892" s="46" t="str">
        <f>IF(Stats!$AR892=Stats!$AN892,CONCATENATE(Stats!$AN892," over ",Stats!$AO892),CONCATENATE(Stats!$AO892," over ",Stats!$AN892))</f>
        <v>Hoyle over Forrest</v>
      </c>
      <c r="AT892" s="46" t="str">
        <f>IF(Stats!$AR892=Stats!$AO892,CONCATENATE(Stats!$AN892," loser to ",Stats!$AO892),CONCATENATE(Stats!$AO892," loser to ",Stats!$AN892))</f>
        <v>Forrest loser to Hoyle</v>
      </c>
      <c r="AU892" s="45">
        <f>ABS(Stats!$AQ892-Stats!$AP892)</f>
        <v>30.48</v>
      </c>
      <c r="AV892" s="45">
        <f>Stats!$AQ892+Stats!$AP892</f>
        <v>192</v>
      </c>
      <c r="AW892" s="45"/>
      <c r="AX892" s="4"/>
      <c r="AY892" s="4"/>
      <c r="AZ892" s="4"/>
      <c r="BB892" s="4"/>
      <c r="BC892" s="4"/>
      <c r="BD892" s="4"/>
      <c r="BE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5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64">
        <v>2017.0</v>
      </c>
      <c r="AM893" s="64">
        <v>4.0</v>
      </c>
      <c r="AN893" s="65" t="s">
        <v>57</v>
      </c>
      <c r="AO893" s="65" t="s">
        <v>69</v>
      </c>
      <c r="AP893" s="64">
        <v>58.48</v>
      </c>
      <c r="AQ893" s="64">
        <v>101.56</v>
      </c>
      <c r="AR893" s="65" t="str">
        <f>IF(Stats!$AP893&gt;Stats!$AQ893,Stats!$AN893,Stats!$AO893)</f>
        <v>Todd</v>
      </c>
      <c r="AS893" s="65" t="str">
        <f>IF(Stats!$AR893=Stats!$AN893,CONCATENATE(Stats!$AN893," over ",Stats!$AO893),CONCATENATE(Stats!$AO893," over ",Stats!$AN893))</f>
        <v>Todd over Doug</v>
      </c>
      <c r="AT893" s="65" t="str">
        <f>IF(Stats!$AR893=Stats!$AO893,CONCATENATE(Stats!$AN893," loser to ",Stats!$AO893),CONCATENATE(Stats!$AO893," loser to ",Stats!$AN893))</f>
        <v>Doug loser to Todd</v>
      </c>
      <c r="AU893" s="64">
        <f>ABS(Stats!$AQ893-Stats!$AP893)</f>
        <v>43.08</v>
      </c>
      <c r="AV893" s="64">
        <f>Stats!$AQ893+Stats!$AP893</f>
        <v>160.04</v>
      </c>
      <c r="AW893" s="64"/>
      <c r="AX893" s="4"/>
      <c r="AY893" s="4"/>
      <c r="AZ893" s="4"/>
      <c r="BB893" s="4"/>
      <c r="BC893" s="4"/>
      <c r="BD893" s="4"/>
      <c r="BE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5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5">
        <v>2017.0</v>
      </c>
      <c r="AM894" s="45">
        <v>4.0</v>
      </c>
      <c r="AN894" s="46" t="s">
        <v>63</v>
      </c>
      <c r="AO894" s="46" t="s">
        <v>66</v>
      </c>
      <c r="AP894" s="45">
        <v>95.52</v>
      </c>
      <c r="AQ894" s="45">
        <v>92.68</v>
      </c>
      <c r="AR894" s="46" t="str">
        <f>IF(Stats!$AP894&gt;Stats!$AQ894,Stats!$AN894,Stats!$AO894)</f>
        <v>Mike S</v>
      </c>
      <c r="AS894" s="46" t="str">
        <f>IF(Stats!$AR894=Stats!$AN894,CONCATENATE(Stats!$AN894," over ",Stats!$AO894),CONCATENATE(Stats!$AO894," over ",Stats!$AN894))</f>
        <v>Mike S over Nixon</v>
      </c>
      <c r="AT894" s="46" t="str">
        <f>IF(Stats!$AR894=Stats!$AO894,CONCATENATE(Stats!$AN894," loser to ",Stats!$AO894),CONCATENATE(Stats!$AO894," loser to ",Stats!$AN894))</f>
        <v>Nixon loser to Mike S</v>
      </c>
      <c r="AU894" s="45">
        <f>ABS(Stats!$AQ894-Stats!$AP894)</f>
        <v>2.84</v>
      </c>
      <c r="AV894" s="45">
        <f>Stats!$AQ894+Stats!$AP894</f>
        <v>188.2</v>
      </c>
      <c r="AW894" s="45"/>
      <c r="AX894" s="4"/>
      <c r="AY894" s="4"/>
      <c r="AZ894" s="4"/>
      <c r="BB894" s="4"/>
      <c r="BC894" s="4"/>
      <c r="BD894" s="4"/>
      <c r="BE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5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64">
        <v>2017.0</v>
      </c>
      <c r="AM895" s="64">
        <v>4.0</v>
      </c>
      <c r="AN895" s="65" t="s">
        <v>50</v>
      </c>
      <c r="AO895" s="65" t="s">
        <v>55</v>
      </c>
      <c r="AP895" s="64">
        <v>97.28</v>
      </c>
      <c r="AQ895" s="64">
        <v>87.82</v>
      </c>
      <c r="AR895" s="65" t="str">
        <f>IF(Stats!$AP895&gt;Stats!$AQ895,Stats!$AN895,Stats!$AO895)</f>
        <v>AJ</v>
      </c>
      <c r="AS895" s="65" t="str">
        <f>IF(Stats!$AR895=Stats!$AN895,CONCATENATE(Stats!$AN895," over ",Stats!$AO895),CONCATENATE(Stats!$AO895," over ",Stats!$AN895))</f>
        <v>AJ over Dave</v>
      </c>
      <c r="AT895" s="65" t="str">
        <f>IF(Stats!$AR895=Stats!$AO895,CONCATENATE(Stats!$AN895," loser to ",Stats!$AO895),CONCATENATE(Stats!$AO895," loser to ",Stats!$AN895))</f>
        <v>Dave loser to AJ</v>
      </c>
      <c r="AU895" s="64">
        <f>ABS(Stats!$AQ895-Stats!$AP895)</f>
        <v>9.46</v>
      </c>
      <c r="AV895" s="64">
        <f>Stats!$AQ895+Stats!$AP895</f>
        <v>185.1</v>
      </c>
      <c r="AW895" s="64"/>
      <c r="AX895" s="4"/>
      <c r="AY895" s="4"/>
      <c r="AZ895" s="4"/>
      <c r="BB895" s="4"/>
      <c r="BC895" s="4"/>
      <c r="BD895" s="4"/>
      <c r="BE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5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5">
        <v>2017.0</v>
      </c>
      <c r="AM896" s="45">
        <v>4.0</v>
      </c>
      <c r="AN896" s="46" t="s">
        <v>58</v>
      </c>
      <c r="AO896" s="46" t="s">
        <v>68</v>
      </c>
      <c r="AP896" s="45">
        <v>82.28</v>
      </c>
      <c r="AQ896" s="45">
        <v>85.38</v>
      </c>
      <c r="AR896" s="46" t="str">
        <f>IF(Stats!$AP896&gt;Stats!$AQ896,Stats!$AN896,Stats!$AO896)</f>
        <v>Ryan</v>
      </c>
      <c r="AS896" s="46" t="str">
        <f>IF(Stats!$AR896=Stats!$AN896,CONCATENATE(Stats!$AN896," over ",Stats!$AO896),CONCATENATE(Stats!$AO896," over ",Stats!$AN896))</f>
        <v>Ryan over Ean</v>
      </c>
      <c r="AT896" s="46" t="str">
        <f>IF(Stats!$AR896=Stats!$AO896,CONCATENATE(Stats!$AN896," loser to ",Stats!$AO896),CONCATENATE(Stats!$AO896," loser to ",Stats!$AN896))</f>
        <v>Ean loser to Ryan</v>
      </c>
      <c r="AU896" s="45">
        <f>ABS(Stats!$AQ896-Stats!$AP896)</f>
        <v>3.1</v>
      </c>
      <c r="AV896" s="45">
        <f>Stats!$AQ896+Stats!$AP896</f>
        <v>167.66</v>
      </c>
      <c r="AW896" s="45"/>
      <c r="AX896" s="4"/>
      <c r="AY896" s="4"/>
      <c r="AZ896" s="4"/>
      <c r="BB896" s="4"/>
      <c r="BC896" s="4"/>
      <c r="BD896" s="4"/>
      <c r="BE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5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64">
        <v>2017.0</v>
      </c>
      <c r="AM897" s="64">
        <v>4.0</v>
      </c>
      <c r="AN897" s="65" t="s">
        <v>52</v>
      </c>
      <c r="AO897" s="65" t="s">
        <v>61</v>
      </c>
      <c r="AP897" s="64">
        <v>136.4</v>
      </c>
      <c r="AQ897" s="64">
        <v>113.98</v>
      </c>
      <c r="AR897" s="65" t="str">
        <f>IF(Stats!$AP897&gt;Stats!$AQ897,Stats!$AN897,Stats!$AO897)</f>
        <v>Chapla</v>
      </c>
      <c r="AS897" s="65" t="str">
        <f>IF(Stats!$AR897=Stats!$AN897,CONCATENATE(Stats!$AN897," over ",Stats!$AO897),CONCATENATE(Stats!$AO897," over ",Stats!$AN897))</f>
        <v>Chapla over Jimmy</v>
      </c>
      <c r="AT897" s="65" t="str">
        <f>IF(Stats!$AR897=Stats!$AO897,CONCATENATE(Stats!$AN897," loser to ",Stats!$AO897),CONCATENATE(Stats!$AO897," loser to ",Stats!$AN897))</f>
        <v>Jimmy loser to Chapla</v>
      </c>
      <c r="AU897" s="64">
        <f>ABS(Stats!$AQ897-Stats!$AP897)</f>
        <v>22.42</v>
      </c>
      <c r="AV897" s="64">
        <f>Stats!$AQ897+Stats!$AP897</f>
        <v>250.38</v>
      </c>
      <c r="AW897" s="64"/>
      <c r="AX897" s="4"/>
      <c r="AY897" s="4"/>
      <c r="AZ897" s="4"/>
      <c r="BB897" s="4"/>
      <c r="BC897" s="4"/>
      <c r="BD897" s="4"/>
      <c r="BE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5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5">
        <v>2017.0</v>
      </c>
      <c r="AM898" s="45">
        <v>4.0</v>
      </c>
      <c r="AN898" s="46" t="s">
        <v>49</v>
      </c>
      <c r="AO898" s="46" t="s">
        <v>65</v>
      </c>
      <c r="AP898" s="45">
        <v>77.22</v>
      </c>
      <c r="AQ898" s="45">
        <v>98.66</v>
      </c>
      <c r="AR898" s="46" t="str">
        <f>IF(Stats!$AP898&gt;Stats!$AQ898,Stats!$AN898,Stats!$AO898)</f>
        <v>Neill</v>
      </c>
      <c r="AS898" s="46" t="str">
        <f>IF(Stats!$AR898=Stats!$AN898,CONCATENATE(Stats!$AN898," over ",Stats!$AO898),CONCATENATE(Stats!$AO898," over ",Stats!$AN898))</f>
        <v>Neill over Adler</v>
      </c>
      <c r="AT898" s="46" t="str">
        <f>IF(Stats!$AR898=Stats!$AO898,CONCATENATE(Stats!$AN898," loser to ",Stats!$AO898),CONCATENATE(Stats!$AO898," loser to ",Stats!$AN898))</f>
        <v>Adler loser to Neill</v>
      </c>
      <c r="AU898" s="45">
        <f>ABS(Stats!$AQ898-Stats!$AP898)</f>
        <v>21.44</v>
      </c>
      <c r="AV898" s="45">
        <f>Stats!$AQ898+Stats!$AP898</f>
        <v>175.88</v>
      </c>
      <c r="AW898" s="45"/>
      <c r="AX898" s="4"/>
      <c r="AY898" s="4"/>
      <c r="AZ898" s="4"/>
      <c r="BB898" s="4"/>
      <c r="BC898" s="4"/>
      <c r="BD898" s="4"/>
      <c r="BE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5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64">
        <v>2017.0</v>
      </c>
      <c r="AM899" s="64">
        <v>3.0</v>
      </c>
      <c r="AN899" s="65" t="s">
        <v>59</v>
      </c>
      <c r="AO899" s="65" t="s">
        <v>57</v>
      </c>
      <c r="AP899" s="64">
        <v>86.66</v>
      </c>
      <c r="AQ899" s="64">
        <v>54.46</v>
      </c>
      <c r="AR899" s="65" t="str">
        <f>IF(Stats!$AP899&gt;Stats!$AQ899,Stats!$AN899,Stats!$AO899)</f>
        <v>Forrest</v>
      </c>
      <c r="AS899" s="65" t="str">
        <f>IF(Stats!$AR899=Stats!$AN899,CONCATENATE(Stats!$AN899," over ",Stats!$AO899),CONCATENATE(Stats!$AO899," over ",Stats!$AN899))</f>
        <v>Forrest over Doug</v>
      </c>
      <c r="AT899" s="65" t="str">
        <f>IF(Stats!$AR899=Stats!$AO899,CONCATENATE(Stats!$AN899," loser to ",Stats!$AO899),CONCATENATE(Stats!$AO899," loser to ",Stats!$AN899))</f>
        <v>Doug loser to Forrest</v>
      </c>
      <c r="AU899" s="64">
        <f>ABS(Stats!$AQ899-Stats!$AP899)</f>
        <v>32.2</v>
      </c>
      <c r="AV899" s="64">
        <f>Stats!$AQ899+Stats!$AP899</f>
        <v>141.12</v>
      </c>
      <c r="AW899" s="64"/>
      <c r="AX899" s="4"/>
      <c r="AY899" s="4"/>
      <c r="AZ899" s="4"/>
      <c r="BB899" s="4"/>
      <c r="BC899" s="4"/>
      <c r="BD899" s="4"/>
      <c r="BE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5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5">
        <v>2017.0</v>
      </c>
      <c r="AM900" s="45">
        <v>3.0</v>
      </c>
      <c r="AN900" s="46" t="s">
        <v>60</v>
      </c>
      <c r="AO900" s="46" t="s">
        <v>63</v>
      </c>
      <c r="AP900" s="45">
        <v>57.38</v>
      </c>
      <c r="AQ900" s="45">
        <v>109.8</v>
      </c>
      <c r="AR900" s="46" t="str">
        <f>IF(Stats!$AP900&gt;Stats!$AQ900,Stats!$AN900,Stats!$AO900)</f>
        <v>Mike S</v>
      </c>
      <c r="AS900" s="46" t="str">
        <f>IF(Stats!$AR900=Stats!$AN900,CONCATENATE(Stats!$AN900," over ",Stats!$AO900),CONCATENATE(Stats!$AO900," over ",Stats!$AN900))</f>
        <v>Mike S over Hoyle</v>
      </c>
      <c r="AT900" s="46" t="str">
        <f>IF(Stats!$AR900=Stats!$AO900,CONCATENATE(Stats!$AN900," loser to ",Stats!$AO900),CONCATENATE(Stats!$AO900," loser to ",Stats!$AN900))</f>
        <v>Hoyle loser to Mike S</v>
      </c>
      <c r="AU900" s="45">
        <f>ABS(Stats!$AQ900-Stats!$AP900)</f>
        <v>52.42</v>
      </c>
      <c r="AV900" s="45">
        <f>Stats!$AQ900+Stats!$AP900</f>
        <v>167.18</v>
      </c>
      <c r="AW900" s="45"/>
      <c r="AX900" s="4"/>
      <c r="AY900" s="4"/>
      <c r="AZ900" s="4"/>
      <c r="BB900" s="4"/>
      <c r="BC900" s="4"/>
      <c r="BD900" s="4"/>
      <c r="BE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5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64">
        <v>2017.0</v>
      </c>
      <c r="AM901" s="64">
        <v>3.0</v>
      </c>
      <c r="AN901" s="65" t="s">
        <v>69</v>
      </c>
      <c r="AO901" s="65" t="s">
        <v>50</v>
      </c>
      <c r="AP901" s="64">
        <v>92.32</v>
      </c>
      <c r="AQ901" s="64">
        <v>81.5</v>
      </c>
      <c r="AR901" s="65" t="str">
        <f>IF(Stats!$AP901&gt;Stats!$AQ901,Stats!$AN901,Stats!$AO901)</f>
        <v>Todd</v>
      </c>
      <c r="AS901" s="65" t="str">
        <f>IF(Stats!$AR901=Stats!$AN901,CONCATENATE(Stats!$AN901," over ",Stats!$AO901),CONCATENATE(Stats!$AO901," over ",Stats!$AN901))</f>
        <v>Todd over AJ</v>
      </c>
      <c r="AT901" s="65" t="str">
        <f>IF(Stats!$AR901=Stats!$AO901,CONCATENATE(Stats!$AN901," loser to ",Stats!$AO901),CONCATENATE(Stats!$AO901," loser to ",Stats!$AN901))</f>
        <v>AJ loser to Todd</v>
      </c>
      <c r="AU901" s="64">
        <f>ABS(Stats!$AQ901-Stats!$AP901)</f>
        <v>10.82</v>
      </c>
      <c r="AV901" s="64">
        <f>Stats!$AQ901+Stats!$AP901</f>
        <v>173.82</v>
      </c>
      <c r="AW901" s="64"/>
      <c r="AX901" s="4"/>
      <c r="AY901" s="4"/>
      <c r="AZ901" s="4"/>
      <c r="BB901" s="4"/>
      <c r="BC901" s="4"/>
      <c r="BD901" s="4"/>
      <c r="BE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5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5">
        <v>2017.0</v>
      </c>
      <c r="AM902" s="45">
        <v>3.0</v>
      </c>
      <c r="AN902" s="46" t="s">
        <v>66</v>
      </c>
      <c r="AO902" s="46" t="s">
        <v>58</v>
      </c>
      <c r="AP902" s="45">
        <v>105.08</v>
      </c>
      <c r="AQ902" s="45">
        <v>129.52</v>
      </c>
      <c r="AR902" s="46" t="str">
        <f>IF(Stats!$AP902&gt;Stats!$AQ902,Stats!$AN902,Stats!$AO902)</f>
        <v>Ean</v>
      </c>
      <c r="AS902" s="46" t="str">
        <f>IF(Stats!$AR902=Stats!$AN902,CONCATENATE(Stats!$AN902," over ",Stats!$AO902),CONCATENATE(Stats!$AO902," over ",Stats!$AN902))</f>
        <v>Ean over Nixon</v>
      </c>
      <c r="AT902" s="46" t="str">
        <f>IF(Stats!$AR902=Stats!$AO902,CONCATENATE(Stats!$AN902," loser to ",Stats!$AO902),CONCATENATE(Stats!$AO902," loser to ",Stats!$AN902))</f>
        <v>Nixon loser to Ean</v>
      </c>
      <c r="AU902" s="45">
        <f>ABS(Stats!$AQ902-Stats!$AP902)</f>
        <v>24.44</v>
      </c>
      <c r="AV902" s="45">
        <f>Stats!$AQ902+Stats!$AP902</f>
        <v>234.6</v>
      </c>
      <c r="AW902" s="45"/>
      <c r="AX902" s="4"/>
      <c r="AY902" s="4"/>
      <c r="AZ902" s="4"/>
      <c r="BB902" s="4"/>
      <c r="BC902" s="4"/>
      <c r="BD902" s="4"/>
      <c r="BE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5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64">
        <v>2017.0</v>
      </c>
      <c r="AM903" s="64">
        <v>3.0</v>
      </c>
      <c r="AN903" s="65" t="s">
        <v>55</v>
      </c>
      <c r="AO903" s="65" t="s">
        <v>52</v>
      </c>
      <c r="AP903" s="64">
        <v>113.02</v>
      </c>
      <c r="AQ903" s="64">
        <v>112.44</v>
      </c>
      <c r="AR903" s="65" t="str">
        <f>IF(Stats!$AP903&gt;Stats!$AQ903,Stats!$AN903,Stats!$AO903)</f>
        <v>Dave</v>
      </c>
      <c r="AS903" s="65" t="str">
        <f>IF(Stats!$AR903=Stats!$AN903,CONCATENATE(Stats!$AN903," over ",Stats!$AO903),CONCATENATE(Stats!$AO903," over ",Stats!$AN903))</f>
        <v>Dave over Chapla</v>
      </c>
      <c r="AT903" s="65" t="str">
        <f>IF(Stats!$AR903=Stats!$AO903,CONCATENATE(Stats!$AN903," loser to ",Stats!$AO903),CONCATENATE(Stats!$AO903," loser to ",Stats!$AN903))</f>
        <v>Chapla loser to Dave</v>
      </c>
      <c r="AU903" s="64">
        <f>ABS(Stats!$AQ903-Stats!$AP903)</f>
        <v>0.58</v>
      </c>
      <c r="AV903" s="64">
        <f>Stats!$AQ903+Stats!$AP903</f>
        <v>225.46</v>
      </c>
      <c r="AW903" s="64"/>
      <c r="AX903" s="4"/>
      <c r="AY903" s="4"/>
      <c r="AZ903" s="4"/>
      <c r="BB903" s="4"/>
      <c r="BC903" s="4"/>
      <c r="BD903" s="4"/>
      <c r="BE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5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5">
        <v>2017.0</v>
      </c>
      <c r="AM904" s="45">
        <v>3.0</v>
      </c>
      <c r="AN904" s="46" t="s">
        <v>68</v>
      </c>
      <c r="AO904" s="46" t="s">
        <v>49</v>
      </c>
      <c r="AP904" s="45">
        <v>78.02</v>
      </c>
      <c r="AQ904" s="45">
        <v>50.92</v>
      </c>
      <c r="AR904" s="46" t="str">
        <f>IF(Stats!$AP904&gt;Stats!$AQ904,Stats!$AN904,Stats!$AO904)</f>
        <v>Ryan</v>
      </c>
      <c r="AS904" s="46" t="str">
        <f>IF(Stats!$AR904=Stats!$AN904,CONCATENATE(Stats!$AN904," over ",Stats!$AO904),CONCATENATE(Stats!$AO904," over ",Stats!$AN904))</f>
        <v>Ryan over Adler</v>
      </c>
      <c r="AT904" s="46" t="str">
        <f>IF(Stats!$AR904=Stats!$AO904,CONCATENATE(Stats!$AN904," loser to ",Stats!$AO904),CONCATENATE(Stats!$AO904," loser to ",Stats!$AN904))</f>
        <v>Adler loser to Ryan</v>
      </c>
      <c r="AU904" s="45">
        <f>ABS(Stats!$AQ904-Stats!$AP904)</f>
        <v>27.1</v>
      </c>
      <c r="AV904" s="45">
        <f>Stats!$AQ904+Stats!$AP904</f>
        <v>128.94</v>
      </c>
      <c r="AW904" s="45"/>
      <c r="AX904" s="4"/>
      <c r="AY904" s="4"/>
      <c r="AZ904" s="4"/>
      <c r="BB904" s="4"/>
      <c r="BC904" s="4"/>
      <c r="BD904" s="4"/>
      <c r="BE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5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64">
        <v>2017.0</v>
      </c>
      <c r="AM905" s="64">
        <v>3.0</v>
      </c>
      <c r="AN905" s="65" t="s">
        <v>61</v>
      </c>
      <c r="AO905" s="65" t="s">
        <v>65</v>
      </c>
      <c r="AP905" s="64">
        <v>98.8</v>
      </c>
      <c r="AQ905" s="64">
        <v>107.66</v>
      </c>
      <c r="AR905" s="65" t="str">
        <f>IF(Stats!$AP905&gt;Stats!$AQ905,Stats!$AN905,Stats!$AO905)</f>
        <v>Neill</v>
      </c>
      <c r="AS905" s="65" t="str">
        <f>IF(Stats!$AR905=Stats!$AN905,CONCATENATE(Stats!$AN905," over ",Stats!$AO905),CONCATENATE(Stats!$AO905," over ",Stats!$AN905))</f>
        <v>Neill over Jimmy</v>
      </c>
      <c r="AT905" s="65" t="str">
        <f>IF(Stats!$AR905=Stats!$AO905,CONCATENATE(Stats!$AN905," loser to ",Stats!$AO905),CONCATENATE(Stats!$AO905," loser to ",Stats!$AN905))</f>
        <v>Jimmy loser to Neill</v>
      </c>
      <c r="AU905" s="64">
        <f>ABS(Stats!$AQ905-Stats!$AP905)</f>
        <v>8.86</v>
      </c>
      <c r="AV905" s="64">
        <f>Stats!$AQ905+Stats!$AP905</f>
        <v>206.46</v>
      </c>
      <c r="AW905" s="64"/>
      <c r="AX905" s="4"/>
      <c r="AY905" s="4"/>
      <c r="AZ905" s="4"/>
      <c r="BB905" s="4"/>
      <c r="BC905" s="4"/>
      <c r="BD905" s="4"/>
      <c r="BE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5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5">
        <v>2017.0</v>
      </c>
      <c r="AM906" s="45">
        <v>2.0</v>
      </c>
      <c r="AN906" s="46" t="s">
        <v>63</v>
      </c>
      <c r="AO906" s="46" t="s">
        <v>59</v>
      </c>
      <c r="AP906" s="45">
        <v>79.04</v>
      </c>
      <c r="AQ906" s="45">
        <v>95.4</v>
      </c>
      <c r="AR906" s="46" t="str">
        <f>IF(Stats!$AP906&gt;Stats!$AQ906,Stats!$AN906,Stats!$AO906)</f>
        <v>Forrest</v>
      </c>
      <c r="AS906" s="46" t="str">
        <f>IF(Stats!$AR906=Stats!$AN906,CONCATENATE(Stats!$AN906," over ",Stats!$AO906),CONCATENATE(Stats!$AO906," over ",Stats!$AN906))</f>
        <v>Forrest over Mike S</v>
      </c>
      <c r="AT906" s="46" t="str">
        <f>IF(Stats!$AR906=Stats!$AO906,CONCATENATE(Stats!$AN906," loser to ",Stats!$AO906),CONCATENATE(Stats!$AO906," loser to ",Stats!$AN906))</f>
        <v>Mike S loser to Forrest</v>
      </c>
      <c r="AU906" s="45">
        <f>ABS(Stats!$AQ906-Stats!$AP906)</f>
        <v>16.36</v>
      </c>
      <c r="AV906" s="45">
        <f>Stats!$AQ906+Stats!$AP906</f>
        <v>174.44</v>
      </c>
      <c r="AW906" s="45"/>
      <c r="AX906" s="4"/>
      <c r="AY906" s="4"/>
      <c r="AZ906" s="4"/>
      <c r="BB906" s="4"/>
      <c r="BC906" s="4"/>
      <c r="BD906" s="4"/>
      <c r="BE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5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64">
        <v>2017.0</v>
      </c>
      <c r="AM907" s="64">
        <v>2.0</v>
      </c>
      <c r="AN907" s="65" t="s">
        <v>50</v>
      </c>
      <c r="AO907" s="65" t="s">
        <v>57</v>
      </c>
      <c r="AP907" s="64">
        <v>107.88</v>
      </c>
      <c r="AQ907" s="64">
        <v>90.28</v>
      </c>
      <c r="AR907" s="65" t="str">
        <f>IF(Stats!$AP907&gt;Stats!$AQ907,Stats!$AN907,Stats!$AO907)</f>
        <v>AJ</v>
      </c>
      <c r="AS907" s="65" t="str">
        <f>IF(Stats!$AR907=Stats!$AN907,CONCATENATE(Stats!$AN907," over ",Stats!$AO907),CONCATENATE(Stats!$AO907," over ",Stats!$AN907))</f>
        <v>AJ over Doug</v>
      </c>
      <c r="AT907" s="65" t="str">
        <f>IF(Stats!$AR907=Stats!$AO907,CONCATENATE(Stats!$AN907," loser to ",Stats!$AO907),CONCATENATE(Stats!$AO907," loser to ",Stats!$AN907))</f>
        <v>Doug loser to AJ</v>
      </c>
      <c r="AU907" s="64">
        <f>ABS(Stats!$AQ907-Stats!$AP907)</f>
        <v>17.6</v>
      </c>
      <c r="AV907" s="64">
        <f>Stats!$AQ907+Stats!$AP907</f>
        <v>198.16</v>
      </c>
      <c r="AW907" s="64"/>
      <c r="AX907" s="4"/>
      <c r="AY907" s="4"/>
      <c r="AZ907" s="4"/>
      <c r="BB907" s="4"/>
      <c r="BC907" s="4"/>
      <c r="BD907" s="4"/>
      <c r="BE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5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5">
        <v>2017.0</v>
      </c>
      <c r="AM908" s="45">
        <v>2.0</v>
      </c>
      <c r="AN908" s="46" t="s">
        <v>58</v>
      </c>
      <c r="AO908" s="46" t="s">
        <v>60</v>
      </c>
      <c r="AP908" s="45">
        <v>88.98</v>
      </c>
      <c r="AQ908" s="45">
        <v>112.72</v>
      </c>
      <c r="AR908" s="46" t="str">
        <f>IF(Stats!$AP908&gt;Stats!$AQ908,Stats!$AN908,Stats!$AO908)</f>
        <v>Hoyle</v>
      </c>
      <c r="AS908" s="46" t="str">
        <f>IF(Stats!$AR908=Stats!$AN908,CONCATENATE(Stats!$AN908," over ",Stats!$AO908),CONCATENATE(Stats!$AO908," over ",Stats!$AN908))</f>
        <v>Hoyle over Ean</v>
      </c>
      <c r="AT908" s="46" t="str">
        <f>IF(Stats!$AR908=Stats!$AO908,CONCATENATE(Stats!$AN908," loser to ",Stats!$AO908),CONCATENATE(Stats!$AO908," loser to ",Stats!$AN908))</f>
        <v>Ean loser to Hoyle</v>
      </c>
      <c r="AU908" s="45">
        <f>ABS(Stats!$AQ908-Stats!$AP908)</f>
        <v>23.74</v>
      </c>
      <c r="AV908" s="45">
        <f>Stats!$AQ908+Stats!$AP908</f>
        <v>201.7</v>
      </c>
      <c r="AW908" s="45"/>
      <c r="AX908" s="4"/>
      <c r="AY908" s="4"/>
      <c r="AZ908" s="4"/>
      <c r="BB908" s="4"/>
      <c r="BC908" s="4"/>
      <c r="BD908" s="4"/>
      <c r="BE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5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64">
        <v>2017.0</v>
      </c>
      <c r="AM909" s="64">
        <v>2.0</v>
      </c>
      <c r="AN909" s="65" t="s">
        <v>52</v>
      </c>
      <c r="AO909" s="65" t="s">
        <v>69</v>
      </c>
      <c r="AP909" s="64">
        <v>79.02</v>
      </c>
      <c r="AQ909" s="64">
        <v>90.02</v>
      </c>
      <c r="AR909" s="65" t="str">
        <f>IF(Stats!$AP909&gt;Stats!$AQ909,Stats!$AN909,Stats!$AO909)</f>
        <v>Todd</v>
      </c>
      <c r="AS909" s="65" t="str">
        <f>IF(Stats!$AR909=Stats!$AN909,CONCATENATE(Stats!$AN909," over ",Stats!$AO909),CONCATENATE(Stats!$AO909," over ",Stats!$AN909))</f>
        <v>Todd over Chapla</v>
      </c>
      <c r="AT909" s="65" t="str">
        <f>IF(Stats!$AR909=Stats!$AO909,CONCATENATE(Stats!$AN909," loser to ",Stats!$AO909),CONCATENATE(Stats!$AO909," loser to ",Stats!$AN909))</f>
        <v>Chapla loser to Todd</v>
      </c>
      <c r="AU909" s="64">
        <f>ABS(Stats!$AQ909-Stats!$AP909)</f>
        <v>11</v>
      </c>
      <c r="AV909" s="64">
        <f>Stats!$AQ909+Stats!$AP909</f>
        <v>169.04</v>
      </c>
      <c r="AW909" s="64"/>
      <c r="AX909" s="4"/>
      <c r="AY909" s="4"/>
      <c r="AZ909" s="4"/>
      <c r="BB909" s="4"/>
      <c r="BC909" s="4"/>
      <c r="BD909" s="4"/>
      <c r="BE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5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5">
        <v>2017.0</v>
      </c>
      <c r="AM910" s="45">
        <v>2.0</v>
      </c>
      <c r="AN910" s="46" t="s">
        <v>49</v>
      </c>
      <c r="AO910" s="46" t="s">
        <v>66</v>
      </c>
      <c r="AP910" s="45">
        <v>132.1</v>
      </c>
      <c r="AQ910" s="45">
        <v>74.44</v>
      </c>
      <c r="AR910" s="46" t="str">
        <f>IF(Stats!$AP910&gt;Stats!$AQ910,Stats!$AN910,Stats!$AO910)</f>
        <v>Adler</v>
      </c>
      <c r="AS910" s="46" t="str">
        <f>IF(Stats!$AR910=Stats!$AN910,CONCATENATE(Stats!$AN910," over ",Stats!$AO910),CONCATENATE(Stats!$AO910," over ",Stats!$AN910))</f>
        <v>Adler over Nixon</v>
      </c>
      <c r="AT910" s="46" t="str">
        <f>IF(Stats!$AR910=Stats!$AO910,CONCATENATE(Stats!$AN910," loser to ",Stats!$AO910),CONCATENATE(Stats!$AO910," loser to ",Stats!$AN910))</f>
        <v>Nixon loser to Adler</v>
      </c>
      <c r="AU910" s="45">
        <f>ABS(Stats!$AQ910-Stats!$AP910)</f>
        <v>57.66</v>
      </c>
      <c r="AV910" s="45">
        <f>Stats!$AQ910+Stats!$AP910</f>
        <v>206.54</v>
      </c>
      <c r="AW910" s="45"/>
      <c r="AX910" s="4"/>
      <c r="AY910" s="4"/>
      <c r="AZ910" s="4"/>
      <c r="BB910" s="4"/>
      <c r="BC910" s="4"/>
      <c r="BD910" s="4"/>
      <c r="BE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5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64">
        <v>2017.0</v>
      </c>
      <c r="AM911" s="64">
        <v>2.0</v>
      </c>
      <c r="AN911" s="65" t="s">
        <v>65</v>
      </c>
      <c r="AO911" s="65" t="s">
        <v>55</v>
      </c>
      <c r="AP911" s="64">
        <v>68.28</v>
      </c>
      <c r="AQ911" s="64">
        <v>90.26</v>
      </c>
      <c r="AR911" s="65" t="str">
        <f>IF(Stats!$AP911&gt;Stats!$AQ911,Stats!$AN911,Stats!$AO911)</f>
        <v>Dave</v>
      </c>
      <c r="AS911" s="65" t="str">
        <f>IF(Stats!$AR911=Stats!$AN911,CONCATENATE(Stats!$AN911," over ",Stats!$AO911),CONCATENATE(Stats!$AO911," over ",Stats!$AN911))</f>
        <v>Dave over Neill</v>
      </c>
      <c r="AT911" s="65" t="str">
        <f>IF(Stats!$AR911=Stats!$AO911,CONCATENATE(Stats!$AN911," loser to ",Stats!$AO911),CONCATENATE(Stats!$AO911," loser to ",Stats!$AN911))</f>
        <v>Neill loser to Dave</v>
      </c>
      <c r="AU911" s="64">
        <f>ABS(Stats!$AQ911-Stats!$AP911)</f>
        <v>21.98</v>
      </c>
      <c r="AV911" s="64">
        <f>Stats!$AQ911+Stats!$AP911</f>
        <v>158.54</v>
      </c>
      <c r="AW911" s="64"/>
      <c r="AX911" s="4"/>
      <c r="AY911" s="4"/>
      <c r="AZ911" s="4"/>
      <c r="BB911" s="4"/>
      <c r="BC911" s="4"/>
      <c r="BD911" s="4"/>
      <c r="BE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5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5">
        <v>2017.0</v>
      </c>
      <c r="AM912" s="45">
        <v>2.0</v>
      </c>
      <c r="AN912" s="46" t="s">
        <v>61</v>
      </c>
      <c r="AO912" s="46" t="s">
        <v>68</v>
      </c>
      <c r="AP912" s="45">
        <v>72.62</v>
      </c>
      <c r="AQ912" s="45">
        <v>104.22</v>
      </c>
      <c r="AR912" s="46" t="str">
        <f>IF(Stats!$AP912&gt;Stats!$AQ912,Stats!$AN912,Stats!$AO912)</f>
        <v>Ryan</v>
      </c>
      <c r="AS912" s="46" t="str">
        <f>IF(Stats!$AR912=Stats!$AN912,CONCATENATE(Stats!$AN912," over ",Stats!$AO912),CONCATENATE(Stats!$AO912," over ",Stats!$AN912))</f>
        <v>Ryan over Jimmy</v>
      </c>
      <c r="AT912" s="46" t="str">
        <f>IF(Stats!$AR912=Stats!$AO912,CONCATENATE(Stats!$AN912," loser to ",Stats!$AO912),CONCATENATE(Stats!$AO912," loser to ",Stats!$AN912))</f>
        <v>Jimmy loser to Ryan</v>
      </c>
      <c r="AU912" s="45">
        <f>ABS(Stats!$AQ912-Stats!$AP912)</f>
        <v>31.6</v>
      </c>
      <c r="AV912" s="45">
        <f>Stats!$AQ912+Stats!$AP912</f>
        <v>176.84</v>
      </c>
      <c r="AW912" s="45"/>
      <c r="AX912" s="4"/>
      <c r="AY912" s="4"/>
      <c r="AZ912" s="4"/>
      <c r="BB912" s="4"/>
      <c r="BC912" s="4"/>
      <c r="BD912" s="4"/>
      <c r="BE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5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64">
        <v>2017.0</v>
      </c>
      <c r="AM913" s="64">
        <v>1.0</v>
      </c>
      <c r="AN913" s="65" t="s">
        <v>59</v>
      </c>
      <c r="AO913" s="65" t="s">
        <v>50</v>
      </c>
      <c r="AP913" s="64">
        <v>75.24</v>
      </c>
      <c r="AQ913" s="64">
        <v>79.5</v>
      </c>
      <c r="AR913" s="65" t="str">
        <f>IF(Stats!$AP913&gt;Stats!$AQ913,Stats!$AN913,Stats!$AO913)</f>
        <v>AJ</v>
      </c>
      <c r="AS913" s="65" t="str">
        <f>IF(Stats!$AR913=Stats!$AN913,CONCATENATE(Stats!$AN913," over ",Stats!$AO913),CONCATENATE(Stats!$AO913," over ",Stats!$AN913))</f>
        <v>AJ over Forrest</v>
      </c>
      <c r="AT913" s="65" t="str">
        <f>IF(Stats!$AR913=Stats!$AO913,CONCATENATE(Stats!$AN913," loser to ",Stats!$AO913),CONCATENATE(Stats!$AO913," loser to ",Stats!$AN913))</f>
        <v>Forrest loser to AJ</v>
      </c>
      <c r="AU913" s="64">
        <f>ABS(Stats!$AQ913-Stats!$AP913)</f>
        <v>4.26</v>
      </c>
      <c r="AV913" s="64">
        <f>Stats!$AQ913+Stats!$AP913</f>
        <v>154.74</v>
      </c>
      <c r="AW913" s="64"/>
      <c r="AX913" s="4"/>
      <c r="AY913" s="4"/>
      <c r="AZ913" s="4"/>
      <c r="BB913" s="4"/>
      <c r="BC913" s="4"/>
      <c r="BD913" s="4"/>
      <c r="BE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5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5">
        <v>2017.0</v>
      </c>
      <c r="AM914" s="45">
        <v>1.0</v>
      </c>
      <c r="AN914" s="46" t="s">
        <v>63</v>
      </c>
      <c r="AO914" s="46" t="s">
        <v>58</v>
      </c>
      <c r="AP914" s="45">
        <v>100.56</v>
      </c>
      <c r="AQ914" s="45">
        <v>84.18</v>
      </c>
      <c r="AR914" s="46" t="str">
        <f>IF(Stats!$AP914&gt;Stats!$AQ914,Stats!$AN914,Stats!$AO914)</f>
        <v>Mike S</v>
      </c>
      <c r="AS914" s="46" t="str">
        <f>IF(Stats!$AR914=Stats!$AN914,CONCATENATE(Stats!$AN914," over ",Stats!$AO914),CONCATENATE(Stats!$AO914," over ",Stats!$AN914))</f>
        <v>Mike S over Ean</v>
      </c>
      <c r="AT914" s="46" t="str">
        <f>IF(Stats!$AR914=Stats!$AO914,CONCATENATE(Stats!$AN914," loser to ",Stats!$AO914),CONCATENATE(Stats!$AO914," loser to ",Stats!$AN914))</f>
        <v>Ean loser to Mike S</v>
      </c>
      <c r="AU914" s="45">
        <f>ABS(Stats!$AQ914-Stats!$AP914)</f>
        <v>16.38</v>
      </c>
      <c r="AV914" s="45">
        <f>Stats!$AQ914+Stats!$AP914</f>
        <v>184.74</v>
      </c>
      <c r="AW914" s="45"/>
      <c r="AX914" s="4"/>
      <c r="AY914" s="4"/>
      <c r="AZ914" s="4"/>
      <c r="BB914" s="4"/>
      <c r="BC914" s="4"/>
      <c r="BD914" s="4"/>
      <c r="BE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5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64">
        <v>2017.0</v>
      </c>
      <c r="AM915" s="64">
        <v>1.0</v>
      </c>
      <c r="AN915" s="65" t="s">
        <v>57</v>
      </c>
      <c r="AO915" s="65" t="s">
        <v>52</v>
      </c>
      <c r="AP915" s="64">
        <v>103.54</v>
      </c>
      <c r="AQ915" s="64">
        <v>100.22</v>
      </c>
      <c r="AR915" s="65" t="str">
        <f>IF(Stats!$AP915&gt;Stats!$AQ915,Stats!$AN915,Stats!$AO915)</f>
        <v>Doug</v>
      </c>
      <c r="AS915" s="65" t="str">
        <f>IF(Stats!$AR915=Stats!$AN915,CONCATENATE(Stats!$AN915," over ",Stats!$AO915),CONCATENATE(Stats!$AO915," over ",Stats!$AN915))</f>
        <v>Doug over Chapla</v>
      </c>
      <c r="AT915" s="65" t="str">
        <f>IF(Stats!$AR915=Stats!$AO915,CONCATENATE(Stats!$AN915," loser to ",Stats!$AO915),CONCATENATE(Stats!$AO915," loser to ",Stats!$AN915))</f>
        <v>Chapla loser to Doug</v>
      </c>
      <c r="AU915" s="64">
        <f>ABS(Stats!$AQ915-Stats!$AP915)</f>
        <v>3.32</v>
      </c>
      <c r="AV915" s="64">
        <f>Stats!$AQ915+Stats!$AP915</f>
        <v>203.76</v>
      </c>
      <c r="AW915" s="64"/>
      <c r="AX915" s="4"/>
      <c r="AY915" s="4"/>
      <c r="AZ915" s="4"/>
      <c r="BB915" s="4"/>
      <c r="BC915" s="4"/>
      <c r="BD915" s="4"/>
      <c r="BE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5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5">
        <v>2017.0</v>
      </c>
      <c r="AM916" s="45">
        <v>1.0</v>
      </c>
      <c r="AN916" s="46" t="s">
        <v>60</v>
      </c>
      <c r="AO916" s="46" t="s">
        <v>49</v>
      </c>
      <c r="AP916" s="45">
        <v>71.04</v>
      </c>
      <c r="AQ916" s="45">
        <v>93.48</v>
      </c>
      <c r="AR916" s="46" t="str">
        <f>IF(Stats!$AP916&gt;Stats!$AQ916,Stats!$AN916,Stats!$AO916)</f>
        <v>Adler</v>
      </c>
      <c r="AS916" s="46" t="str">
        <f>IF(Stats!$AR916=Stats!$AN916,CONCATENATE(Stats!$AN916," over ",Stats!$AO916),CONCATENATE(Stats!$AO916," over ",Stats!$AN916))</f>
        <v>Adler over Hoyle</v>
      </c>
      <c r="AT916" s="46" t="str">
        <f>IF(Stats!$AR916=Stats!$AO916,CONCATENATE(Stats!$AN916," loser to ",Stats!$AO916),CONCATENATE(Stats!$AO916," loser to ",Stats!$AN916))</f>
        <v>Hoyle loser to Adler</v>
      </c>
      <c r="AU916" s="45">
        <f>ABS(Stats!$AQ916-Stats!$AP916)</f>
        <v>22.44</v>
      </c>
      <c r="AV916" s="45">
        <f>Stats!$AQ916+Stats!$AP916</f>
        <v>164.52</v>
      </c>
      <c r="AW916" s="45"/>
      <c r="AX916" s="4"/>
      <c r="AY916" s="4"/>
      <c r="AZ916" s="4"/>
      <c r="BB916" s="4"/>
      <c r="BC916" s="4"/>
      <c r="BD916" s="4"/>
      <c r="BE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5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64">
        <v>2017.0</v>
      </c>
      <c r="AM917" s="64">
        <v>1.0</v>
      </c>
      <c r="AN917" s="65" t="s">
        <v>69</v>
      </c>
      <c r="AO917" s="65" t="s">
        <v>65</v>
      </c>
      <c r="AP917" s="64">
        <v>84.34</v>
      </c>
      <c r="AQ917" s="64">
        <v>53.2</v>
      </c>
      <c r="AR917" s="65" t="str">
        <f>IF(Stats!$AP917&gt;Stats!$AQ917,Stats!$AN917,Stats!$AO917)</f>
        <v>Todd</v>
      </c>
      <c r="AS917" s="65" t="str">
        <f>IF(Stats!$AR917=Stats!$AN917,CONCATENATE(Stats!$AN917," over ",Stats!$AO917),CONCATENATE(Stats!$AO917," over ",Stats!$AN917))</f>
        <v>Todd over Neill</v>
      </c>
      <c r="AT917" s="65" t="str">
        <f>IF(Stats!$AR917=Stats!$AO917,CONCATENATE(Stats!$AN917," loser to ",Stats!$AO917),CONCATENATE(Stats!$AO917," loser to ",Stats!$AN917))</f>
        <v>Neill loser to Todd</v>
      </c>
      <c r="AU917" s="64">
        <f>ABS(Stats!$AQ917-Stats!$AP917)</f>
        <v>31.14</v>
      </c>
      <c r="AV917" s="64">
        <f>Stats!$AQ917+Stats!$AP917</f>
        <v>137.54</v>
      </c>
      <c r="AW917" s="64"/>
      <c r="AX917" s="4"/>
      <c r="AY917" s="4"/>
      <c r="AZ917" s="4"/>
      <c r="BB917" s="4"/>
      <c r="BC917" s="4"/>
      <c r="BD917" s="4"/>
      <c r="BE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5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5">
        <v>2017.0</v>
      </c>
      <c r="AM918" s="45">
        <v>1.0</v>
      </c>
      <c r="AN918" s="46" t="s">
        <v>66</v>
      </c>
      <c r="AO918" s="46" t="s">
        <v>61</v>
      </c>
      <c r="AP918" s="45">
        <v>130.98</v>
      </c>
      <c r="AQ918" s="45">
        <v>94.92</v>
      </c>
      <c r="AR918" s="46" t="str">
        <f>IF(Stats!$AP918&gt;Stats!$AQ918,Stats!$AN918,Stats!$AO918)</f>
        <v>Nixon</v>
      </c>
      <c r="AS918" s="46" t="str">
        <f>IF(Stats!$AR918=Stats!$AN918,CONCATENATE(Stats!$AN918," over ",Stats!$AO918),CONCATENATE(Stats!$AO918," over ",Stats!$AN918))</f>
        <v>Nixon over Jimmy</v>
      </c>
      <c r="AT918" s="46" t="str">
        <f>IF(Stats!$AR918=Stats!$AO918,CONCATENATE(Stats!$AN918," loser to ",Stats!$AO918),CONCATENATE(Stats!$AO918," loser to ",Stats!$AN918))</f>
        <v>Jimmy loser to Nixon</v>
      </c>
      <c r="AU918" s="45">
        <f>ABS(Stats!$AQ918-Stats!$AP918)</f>
        <v>36.06</v>
      </c>
      <c r="AV918" s="45">
        <f>Stats!$AQ918+Stats!$AP918</f>
        <v>225.9</v>
      </c>
      <c r="AW918" s="45"/>
      <c r="AX918" s="4"/>
      <c r="AY918" s="4"/>
      <c r="AZ918" s="4"/>
      <c r="BB918" s="4"/>
      <c r="BC918" s="4"/>
      <c r="BD918" s="4"/>
      <c r="BE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5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64">
        <v>2017.0</v>
      </c>
      <c r="AM919" s="64">
        <v>1.0</v>
      </c>
      <c r="AN919" s="65" t="s">
        <v>55</v>
      </c>
      <c r="AO919" s="65" t="s">
        <v>68</v>
      </c>
      <c r="AP919" s="64">
        <v>118.74</v>
      </c>
      <c r="AQ919" s="64">
        <v>103.82</v>
      </c>
      <c r="AR919" s="65" t="str">
        <f>IF(Stats!$AP919&gt;Stats!$AQ919,Stats!$AN919,Stats!$AO919)</f>
        <v>Dave</v>
      </c>
      <c r="AS919" s="65" t="str">
        <f>IF(Stats!$AR919=Stats!$AN919,CONCATENATE(Stats!$AN919," over ",Stats!$AO919),CONCATENATE(Stats!$AO919," over ",Stats!$AN919))</f>
        <v>Dave over Ryan</v>
      </c>
      <c r="AT919" s="65" t="str">
        <f>IF(Stats!$AR919=Stats!$AO919,CONCATENATE(Stats!$AN919," loser to ",Stats!$AO919),CONCATENATE(Stats!$AO919," loser to ",Stats!$AN919))</f>
        <v>Ryan loser to Dave</v>
      </c>
      <c r="AU919" s="64">
        <f>ABS(Stats!$AQ919-Stats!$AP919)</f>
        <v>14.92</v>
      </c>
      <c r="AV919" s="64">
        <f>Stats!$AQ919+Stats!$AP919</f>
        <v>222.56</v>
      </c>
      <c r="AW919" s="64"/>
      <c r="AX919" s="4"/>
      <c r="AY919" s="4"/>
      <c r="AZ919" s="4"/>
      <c r="BB919" s="4"/>
      <c r="BC919" s="4"/>
      <c r="BD919" s="4"/>
      <c r="BE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5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5">
        <v>2016.0</v>
      </c>
      <c r="AM920" s="45">
        <v>16.0</v>
      </c>
      <c r="AN920" s="46" t="s">
        <v>57</v>
      </c>
      <c r="AO920" s="46" t="s">
        <v>55</v>
      </c>
      <c r="AP920" s="45">
        <v>147.28</v>
      </c>
      <c r="AQ920" s="45">
        <v>77.32</v>
      </c>
      <c r="AR920" s="46" t="str">
        <f>IF(Stats!$AP920&gt;Stats!$AQ920,Stats!$AN920,Stats!$AO920)</f>
        <v>Doug</v>
      </c>
      <c r="AS920" s="46" t="str">
        <f>IF(Stats!$AR920=Stats!$AN920,CONCATENATE(Stats!$AN920," over ",Stats!$AO920),CONCATENATE(Stats!$AO920," over ",Stats!$AN920))</f>
        <v>Doug over Dave</v>
      </c>
      <c r="AT920" s="46" t="str">
        <f>IF(Stats!$AR920=Stats!$AO920,CONCATENATE(Stats!$AN920," loser to ",Stats!$AO920),CONCATENATE(Stats!$AO920," loser to ",Stats!$AN920))</f>
        <v>Dave loser to Doug</v>
      </c>
      <c r="AU920" s="45">
        <f>ABS(Stats!$AQ920-Stats!$AP920)</f>
        <v>69.96</v>
      </c>
      <c r="AV920" s="45">
        <f>Stats!$AQ920+Stats!$AP920</f>
        <v>224.6</v>
      </c>
      <c r="AW920" s="45" t="s">
        <v>73</v>
      </c>
      <c r="AX920" s="4"/>
      <c r="AY920" s="4"/>
      <c r="AZ920" s="4"/>
      <c r="BB920" s="4"/>
      <c r="BC920" s="4"/>
      <c r="BD920" s="4"/>
      <c r="BE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5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64">
        <v>2016.0</v>
      </c>
      <c r="AM921" s="64">
        <v>16.0</v>
      </c>
      <c r="AN921" s="65" t="s">
        <v>65</v>
      </c>
      <c r="AO921" s="65" t="s">
        <v>63</v>
      </c>
      <c r="AP921" s="64">
        <v>91.76</v>
      </c>
      <c r="AQ921" s="64">
        <v>77.5</v>
      </c>
      <c r="AR921" s="65" t="str">
        <f>IF(Stats!$AP921&gt;Stats!$AQ921,Stats!$AN921,Stats!$AO921)</f>
        <v>Neill</v>
      </c>
      <c r="AS921" s="65" t="str">
        <f>IF(Stats!$AR921=Stats!$AN921,CONCATENATE(Stats!$AN921," over ",Stats!$AO921),CONCATENATE(Stats!$AO921," over ",Stats!$AN921))</f>
        <v>Neill over Mike S</v>
      </c>
      <c r="AT921" s="65" t="str">
        <f>IF(Stats!$AR921=Stats!$AO921,CONCATENATE(Stats!$AN921," loser to ",Stats!$AO921),CONCATENATE(Stats!$AO921," loser to ",Stats!$AN921))</f>
        <v>Mike S loser to Neill</v>
      </c>
      <c r="AU921" s="64">
        <f>ABS(Stats!$AQ921-Stats!$AP921)</f>
        <v>14.26</v>
      </c>
      <c r="AV921" s="64">
        <f>Stats!$AQ921+Stats!$AP921</f>
        <v>169.26</v>
      </c>
      <c r="AW921" s="64" t="s">
        <v>73</v>
      </c>
      <c r="AX921" s="4"/>
      <c r="AY921" s="4"/>
      <c r="AZ921" s="4"/>
      <c r="BB921" s="4"/>
      <c r="BC921" s="4"/>
      <c r="BD921" s="4"/>
      <c r="BE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5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5">
        <v>2016.0</v>
      </c>
      <c r="AM922" s="45">
        <v>16.0</v>
      </c>
      <c r="AN922" s="46" t="s">
        <v>58</v>
      </c>
      <c r="AO922" s="46" t="s">
        <v>49</v>
      </c>
      <c r="AP922" s="45">
        <v>158.38</v>
      </c>
      <c r="AQ922" s="45">
        <v>124.48</v>
      </c>
      <c r="AR922" s="46" t="str">
        <f>IF(Stats!$AP922&gt;Stats!$AQ922,Stats!$AN922,Stats!$AO922)</f>
        <v>Ean</v>
      </c>
      <c r="AS922" s="46" t="str">
        <f>IF(Stats!$AR922=Stats!$AN922,CONCATENATE(Stats!$AN922," over ",Stats!$AO922),CONCATENATE(Stats!$AO922," over ",Stats!$AN922))</f>
        <v>Ean over Adler</v>
      </c>
      <c r="AT922" s="46" t="str">
        <f>IF(Stats!$AR922=Stats!$AO922,CONCATENATE(Stats!$AN922," loser to ",Stats!$AO922),CONCATENATE(Stats!$AO922," loser to ",Stats!$AN922))</f>
        <v>Adler loser to Ean</v>
      </c>
      <c r="AU922" s="45">
        <f>ABS(Stats!$AQ922-Stats!$AP922)</f>
        <v>33.9</v>
      </c>
      <c r="AV922" s="45">
        <f>Stats!$AQ922+Stats!$AP922</f>
        <v>282.86</v>
      </c>
      <c r="AW922" s="45" t="s">
        <v>73</v>
      </c>
      <c r="AX922" s="4"/>
      <c r="AY922" s="4"/>
      <c r="AZ922" s="4"/>
      <c r="BB922" s="4"/>
      <c r="BC922" s="4"/>
      <c r="BD922" s="4"/>
      <c r="BE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5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64">
        <v>2016.0</v>
      </c>
      <c r="AM923" s="64">
        <v>16.0</v>
      </c>
      <c r="AN923" s="65" t="s">
        <v>50</v>
      </c>
      <c r="AO923" s="65" t="s">
        <v>61</v>
      </c>
      <c r="AP923" s="64">
        <v>90.78</v>
      </c>
      <c r="AQ923" s="64">
        <v>109.94</v>
      </c>
      <c r="AR923" s="65" t="str">
        <f>IF(Stats!$AP923&gt;Stats!$AQ923,Stats!$AN923,Stats!$AO923)</f>
        <v>Jimmy</v>
      </c>
      <c r="AS923" s="65" t="str">
        <f>IF(Stats!$AR923=Stats!$AN923,CONCATENATE(Stats!$AN923," over ",Stats!$AO923),CONCATENATE(Stats!$AO923," over ",Stats!$AN923))</f>
        <v>Jimmy over AJ</v>
      </c>
      <c r="AT923" s="65" t="str">
        <f>IF(Stats!$AR923=Stats!$AO923,CONCATENATE(Stats!$AN923," loser to ",Stats!$AO923),CONCATENATE(Stats!$AO923," loser to ",Stats!$AN923))</f>
        <v>AJ loser to Jimmy</v>
      </c>
      <c r="AU923" s="64">
        <f>ABS(Stats!$AQ923-Stats!$AP923)</f>
        <v>19.16</v>
      </c>
      <c r="AV923" s="64">
        <f>Stats!$AQ923+Stats!$AP923</f>
        <v>200.72</v>
      </c>
      <c r="AW923" s="64" t="s">
        <v>73</v>
      </c>
      <c r="AX923" s="4"/>
      <c r="AY923" s="4"/>
      <c r="AZ923" s="4"/>
      <c r="BB923" s="4"/>
      <c r="BC923" s="4"/>
      <c r="BD923" s="4"/>
      <c r="BE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5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5">
        <v>2016.0</v>
      </c>
      <c r="AM924" s="45">
        <v>16.0</v>
      </c>
      <c r="AN924" s="46" t="s">
        <v>60</v>
      </c>
      <c r="AO924" s="46" t="s">
        <v>66</v>
      </c>
      <c r="AP924" s="45">
        <v>79.1</v>
      </c>
      <c r="AQ924" s="45">
        <v>113.68</v>
      </c>
      <c r="AR924" s="46" t="str">
        <f>IF(Stats!$AP924&gt;Stats!$AQ924,Stats!$AN924,Stats!$AO924)</f>
        <v>Nixon</v>
      </c>
      <c r="AS924" s="46" t="str">
        <f>IF(Stats!$AR924=Stats!$AN924,CONCATENATE(Stats!$AN924," over ",Stats!$AO924),CONCATENATE(Stats!$AO924," over ",Stats!$AN924))</f>
        <v>Nixon over Hoyle</v>
      </c>
      <c r="AT924" s="46" t="str">
        <f>IF(Stats!$AR924=Stats!$AO924,CONCATENATE(Stats!$AN924," loser to ",Stats!$AO924),CONCATENATE(Stats!$AO924," loser to ",Stats!$AN924))</f>
        <v>Hoyle loser to Nixon</v>
      </c>
      <c r="AU924" s="45">
        <f>ABS(Stats!$AQ924-Stats!$AP924)</f>
        <v>34.58</v>
      </c>
      <c r="AV924" s="45">
        <f>Stats!$AQ924+Stats!$AP924</f>
        <v>192.78</v>
      </c>
      <c r="AW924" s="45" t="s">
        <v>73</v>
      </c>
      <c r="AX924" s="4"/>
      <c r="AY924" s="4"/>
      <c r="AZ924" s="4"/>
      <c r="BB924" s="4"/>
      <c r="BC924" s="4"/>
      <c r="BD924" s="4"/>
      <c r="BE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5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64">
        <v>2016.0</v>
      </c>
      <c r="AM925" s="64">
        <v>16.0</v>
      </c>
      <c r="AN925" s="65" t="s">
        <v>69</v>
      </c>
      <c r="AO925" s="65" t="s">
        <v>68</v>
      </c>
      <c r="AP925" s="64">
        <v>76.48</v>
      </c>
      <c r="AQ925" s="64">
        <v>97.36</v>
      </c>
      <c r="AR925" s="65" t="str">
        <f>IF(Stats!$AP925&gt;Stats!$AQ925,Stats!$AN925,Stats!$AO925)</f>
        <v>Ryan</v>
      </c>
      <c r="AS925" s="65" t="str">
        <f>IF(Stats!$AR925=Stats!$AN925,CONCATENATE(Stats!$AN925," over ",Stats!$AO925),CONCATENATE(Stats!$AO925," over ",Stats!$AN925))</f>
        <v>Ryan over Todd</v>
      </c>
      <c r="AT925" s="65" t="str">
        <f>IF(Stats!$AR925=Stats!$AO925,CONCATENATE(Stats!$AN925," loser to ",Stats!$AO925),CONCATENATE(Stats!$AO925," loser to ",Stats!$AN925))</f>
        <v>Todd loser to Ryan</v>
      </c>
      <c r="AU925" s="64">
        <f>ABS(Stats!$AQ925-Stats!$AP925)</f>
        <v>20.88</v>
      </c>
      <c r="AV925" s="64">
        <f>Stats!$AQ925+Stats!$AP925</f>
        <v>173.84</v>
      </c>
      <c r="AW925" s="64" t="s">
        <v>73</v>
      </c>
      <c r="AX925" s="4"/>
      <c r="AY925" s="4"/>
      <c r="AZ925" s="4"/>
      <c r="BB925" s="4"/>
      <c r="BC925" s="4"/>
      <c r="BD925" s="4"/>
      <c r="BE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5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5">
        <v>2016.0</v>
      </c>
      <c r="AM926" s="45">
        <v>16.0</v>
      </c>
      <c r="AN926" s="46" t="s">
        <v>59</v>
      </c>
      <c r="AO926" s="46" t="s">
        <v>52</v>
      </c>
      <c r="AP926" s="45">
        <v>88.26</v>
      </c>
      <c r="AQ926" s="45">
        <v>88.42</v>
      </c>
      <c r="AR926" s="46" t="str">
        <f>IF(Stats!$AP926&gt;Stats!$AQ926,Stats!$AN926,Stats!$AO926)</f>
        <v>Chapla</v>
      </c>
      <c r="AS926" s="46" t="str">
        <f>IF(Stats!$AR926=Stats!$AN926,CONCATENATE(Stats!$AN926," over ",Stats!$AO926),CONCATENATE(Stats!$AO926," over ",Stats!$AN926))</f>
        <v>Chapla over Forrest</v>
      </c>
      <c r="AT926" s="46" t="str">
        <f>IF(Stats!$AR926=Stats!$AO926,CONCATENATE(Stats!$AN926," loser to ",Stats!$AO926),CONCATENATE(Stats!$AO926," loser to ",Stats!$AN926))</f>
        <v>Forrest loser to Chapla</v>
      </c>
      <c r="AU926" s="45">
        <f>ABS(Stats!$AQ926-Stats!$AP926)</f>
        <v>0.16</v>
      </c>
      <c r="AV926" s="45">
        <f>Stats!$AQ926+Stats!$AP926</f>
        <v>176.68</v>
      </c>
      <c r="AW926" s="45" t="s">
        <v>73</v>
      </c>
      <c r="AX926" s="4"/>
      <c r="AY926" s="4"/>
      <c r="AZ926" s="4"/>
      <c r="BB926" s="4"/>
      <c r="BC926" s="4"/>
      <c r="BD926" s="4"/>
      <c r="BE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5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64">
        <v>2016.0</v>
      </c>
      <c r="AM927" s="64">
        <v>15.0</v>
      </c>
      <c r="AN927" s="65" t="s">
        <v>65</v>
      </c>
      <c r="AO927" s="65" t="s">
        <v>55</v>
      </c>
      <c r="AP927" s="64">
        <v>105.42</v>
      </c>
      <c r="AQ927" s="64">
        <v>107.5</v>
      </c>
      <c r="AR927" s="65" t="str">
        <f>IF(Stats!$AP927&gt;Stats!$AQ927,Stats!$AN927,Stats!$AO927)</f>
        <v>Dave</v>
      </c>
      <c r="AS927" s="65" t="str">
        <f>IF(Stats!$AR927=Stats!$AN927,CONCATENATE(Stats!$AN927," over ",Stats!$AO927),CONCATENATE(Stats!$AO927," over ",Stats!$AN927))</f>
        <v>Dave over Neill</v>
      </c>
      <c r="AT927" s="65" t="str">
        <f>IF(Stats!$AR927=Stats!$AO927,CONCATENATE(Stats!$AN927," loser to ",Stats!$AO927),CONCATENATE(Stats!$AO927," loser to ",Stats!$AN927))</f>
        <v>Neill loser to Dave</v>
      </c>
      <c r="AU927" s="64">
        <f>ABS(Stats!$AQ927-Stats!$AP927)</f>
        <v>2.08</v>
      </c>
      <c r="AV927" s="64">
        <f>Stats!$AQ927+Stats!$AP927</f>
        <v>212.92</v>
      </c>
      <c r="AW927" s="64" t="s">
        <v>73</v>
      </c>
      <c r="AX927" s="4"/>
      <c r="AY927" s="4"/>
      <c r="AZ927" s="4"/>
      <c r="BB927" s="4"/>
      <c r="BC927" s="4"/>
      <c r="BD927" s="4"/>
      <c r="BE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5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5">
        <v>2016.0</v>
      </c>
      <c r="AM928" s="45">
        <v>15.0</v>
      </c>
      <c r="AN928" s="46" t="s">
        <v>57</v>
      </c>
      <c r="AO928" s="46" t="s">
        <v>63</v>
      </c>
      <c r="AP928" s="45">
        <v>91.08</v>
      </c>
      <c r="AQ928" s="45">
        <v>66.5</v>
      </c>
      <c r="AR928" s="46" t="str">
        <f>IF(Stats!$AP928&gt;Stats!$AQ928,Stats!$AN928,Stats!$AO928)</f>
        <v>Doug</v>
      </c>
      <c r="AS928" s="46" t="str">
        <f>IF(Stats!$AR928=Stats!$AN928,CONCATENATE(Stats!$AN928," over ",Stats!$AO928),CONCATENATE(Stats!$AO928," over ",Stats!$AN928))</f>
        <v>Doug over Mike S</v>
      </c>
      <c r="AT928" s="46" t="str">
        <f>IF(Stats!$AR928=Stats!$AO928,CONCATENATE(Stats!$AN928," loser to ",Stats!$AO928),CONCATENATE(Stats!$AO928," loser to ",Stats!$AN928))</f>
        <v>Mike S loser to Doug</v>
      </c>
      <c r="AU928" s="45">
        <f>ABS(Stats!$AQ928-Stats!$AP928)</f>
        <v>24.58</v>
      </c>
      <c r="AV928" s="45">
        <f>Stats!$AQ928+Stats!$AP928</f>
        <v>157.58</v>
      </c>
      <c r="AW928" s="45" t="s">
        <v>73</v>
      </c>
      <c r="AX928" s="4"/>
      <c r="AY928" s="4"/>
      <c r="AZ928" s="4"/>
      <c r="BB928" s="4"/>
      <c r="BC928" s="4"/>
      <c r="BD928" s="4"/>
      <c r="BE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5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64">
        <v>2016.0</v>
      </c>
      <c r="AM929" s="64">
        <v>15.0</v>
      </c>
      <c r="AN929" s="65" t="s">
        <v>58</v>
      </c>
      <c r="AO929" s="65" t="s">
        <v>49</v>
      </c>
      <c r="AP929" s="64">
        <v>102.26</v>
      </c>
      <c r="AQ929" s="64">
        <v>122.44</v>
      </c>
      <c r="AR929" s="65" t="str">
        <f>IF(Stats!$AP929&gt;Stats!$AQ929,Stats!$AN929,Stats!$AO929)</f>
        <v>Adler</v>
      </c>
      <c r="AS929" s="65" t="str">
        <f>IF(Stats!$AR929=Stats!$AN929,CONCATENATE(Stats!$AN929," over ",Stats!$AO929),CONCATENATE(Stats!$AO929," over ",Stats!$AN929))</f>
        <v>Adler over Ean</v>
      </c>
      <c r="AT929" s="65" t="str">
        <f>IF(Stats!$AR929=Stats!$AO929,CONCATENATE(Stats!$AN929," loser to ",Stats!$AO929),CONCATENATE(Stats!$AO929," loser to ",Stats!$AN929))</f>
        <v>Ean loser to Adler</v>
      </c>
      <c r="AU929" s="64">
        <f>ABS(Stats!$AQ929-Stats!$AP929)</f>
        <v>20.18</v>
      </c>
      <c r="AV929" s="64">
        <f>Stats!$AQ929+Stats!$AP929</f>
        <v>224.7</v>
      </c>
      <c r="AW929" s="64" t="s">
        <v>73</v>
      </c>
      <c r="AX929" s="4"/>
      <c r="AY929" s="4"/>
      <c r="AZ929" s="4"/>
      <c r="BB929" s="4"/>
      <c r="BC929" s="4"/>
      <c r="BD929" s="4"/>
      <c r="BE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5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5">
        <v>2016.0</v>
      </c>
      <c r="AM930" s="45">
        <v>15.0</v>
      </c>
      <c r="AN930" s="46" t="s">
        <v>60</v>
      </c>
      <c r="AO930" s="46" t="s">
        <v>61</v>
      </c>
      <c r="AP930" s="45">
        <v>68.0</v>
      </c>
      <c r="AQ930" s="45">
        <v>121.72</v>
      </c>
      <c r="AR930" s="46" t="str">
        <f>IF(Stats!$AP930&gt;Stats!$AQ930,Stats!$AN930,Stats!$AO930)</f>
        <v>Jimmy</v>
      </c>
      <c r="AS930" s="46" t="str">
        <f>IF(Stats!$AR930=Stats!$AN930,CONCATENATE(Stats!$AN930," over ",Stats!$AO930),CONCATENATE(Stats!$AO930," over ",Stats!$AN930))</f>
        <v>Jimmy over Hoyle</v>
      </c>
      <c r="AT930" s="46" t="str">
        <f>IF(Stats!$AR930=Stats!$AO930,CONCATENATE(Stats!$AN930," loser to ",Stats!$AO930),CONCATENATE(Stats!$AO930," loser to ",Stats!$AN930))</f>
        <v>Hoyle loser to Jimmy</v>
      </c>
      <c r="AU930" s="45">
        <f>ABS(Stats!$AQ930-Stats!$AP930)</f>
        <v>53.72</v>
      </c>
      <c r="AV930" s="45">
        <f>Stats!$AQ930+Stats!$AP930</f>
        <v>189.72</v>
      </c>
      <c r="AW930" s="45" t="s">
        <v>73</v>
      </c>
      <c r="AX930" s="4"/>
      <c r="AY930" s="4"/>
      <c r="AZ930" s="4"/>
      <c r="BB930" s="4"/>
      <c r="BC930" s="4"/>
      <c r="BD930" s="4"/>
      <c r="BE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5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64">
        <v>2016.0</v>
      </c>
      <c r="AM931" s="64">
        <v>15.0</v>
      </c>
      <c r="AN931" s="65" t="s">
        <v>50</v>
      </c>
      <c r="AO931" s="65" t="s">
        <v>68</v>
      </c>
      <c r="AP931" s="64">
        <v>113.28</v>
      </c>
      <c r="AQ931" s="64">
        <v>98.62</v>
      </c>
      <c r="AR931" s="65" t="str">
        <f>IF(Stats!$AP931&gt;Stats!$AQ931,Stats!$AN931,Stats!$AO931)</f>
        <v>AJ</v>
      </c>
      <c r="AS931" s="65" t="str">
        <f>IF(Stats!$AR931=Stats!$AN931,CONCATENATE(Stats!$AN931," over ",Stats!$AO931),CONCATENATE(Stats!$AO931," over ",Stats!$AN931))</f>
        <v>AJ over Ryan</v>
      </c>
      <c r="AT931" s="65" t="str">
        <f>IF(Stats!$AR931=Stats!$AO931,CONCATENATE(Stats!$AN931," loser to ",Stats!$AO931),CONCATENATE(Stats!$AO931," loser to ",Stats!$AN931))</f>
        <v>Ryan loser to AJ</v>
      </c>
      <c r="AU931" s="64">
        <f>ABS(Stats!$AQ931-Stats!$AP931)</f>
        <v>14.66</v>
      </c>
      <c r="AV931" s="64">
        <f>Stats!$AQ931+Stats!$AP931</f>
        <v>211.9</v>
      </c>
      <c r="AW931" s="64" t="s">
        <v>73</v>
      </c>
      <c r="AX931" s="4"/>
      <c r="AY931" s="4"/>
      <c r="AZ931" s="4"/>
      <c r="BB931" s="4"/>
      <c r="BC931" s="4"/>
      <c r="BD931" s="4"/>
      <c r="BE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5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5">
        <v>2016.0</v>
      </c>
      <c r="AM932" s="45">
        <v>15.0</v>
      </c>
      <c r="AN932" s="46" t="s">
        <v>59</v>
      </c>
      <c r="AO932" s="46" t="s">
        <v>66</v>
      </c>
      <c r="AP932" s="45">
        <v>83.06</v>
      </c>
      <c r="AQ932" s="45">
        <v>107.52</v>
      </c>
      <c r="AR932" s="46" t="str">
        <f>IF(Stats!$AP932&gt;Stats!$AQ932,Stats!$AN932,Stats!$AO932)</f>
        <v>Nixon</v>
      </c>
      <c r="AS932" s="46" t="str">
        <f>IF(Stats!$AR932=Stats!$AN932,CONCATENATE(Stats!$AN932," over ",Stats!$AO932),CONCATENATE(Stats!$AO932," over ",Stats!$AN932))</f>
        <v>Nixon over Forrest</v>
      </c>
      <c r="AT932" s="46" t="str">
        <f>IF(Stats!$AR932=Stats!$AO932,CONCATENATE(Stats!$AN932," loser to ",Stats!$AO932),CONCATENATE(Stats!$AO932," loser to ",Stats!$AN932))</f>
        <v>Forrest loser to Nixon</v>
      </c>
      <c r="AU932" s="45">
        <f>ABS(Stats!$AQ932-Stats!$AP932)</f>
        <v>24.46</v>
      </c>
      <c r="AV932" s="45">
        <f>Stats!$AQ932+Stats!$AP932</f>
        <v>190.58</v>
      </c>
      <c r="AW932" s="45" t="s">
        <v>73</v>
      </c>
      <c r="AX932" s="4"/>
      <c r="AY932" s="4"/>
      <c r="AZ932" s="4"/>
      <c r="BB932" s="4"/>
      <c r="BC932" s="4"/>
      <c r="BD932" s="4"/>
      <c r="BE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5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64">
        <v>2016.0</v>
      </c>
      <c r="AM933" s="64">
        <v>15.0</v>
      </c>
      <c r="AN933" s="65" t="s">
        <v>69</v>
      </c>
      <c r="AO933" s="65" t="s">
        <v>52</v>
      </c>
      <c r="AP933" s="64">
        <v>110.84</v>
      </c>
      <c r="AQ933" s="64">
        <v>80.9</v>
      </c>
      <c r="AR933" s="65" t="str">
        <f>IF(Stats!$AP933&gt;Stats!$AQ933,Stats!$AN933,Stats!$AO933)</f>
        <v>Todd</v>
      </c>
      <c r="AS933" s="65" t="str">
        <f>IF(Stats!$AR933=Stats!$AN933,CONCATENATE(Stats!$AN933," over ",Stats!$AO933),CONCATENATE(Stats!$AO933," over ",Stats!$AN933))</f>
        <v>Todd over Chapla</v>
      </c>
      <c r="AT933" s="65" t="str">
        <f>IF(Stats!$AR933=Stats!$AO933,CONCATENATE(Stats!$AN933," loser to ",Stats!$AO933),CONCATENATE(Stats!$AO933," loser to ",Stats!$AN933))</f>
        <v>Chapla loser to Todd</v>
      </c>
      <c r="AU933" s="64">
        <f>ABS(Stats!$AQ933-Stats!$AP933)</f>
        <v>29.94</v>
      </c>
      <c r="AV933" s="64">
        <f>Stats!$AQ933+Stats!$AP933</f>
        <v>191.74</v>
      </c>
      <c r="AW933" s="64" t="s">
        <v>73</v>
      </c>
      <c r="AX933" s="4"/>
      <c r="AY933" s="4"/>
      <c r="AZ933" s="4"/>
      <c r="BB933" s="4"/>
      <c r="BC933" s="4"/>
      <c r="BD933" s="4"/>
      <c r="BE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5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5">
        <v>2016.0</v>
      </c>
      <c r="AM934" s="45">
        <v>14.0</v>
      </c>
      <c r="AN934" s="46" t="s">
        <v>49</v>
      </c>
      <c r="AO934" s="46" t="s">
        <v>65</v>
      </c>
      <c r="AP934" s="45">
        <v>87.58</v>
      </c>
      <c r="AQ934" s="45">
        <v>92.94</v>
      </c>
      <c r="AR934" s="46" t="str">
        <f>IF(Stats!$AP934&gt;Stats!$AQ934,Stats!$AN934,Stats!$AO934)</f>
        <v>Neill</v>
      </c>
      <c r="AS934" s="46" t="str">
        <f>IF(Stats!$AR934=Stats!$AN934,CONCATENATE(Stats!$AN934," over ",Stats!$AO934),CONCATENATE(Stats!$AO934," over ",Stats!$AN934))</f>
        <v>Neill over Adler</v>
      </c>
      <c r="AT934" s="46" t="str">
        <f>IF(Stats!$AR934=Stats!$AO934,CONCATENATE(Stats!$AN934," loser to ",Stats!$AO934),CONCATENATE(Stats!$AO934," loser to ",Stats!$AN934))</f>
        <v>Adler loser to Neill</v>
      </c>
      <c r="AU934" s="45">
        <f>ABS(Stats!$AQ934-Stats!$AP934)</f>
        <v>5.36</v>
      </c>
      <c r="AV934" s="45">
        <f>Stats!$AQ934+Stats!$AP934</f>
        <v>180.52</v>
      </c>
      <c r="AW934" s="45"/>
      <c r="AX934" s="4"/>
      <c r="AY934" s="4"/>
      <c r="AZ934" s="4"/>
      <c r="BB934" s="4"/>
      <c r="BC934" s="4"/>
      <c r="BD934" s="4"/>
      <c r="BE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5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64">
        <v>2016.0</v>
      </c>
      <c r="AM935" s="64">
        <v>14.0</v>
      </c>
      <c r="AN935" s="65" t="s">
        <v>58</v>
      </c>
      <c r="AO935" s="65" t="s">
        <v>57</v>
      </c>
      <c r="AP935" s="64">
        <v>92.1</v>
      </c>
      <c r="AQ935" s="64">
        <v>104.24</v>
      </c>
      <c r="AR935" s="65" t="str">
        <f>IF(Stats!$AP935&gt;Stats!$AQ935,Stats!$AN935,Stats!$AO935)</f>
        <v>Doug</v>
      </c>
      <c r="AS935" s="65" t="str">
        <f>IF(Stats!$AR935=Stats!$AN935,CONCATENATE(Stats!$AN935," over ",Stats!$AO935),CONCATENATE(Stats!$AO935," over ",Stats!$AN935))</f>
        <v>Doug over Ean</v>
      </c>
      <c r="AT935" s="65" t="str">
        <f>IF(Stats!$AR935=Stats!$AO935,CONCATENATE(Stats!$AN935," loser to ",Stats!$AO935),CONCATENATE(Stats!$AO935," loser to ",Stats!$AN935))</f>
        <v>Ean loser to Doug</v>
      </c>
      <c r="AU935" s="64">
        <f>ABS(Stats!$AQ935-Stats!$AP935)</f>
        <v>12.14</v>
      </c>
      <c r="AV935" s="64">
        <f>Stats!$AQ935+Stats!$AP935</f>
        <v>196.34</v>
      </c>
      <c r="AW935" s="64"/>
      <c r="AX935" s="4"/>
      <c r="AY935" s="4"/>
      <c r="AZ935" s="4"/>
      <c r="BB935" s="4"/>
      <c r="BC935" s="4"/>
      <c r="BD935" s="4"/>
      <c r="BE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5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5">
        <v>2016.0</v>
      </c>
      <c r="AM936" s="45">
        <v>14.0</v>
      </c>
      <c r="AN936" s="46" t="s">
        <v>68</v>
      </c>
      <c r="AO936" s="46" t="s">
        <v>61</v>
      </c>
      <c r="AP936" s="45">
        <v>39.5</v>
      </c>
      <c r="AQ936" s="45">
        <v>92.32</v>
      </c>
      <c r="AR936" s="46" t="str">
        <f>IF(Stats!$AP936&gt;Stats!$AQ936,Stats!$AN936,Stats!$AO936)</f>
        <v>Jimmy</v>
      </c>
      <c r="AS936" s="46" t="str">
        <f>IF(Stats!$AR936=Stats!$AN936,CONCATENATE(Stats!$AN936," over ",Stats!$AO936),CONCATENATE(Stats!$AO936," over ",Stats!$AN936))</f>
        <v>Jimmy over Ryan</v>
      </c>
      <c r="AT936" s="46" t="str">
        <f>IF(Stats!$AR936=Stats!$AO936,CONCATENATE(Stats!$AN936," loser to ",Stats!$AO936),CONCATENATE(Stats!$AO936," loser to ",Stats!$AN936))</f>
        <v>Ryan loser to Jimmy</v>
      </c>
      <c r="AU936" s="45">
        <f>ABS(Stats!$AQ936-Stats!$AP936)</f>
        <v>52.82</v>
      </c>
      <c r="AV936" s="45">
        <f>Stats!$AQ936+Stats!$AP936</f>
        <v>131.82</v>
      </c>
      <c r="AW936" s="45"/>
      <c r="AX936" s="4"/>
      <c r="AY936" s="4"/>
      <c r="AZ936" s="4"/>
      <c r="BB936" s="4"/>
      <c r="BC936" s="4"/>
      <c r="BD936" s="4"/>
      <c r="BE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5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64">
        <v>2016.0</v>
      </c>
      <c r="AM937" s="64">
        <v>14.0</v>
      </c>
      <c r="AN937" s="65" t="s">
        <v>60</v>
      </c>
      <c r="AO937" s="65" t="s">
        <v>66</v>
      </c>
      <c r="AP937" s="64">
        <v>122.8</v>
      </c>
      <c r="AQ937" s="64">
        <v>86.48</v>
      </c>
      <c r="AR937" s="65" t="str">
        <f>IF(Stats!$AP937&gt;Stats!$AQ937,Stats!$AN937,Stats!$AO937)</f>
        <v>Hoyle</v>
      </c>
      <c r="AS937" s="65" t="str">
        <f>IF(Stats!$AR937=Stats!$AN937,CONCATENATE(Stats!$AN937," over ",Stats!$AO937),CONCATENATE(Stats!$AO937," over ",Stats!$AN937))</f>
        <v>Hoyle over Nixon</v>
      </c>
      <c r="AT937" s="65" t="str">
        <f>IF(Stats!$AR937=Stats!$AO937,CONCATENATE(Stats!$AN937," loser to ",Stats!$AO937),CONCATENATE(Stats!$AO937," loser to ",Stats!$AN937))</f>
        <v>Nixon loser to Hoyle</v>
      </c>
      <c r="AU937" s="64">
        <f>ABS(Stats!$AQ937-Stats!$AP937)</f>
        <v>36.32</v>
      </c>
      <c r="AV937" s="64">
        <f>Stats!$AQ937+Stats!$AP937</f>
        <v>209.28</v>
      </c>
      <c r="AW937" s="64"/>
      <c r="AX937" s="4"/>
      <c r="AY937" s="4"/>
      <c r="AZ937" s="4"/>
      <c r="BB937" s="4"/>
      <c r="BC937" s="4"/>
      <c r="BD937" s="4"/>
      <c r="BE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5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5">
        <v>2016.0</v>
      </c>
      <c r="AM938" s="45">
        <v>14.0</v>
      </c>
      <c r="AN938" s="46" t="s">
        <v>50</v>
      </c>
      <c r="AO938" s="46" t="s">
        <v>52</v>
      </c>
      <c r="AP938" s="45">
        <v>89.26</v>
      </c>
      <c r="AQ938" s="45">
        <v>88.2</v>
      </c>
      <c r="AR938" s="46" t="str">
        <f>IF(Stats!$AP938&gt;Stats!$AQ938,Stats!$AN938,Stats!$AO938)</f>
        <v>AJ</v>
      </c>
      <c r="AS938" s="46" t="str">
        <f>IF(Stats!$AR938=Stats!$AN938,CONCATENATE(Stats!$AN938," over ",Stats!$AO938),CONCATENATE(Stats!$AO938," over ",Stats!$AN938))</f>
        <v>AJ over Chapla</v>
      </c>
      <c r="AT938" s="46" t="str">
        <f>IF(Stats!$AR938=Stats!$AO938,CONCATENATE(Stats!$AN938," loser to ",Stats!$AO938),CONCATENATE(Stats!$AO938," loser to ",Stats!$AN938))</f>
        <v>Chapla loser to AJ</v>
      </c>
      <c r="AU938" s="45">
        <f>ABS(Stats!$AQ938-Stats!$AP938)</f>
        <v>1.06</v>
      </c>
      <c r="AV938" s="45">
        <f>Stats!$AQ938+Stats!$AP938</f>
        <v>177.46</v>
      </c>
      <c r="AW938" s="45"/>
      <c r="AX938" s="4"/>
      <c r="AY938" s="4"/>
      <c r="AZ938" s="4"/>
      <c r="BB938" s="4"/>
      <c r="BC938" s="4"/>
      <c r="BD938" s="4"/>
      <c r="BE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5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64">
        <v>2016.0</v>
      </c>
      <c r="AM939" s="64">
        <v>14.0</v>
      </c>
      <c r="AN939" s="65" t="s">
        <v>59</v>
      </c>
      <c r="AO939" s="65" t="s">
        <v>69</v>
      </c>
      <c r="AP939" s="64">
        <v>82.08</v>
      </c>
      <c r="AQ939" s="64">
        <v>58.24</v>
      </c>
      <c r="AR939" s="65" t="str">
        <f>IF(Stats!$AP939&gt;Stats!$AQ939,Stats!$AN939,Stats!$AO939)</f>
        <v>Forrest</v>
      </c>
      <c r="AS939" s="65" t="str">
        <f>IF(Stats!$AR939=Stats!$AN939,CONCATENATE(Stats!$AN939," over ",Stats!$AO939),CONCATENATE(Stats!$AO939," over ",Stats!$AN939))</f>
        <v>Forrest over Todd</v>
      </c>
      <c r="AT939" s="65" t="str">
        <f>IF(Stats!$AR939=Stats!$AO939,CONCATENATE(Stats!$AN939," loser to ",Stats!$AO939),CONCATENATE(Stats!$AO939," loser to ",Stats!$AN939))</f>
        <v>Todd loser to Forrest</v>
      </c>
      <c r="AU939" s="64">
        <f>ABS(Stats!$AQ939-Stats!$AP939)</f>
        <v>23.84</v>
      </c>
      <c r="AV939" s="64">
        <f>Stats!$AQ939+Stats!$AP939</f>
        <v>140.32</v>
      </c>
      <c r="AW939" s="64"/>
      <c r="AX939" s="4"/>
      <c r="AY939" s="4"/>
      <c r="AZ939" s="4"/>
      <c r="BB939" s="4"/>
      <c r="BC939" s="4"/>
      <c r="BD939" s="4"/>
      <c r="BE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5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5">
        <v>2016.0</v>
      </c>
      <c r="AM940" s="45">
        <v>13.0</v>
      </c>
      <c r="AN940" s="46" t="s">
        <v>59</v>
      </c>
      <c r="AO940" s="46" t="s">
        <v>58</v>
      </c>
      <c r="AP940" s="45">
        <v>94.14</v>
      </c>
      <c r="AQ940" s="45">
        <v>104.76</v>
      </c>
      <c r="AR940" s="46" t="str">
        <f>IF(Stats!$AP940&gt;Stats!$AQ940,Stats!$AN940,Stats!$AO940)</f>
        <v>Ean</v>
      </c>
      <c r="AS940" s="46" t="str">
        <f>IF(Stats!$AR940=Stats!$AN940,CONCATENATE(Stats!$AN940," over ",Stats!$AO940),CONCATENATE(Stats!$AO940," over ",Stats!$AN940))</f>
        <v>Ean over Forrest</v>
      </c>
      <c r="AT940" s="46" t="str">
        <f>IF(Stats!$AR940=Stats!$AO940,CONCATENATE(Stats!$AN940," loser to ",Stats!$AO940),CONCATENATE(Stats!$AO940," loser to ",Stats!$AN940))</f>
        <v>Forrest loser to Ean</v>
      </c>
      <c r="AU940" s="45">
        <f>ABS(Stats!$AQ940-Stats!$AP940)</f>
        <v>10.62</v>
      </c>
      <c r="AV940" s="45">
        <f>Stats!$AQ940+Stats!$AP940</f>
        <v>198.9</v>
      </c>
      <c r="AW940" s="45"/>
      <c r="AX940" s="4"/>
      <c r="AY940" s="4"/>
      <c r="AZ940" s="4"/>
      <c r="BB940" s="4"/>
      <c r="BC940" s="4"/>
      <c r="BD940" s="4"/>
      <c r="BE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5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64">
        <v>2016.0</v>
      </c>
      <c r="AM941" s="64">
        <v>13.0</v>
      </c>
      <c r="AN941" s="65" t="s">
        <v>50</v>
      </c>
      <c r="AO941" s="65" t="s">
        <v>52</v>
      </c>
      <c r="AP941" s="64">
        <v>77.0</v>
      </c>
      <c r="AQ941" s="64">
        <v>98.28</v>
      </c>
      <c r="AR941" s="65" t="str">
        <f>IF(Stats!$AP941&gt;Stats!$AQ941,Stats!$AN941,Stats!$AO941)</f>
        <v>Chapla</v>
      </c>
      <c r="AS941" s="65" t="str">
        <f>IF(Stats!$AR941=Stats!$AN941,CONCATENATE(Stats!$AN941," over ",Stats!$AO941),CONCATENATE(Stats!$AO941," over ",Stats!$AN941))</f>
        <v>Chapla over AJ</v>
      </c>
      <c r="AT941" s="65" t="str">
        <f>IF(Stats!$AR941=Stats!$AO941,CONCATENATE(Stats!$AN941," loser to ",Stats!$AO941),CONCATENATE(Stats!$AO941," loser to ",Stats!$AN941))</f>
        <v>AJ loser to Chapla</v>
      </c>
      <c r="AU941" s="64">
        <f>ABS(Stats!$AQ941-Stats!$AP941)</f>
        <v>21.28</v>
      </c>
      <c r="AV941" s="64">
        <f>Stats!$AQ941+Stats!$AP941</f>
        <v>175.28</v>
      </c>
      <c r="AW941" s="64"/>
      <c r="AX941" s="4"/>
      <c r="AY941" s="4"/>
      <c r="AZ941" s="4"/>
      <c r="BB941" s="4"/>
      <c r="BC941" s="4"/>
      <c r="BD941" s="4"/>
      <c r="BE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5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5">
        <v>2016.0</v>
      </c>
      <c r="AM942" s="45">
        <v>13.0</v>
      </c>
      <c r="AN942" s="46" t="s">
        <v>63</v>
      </c>
      <c r="AO942" s="46" t="s">
        <v>49</v>
      </c>
      <c r="AP942" s="45">
        <v>106.54</v>
      </c>
      <c r="AQ942" s="45">
        <v>128.78</v>
      </c>
      <c r="AR942" s="46" t="str">
        <f>IF(Stats!$AP942&gt;Stats!$AQ942,Stats!$AN942,Stats!$AO942)</f>
        <v>Adler</v>
      </c>
      <c r="AS942" s="46" t="str">
        <f>IF(Stats!$AR942=Stats!$AN942,CONCATENATE(Stats!$AN942," over ",Stats!$AO942),CONCATENATE(Stats!$AO942," over ",Stats!$AN942))</f>
        <v>Adler over Mike S</v>
      </c>
      <c r="AT942" s="46" t="str">
        <f>IF(Stats!$AR942=Stats!$AO942,CONCATENATE(Stats!$AN942," loser to ",Stats!$AO942),CONCATENATE(Stats!$AO942," loser to ",Stats!$AN942))</f>
        <v>Mike S loser to Adler</v>
      </c>
      <c r="AU942" s="45">
        <f>ABS(Stats!$AQ942-Stats!$AP942)</f>
        <v>22.24</v>
      </c>
      <c r="AV942" s="45">
        <f>Stats!$AQ942+Stats!$AP942</f>
        <v>235.32</v>
      </c>
      <c r="AW942" s="45"/>
      <c r="AX942" s="4"/>
      <c r="AY942" s="4"/>
      <c r="AZ942" s="4"/>
      <c r="BB942" s="4"/>
      <c r="BC942" s="4"/>
      <c r="BD942" s="4"/>
      <c r="BE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5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64">
        <v>2016.0</v>
      </c>
      <c r="AM943" s="64">
        <v>13.0</v>
      </c>
      <c r="AN943" s="65" t="s">
        <v>57</v>
      </c>
      <c r="AO943" s="65" t="s">
        <v>65</v>
      </c>
      <c r="AP943" s="64">
        <v>115.86</v>
      </c>
      <c r="AQ943" s="64">
        <v>94.46</v>
      </c>
      <c r="AR943" s="65" t="str">
        <f>IF(Stats!$AP943&gt;Stats!$AQ943,Stats!$AN943,Stats!$AO943)</f>
        <v>Doug</v>
      </c>
      <c r="AS943" s="65" t="str">
        <f>IF(Stats!$AR943=Stats!$AN943,CONCATENATE(Stats!$AN943," over ",Stats!$AO943),CONCATENATE(Stats!$AO943," over ",Stats!$AN943))</f>
        <v>Doug over Neill</v>
      </c>
      <c r="AT943" s="65" t="str">
        <f>IF(Stats!$AR943=Stats!$AO943,CONCATENATE(Stats!$AN943," loser to ",Stats!$AO943),CONCATENATE(Stats!$AO943," loser to ",Stats!$AN943))</f>
        <v>Neill loser to Doug</v>
      </c>
      <c r="AU943" s="64">
        <f>ABS(Stats!$AQ943-Stats!$AP943)</f>
        <v>21.4</v>
      </c>
      <c r="AV943" s="64">
        <f>Stats!$AQ943+Stats!$AP943</f>
        <v>210.32</v>
      </c>
      <c r="AW943" s="64"/>
      <c r="AX943" s="4"/>
      <c r="AY943" s="4"/>
      <c r="AZ943" s="4"/>
      <c r="BB943" s="4"/>
      <c r="BC943" s="4"/>
      <c r="BD943" s="4"/>
      <c r="BE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5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5">
        <v>2016.0</v>
      </c>
      <c r="AM944" s="45">
        <v>13.0</v>
      </c>
      <c r="AN944" s="46" t="s">
        <v>60</v>
      </c>
      <c r="AO944" s="46" t="s">
        <v>61</v>
      </c>
      <c r="AP944" s="45">
        <v>80.34</v>
      </c>
      <c r="AQ944" s="45">
        <v>100.94</v>
      </c>
      <c r="AR944" s="46" t="str">
        <f>IF(Stats!$AP944&gt;Stats!$AQ944,Stats!$AN944,Stats!$AO944)</f>
        <v>Jimmy</v>
      </c>
      <c r="AS944" s="46" t="str">
        <f>IF(Stats!$AR944=Stats!$AN944,CONCATENATE(Stats!$AN944," over ",Stats!$AO944),CONCATENATE(Stats!$AO944," over ",Stats!$AN944))</f>
        <v>Jimmy over Hoyle</v>
      </c>
      <c r="AT944" s="46" t="str">
        <f>IF(Stats!$AR944=Stats!$AO944,CONCATENATE(Stats!$AN944," loser to ",Stats!$AO944),CONCATENATE(Stats!$AO944," loser to ",Stats!$AN944))</f>
        <v>Hoyle loser to Jimmy</v>
      </c>
      <c r="AU944" s="45">
        <f>ABS(Stats!$AQ944-Stats!$AP944)</f>
        <v>20.6</v>
      </c>
      <c r="AV944" s="45">
        <f>Stats!$AQ944+Stats!$AP944</f>
        <v>181.28</v>
      </c>
      <c r="AW944" s="45"/>
      <c r="AX944" s="4"/>
      <c r="AY944" s="4"/>
      <c r="AZ944" s="4"/>
      <c r="BB944" s="4"/>
      <c r="BC944" s="4"/>
      <c r="BD944" s="4"/>
      <c r="BE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5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64">
        <v>2016.0</v>
      </c>
      <c r="AM945" s="64">
        <v>13.0</v>
      </c>
      <c r="AN945" s="65" t="s">
        <v>69</v>
      </c>
      <c r="AO945" s="65" t="s">
        <v>68</v>
      </c>
      <c r="AP945" s="64">
        <v>86.9</v>
      </c>
      <c r="AQ945" s="64">
        <v>89.16</v>
      </c>
      <c r="AR945" s="65" t="str">
        <f>IF(Stats!$AP945&gt;Stats!$AQ945,Stats!$AN945,Stats!$AO945)</f>
        <v>Ryan</v>
      </c>
      <c r="AS945" s="65" t="str">
        <f>IF(Stats!$AR945=Stats!$AN945,CONCATENATE(Stats!$AN945," over ",Stats!$AO945),CONCATENATE(Stats!$AO945," over ",Stats!$AN945))</f>
        <v>Ryan over Todd</v>
      </c>
      <c r="AT945" s="65" t="str">
        <f>IF(Stats!$AR945=Stats!$AO945,CONCATENATE(Stats!$AN945," loser to ",Stats!$AO945),CONCATENATE(Stats!$AO945," loser to ",Stats!$AN945))</f>
        <v>Todd loser to Ryan</v>
      </c>
      <c r="AU945" s="64">
        <f>ABS(Stats!$AQ945-Stats!$AP945)</f>
        <v>2.26</v>
      </c>
      <c r="AV945" s="64">
        <f>Stats!$AQ945+Stats!$AP945</f>
        <v>176.06</v>
      </c>
      <c r="AW945" s="64"/>
      <c r="AX945" s="4"/>
      <c r="AY945" s="4"/>
      <c r="AZ945" s="4"/>
      <c r="BB945" s="4"/>
      <c r="BC945" s="4"/>
      <c r="BD945" s="4"/>
      <c r="BE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5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5">
        <v>2016.0</v>
      </c>
      <c r="AM946" s="45">
        <v>13.0</v>
      </c>
      <c r="AN946" s="46" t="s">
        <v>66</v>
      </c>
      <c r="AO946" s="46" t="s">
        <v>55</v>
      </c>
      <c r="AP946" s="45">
        <v>90.9</v>
      </c>
      <c r="AQ946" s="45">
        <v>104.02</v>
      </c>
      <c r="AR946" s="46" t="str">
        <f>IF(Stats!$AP946&gt;Stats!$AQ946,Stats!$AN946,Stats!$AO946)</f>
        <v>Dave</v>
      </c>
      <c r="AS946" s="46" t="str">
        <f>IF(Stats!$AR946=Stats!$AN946,CONCATENATE(Stats!$AN946," over ",Stats!$AO946),CONCATENATE(Stats!$AO946," over ",Stats!$AN946))</f>
        <v>Dave over Nixon</v>
      </c>
      <c r="AT946" s="46" t="str">
        <f>IF(Stats!$AR946=Stats!$AO946,CONCATENATE(Stats!$AN946," loser to ",Stats!$AO946),CONCATENATE(Stats!$AO946," loser to ",Stats!$AN946))</f>
        <v>Nixon loser to Dave</v>
      </c>
      <c r="AU946" s="45">
        <f>ABS(Stats!$AQ946-Stats!$AP946)</f>
        <v>13.12</v>
      </c>
      <c r="AV946" s="45">
        <f>Stats!$AQ946+Stats!$AP946</f>
        <v>194.92</v>
      </c>
      <c r="AW946" s="45"/>
      <c r="AX946" s="4"/>
      <c r="AY946" s="4"/>
      <c r="AZ946" s="4"/>
      <c r="BB946" s="4"/>
      <c r="BC946" s="4"/>
      <c r="BD946" s="4"/>
      <c r="BE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5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64">
        <v>2016.0</v>
      </c>
      <c r="AM947" s="64">
        <v>12.0</v>
      </c>
      <c r="AN947" s="65" t="s">
        <v>52</v>
      </c>
      <c r="AO947" s="65" t="s">
        <v>59</v>
      </c>
      <c r="AP947" s="64">
        <v>111.44</v>
      </c>
      <c r="AQ947" s="64">
        <v>109.7</v>
      </c>
      <c r="AR947" s="65" t="str">
        <f>IF(Stats!$AP947&gt;Stats!$AQ947,Stats!$AN947,Stats!$AO947)</f>
        <v>Chapla</v>
      </c>
      <c r="AS947" s="65" t="str">
        <f>IF(Stats!$AR947=Stats!$AN947,CONCATENATE(Stats!$AN947," over ",Stats!$AO947),CONCATENATE(Stats!$AO947," over ",Stats!$AN947))</f>
        <v>Chapla over Forrest</v>
      </c>
      <c r="AT947" s="65" t="str">
        <f>IF(Stats!$AR947=Stats!$AO947,CONCATENATE(Stats!$AN947," loser to ",Stats!$AO947),CONCATENATE(Stats!$AO947," loser to ",Stats!$AN947))</f>
        <v>Forrest loser to Chapla</v>
      </c>
      <c r="AU947" s="64">
        <f>ABS(Stats!$AQ947-Stats!$AP947)</f>
        <v>1.74</v>
      </c>
      <c r="AV947" s="64">
        <f>Stats!$AQ947+Stats!$AP947</f>
        <v>221.14</v>
      </c>
      <c r="AW947" s="64"/>
      <c r="AX947" s="4"/>
      <c r="AY947" s="4"/>
      <c r="AZ947" s="4"/>
      <c r="BB947" s="4"/>
      <c r="BC947" s="4"/>
      <c r="BD947" s="4"/>
      <c r="BE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5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5">
        <v>2016.0</v>
      </c>
      <c r="AM948" s="45">
        <v>12.0</v>
      </c>
      <c r="AN948" s="46" t="s">
        <v>49</v>
      </c>
      <c r="AO948" s="46" t="s">
        <v>58</v>
      </c>
      <c r="AP948" s="45">
        <v>114.36</v>
      </c>
      <c r="AQ948" s="45">
        <v>123.1</v>
      </c>
      <c r="AR948" s="46" t="str">
        <f>IF(Stats!$AP948&gt;Stats!$AQ948,Stats!$AN948,Stats!$AO948)</f>
        <v>Ean</v>
      </c>
      <c r="AS948" s="46" t="str">
        <f>IF(Stats!$AR948=Stats!$AN948,CONCATENATE(Stats!$AN948," over ",Stats!$AO948),CONCATENATE(Stats!$AO948," over ",Stats!$AN948))</f>
        <v>Ean over Adler</v>
      </c>
      <c r="AT948" s="46" t="str">
        <f>IF(Stats!$AR948=Stats!$AO948,CONCATENATE(Stats!$AN948," loser to ",Stats!$AO948),CONCATENATE(Stats!$AO948," loser to ",Stats!$AN948))</f>
        <v>Adler loser to Ean</v>
      </c>
      <c r="AU948" s="45">
        <f>ABS(Stats!$AQ948-Stats!$AP948)</f>
        <v>8.74</v>
      </c>
      <c r="AV948" s="45">
        <f>Stats!$AQ948+Stats!$AP948</f>
        <v>237.46</v>
      </c>
      <c r="AW948" s="45"/>
      <c r="AX948" s="4"/>
      <c r="AY948" s="4"/>
      <c r="AZ948" s="4"/>
      <c r="BB948" s="4"/>
      <c r="BC948" s="4"/>
      <c r="BD948" s="4"/>
      <c r="BE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5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64">
        <v>2016.0</v>
      </c>
      <c r="AM949" s="64">
        <v>12.0</v>
      </c>
      <c r="AN949" s="65" t="s">
        <v>65</v>
      </c>
      <c r="AO949" s="65" t="s">
        <v>50</v>
      </c>
      <c r="AP949" s="64">
        <v>117.04</v>
      </c>
      <c r="AQ949" s="64">
        <v>104.1</v>
      </c>
      <c r="AR949" s="65" t="str">
        <f>IF(Stats!$AP949&gt;Stats!$AQ949,Stats!$AN949,Stats!$AO949)</f>
        <v>Neill</v>
      </c>
      <c r="AS949" s="65" t="str">
        <f>IF(Stats!$AR949=Stats!$AN949,CONCATENATE(Stats!$AN949," over ",Stats!$AO949),CONCATENATE(Stats!$AO949," over ",Stats!$AN949))</f>
        <v>Neill over AJ</v>
      </c>
      <c r="AT949" s="65" t="str">
        <f>IF(Stats!$AR949=Stats!$AO949,CONCATENATE(Stats!$AN949," loser to ",Stats!$AO949),CONCATENATE(Stats!$AO949," loser to ",Stats!$AN949))</f>
        <v>AJ loser to Neill</v>
      </c>
      <c r="AU949" s="64">
        <f>ABS(Stats!$AQ949-Stats!$AP949)</f>
        <v>12.94</v>
      </c>
      <c r="AV949" s="64">
        <f>Stats!$AQ949+Stats!$AP949</f>
        <v>221.14</v>
      </c>
      <c r="AW949" s="64"/>
      <c r="AX949" s="4"/>
      <c r="AY949" s="4"/>
      <c r="AZ949" s="4"/>
      <c r="BB949" s="4"/>
      <c r="BC949" s="4"/>
      <c r="BD949" s="4"/>
      <c r="BE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5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5">
        <v>2016.0</v>
      </c>
      <c r="AM950" s="45">
        <v>12.0</v>
      </c>
      <c r="AN950" s="46" t="s">
        <v>61</v>
      </c>
      <c r="AO950" s="46" t="s">
        <v>63</v>
      </c>
      <c r="AP950" s="45">
        <v>101.94</v>
      </c>
      <c r="AQ950" s="45">
        <v>126.46</v>
      </c>
      <c r="AR950" s="46" t="str">
        <f>IF(Stats!$AP950&gt;Stats!$AQ950,Stats!$AN950,Stats!$AO950)</f>
        <v>Mike S</v>
      </c>
      <c r="AS950" s="46" t="str">
        <f>IF(Stats!$AR950=Stats!$AN950,CONCATENATE(Stats!$AN950," over ",Stats!$AO950),CONCATENATE(Stats!$AO950," over ",Stats!$AN950))</f>
        <v>Mike S over Jimmy</v>
      </c>
      <c r="AT950" s="46" t="str">
        <f>IF(Stats!$AR950=Stats!$AO950,CONCATENATE(Stats!$AN950," loser to ",Stats!$AO950),CONCATENATE(Stats!$AO950," loser to ",Stats!$AN950))</f>
        <v>Jimmy loser to Mike S</v>
      </c>
      <c r="AU950" s="45">
        <f>ABS(Stats!$AQ950-Stats!$AP950)</f>
        <v>24.52</v>
      </c>
      <c r="AV950" s="45">
        <f>Stats!$AQ950+Stats!$AP950</f>
        <v>228.4</v>
      </c>
      <c r="AW950" s="45"/>
      <c r="AX950" s="4"/>
      <c r="AY950" s="4"/>
      <c r="AZ950" s="4"/>
      <c r="BB950" s="4"/>
      <c r="BC950" s="4"/>
      <c r="BD950" s="4"/>
      <c r="BE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5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64">
        <v>2016.0</v>
      </c>
      <c r="AM951" s="64">
        <v>12.0</v>
      </c>
      <c r="AN951" s="65" t="s">
        <v>68</v>
      </c>
      <c r="AO951" s="65" t="s">
        <v>57</v>
      </c>
      <c r="AP951" s="64">
        <v>95.94</v>
      </c>
      <c r="AQ951" s="64">
        <v>124.52</v>
      </c>
      <c r="AR951" s="65" t="str">
        <f>IF(Stats!$AP951&gt;Stats!$AQ951,Stats!$AN951,Stats!$AO951)</f>
        <v>Doug</v>
      </c>
      <c r="AS951" s="65" t="str">
        <f>IF(Stats!$AR951=Stats!$AN951,CONCATENATE(Stats!$AN951," over ",Stats!$AO951),CONCATENATE(Stats!$AO951," over ",Stats!$AN951))</f>
        <v>Doug over Ryan</v>
      </c>
      <c r="AT951" s="65" t="str">
        <f>IF(Stats!$AR951=Stats!$AO951,CONCATENATE(Stats!$AN951," loser to ",Stats!$AO951),CONCATENATE(Stats!$AO951," loser to ",Stats!$AN951))</f>
        <v>Ryan loser to Doug</v>
      </c>
      <c r="AU951" s="64">
        <f>ABS(Stats!$AQ951-Stats!$AP951)</f>
        <v>28.58</v>
      </c>
      <c r="AV951" s="64">
        <f>Stats!$AQ951+Stats!$AP951</f>
        <v>220.46</v>
      </c>
      <c r="AW951" s="64"/>
      <c r="AX951" s="4"/>
      <c r="AY951" s="4"/>
      <c r="AZ951" s="4"/>
      <c r="BB951" s="4"/>
      <c r="BC951" s="4"/>
      <c r="BD951" s="4"/>
      <c r="BE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5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5">
        <v>2016.0</v>
      </c>
      <c r="AM952" s="45">
        <v>12.0</v>
      </c>
      <c r="AN952" s="46" t="s">
        <v>55</v>
      </c>
      <c r="AO952" s="46" t="s">
        <v>60</v>
      </c>
      <c r="AP952" s="45">
        <v>87.16</v>
      </c>
      <c r="AQ952" s="45">
        <v>74.14</v>
      </c>
      <c r="AR952" s="46" t="str">
        <f>IF(Stats!$AP952&gt;Stats!$AQ952,Stats!$AN952,Stats!$AO952)</f>
        <v>Dave</v>
      </c>
      <c r="AS952" s="46" t="str">
        <f>IF(Stats!$AR952=Stats!$AN952,CONCATENATE(Stats!$AN952," over ",Stats!$AO952),CONCATENATE(Stats!$AO952," over ",Stats!$AN952))</f>
        <v>Dave over Hoyle</v>
      </c>
      <c r="AT952" s="46" t="str">
        <f>IF(Stats!$AR952=Stats!$AO952,CONCATENATE(Stats!$AN952," loser to ",Stats!$AO952),CONCATENATE(Stats!$AO952," loser to ",Stats!$AN952))</f>
        <v>Hoyle loser to Dave</v>
      </c>
      <c r="AU952" s="45">
        <f>ABS(Stats!$AQ952-Stats!$AP952)</f>
        <v>13.02</v>
      </c>
      <c r="AV952" s="45">
        <f>Stats!$AQ952+Stats!$AP952</f>
        <v>161.3</v>
      </c>
      <c r="AW952" s="45"/>
      <c r="AX952" s="4"/>
      <c r="AY952" s="4"/>
      <c r="AZ952" s="4"/>
      <c r="BB952" s="4"/>
      <c r="BC952" s="4"/>
      <c r="BD952" s="4"/>
      <c r="BE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5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64">
        <v>2016.0</v>
      </c>
      <c r="AM953" s="64">
        <v>12.0</v>
      </c>
      <c r="AN953" s="65" t="s">
        <v>66</v>
      </c>
      <c r="AO953" s="65" t="s">
        <v>69</v>
      </c>
      <c r="AP953" s="64">
        <v>111.3</v>
      </c>
      <c r="AQ953" s="64">
        <v>87.28</v>
      </c>
      <c r="AR953" s="65" t="str">
        <f>IF(Stats!$AP953&gt;Stats!$AQ953,Stats!$AN953,Stats!$AO953)</f>
        <v>Nixon</v>
      </c>
      <c r="AS953" s="65" t="str">
        <f>IF(Stats!$AR953=Stats!$AN953,CONCATENATE(Stats!$AN953," over ",Stats!$AO953),CONCATENATE(Stats!$AO953," over ",Stats!$AN953))</f>
        <v>Nixon over Todd</v>
      </c>
      <c r="AT953" s="65" t="str">
        <f>IF(Stats!$AR953=Stats!$AO953,CONCATENATE(Stats!$AN953," loser to ",Stats!$AO953),CONCATENATE(Stats!$AO953," loser to ",Stats!$AN953))</f>
        <v>Todd loser to Nixon</v>
      </c>
      <c r="AU953" s="64">
        <f>ABS(Stats!$AQ953-Stats!$AP953)</f>
        <v>24.02</v>
      </c>
      <c r="AV953" s="64">
        <f>Stats!$AQ953+Stats!$AP953</f>
        <v>198.58</v>
      </c>
      <c r="AW953" s="64"/>
      <c r="AX953" s="4"/>
      <c r="AY953" s="4"/>
      <c r="AZ953" s="4"/>
      <c r="BB953" s="4"/>
      <c r="BC953" s="4"/>
      <c r="BD953" s="4"/>
      <c r="BE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5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5">
        <v>2016.0</v>
      </c>
      <c r="AM954" s="45">
        <v>11.0</v>
      </c>
      <c r="AN954" s="46" t="s">
        <v>59</v>
      </c>
      <c r="AO954" s="46" t="s">
        <v>49</v>
      </c>
      <c r="AP954" s="45">
        <v>100.3</v>
      </c>
      <c r="AQ954" s="45">
        <v>67.88</v>
      </c>
      <c r="AR954" s="46" t="str">
        <f>IF(Stats!$AP954&gt;Stats!$AQ954,Stats!$AN954,Stats!$AO954)</f>
        <v>Forrest</v>
      </c>
      <c r="AS954" s="46" t="str">
        <f>IF(Stats!$AR954=Stats!$AN954,CONCATENATE(Stats!$AN954," over ",Stats!$AO954),CONCATENATE(Stats!$AO954," over ",Stats!$AN954))</f>
        <v>Forrest over Adler</v>
      </c>
      <c r="AT954" s="46" t="str">
        <f>IF(Stats!$AR954=Stats!$AO954,CONCATENATE(Stats!$AN954," loser to ",Stats!$AO954),CONCATENATE(Stats!$AO954," loser to ",Stats!$AN954))</f>
        <v>Adler loser to Forrest</v>
      </c>
      <c r="AU954" s="45">
        <f>ABS(Stats!$AQ954-Stats!$AP954)</f>
        <v>32.42</v>
      </c>
      <c r="AV954" s="45">
        <f>Stats!$AQ954+Stats!$AP954</f>
        <v>168.18</v>
      </c>
      <c r="AW954" s="45"/>
      <c r="AX954" s="4"/>
      <c r="AY954" s="4"/>
      <c r="AZ954" s="4"/>
      <c r="BB954" s="4"/>
      <c r="BC954" s="4"/>
      <c r="BD954" s="4"/>
      <c r="BE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5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64">
        <v>2016.0</v>
      </c>
      <c r="AM955" s="64">
        <v>11.0</v>
      </c>
      <c r="AN955" s="65" t="s">
        <v>52</v>
      </c>
      <c r="AO955" s="65" t="s">
        <v>65</v>
      </c>
      <c r="AP955" s="64">
        <v>113.88</v>
      </c>
      <c r="AQ955" s="64">
        <v>82.9</v>
      </c>
      <c r="AR955" s="65" t="str">
        <f>IF(Stats!$AP955&gt;Stats!$AQ955,Stats!$AN955,Stats!$AO955)</f>
        <v>Chapla</v>
      </c>
      <c r="AS955" s="65" t="str">
        <f>IF(Stats!$AR955=Stats!$AN955,CONCATENATE(Stats!$AN955," over ",Stats!$AO955),CONCATENATE(Stats!$AO955," over ",Stats!$AN955))</f>
        <v>Chapla over Neill</v>
      </c>
      <c r="AT955" s="65" t="str">
        <f>IF(Stats!$AR955=Stats!$AO955,CONCATENATE(Stats!$AN955," loser to ",Stats!$AO955),CONCATENATE(Stats!$AO955," loser to ",Stats!$AN955))</f>
        <v>Neill loser to Chapla</v>
      </c>
      <c r="AU955" s="64">
        <f>ABS(Stats!$AQ955-Stats!$AP955)</f>
        <v>30.98</v>
      </c>
      <c r="AV955" s="64">
        <f>Stats!$AQ955+Stats!$AP955</f>
        <v>196.78</v>
      </c>
      <c r="AW955" s="64"/>
      <c r="AX955" s="4"/>
      <c r="AY955" s="4"/>
      <c r="AZ955" s="4"/>
      <c r="BB955" s="4"/>
      <c r="BC955" s="4"/>
      <c r="BD955" s="4"/>
      <c r="BE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5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5">
        <v>2016.0</v>
      </c>
      <c r="AM956" s="45">
        <v>11.0</v>
      </c>
      <c r="AN956" s="46" t="s">
        <v>58</v>
      </c>
      <c r="AO956" s="46" t="s">
        <v>61</v>
      </c>
      <c r="AP956" s="45">
        <v>111.54</v>
      </c>
      <c r="AQ956" s="45">
        <v>125.62</v>
      </c>
      <c r="AR956" s="46" t="str">
        <f>IF(Stats!$AP956&gt;Stats!$AQ956,Stats!$AN956,Stats!$AO956)</f>
        <v>Jimmy</v>
      </c>
      <c r="AS956" s="46" t="str">
        <f>IF(Stats!$AR956=Stats!$AN956,CONCATENATE(Stats!$AN956," over ",Stats!$AO956),CONCATENATE(Stats!$AO956," over ",Stats!$AN956))</f>
        <v>Jimmy over Ean</v>
      </c>
      <c r="AT956" s="46" t="str">
        <f>IF(Stats!$AR956=Stats!$AO956,CONCATENATE(Stats!$AN956," loser to ",Stats!$AO956),CONCATENATE(Stats!$AO956," loser to ",Stats!$AN956))</f>
        <v>Ean loser to Jimmy</v>
      </c>
      <c r="AU956" s="45">
        <f>ABS(Stats!$AQ956-Stats!$AP956)</f>
        <v>14.08</v>
      </c>
      <c r="AV956" s="45">
        <f>Stats!$AQ956+Stats!$AP956</f>
        <v>237.16</v>
      </c>
      <c r="AW956" s="45"/>
      <c r="AX956" s="4"/>
      <c r="AY956" s="4"/>
      <c r="AZ956" s="4"/>
      <c r="BB956" s="4"/>
      <c r="BC956" s="4"/>
      <c r="BD956" s="4"/>
      <c r="BE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5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64">
        <v>2016.0</v>
      </c>
      <c r="AM957" s="64">
        <v>11.0</v>
      </c>
      <c r="AN957" s="65" t="s">
        <v>50</v>
      </c>
      <c r="AO957" s="65" t="s">
        <v>68</v>
      </c>
      <c r="AP957" s="64">
        <v>79.48</v>
      </c>
      <c r="AQ957" s="64">
        <v>81.78</v>
      </c>
      <c r="AR957" s="65" t="str">
        <f>IF(Stats!$AP957&gt;Stats!$AQ957,Stats!$AN957,Stats!$AO957)</f>
        <v>Ryan</v>
      </c>
      <c r="AS957" s="65" t="str">
        <f>IF(Stats!$AR957=Stats!$AN957,CONCATENATE(Stats!$AN957," over ",Stats!$AO957),CONCATENATE(Stats!$AO957," over ",Stats!$AN957))</f>
        <v>Ryan over AJ</v>
      </c>
      <c r="AT957" s="65" t="str">
        <f>IF(Stats!$AR957=Stats!$AO957,CONCATENATE(Stats!$AN957," loser to ",Stats!$AO957),CONCATENATE(Stats!$AO957," loser to ",Stats!$AN957))</f>
        <v>AJ loser to Ryan</v>
      </c>
      <c r="AU957" s="64">
        <f>ABS(Stats!$AQ957-Stats!$AP957)</f>
        <v>2.3</v>
      </c>
      <c r="AV957" s="64">
        <f>Stats!$AQ957+Stats!$AP957</f>
        <v>161.26</v>
      </c>
      <c r="AW957" s="64"/>
      <c r="AX957" s="4"/>
      <c r="AY957" s="4"/>
      <c r="AZ957" s="4"/>
      <c r="BB957" s="4"/>
      <c r="BC957" s="4"/>
      <c r="BD957" s="4"/>
      <c r="BE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5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5">
        <v>2016.0</v>
      </c>
      <c r="AM958" s="45">
        <v>11.0</v>
      </c>
      <c r="AN958" s="46" t="s">
        <v>63</v>
      </c>
      <c r="AO958" s="46" t="s">
        <v>55</v>
      </c>
      <c r="AP958" s="45">
        <v>75.5</v>
      </c>
      <c r="AQ958" s="45">
        <v>129.78</v>
      </c>
      <c r="AR958" s="46" t="str">
        <f>IF(Stats!$AP958&gt;Stats!$AQ958,Stats!$AN958,Stats!$AO958)</f>
        <v>Dave</v>
      </c>
      <c r="AS958" s="46" t="str">
        <f>IF(Stats!$AR958=Stats!$AN958,CONCATENATE(Stats!$AN958," over ",Stats!$AO958),CONCATENATE(Stats!$AO958," over ",Stats!$AN958))</f>
        <v>Dave over Mike S</v>
      </c>
      <c r="AT958" s="46" t="str">
        <f>IF(Stats!$AR958=Stats!$AO958,CONCATENATE(Stats!$AN958," loser to ",Stats!$AO958),CONCATENATE(Stats!$AO958," loser to ",Stats!$AN958))</f>
        <v>Mike S loser to Dave</v>
      </c>
      <c r="AU958" s="45">
        <f>ABS(Stats!$AQ958-Stats!$AP958)</f>
        <v>54.28</v>
      </c>
      <c r="AV958" s="45">
        <f>Stats!$AQ958+Stats!$AP958</f>
        <v>205.28</v>
      </c>
      <c r="AW958" s="45"/>
      <c r="AX958" s="4"/>
      <c r="AY958" s="4"/>
      <c r="AZ958" s="4"/>
      <c r="BB958" s="4"/>
      <c r="BC958" s="4"/>
      <c r="BD958" s="4"/>
      <c r="BE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5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64">
        <v>2016.0</v>
      </c>
      <c r="AM959" s="64">
        <v>11.0</v>
      </c>
      <c r="AN959" s="65" t="s">
        <v>57</v>
      </c>
      <c r="AO959" s="65" t="s">
        <v>66</v>
      </c>
      <c r="AP959" s="64">
        <v>116.84</v>
      </c>
      <c r="AQ959" s="64">
        <v>130.6</v>
      </c>
      <c r="AR959" s="65" t="str">
        <f>IF(Stats!$AP959&gt;Stats!$AQ959,Stats!$AN959,Stats!$AO959)</f>
        <v>Nixon</v>
      </c>
      <c r="AS959" s="65" t="str">
        <f>IF(Stats!$AR959=Stats!$AN959,CONCATENATE(Stats!$AN959," over ",Stats!$AO959),CONCATENATE(Stats!$AO959," over ",Stats!$AN959))</f>
        <v>Nixon over Doug</v>
      </c>
      <c r="AT959" s="65" t="str">
        <f>IF(Stats!$AR959=Stats!$AO959,CONCATENATE(Stats!$AN959," loser to ",Stats!$AO959),CONCATENATE(Stats!$AO959," loser to ",Stats!$AN959))</f>
        <v>Doug loser to Nixon</v>
      </c>
      <c r="AU959" s="64">
        <f>ABS(Stats!$AQ959-Stats!$AP959)</f>
        <v>13.76</v>
      </c>
      <c r="AV959" s="64">
        <f>Stats!$AQ959+Stats!$AP959</f>
        <v>247.44</v>
      </c>
      <c r="AW959" s="64"/>
      <c r="AX959" s="4"/>
      <c r="AY959" s="4"/>
      <c r="AZ959" s="4"/>
      <c r="BB959" s="4"/>
      <c r="BC959" s="4"/>
      <c r="BD959" s="4"/>
      <c r="BE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5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5">
        <v>2016.0</v>
      </c>
      <c r="AM960" s="45">
        <v>11.0</v>
      </c>
      <c r="AN960" s="46" t="s">
        <v>60</v>
      </c>
      <c r="AO960" s="46" t="s">
        <v>69</v>
      </c>
      <c r="AP960" s="45">
        <v>81.4</v>
      </c>
      <c r="AQ960" s="45">
        <v>78.08</v>
      </c>
      <c r="AR960" s="46" t="str">
        <f>IF(Stats!$AP960&gt;Stats!$AQ960,Stats!$AN960,Stats!$AO960)</f>
        <v>Hoyle</v>
      </c>
      <c r="AS960" s="46" t="str">
        <f>IF(Stats!$AR960=Stats!$AN960,CONCATENATE(Stats!$AN960," over ",Stats!$AO960),CONCATENATE(Stats!$AO960," over ",Stats!$AN960))</f>
        <v>Hoyle over Todd</v>
      </c>
      <c r="AT960" s="46" t="str">
        <f>IF(Stats!$AR960=Stats!$AO960,CONCATENATE(Stats!$AN960," loser to ",Stats!$AO960),CONCATENATE(Stats!$AO960," loser to ",Stats!$AN960))</f>
        <v>Todd loser to Hoyle</v>
      </c>
      <c r="AU960" s="45">
        <f>ABS(Stats!$AQ960-Stats!$AP960)</f>
        <v>3.32</v>
      </c>
      <c r="AV960" s="45">
        <f>Stats!$AQ960+Stats!$AP960</f>
        <v>159.48</v>
      </c>
      <c r="AW960" s="45"/>
      <c r="AX960" s="4"/>
      <c r="AY960" s="4"/>
      <c r="AZ960" s="4"/>
      <c r="BB960" s="4"/>
      <c r="BC960" s="4"/>
      <c r="BD960" s="4"/>
      <c r="BE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5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64">
        <v>2016.0</v>
      </c>
      <c r="AM961" s="64">
        <v>10.0</v>
      </c>
      <c r="AN961" s="65" t="s">
        <v>65</v>
      </c>
      <c r="AO961" s="65" t="s">
        <v>59</v>
      </c>
      <c r="AP961" s="64">
        <v>95.44</v>
      </c>
      <c r="AQ961" s="64">
        <v>80.72</v>
      </c>
      <c r="AR961" s="65" t="str">
        <f>IF(Stats!$AP961&gt;Stats!$AQ961,Stats!$AN961,Stats!$AO961)</f>
        <v>Neill</v>
      </c>
      <c r="AS961" s="65" t="str">
        <f>IF(Stats!$AR961=Stats!$AN961,CONCATENATE(Stats!$AN961," over ",Stats!$AO961),CONCATENATE(Stats!$AO961," over ",Stats!$AN961))</f>
        <v>Neill over Forrest</v>
      </c>
      <c r="AT961" s="65" t="str">
        <f>IF(Stats!$AR961=Stats!$AO961,CONCATENATE(Stats!$AN961," loser to ",Stats!$AO961),CONCATENATE(Stats!$AO961," loser to ",Stats!$AN961))</f>
        <v>Forrest loser to Neill</v>
      </c>
      <c r="AU961" s="64">
        <f>ABS(Stats!$AQ961-Stats!$AP961)</f>
        <v>14.72</v>
      </c>
      <c r="AV961" s="64">
        <f>Stats!$AQ961+Stats!$AP961</f>
        <v>176.16</v>
      </c>
      <c r="AW961" s="64"/>
      <c r="AX961" s="4"/>
      <c r="AY961" s="4"/>
      <c r="AZ961" s="4"/>
      <c r="BB961" s="4"/>
      <c r="BC961" s="4"/>
      <c r="BD961" s="4"/>
      <c r="BE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5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5">
        <v>2016.0</v>
      </c>
      <c r="AM962" s="45">
        <v>10.0</v>
      </c>
      <c r="AN962" s="46" t="s">
        <v>61</v>
      </c>
      <c r="AO962" s="46" t="s">
        <v>49</v>
      </c>
      <c r="AP962" s="45">
        <v>97.14</v>
      </c>
      <c r="AQ962" s="45">
        <v>75.78</v>
      </c>
      <c r="AR962" s="46" t="str">
        <f>IF(Stats!$AP962&gt;Stats!$AQ962,Stats!$AN962,Stats!$AO962)</f>
        <v>Jimmy</v>
      </c>
      <c r="AS962" s="46" t="str">
        <f>IF(Stats!$AR962=Stats!$AN962,CONCATENATE(Stats!$AN962," over ",Stats!$AO962),CONCATENATE(Stats!$AO962," over ",Stats!$AN962))</f>
        <v>Jimmy over Adler</v>
      </c>
      <c r="AT962" s="46" t="str">
        <f>IF(Stats!$AR962=Stats!$AO962,CONCATENATE(Stats!$AN962," loser to ",Stats!$AO962),CONCATENATE(Stats!$AO962," loser to ",Stats!$AN962))</f>
        <v>Adler loser to Jimmy</v>
      </c>
      <c r="AU962" s="45">
        <f>ABS(Stats!$AQ962-Stats!$AP962)</f>
        <v>21.36</v>
      </c>
      <c r="AV962" s="45">
        <f>Stats!$AQ962+Stats!$AP962</f>
        <v>172.92</v>
      </c>
      <c r="AW962" s="45"/>
      <c r="AX962" s="4"/>
      <c r="AY962" s="4"/>
      <c r="AZ962" s="4"/>
      <c r="BB962" s="4"/>
      <c r="BC962" s="4"/>
      <c r="BD962" s="4"/>
      <c r="BE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5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64">
        <v>2016.0</v>
      </c>
      <c r="AM963" s="64">
        <v>10.0</v>
      </c>
      <c r="AN963" s="65" t="s">
        <v>68</v>
      </c>
      <c r="AO963" s="65" t="s">
        <v>52</v>
      </c>
      <c r="AP963" s="64">
        <v>97.42</v>
      </c>
      <c r="AQ963" s="64">
        <v>89.64</v>
      </c>
      <c r="AR963" s="65" t="str">
        <f>IF(Stats!$AP963&gt;Stats!$AQ963,Stats!$AN963,Stats!$AO963)</f>
        <v>Ryan</v>
      </c>
      <c r="AS963" s="65" t="str">
        <f>IF(Stats!$AR963=Stats!$AN963,CONCATENATE(Stats!$AN963," over ",Stats!$AO963),CONCATENATE(Stats!$AO963," over ",Stats!$AN963))</f>
        <v>Ryan over Chapla</v>
      </c>
      <c r="AT963" s="65" t="str">
        <f>IF(Stats!$AR963=Stats!$AO963,CONCATENATE(Stats!$AN963," loser to ",Stats!$AO963),CONCATENATE(Stats!$AO963," loser to ",Stats!$AN963))</f>
        <v>Chapla loser to Ryan</v>
      </c>
      <c r="AU963" s="64">
        <f>ABS(Stats!$AQ963-Stats!$AP963)</f>
        <v>7.78</v>
      </c>
      <c r="AV963" s="64">
        <f>Stats!$AQ963+Stats!$AP963</f>
        <v>187.06</v>
      </c>
      <c r="AW963" s="64"/>
      <c r="AX963" s="4"/>
      <c r="AY963" s="4"/>
      <c r="AZ963" s="4"/>
      <c r="BB963" s="4"/>
      <c r="BC963" s="4"/>
      <c r="BD963" s="4"/>
      <c r="BE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5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5">
        <v>2016.0</v>
      </c>
      <c r="AM964" s="45">
        <v>10.0</v>
      </c>
      <c r="AN964" s="46" t="s">
        <v>55</v>
      </c>
      <c r="AO964" s="46" t="s">
        <v>58</v>
      </c>
      <c r="AP964" s="45">
        <v>128.24</v>
      </c>
      <c r="AQ964" s="45">
        <v>140.36</v>
      </c>
      <c r="AR964" s="46" t="str">
        <f>IF(Stats!$AP964&gt;Stats!$AQ964,Stats!$AN964,Stats!$AO964)</f>
        <v>Ean</v>
      </c>
      <c r="AS964" s="46" t="str">
        <f>IF(Stats!$AR964=Stats!$AN964,CONCATENATE(Stats!$AN964," over ",Stats!$AO964),CONCATENATE(Stats!$AO964," over ",Stats!$AN964))</f>
        <v>Ean over Dave</v>
      </c>
      <c r="AT964" s="46" t="str">
        <f>IF(Stats!$AR964=Stats!$AO964,CONCATENATE(Stats!$AN964," loser to ",Stats!$AO964),CONCATENATE(Stats!$AO964," loser to ",Stats!$AN964))</f>
        <v>Dave loser to Ean</v>
      </c>
      <c r="AU964" s="45">
        <f>ABS(Stats!$AQ964-Stats!$AP964)</f>
        <v>12.12</v>
      </c>
      <c r="AV964" s="45">
        <f>Stats!$AQ964+Stats!$AP964</f>
        <v>268.6</v>
      </c>
      <c r="AW964" s="45"/>
      <c r="AX964" s="4"/>
      <c r="AY964" s="4"/>
      <c r="AZ964" s="4"/>
      <c r="BB964" s="4"/>
      <c r="BC964" s="4"/>
      <c r="BD964" s="4"/>
      <c r="BE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5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64">
        <v>2016.0</v>
      </c>
      <c r="AM965" s="64">
        <v>10.0</v>
      </c>
      <c r="AN965" s="65" t="s">
        <v>66</v>
      </c>
      <c r="AO965" s="65" t="s">
        <v>50</v>
      </c>
      <c r="AP965" s="64">
        <v>92.74</v>
      </c>
      <c r="AQ965" s="64">
        <v>106.38</v>
      </c>
      <c r="AR965" s="65" t="str">
        <f>IF(Stats!$AP965&gt;Stats!$AQ965,Stats!$AN965,Stats!$AO965)</f>
        <v>AJ</v>
      </c>
      <c r="AS965" s="65" t="str">
        <f>IF(Stats!$AR965=Stats!$AN965,CONCATENATE(Stats!$AN965," over ",Stats!$AO965),CONCATENATE(Stats!$AO965," over ",Stats!$AN965))</f>
        <v>AJ over Nixon</v>
      </c>
      <c r="AT965" s="65" t="str">
        <f>IF(Stats!$AR965=Stats!$AO965,CONCATENATE(Stats!$AN965," loser to ",Stats!$AO965),CONCATENATE(Stats!$AO965," loser to ",Stats!$AN965))</f>
        <v>Nixon loser to AJ</v>
      </c>
      <c r="AU965" s="64">
        <f>ABS(Stats!$AQ965-Stats!$AP965)</f>
        <v>13.64</v>
      </c>
      <c r="AV965" s="64">
        <f>Stats!$AQ965+Stats!$AP965</f>
        <v>199.12</v>
      </c>
      <c r="AW965" s="64"/>
      <c r="AX965" s="4"/>
      <c r="AY965" s="4"/>
      <c r="AZ965" s="4"/>
      <c r="BB965" s="4"/>
      <c r="BC965" s="4"/>
      <c r="BD965" s="4"/>
      <c r="BE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5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5">
        <v>2016.0</v>
      </c>
      <c r="AM966" s="45">
        <v>10.0</v>
      </c>
      <c r="AN966" s="46" t="s">
        <v>69</v>
      </c>
      <c r="AO966" s="46" t="s">
        <v>63</v>
      </c>
      <c r="AP966" s="45">
        <v>46.84</v>
      </c>
      <c r="AQ966" s="45">
        <v>112.08</v>
      </c>
      <c r="AR966" s="46" t="str">
        <f>IF(Stats!$AP966&gt;Stats!$AQ966,Stats!$AN966,Stats!$AO966)</f>
        <v>Mike S</v>
      </c>
      <c r="AS966" s="46" t="str">
        <f>IF(Stats!$AR966=Stats!$AN966,CONCATENATE(Stats!$AN966," over ",Stats!$AO966),CONCATENATE(Stats!$AO966," over ",Stats!$AN966))</f>
        <v>Mike S over Todd</v>
      </c>
      <c r="AT966" s="46" t="str">
        <f>IF(Stats!$AR966=Stats!$AO966,CONCATENATE(Stats!$AN966," loser to ",Stats!$AO966),CONCATENATE(Stats!$AO966," loser to ",Stats!$AN966))</f>
        <v>Todd loser to Mike S</v>
      </c>
      <c r="AU966" s="45">
        <f>ABS(Stats!$AQ966-Stats!$AP966)</f>
        <v>65.24</v>
      </c>
      <c r="AV966" s="45">
        <f>Stats!$AQ966+Stats!$AP966</f>
        <v>158.92</v>
      </c>
      <c r="AW966" s="45"/>
      <c r="AX966" s="4"/>
      <c r="AY966" s="4"/>
      <c r="AZ966" s="4"/>
      <c r="BB966" s="4"/>
      <c r="BC966" s="4"/>
      <c r="BD966" s="4"/>
      <c r="BE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5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64">
        <v>2016.0</v>
      </c>
      <c r="AM967" s="64">
        <v>10.0</v>
      </c>
      <c r="AN967" s="65" t="s">
        <v>60</v>
      </c>
      <c r="AO967" s="65" t="s">
        <v>57</v>
      </c>
      <c r="AP967" s="64">
        <v>103.0</v>
      </c>
      <c r="AQ967" s="64">
        <v>131.44</v>
      </c>
      <c r="AR967" s="65" t="str">
        <f>IF(Stats!$AP967&gt;Stats!$AQ967,Stats!$AN967,Stats!$AO967)</f>
        <v>Doug</v>
      </c>
      <c r="AS967" s="65" t="str">
        <f>IF(Stats!$AR967=Stats!$AN967,CONCATENATE(Stats!$AN967," over ",Stats!$AO967),CONCATENATE(Stats!$AO967," over ",Stats!$AN967))</f>
        <v>Doug over Hoyle</v>
      </c>
      <c r="AT967" s="65" t="str">
        <f>IF(Stats!$AR967=Stats!$AO967,CONCATENATE(Stats!$AN967," loser to ",Stats!$AO967),CONCATENATE(Stats!$AO967," loser to ",Stats!$AN967))</f>
        <v>Hoyle loser to Doug</v>
      </c>
      <c r="AU967" s="64">
        <f>ABS(Stats!$AQ967-Stats!$AP967)</f>
        <v>28.44</v>
      </c>
      <c r="AV967" s="64">
        <f>Stats!$AQ967+Stats!$AP967</f>
        <v>234.44</v>
      </c>
      <c r="AW967" s="64"/>
      <c r="AX967" s="4"/>
      <c r="AY967" s="4"/>
      <c r="AZ967" s="4"/>
      <c r="BB967" s="4"/>
      <c r="BC967" s="4"/>
      <c r="BD967" s="4"/>
      <c r="BE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5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5">
        <v>2016.0</v>
      </c>
      <c r="AM968" s="45">
        <v>9.0</v>
      </c>
      <c r="AN968" s="46" t="s">
        <v>59</v>
      </c>
      <c r="AO968" s="46" t="s">
        <v>61</v>
      </c>
      <c r="AP968" s="45">
        <v>83.42</v>
      </c>
      <c r="AQ968" s="45">
        <v>82.66</v>
      </c>
      <c r="AR968" s="46" t="str">
        <f>IF(Stats!$AP968&gt;Stats!$AQ968,Stats!$AN968,Stats!$AO968)</f>
        <v>Forrest</v>
      </c>
      <c r="AS968" s="46" t="str">
        <f>IF(Stats!$AR968=Stats!$AN968,CONCATENATE(Stats!$AN968," over ",Stats!$AO968),CONCATENATE(Stats!$AO968," over ",Stats!$AN968))</f>
        <v>Forrest over Jimmy</v>
      </c>
      <c r="AT968" s="46" t="str">
        <f>IF(Stats!$AR968=Stats!$AO968,CONCATENATE(Stats!$AN968," loser to ",Stats!$AO968),CONCATENATE(Stats!$AO968," loser to ",Stats!$AN968))</f>
        <v>Jimmy loser to Forrest</v>
      </c>
      <c r="AU968" s="45">
        <f>ABS(Stats!$AQ968-Stats!$AP968)</f>
        <v>0.76</v>
      </c>
      <c r="AV968" s="45">
        <f>Stats!$AQ968+Stats!$AP968</f>
        <v>166.08</v>
      </c>
      <c r="AW968" s="45"/>
      <c r="AX968" s="4"/>
      <c r="AY968" s="4"/>
      <c r="AZ968" s="4"/>
      <c r="BB968" s="4"/>
      <c r="BC968" s="4"/>
      <c r="BD968" s="4"/>
      <c r="BE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5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64">
        <v>2016.0</v>
      </c>
      <c r="AM969" s="64">
        <v>9.0</v>
      </c>
      <c r="AN969" s="65" t="s">
        <v>65</v>
      </c>
      <c r="AO969" s="65" t="s">
        <v>68</v>
      </c>
      <c r="AP969" s="64">
        <v>117.48</v>
      </c>
      <c r="AQ969" s="64">
        <v>97.04</v>
      </c>
      <c r="AR969" s="65" t="str">
        <f>IF(Stats!$AP969&gt;Stats!$AQ969,Stats!$AN969,Stats!$AO969)</f>
        <v>Neill</v>
      </c>
      <c r="AS969" s="65" t="str">
        <f>IF(Stats!$AR969=Stats!$AN969,CONCATENATE(Stats!$AN969," over ",Stats!$AO969),CONCATENATE(Stats!$AO969," over ",Stats!$AN969))</f>
        <v>Neill over Ryan</v>
      </c>
      <c r="AT969" s="65" t="str">
        <f>IF(Stats!$AR969=Stats!$AO969,CONCATENATE(Stats!$AN969," loser to ",Stats!$AO969),CONCATENATE(Stats!$AO969," loser to ",Stats!$AN969))</f>
        <v>Ryan loser to Neill</v>
      </c>
      <c r="AU969" s="64">
        <f>ABS(Stats!$AQ969-Stats!$AP969)</f>
        <v>20.44</v>
      </c>
      <c r="AV969" s="64">
        <f>Stats!$AQ969+Stats!$AP969</f>
        <v>214.52</v>
      </c>
      <c r="AW969" s="64"/>
      <c r="AX969" s="4"/>
      <c r="AY969" s="4"/>
      <c r="AZ969" s="4"/>
      <c r="BB969" s="4"/>
      <c r="BC969" s="4"/>
      <c r="BD969" s="4"/>
      <c r="BE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5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5">
        <v>2016.0</v>
      </c>
      <c r="AM970" s="45">
        <v>9.0</v>
      </c>
      <c r="AN970" s="46" t="s">
        <v>49</v>
      </c>
      <c r="AO970" s="46" t="s">
        <v>55</v>
      </c>
      <c r="AP970" s="45">
        <v>104.86</v>
      </c>
      <c r="AQ970" s="45">
        <v>94.54</v>
      </c>
      <c r="AR970" s="46" t="str">
        <f>IF(Stats!$AP970&gt;Stats!$AQ970,Stats!$AN970,Stats!$AO970)</f>
        <v>Adler</v>
      </c>
      <c r="AS970" s="46" t="str">
        <f>IF(Stats!$AR970=Stats!$AN970,CONCATENATE(Stats!$AN970," over ",Stats!$AO970),CONCATENATE(Stats!$AO970," over ",Stats!$AN970))</f>
        <v>Adler over Dave</v>
      </c>
      <c r="AT970" s="46" t="str">
        <f>IF(Stats!$AR970=Stats!$AO970,CONCATENATE(Stats!$AN970," loser to ",Stats!$AO970),CONCATENATE(Stats!$AO970," loser to ",Stats!$AN970))</f>
        <v>Dave loser to Adler</v>
      </c>
      <c r="AU970" s="45">
        <f>ABS(Stats!$AQ970-Stats!$AP970)</f>
        <v>10.32</v>
      </c>
      <c r="AV970" s="45">
        <f>Stats!$AQ970+Stats!$AP970</f>
        <v>199.4</v>
      </c>
      <c r="AW970" s="45"/>
      <c r="AX970" s="4"/>
      <c r="AY970" s="4"/>
      <c r="AZ970" s="4"/>
      <c r="BB970" s="4"/>
      <c r="BC970" s="4"/>
      <c r="BD970" s="4"/>
      <c r="BE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5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64">
        <v>2016.0</v>
      </c>
      <c r="AM971" s="64">
        <v>9.0</v>
      </c>
      <c r="AN971" s="65" t="s">
        <v>52</v>
      </c>
      <c r="AO971" s="65" t="s">
        <v>66</v>
      </c>
      <c r="AP971" s="64">
        <v>72.7</v>
      </c>
      <c r="AQ971" s="64">
        <v>74.76</v>
      </c>
      <c r="AR971" s="65" t="str">
        <f>IF(Stats!$AP971&gt;Stats!$AQ971,Stats!$AN971,Stats!$AO971)</f>
        <v>Nixon</v>
      </c>
      <c r="AS971" s="65" t="str">
        <f>IF(Stats!$AR971=Stats!$AN971,CONCATENATE(Stats!$AN971," over ",Stats!$AO971),CONCATENATE(Stats!$AO971," over ",Stats!$AN971))</f>
        <v>Nixon over Chapla</v>
      </c>
      <c r="AT971" s="65" t="str">
        <f>IF(Stats!$AR971=Stats!$AO971,CONCATENATE(Stats!$AN971," loser to ",Stats!$AO971),CONCATENATE(Stats!$AO971," loser to ",Stats!$AN971))</f>
        <v>Chapla loser to Nixon</v>
      </c>
      <c r="AU971" s="64">
        <f>ABS(Stats!$AQ971-Stats!$AP971)</f>
        <v>2.06</v>
      </c>
      <c r="AV971" s="64">
        <f>Stats!$AQ971+Stats!$AP971</f>
        <v>147.46</v>
      </c>
      <c r="AW971" s="64"/>
      <c r="AX971" s="4"/>
      <c r="AY971" s="4"/>
      <c r="AZ971" s="4"/>
      <c r="BB971" s="4"/>
      <c r="BC971" s="4"/>
      <c r="BD971" s="4"/>
      <c r="BE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5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5">
        <v>2016.0</v>
      </c>
      <c r="AM972" s="45">
        <v>9.0</v>
      </c>
      <c r="AN972" s="46" t="s">
        <v>58</v>
      </c>
      <c r="AO972" s="46" t="s">
        <v>69</v>
      </c>
      <c r="AP972" s="45">
        <v>118.08</v>
      </c>
      <c r="AQ972" s="45">
        <v>88.4</v>
      </c>
      <c r="AR972" s="46" t="str">
        <f>IF(Stats!$AP972&gt;Stats!$AQ972,Stats!$AN972,Stats!$AO972)</f>
        <v>Ean</v>
      </c>
      <c r="AS972" s="46" t="str">
        <f>IF(Stats!$AR972=Stats!$AN972,CONCATENATE(Stats!$AN972," over ",Stats!$AO972),CONCATENATE(Stats!$AO972," over ",Stats!$AN972))</f>
        <v>Ean over Todd</v>
      </c>
      <c r="AT972" s="46" t="str">
        <f>IF(Stats!$AR972=Stats!$AO972,CONCATENATE(Stats!$AN972," loser to ",Stats!$AO972),CONCATENATE(Stats!$AO972," loser to ",Stats!$AN972))</f>
        <v>Todd loser to Ean</v>
      </c>
      <c r="AU972" s="45">
        <f>ABS(Stats!$AQ972-Stats!$AP972)</f>
        <v>29.68</v>
      </c>
      <c r="AV972" s="45">
        <f>Stats!$AQ972+Stats!$AP972</f>
        <v>206.48</v>
      </c>
      <c r="AW972" s="45"/>
      <c r="AX972" s="4"/>
      <c r="AY972" s="4"/>
      <c r="AZ972" s="4"/>
      <c r="BB972" s="4"/>
      <c r="BC972" s="4"/>
      <c r="BD972" s="4"/>
      <c r="BE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5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64">
        <v>2016.0</v>
      </c>
      <c r="AM973" s="64">
        <v>9.0</v>
      </c>
      <c r="AN973" s="65" t="s">
        <v>50</v>
      </c>
      <c r="AO973" s="65" t="s">
        <v>60</v>
      </c>
      <c r="AP973" s="64">
        <v>102.58</v>
      </c>
      <c r="AQ973" s="64">
        <v>96.12</v>
      </c>
      <c r="AR973" s="65" t="str">
        <f>IF(Stats!$AP973&gt;Stats!$AQ973,Stats!$AN973,Stats!$AO973)</f>
        <v>AJ</v>
      </c>
      <c r="AS973" s="65" t="str">
        <f>IF(Stats!$AR973=Stats!$AN973,CONCATENATE(Stats!$AN973," over ",Stats!$AO973),CONCATENATE(Stats!$AO973," over ",Stats!$AN973))</f>
        <v>AJ over Hoyle</v>
      </c>
      <c r="AT973" s="65" t="str">
        <f>IF(Stats!$AR973=Stats!$AO973,CONCATENATE(Stats!$AN973," loser to ",Stats!$AO973),CONCATENATE(Stats!$AO973," loser to ",Stats!$AN973))</f>
        <v>Hoyle loser to AJ</v>
      </c>
      <c r="AU973" s="64">
        <f>ABS(Stats!$AQ973-Stats!$AP973)</f>
        <v>6.46</v>
      </c>
      <c r="AV973" s="64">
        <f>Stats!$AQ973+Stats!$AP973</f>
        <v>198.7</v>
      </c>
      <c r="AW973" s="64"/>
      <c r="AX973" s="4"/>
      <c r="AY973" s="4"/>
      <c r="AZ973" s="4"/>
      <c r="BB973" s="4"/>
      <c r="BC973" s="4"/>
      <c r="BD973" s="4"/>
      <c r="BE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5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5">
        <v>2016.0</v>
      </c>
      <c r="AM974" s="45">
        <v>9.0</v>
      </c>
      <c r="AN974" s="46" t="s">
        <v>63</v>
      </c>
      <c r="AO974" s="46" t="s">
        <v>57</v>
      </c>
      <c r="AP974" s="45">
        <v>153.42</v>
      </c>
      <c r="AQ974" s="45">
        <v>101.38</v>
      </c>
      <c r="AR974" s="46" t="str">
        <f>IF(Stats!$AP974&gt;Stats!$AQ974,Stats!$AN974,Stats!$AO974)</f>
        <v>Mike S</v>
      </c>
      <c r="AS974" s="46" t="str">
        <f>IF(Stats!$AR974=Stats!$AN974,CONCATENATE(Stats!$AN974," over ",Stats!$AO974),CONCATENATE(Stats!$AO974," over ",Stats!$AN974))</f>
        <v>Mike S over Doug</v>
      </c>
      <c r="AT974" s="46" t="str">
        <f>IF(Stats!$AR974=Stats!$AO974,CONCATENATE(Stats!$AN974," loser to ",Stats!$AO974),CONCATENATE(Stats!$AO974," loser to ",Stats!$AN974))</f>
        <v>Doug loser to Mike S</v>
      </c>
      <c r="AU974" s="45">
        <f>ABS(Stats!$AQ974-Stats!$AP974)</f>
        <v>52.04</v>
      </c>
      <c r="AV974" s="45">
        <f>Stats!$AQ974+Stats!$AP974</f>
        <v>254.8</v>
      </c>
      <c r="AW974" s="45"/>
      <c r="AX974" s="4"/>
      <c r="AY974" s="4"/>
      <c r="AZ974" s="4"/>
      <c r="BB974" s="4"/>
      <c r="BC974" s="4"/>
      <c r="BD974" s="4"/>
      <c r="BE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5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64">
        <v>2016.0</v>
      </c>
      <c r="AM975" s="64">
        <v>8.0</v>
      </c>
      <c r="AN975" s="65" t="s">
        <v>68</v>
      </c>
      <c r="AO975" s="65" t="s">
        <v>59</v>
      </c>
      <c r="AP975" s="64">
        <v>108.7</v>
      </c>
      <c r="AQ975" s="64">
        <v>86.1</v>
      </c>
      <c r="AR975" s="65" t="str">
        <f>IF(Stats!$AP975&gt;Stats!$AQ975,Stats!$AN975,Stats!$AO975)</f>
        <v>Ryan</v>
      </c>
      <c r="AS975" s="65" t="str">
        <f>IF(Stats!$AR975=Stats!$AN975,CONCATENATE(Stats!$AN975," over ",Stats!$AO975),CONCATENATE(Stats!$AO975," over ",Stats!$AN975))</f>
        <v>Ryan over Forrest</v>
      </c>
      <c r="AT975" s="65" t="str">
        <f>IF(Stats!$AR975=Stats!$AO975,CONCATENATE(Stats!$AN975," loser to ",Stats!$AO975),CONCATENATE(Stats!$AO975," loser to ",Stats!$AN975))</f>
        <v>Forrest loser to Ryan</v>
      </c>
      <c r="AU975" s="64">
        <f>ABS(Stats!$AQ975-Stats!$AP975)</f>
        <v>22.6</v>
      </c>
      <c r="AV975" s="64">
        <f>Stats!$AQ975+Stats!$AP975</f>
        <v>194.8</v>
      </c>
      <c r="AW975" s="64"/>
      <c r="AX975" s="4"/>
      <c r="AY975" s="4"/>
      <c r="AZ975" s="4"/>
      <c r="BB975" s="4"/>
      <c r="BC975" s="4"/>
      <c r="BD975" s="4"/>
      <c r="BE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5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5">
        <v>2016.0</v>
      </c>
      <c r="AM976" s="45">
        <v>8.0</v>
      </c>
      <c r="AN976" s="46" t="s">
        <v>55</v>
      </c>
      <c r="AO976" s="46" t="s">
        <v>61</v>
      </c>
      <c r="AP976" s="45">
        <v>124.0</v>
      </c>
      <c r="AQ976" s="45">
        <v>86.32</v>
      </c>
      <c r="AR976" s="46" t="str">
        <f>IF(Stats!$AP976&gt;Stats!$AQ976,Stats!$AN976,Stats!$AO976)</f>
        <v>Dave</v>
      </c>
      <c r="AS976" s="46" t="str">
        <f>IF(Stats!$AR976=Stats!$AN976,CONCATENATE(Stats!$AN976," over ",Stats!$AO976),CONCATENATE(Stats!$AO976," over ",Stats!$AN976))</f>
        <v>Dave over Jimmy</v>
      </c>
      <c r="AT976" s="46" t="str">
        <f>IF(Stats!$AR976=Stats!$AO976,CONCATENATE(Stats!$AN976," loser to ",Stats!$AO976),CONCATENATE(Stats!$AO976," loser to ",Stats!$AN976))</f>
        <v>Jimmy loser to Dave</v>
      </c>
      <c r="AU976" s="45">
        <f>ABS(Stats!$AQ976-Stats!$AP976)</f>
        <v>37.68</v>
      </c>
      <c r="AV976" s="45">
        <f>Stats!$AQ976+Stats!$AP976</f>
        <v>210.32</v>
      </c>
      <c r="AW976" s="45"/>
      <c r="AX976" s="4"/>
      <c r="AY976" s="4"/>
      <c r="AZ976" s="4"/>
      <c r="BB976" s="4"/>
      <c r="BC976" s="4"/>
      <c r="BD976" s="4"/>
      <c r="BE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5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64">
        <v>2016.0</v>
      </c>
      <c r="AM977" s="64">
        <v>8.0</v>
      </c>
      <c r="AN977" s="65" t="s">
        <v>66</v>
      </c>
      <c r="AO977" s="65" t="s">
        <v>65</v>
      </c>
      <c r="AP977" s="64">
        <v>107.22</v>
      </c>
      <c r="AQ977" s="64">
        <v>121.8</v>
      </c>
      <c r="AR977" s="65" t="str">
        <f>IF(Stats!$AP977&gt;Stats!$AQ977,Stats!$AN977,Stats!$AO977)</f>
        <v>Neill</v>
      </c>
      <c r="AS977" s="65" t="str">
        <f>IF(Stats!$AR977=Stats!$AN977,CONCATENATE(Stats!$AN977," over ",Stats!$AO977),CONCATENATE(Stats!$AO977," over ",Stats!$AN977))</f>
        <v>Neill over Nixon</v>
      </c>
      <c r="AT977" s="65" t="str">
        <f>IF(Stats!$AR977=Stats!$AO977,CONCATENATE(Stats!$AN977," loser to ",Stats!$AO977),CONCATENATE(Stats!$AO977," loser to ",Stats!$AN977))</f>
        <v>Nixon loser to Neill</v>
      </c>
      <c r="AU977" s="64">
        <f>ABS(Stats!$AQ977-Stats!$AP977)</f>
        <v>14.58</v>
      </c>
      <c r="AV977" s="64">
        <f>Stats!$AQ977+Stats!$AP977</f>
        <v>229.02</v>
      </c>
      <c r="AW977" s="64"/>
      <c r="AX977" s="4"/>
      <c r="AY977" s="4"/>
      <c r="AZ977" s="4"/>
      <c r="BB977" s="4"/>
      <c r="BC977" s="4"/>
      <c r="BD977" s="4"/>
      <c r="BE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5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5">
        <v>2016.0</v>
      </c>
      <c r="AM978" s="45">
        <v>8.0</v>
      </c>
      <c r="AN978" s="46" t="s">
        <v>69</v>
      </c>
      <c r="AO978" s="46" t="s">
        <v>49</v>
      </c>
      <c r="AP978" s="45">
        <v>60.78</v>
      </c>
      <c r="AQ978" s="45">
        <v>101.62</v>
      </c>
      <c r="AR978" s="46" t="str">
        <f>IF(Stats!$AP978&gt;Stats!$AQ978,Stats!$AN978,Stats!$AO978)</f>
        <v>Adler</v>
      </c>
      <c r="AS978" s="46" t="str">
        <f>IF(Stats!$AR978=Stats!$AN978,CONCATENATE(Stats!$AN978," over ",Stats!$AO978),CONCATENATE(Stats!$AO978," over ",Stats!$AN978))</f>
        <v>Adler over Todd</v>
      </c>
      <c r="AT978" s="46" t="str">
        <f>IF(Stats!$AR978=Stats!$AO978,CONCATENATE(Stats!$AN978," loser to ",Stats!$AO978),CONCATENATE(Stats!$AO978," loser to ",Stats!$AN978))</f>
        <v>Todd loser to Adler</v>
      </c>
      <c r="AU978" s="45">
        <f>ABS(Stats!$AQ978-Stats!$AP978)</f>
        <v>40.84</v>
      </c>
      <c r="AV978" s="45">
        <f>Stats!$AQ978+Stats!$AP978</f>
        <v>162.4</v>
      </c>
      <c r="AW978" s="45"/>
      <c r="AX978" s="4"/>
      <c r="AY978" s="4"/>
      <c r="AZ978" s="4"/>
      <c r="BB978" s="4"/>
      <c r="BC978" s="4"/>
      <c r="BD978" s="4"/>
      <c r="BE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5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64">
        <v>2016.0</v>
      </c>
      <c r="AM979" s="64">
        <v>8.0</v>
      </c>
      <c r="AN979" s="65" t="s">
        <v>60</v>
      </c>
      <c r="AO979" s="65" t="s">
        <v>52</v>
      </c>
      <c r="AP979" s="64">
        <v>82.7</v>
      </c>
      <c r="AQ979" s="64">
        <v>63.78</v>
      </c>
      <c r="AR979" s="65" t="str">
        <f>IF(Stats!$AP979&gt;Stats!$AQ979,Stats!$AN979,Stats!$AO979)</f>
        <v>Hoyle</v>
      </c>
      <c r="AS979" s="65" t="str">
        <f>IF(Stats!$AR979=Stats!$AN979,CONCATENATE(Stats!$AN979," over ",Stats!$AO979),CONCATENATE(Stats!$AO979," over ",Stats!$AN979))</f>
        <v>Hoyle over Chapla</v>
      </c>
      <c r="AT979" s="65" t="str">
        <f>IF(Stats!$AR979=Stats!$AO979,CONCATENATE(Stats!$AN979," loser to ",Stats!$AO979),CONCATENATE(Stats!$AO979," loser to ",Stats!$AN979))</f>
        <v>Chapla loser to Hoyle</v>
      </c>
      <c r="AU979" s="64">
        <f>ABS(Stats!$AQ979-Stats!$AP979)</f>
        <v>18.92</v>
      </c>
      <c r="AV979" s="64">
        <f>Stats!$AQ979+Stats!$AP979</f>
        <v>146.48</v>
      </c>
      <c r="AW979" s="64"/>
      <c r="AX979" s="4"/>
      <c r="AY979" s="4"/>
      <c r="AZ979" s="4"/>
      <c r="BB979" s="4"/>
      <c r="BC979" s="4"/>
      <c r="BD979" s="4"/>
      <c r="BE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5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5">
        <v>2016.0</v>
      </c>
      <c r="AM980" s="45">
        <v>8.0</v>
      </c>
      <c r="AN980" s="46" t="s">
        <v>57</v>
      </c>
      <c r="AO980" s="46" t="s">
        <v>58</v>
      </c>
      <c r="AP980" s="45">
        <v>132.94</v>
      </c>
      <c r="AQ980" s="45">
        <v>83.08</v>
      </c>
      <c r="AR980" s="46" t="str">
        <f>IF(Stats!$AP980&gt;Stats!$AQ980,Stats!$AN980,Stats!$AO980)</f>
        <v>Doug</v>
      </c>
      <c r="AS980" s="46" t="str">
        <f>IF(Stats!$AR980=Stats!$AN980,CONCATENATE(Stats!$AN980," over ",Stats!$AO980),CONCATENATE(Stats!$AO980," over ",Stats!$AN980))</f>
        <v>Doug over Ean</v>
      </c>
      <c r="AT980" s="46" t="str">
        <f>IF(Stats!$AR980=Stats!$AO980,CONCATENATE(Stats!$AN980," loser to ",Stats!$AO980),CONCATENATE(Stats!$AO980," loser to ",Stats!$AN980))</f>
        <v>Ean loser to Doug</v>
      </c>
      <c r="AU980" s="45">
        <f>ABS(Stats!$AQ980-Stats!$AP980)</f>
        <v>49.86</v>
      </c>
      <c r="AV980" s="45">
        <f>Stats!$AQ980+Stats!$AP980</f>
        <v>216.02</v>
      </c>
      <c r="AW980" s="45"/>
      <c r="AX980" s="4"/>
      <c r="AY980" s="4"/>
      <c r="AZ980" s="4"/>
      <c r="BB980" s="4"/>
      <c r="BC980" s="4"/>
      <c r="BD980" s="4"/>
      <c r="BE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5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64">
        <v>2016.0</v>
      </c>
      <c r="AM981" s="64">
        <v>8.0</v>
      </c>
      <c r="AN981" s="65" t="s">
        <v>63</v>
      </c>
      <c r="AO981" s="65" t="s">
        <v>50</v>
      </c>
      <c r="AP981" s="64">
        <v>125.42</v>
      </c>
      <c r="AQ981" s="64">
        <v>86.48</v>
      </c>
      <c r="AR981" s="65" t="str">
        <f>IF(Stats!$AP981&gt;Stats!$AQ981,Stats!$AN981,Stats!$AO981)</f>
        <v>Mike S</v>
      </c>
      <c r="AS981" s="65" t="str">
        <f>IF(Stats!$AR981=Stats!$AN981,CONCATENATE(Stats!$AN981," over ",Stats!$AO981),CONCATENATE(Stats!$AO981," over ",Stats!$AN981))</f>
        <v>Mike S over AJ</v>
      </c>
      <c r="AT981" s="65" t="str">
        <f>IF(Stats!$AR981=Stats!$AO981,CONCATENATE(Stats!$AN981," loser to ",Stats!$AO981),CONCATENATE(Stats!$AO981," loser to ",Stats!$AN981))</f>
        <v>AJ loser to Mike S</v>
      </c>
      <c r="AU981" s="64">
        <f>ABS(Stats!$AQ981-Stats!$AP981)</f>
        <v>38.94</v>
      </c>
      <c r="AV981" s="64">
        <f>Stats!$AQ981+Stats!$AP981</f>
        <v>211.9</v>
      </c>
      <c r="AW981" s="64"/>
      <c r="AX981" s="4"/>
      <c r="AY981" s="4"/>
      <c r="AZ981" s="4"/>
      <c r="BB981" s="4"/>
      <c r="BC981" s="4"/>
      <c r="BD981" s="4"/>
      <c r="BE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5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5">
        <v>2016.0</v>
      </c>
      <c r="AM982" s="45">
        <v>7.0</v>
      </c>
      <c r="AN982" s="46" t="s">
        <v>59</v>
      </c>
      <c r="AO982" s="46" t="s">
        <v>55</v>
      </c>
      <c r="AP982" s="45">
        <v>101.58</v>
      </c>
      <c r="AQ982" s="45">
        <v>132.62</v>
      </c>
      <c r="AR982" s="46" t="str">
        <f>IF(Stats!$AP982&gt;Stats!$AQ982,Stats!$AN982,Stats!$AO982)</f>
        <v>Dave</v>
      </c>
      <c r="AS982" s="46" t="str">
        <f>IF(Stats!$AR982=Stats!$AN982,CONCATENATE(Stats!$AN982," over ",Stats!$AO982),CONCATENATE(Stats!$AO982," over ",Stats!$AN982))</f>
        <v>Dave over Forrest</v>
      </c>
      <c r="AT982" s="46" t="str">
        <f>IF(Stats!$AR982=Stats!$AO982,CONCATENATE(Stats!$AN982," loser to ",Stats!$AO982),CONCATENATE(Stats!$AO982," loser to ",Stats!$AN982))</f>
        <v>Forrest loser to Dave</v>
      </c>
      <c r="AU982" s="45">
        <f>ABS(Stats!$AQ982-Stats!$AP982)</f>
        <v>31.04</v>
      </c>
      <c r="AV982" s="45">
        <f>Stats!$AQ982+Stats!$AP982</f>
        <v>234.2</v>
      </c>
      <c r="AW982" s="45"/>
      <c r="AX982" s="4"/>
      <c r="AY982" s="4"/>
      <c r="AZ982" s="4"/>
      <c r="BB982" s="4"/>
      <c r="BC982" s="4"/>
      <c r="BD982" s="4"/>
      <c r="BE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5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64">
        <v>2016.0</v>
      </c>
      <c r="AM983" s="64">
        <v>7.0</v>
      </c>
      <c r="AN983" s="65" t="s">
        <v>68</v>
      </c>
      <c r="AO983" s="65" t="s">
        <v>66</v>
      </c>
      <c r="AP983" s="64">
        <v>83.16</v>
      </c>
      <c r="AQ983" s="64">
        <v>63.7</v>
      </c>
      <c r="AR983" s="65" t="str">
        <f>IF(Stats!$AP983&gt;Stats!$AQ983,Stats!$AN983,Stats!$AO983)</f>
        <v>Ryan</v>
      </c>
      <c r="AS983" s="65" t="str">
        <f>IF(Stats!$AR983=Stats!$AN983,CONCATENATE(Stats!$AN983," over ",Stats!$AO983),CONCATENATE(Stats!$AO983," over ",Stats!$AN983))</f>
        <v>Ryan over Nixon</v>
      </c>
      <c r="AT983" s="65" t="str">
        <f>IF(Stats!$AR983=Stats!$AO983,CONCATENATE(Stats!$AN983," loser to ",Stats!$AO983),CONCATENATE(Stats!$AO983," loser to ",Stats!$AN983))</f>
        <v>Nixon loser to Ryan</v>
      </c>
      <c r="AU983" s="64">
        <f>ABS(Stats!$AQ983-Stats!$AP983)</f>
        <v>19.46</v>
      </c>
      <c r="AV983" s="64">
        <f>Stats!$AQ983+Stats!$AP983</f>
        <v>146.86</v>
      </c>
      <c r="AW983" s="64"/>
      <c r="AX983" s="4"/>
      <c r="AY983" s="4"/>
      <c r="AZ983" s="4"/>
      <c r="BB983" s="4"/>
      <c r="BC983" s="4"/>
      <c r="BD983" s="4"/>
      <c r="BE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5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5">
        <v>2016.0</v>
      </c>
      <c r="AM984" s="45">
        <v>7.0</v>
      </c>
      <c r="AN984" s="46" t="s">
        <v>61</v>
      </c>
      <c r="AO984" s="46" t="s">
        <v>69</v>
      </c>
      <c r="AP984" s="45">
        <v>92.94</v>
      </c>
      <c r="AQ984" s="45">
        <v>107.64</v>
      </c>
      <c r="AR984" s="46" t="str">
        <f>IF(Stats!$AP984&gt;Stats!$AQ984,Stats!$AN984,Stats!$AO984)</f>
        <v>Todd</v>
      </c>
      <c r="AS984" s="46" t="str">
        <f>IF(Stats!$AR984=Stats!$AN984,CONCATENATE(Stats!$AN984," over ",Stats!$AO984),CONCATENATE(Stats!$AO984," over ",Stats!$AN984))</f>
        <v>Todd over Jimmy</v>
      </c>
      <c r="AT984" s="46" t="str">
        <f>IF(Stats!$AR984=Stats!$AO984,CONCATENATE(Stats!$AN984," loser to ",Stats!$AO984),CONCATENATE(Stats!$AO984," loser to ",Stats!$AN984))</f>
        <v>Jimmy loser to Todd</v>
      </c>
      <c r="AU984" s="45">
        <f>ABS(Stats!$AQ984-Stats!$AP984)</f>
        <v>14.7</v>
      </c>
      <c r="AV984" s="45">
        <f>Stats!$AQ984+Stats!$AP984</f>
        <v>200.58</v>
      </c>
      <c r="AW984" s="45"/>
      <c r="AX984" s="4"/>
      <c r="AY984" s="4"/>
      <c r="AZ984" s="4"/>
      <c r="BB984" s="4"/>
      <c r="BC984" s="4"/>
      <c r="BD984" s="4"/>
      <c r="BE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5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64">
        <v>2016.0</v>
      </c>
      <c r="AM985" s="64">
        <v>7.0</v>
      </c>
      <c r="AN985" s="65" t="s">
        <v>65</v>
      </c>
      <c r="AO985" s="65" t="s">
        <v>60</v>
      </c>
      <c r="AP985" s="64">
        <v>101.88</v>
      </c>
      <c r="AQ985" s="64">
        <v>120.28</v>
      </c>
      <c r="AR985" s="65" t="str">
        <f>IF(Stats!$AP985&gt;Stats!$AQ985,Stats!$AN985,Stats!$AO985)</f>
        <v>Hoyle</v>
      </c>
      <c r="AS985" s="65" t="str">
        <f>IF(Stats!$AR985=Stats!$AN985,CONCATENATE(Stats!$AN985," over ",Stats!$AO985),CONCATENATE(Stats!$AO985," over ",Stats!$AN985))</f>
        <v>Hoyle over Neill</v>
      </c>
      <c r="AT985" s="65" t="str">
        <f>IF(Stats!$AR985=Stats!$AO985,CONCATENATE(Stats!$AN985," loser to ",Stats!$AO985),CONCATENATE(Stats!$AO985," loser to ",Stats!$AN985))</f>
        <v>Neill loser to Hoyle</v>
      </c>
      <c r="AU985" s="64">
        <f>ABS(Stats!$AQ985-Stats!$AP985)</f>
        <v>18.4</v>
      </c>
      <c r="AV985" s="64">
        <f>Stats!$AQ985+Stats!$AP985</f>
        <v>222.16</v>
      </c>
      <c r="AW985" s="64"/>
      <c r="AX985" s="4"/>
      <c r="AY985" s="4"/>
      <c r="AZ985" s="4"/>
      <c r="BB985" s="4"/>
      <c r="BC985" s="4"/>
      <c r="BD985" s="4"/>
      <c r="BE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5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5">
        <v>2016.0</v>
      </c>
      <c r="AM986" s="45">
        <v>7.0</v>
      </c>
      <c r="AN986" s="46" t="s">
        <v>49</v>
      </c>
      <c r="AO986" s="46" t="s">
        <v>57</v>
      </c>
      <c r="AP986" s="45">
        <v>92.02</v>
      </c>
      <c r="AQ986" s="45">
        <v>94.64</v>
      </c>
      <c r="AR986" s="46" t="str">
        <f>IF(Stats!$AP986&gt;Stats!$AQ986,Stats!$AN986,Stats!$AO986)</f>
        <v>Doug</v>
      </c>
      <c r="AS986" s="46" t="str">
        <f>IF(Stats!$AR986=Stats!$AN986,CONCATENATE(Stats!$AN986," over ",Stats!$AO986),CONCATENATE(Stats!$AO986," over ",Stats!$AN986))</f>
        <v>Doug over Adler</v>
      </c>
      <c r="AT986" s="46" t="str">
        <f>IF(Stats!$AR986=Stats!$AO986,CONCATENATE(Stats!$AN986," loser to ",Stats!$AO986),CONCATENATE(Stats!$AO986," loser to ",Stats!$AN986))</f>
        <v>Adler loser to Doug</v>
      </c>
      <c r="AU986" s="45">
        <f>ABS(Stats!$AQ986-Stats!$AP986)</f>
        <v>2.62</v>
      </c>
      <c r="AV986" s="45">
        <f>Stats!$AQ986+Stats!$AP986</f>
        <v>186.66</v>
      </c>
      <c r="AW986" s="45"/>
      <c r="AX986" s="4"/>
      <c r="AY986" s="4"/>
      <c r="AZ986" s="4"/>
      <c r="BB986" s="4"/>
      <c r="BC986" s="4"/>
      <c r="BD986" s="4"/>
      <c r="BE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5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64">
        <v>2016.0</v>
      </c>
      <c r="AM987" s="64">
        <v>7.0</v>
      </c>
      <c r="AN987" s="65" t="s">
        <v>52</v>
      </c>
      <c r="AO987" s="65" t="s">
        <v>63</v>
      </c>
      <c r="AP987" s="64">
        <v>98.04</v>
      </c>
      <c r="AQ987" s="64">
        <v>153.24</v>
      </c>
      <c r="AR987" s="65" t="str">
        <f>IF(Stats!$AP987&gt;Stats!$AQ987,Stats!$AN987,Stats!$AO987)</f>
        <v>Mike S</v>
      </c>
      <c r="AS987" s="65" t="str">
        <f>IF(Stats!$AR987=Stats!$AN987,CONCATENATE(Stats!$AN987," over ",Stats!$AO987),CONCATENATE(Stats!$AO987," over ",Stats!$AN987))</f>
        <v>Mike S over Chapla</v>
      </c>
      <c r="AT987" s="65" t="str">
        <f>IF(Stats!$AR987=Stats!$AO987,CONCATENATE(Stats!$AN987," loser to ",Stats!$AO987),CONCATENATE(Stats!$AO987," loser to ",Stats!$AN987))</f>
        <v>Chapla loser to Mike S</v>
      </c>
      <c r="AU987" s="64">
        <f>ABS(Stats!$AQ987-Stats!$AP987)</f>
        <v>55.2</v>
      </c>
      <c r="AV987" s="64">
        <f>Stats!$AQ987+Stats!$AP987</f>
        <v>251.28</v>
      </c>
      <c r="AW987" s="64"/>
      <c r="AX987" s="4"/>
      <c r="AY987" s="4"/>
      <c r="AZ987" s="4"/>
      <c r="BB987" s="4"/>
      <c r="BC987" s="4"/>
      <c r="BD987" s="4"/>
      <c r="BE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5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5">
        <v>2016.0</v>
      </c>
      <c r="AM988" s="45">
        <v>7.0</v>
      </c>
      <c r="AN988" s="46" t="s">
        <v>58</v>
      </c>
      <c r="AO988" s="46" t="s">
        <v>50</v>
      </c>
      <c r="AP988" s="45">
        <v>109.04</v>
      </c>
      <c r="AQ988" s="45">
        <v>94.24</v>
      </c>
      <c r="AR988" s="46" t="str">
        <f>IF(Stats!$AP988&gt;Stats!$AQ988,Stats!$AN988,Stats!$AO988)</f>
        <v>Ean</v>
      </c>
      <c r="AS988" s="46" t="str">
        <f>IF(Stats!$AR988=Stats!$AN988,CONCATENATE(Stats!$AN988," over ",Stats!$AO988),CONCATENATE(Stats!$AO988," over ",Stats!$AN988))</f>
        <v>Ean over AJ</v>
      </c>
      <c r="AT988" s="46" t="str">
        <f>IF(Stats!$AR988=Stats!$AO988,CONCATENATE(Stats!$AN988," loser to ",Stats!$AO988),CONCATENATE(Stats!$AO988," loser to ",Stats!$AN988))</f>
        <v>AJ loser to Ean</v>
      </c>
      <c r="AU988" s="45">
        <f>ABS(Stats!$AQ988-Stats!$AP988)</f>
        <v>14.8</v>
      </c>
      <c r="AV988" s="45">
        <f>Stats!$AQ988+Stats!$AP988</f>
        <v>203.28</v>
      </c>
      <c r="AW988" s="45"/>
      <c r="AX988" s="4"/>
      <c r="AY988" s="4"/>
      <c r="AZ988" s="4"/>
      <c r="BB988" s="4"/>
      <c r="BC988" s="4"/>
      <c r="BD988" s="4"/>
      <c r="BE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5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64">
        <v>2016.0</v>
      </c>
      <c r="AM989" s="64">
        <v>6.0</v>
      </c>
      <c r="AN989" s="65" t="s">
        <v>66</v>
      </c>
      <c r="AO989" s="65" t="s">
        <v>59</v>
      </c>
      <c r="AP989" s="64">
        <v>84.4</v>
      </c>
      <c r="AQ989" s="64">
        <v>137.0</v>
      </c>
      <c r="AR989" s="65" t="str">
        <f>IF(Stats!$AP989&gt;Stats!$AQ989,Stats!$AN989,Stats!$AO989)</f>
        <v>Forrest</v>
      </c>
      <c r="AS989" s="65" t="str">
        <f>IF(Stats!$AR989=Stats!$AN989,CONCATENATE(Stats!$AN989," over ",Stats!$AO989),CONCATENATE(Stats!$AO989," over ",Stats!$AN989))</f>
        <v>Forrest over Nixon</v>
      </c>
      <c r="AT989" s="65" t="str">
        <f>IF(Stats!$AR989=Stats!$AO989,CONCATENATE(Stats!$AN989," loser to ",Stats!$AO989),CONCATENATE(Stats!$AO989," loser to ",Stats!$AN989))</f>
        <v>Nixon loser to Forrest</v>
      </c>
      <c r="AU989" s="64">
        <f>ABS(Stats!$AQ989-Stats!$AP989)</f>
        <v>52.6</v>
      </c>
      <c r="AV989" s="64">
        <f>Stats!$AQ989+Stats!$AP989</f>
        <v>221.4</v>
      </c>
      <c r="AW989" s="64"/>
      <c r="AX989" s="4"/>
      <c r="AY989" s="4"/>
      <c r="AZ989" s="4"/>
      <c r="BB989" s="4"/>
      <c r="BC989" s="4"/>
      <c r="BD989" s="4"/>
      <c r="BE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5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5">
        <v>2016.0</v>
      </c>
      <c r="AM990" s="45">
        <v>6.0</v>
      </c>
      <c r="AN990" s="46" t="s">
        <v>69</v>
      </c>
      <c r="AO990" s="46" t="s">
        <v>55</v>
      </c>
      <c r="AP990" s="45">
        <v>78.52</v>
      </c>
      <c r="AQ990" s="45">
        <v>79.98</v>
      </c>
      <c r="AR990" s="46" t="str">
        <f>IF(Stats!$AP990&gt;Stats!$AQ990,Stats!$AN990,Stats!$AO990)</f>
        <v>Dave</v>
      </c>
      <c r="AS990" s="46" t="str">
        <f>IF(Stats!$AR990=Stats!$AN990,CONCATENATE(Stats!$AN990," over ",Stats!$AO990),CONCATENATE(Stats!$AO990," over ",Stats!$AN990))</f>
        <v>Dave over Todd</v>
      </c>
      <c r="AT990" s="46" t="str">
        <f>IF(Stats!$AR990=Stats!$AO990,CONCATENATE(Stats!$AN990," loser to ",Stats!$AO990),CONCATENATE(Stats!$AO990," loser to ",Stats!$AN990))</f>
        <v>Todd loser to Dave</v>
      </c>
      <c r="AU990" s="45">
        <f>ABS(Stats!$AQ990-Stats!$AP990)</f>
        <v>1.46</v>
      </c>
      <c r="AV990" s="45">
        <f>Stats!$AQ990+Stats!$AP990</f>
        <v>158.5</v>
      </c>
      <c r="AW990" s="45"/>
      <c r="AX990" s="4"/>
      <c r="AY990" s="4"/>
      <c r="AZ990" s="4"/>
      <c r="BB990" s="4"/>
      <c r="BC990" s="4"/>
      <c r="BD990" s="4"/>
      <c r="BE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5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64">
        <v>2016.0</v>
      </c>
      <c r="AM991" s="64">
        <v>6.0</v>
      </c>
      <c r="AN991" s="65" t="s">
        <v>60</v>
      </c>
      <c r="AO991" s="65" t="s">
        <v>68</v>
      </c>
      <c r="AP991" s="64">
        <v>104.66</v>
      </c>
      <c r="AQ991" s="64">
        <v>100.36</v>
      </c>
      <c r="AR991" s="65" t="str">
        <f>IF(Stats!$AP991&gt;Stats!$AQ991,Stats!$AN991,Stats!$AO991)</f>
        <v>Hoyle</v>
      </c>
      <c r="AS991" s="65" t="str">
        <f>IF(Stats!$AR991=Stats!$AN991,CONCATENATE(Stats!$AN991," over ",Stats!$AO991),CONCATENATE(Stats!$AO991," over ",Stats!$AN991))</f>
        <v>Hoyle over Ryan</v>
      </c>
      <c r="AT991" s="65" t="str">
        <f>IF(Stats!$AR991=Stats!$AO991,CONCATENATE(Stats!$AN991," loser to ",Stats!$AO991),CONCATENATE(Stats!$AO991," loser to ",Stats!$AN991))</f>
        <v>Ryan loser to Hoyle</v>
      </c>
      <c r="AU991" s="64">
        <f>ABS(Stats!$AQ991-Stats!$AP991)</f>
        <v>4.3</v>
      </c>
      <c r="AV991" s="64">
        <f>Stats!$AQ991+Stats!$AP991</f>
        <v>205.02</v>
      </c>
      <c r="AW991" s="64"/>
      <c r="AX991" s="4"/>
      <c r="AY991" s="4"/>
      <c r="AZ991" s="4"/>
      <c r="BB991" s="4"/>
      <c r="BC991" s="4"/>
      <c r="BD991" s="4"/>
      <c r="BE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5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5">
        <v>2016.0</v>
      </c>
      <c r="AM992" s="45">
        <v>6.0</v>
      </c>
      <c r="AN992" s="46" t="s">
        <v>57</v>
      </c>
      <c r="AO992" s="46" t="s">
        <v>61</v>
      </c>
      <c r="AP992" s="45">
        <v>80.86</v>
      </c>
      <c r="AQ992" s="45">
        <v>93.82</v>
      </c>
      <c r="AR992" s="46" t="str">
        <f>IF(Stats!$AP992&gt;Stats!$AQ992,Stats!$AN992,Stats!$AO992)</f>
        <v>Jimmy</v>
      </c>
      <c r="AS992" s="46" t="str">
        <f>IF(Stats!$AR992=Stats!$AN992,CONCATENATE(Stats!$AN992," over ",Stats!$AO992),CONCATENATE(Stats!$AO992," over ",Stats!$AN992))</f>
        <v>Jimmy over Doug</v>
      </c>
      <c r="AT992" s="46" t="str">
        <f>IF(Stats!$AR992=Stats!$AO992,CONCATENATE(Stats!$AN992," loser to ",Stats!$AO992),CONCATENATE(Stats!$AO992," loser to ",Stats!$AN992))</f>
        <v>Doug loser to Jimmy</v>
      </c>
      <c r="AU992" s="45">
        <f>ABS(Stats!$AQ992-Stats!$AP992)</f>
        <v>12.96</v>
      </c>
      <c r="AV992" s="45">
        <f>Stats!$AQ992+Stats!$AP992</f>
        <v>174.68</v>
      </c>
      <c r="AW992" s="45"/>
      <c r="AX992" s="4"/>
      <c r="AY992" s="4"/>
      <c r="AZ992" s="4"/>
      <c r="BB992" s="4"/>
      <c r="BC992" s="4"/>
      <c r="BD992" s="4"/>
      <c r="BE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5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64">
        <v>2016.0</v>
      </c>
      <c r="AM993" s="64">
        <v>6.0</v>
      </c>
      <c r="AN993" s="65" t="s">
        <v>63</v>
      </c>
      <c r="AO993" s="65" t="s">
        <v>65</v>
      </c>
      <c r="AP993" s="64">
        <v>81.72</v>
      </c>
      <c r="AQ993" s="64">
        <v>115.48</v>
      </c>
      <c r="AR993" s="65" t="str">
        <f>IF(Stats!$AP993&gt;Stats!$AQ993,Stats!$AN993,Stats!$AO993)</f>
        <v>Neill</v>
      </c>
      <c r="AS993" s="65" t="str">
        <f>IF(Stats!$AR993=Stats!$AN993,CONCATENATE(Stats!$AN993," over ",Stats!$AO993),CONCATENATE(Stats!$AO993," over ",Stats!$AN993))</f>
        <v>Neill over Mike S</v>
      </c>
      <c r="AT993" s="65" t="str">
        <f>IF(Stats!$AR993=Stats!$AO993,CONCATENATE(Stats!$AN993," loser to ",Stats!$AO993),CONCATENATE(Stats!$AO993," loser to ",Stats!$AN993))</f>
        <v>Mike S loser to Neill</v>
      </c>
      <c r="AU993" s="64">
        <f>ABS(Stats!$AQ993-Stats!$AP993)</f>
        <v>33.76</v>
      </c>
      <c r="AV993" s="64">
        <f>Stats!$AQ993+Stats!$AP993</f>
        <v>197.2</v>
      </c>
      <c r="AW993" s="64"/>
      <c r="AX993" s="4"/>
      <c r="AY993" s="4"/>
      <c r="AZ993" s="4"/>
      <c r="BB993" s="4"/>
      <c r="BC993" s="4"/>
      <c r="BD993" s="4"/>
      <c r="BE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5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5">
        <v>2016.0</v>
      </c>
      <c r="AM994" s="45">
        <v>6.0</v>
      </c>
      <c r="AN994" s="46" t="s">
        <v>50</v>
      </c>
      <c r="AO994" s="46" t="s">
        <v>49</v>
      </c>
      <c r="AP994" s="45">
        <v>91.96</v>
      </c>
      <c r="AQ994" s="45">
        <v>152.0</v>
      </c>
      <c r="AR994" s="46" t="str">
        <f>IF(Stats!$AP994&gt;Stats!$AQ994,Stats!$AN994,Stats!$AO994)</f>
        <v>Adler</v>
      </c>
      <c r="AS994" s="46" t="str">
        <f>IF(Stats!$AR994=Stats!$AN994,CONCATENATE(Stats!$AN994," over ",Stats!$AO994),CONCATENATE(Stats!$AO994," over ",Stats!$AN994))</f>
        <v>Adler over AJ</v>
      </c>
      <c r="AT994" s="46" t="str">
        <f>IF(Stats!$AR994=Stats!$AO994,CONCATENATE(Stats!$AN994," loser to ",Stats!$AO994),CONCATENATE(Stats!$AO994," loser to ",Stats!$AN994))</f>
        <v>AJ loser to Adler</v>
      </c>
      <c r="AU994" s="45">
        <f>ABS(Stats!$AQ994-Stats!$AP994)</f>
        <v>60.04</v>
      </c>
      <c r="AV994" s="45">
        <f>Stats!$AQ994+Stats!$AP994</f>
        <v>243.96</v>
      </c>
      <c r="AW994" s="45"/>
      <c r="AX994" s="4"/>
      <c r="AY994" s="4"/>
      <c r="AZ994" s="4"/>
      <c r="BB994" s="4"/>
      <c r="BC994" s="4"/>
      <c r="BD994" s="4"/>
      <c r="BE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5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64">
        <v>2016.0</v>
      </c>
      <c r="AM995" s="64">
        <v>6.0</v>
      </c>
      <c r="AN995" s="65" t="s">
        <v>58</v>
      </c>
      <c r="AO995" s="65" t="s">
        <v>52</v>
      </c>
      <c r="AP995" s="64">
        <v>66.08</v>
      </c>
      <c r="AQ995" s="64">
        <v>75.88</v>
      </c>
      <c r="AR995" s="65" t="str">
        <f>IF(Stats!$AP995&gt;Stats!$AQ995,Stats!$AN995,Stats!$AO995)</f>
        <v>Chapla</v>
      </c>
      <c r="AS995" s="65" t="str">
        <f>IF(Stats!$AR995=Stats!$AN995,CONCATENATE(Stats!$AN995," over ",Stats!$AO995),CONCATENATE(Stats!$AO995," over ",Stats!$AN995))</f>
        <v>Chapla over Ean</v>
      </c>
      <c r="AT995" s="65" t="str">
        <f>IF(Stats!$AR995=Stats!$AO995,CONCATENATE(Stats!$AN995," loser to ",Stats!$AO995),CONCATENATE(Stats!$AO995," loser to ",Stats!$AN995))</f>
        <v>Ean loser to Chapla</v>
      </c>
      <c r="AU995" s="64">
        <f>ABS(Stats!$AQ995-Stats!$AP995)</f>
        <v>9.8</v>
      </c>
      <c r="AV995" s="64">
        <f>Stats!$AQ995+Stats!$AP995</f>
        <v>141.96</v>
      </c>
      <c r="AW995" s="64"/>
      <c r="AX995" s="4"/>
      <c r="AY995" s="4"/>
      <c r="AZ995" s="4"/>
      <c r="BB995" s="4"/>
      <c r="BC995" s="4"/>
      <c r="BD995" s="4"/>
      <c r="BE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5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5">
        <v>2016.0</v>
      </c>
      <c r="AM996" s="45">
        <v>5.0</v>
      </c>
      <c r="AN996" s="46" t="s">
        <v>59</v>
      </c>
      <c r="AO996" s="46" t="s">
        <v>69</v>
      </c>
      <c r="AP996" s="45">
        <v>71.26</v>
      </c>
      <c r="AQ996" s="45">
        <v>117.26</v>
      </c>
      <c r="AR996" s="46" t="str">
        <f>IF(Stats!$AP996&gt;Stats!$AQ996,Stats!$AN996,Stats!$AO996)</f>
        <v>Todd</v>
      </c>
      <c r="AS996" s="46" t="str">
        <f>IF(Stats!$AR996=Stats!$AN996,CONCATENATE(Stats!$AN996," over ",Stats!$AO996),CONCATENATE(Stats!$AO996," over ",Stats!$AN996))</f>
        <v>Todd over Forrest</v>
      </c>
      <c r="AT996" s="46" t="str">
        <f>IF(Stats!$AR996=Stats!$AO996,CONCATENATE(Stats!$AN996," loser to ",Stats!$AO996),CONCATENATE(Stats!$AO996," loser to ",Stats!$AN996))</f>
        <v>Forrest loser to Todd</v>
      </c>
      <c r="AU996" s="45">
        <f>ABS(Stats!$AQ996-Stats!$AP996)</f>
        <v>46</v>
      </c>
      <c r="AV996" s="45">
        <f>Stats!$AQ996+Stats!$AP996</f>
        <v>188.52</v>
      </c>
      <c r="AW996" s="45"/>
      <c r="AX996" s="4"/>
      <c r="AY996" s="4"/>
      <c r="AZ996" s="4"/>
      <c r="BB996" s="4"/>
      <c r="BC996" s="4"/>
      <c r="BD996" s="4"/>
      <c r="BE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5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64">
        <v>2016.0</v>
      </c>
      <c r="AM997" s="64">
        <v>5.0</v>
      </c>
      <c r="AN997" s="65" t="s">
        <v>66</v>
      </c>
      <c r="AO997" s="65" t="s">
        <v>60</v>
      </c>
      <c r="AP997" s="64">
        <v>105.68</v>
      </c>
      <c r="AQ997" s="64">
        <v>101.56</v>
      </c>
      <c r="AR997" s="65" t="str">
        <f>IF(Stats!$AP997&gt;Stats!$AQ997,Stats!$AN997,Stats!$AO997)</f>
        <v>Nixon</v>
      </c>
      <c r="AS997" s="65" t="str">
        <f>IF(Stats!$AR997=Stats!$AN997,CONCATENATE(Stats!$AN997," over ",Stats!$AO997),CONCATENATE(Stats!$AO997," over ",Stats!$AN997))</f>
        <v>Nixon over Hoyle</v>
      </c>
      <c r="AT997" s="65" t="str">
        <f>IF(Stats!$AR997=Stats!$AO997,CONCATENATE(Stats!$AN997," loser to ",Stats!$AO997),CONCATENATE(Stats!$AO997," loser to ",Stats!$AN997))</f>
        <v>Hoyle loser to Nixon</v>
      </c>
      <c r="AU997" s="64">
        <f>ABS(Stats!$AQ997-Stats!$AP997)</f>
        <v>4.12</v>
      </c>
      <c r="AV997" s="64">
        <f>Stats!$AQ997+Stats!$AP997</f>
        <v>207.24</v>
      </c>
      <c r="AW997" s="64"/>
      <c r="AX997" s="4"/>
      <c r="AY997" s="4"/>
      <c r="AZ997" s="4"/>
      <c r="BB997" s="4"/>
      <c r="BC997" s="4"/>
      <c r="BD997" s="4"/>
      <c r="BE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5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5">
        <v>2016.0</v>
      </c>
      <c r="AM998" s="45">
        <v>5.0</v>
      </c>
      <c r="AN998" s="46" t="s">
        <v>55</v>
      </c>
      <c r="AO998" s="46" t="s">
        <v>57</v>
      </c>
      <c r="AP998" s="45">
        <v>126.18</v>
      </c>
      <c r="AQ998" s="45">
        <v>132.56</v>
      </c>
      <c r="AR998" s="46" t="str">
        <f>IF(Stats!$AP998&gt;Stats!$AQ998,Stats!$AN998,Stats!$AO998)</f>
        <v>Doug</v>
      </c>
      <c r="AS998" s="46" t="str">
        <f>IF(Stats!$AR998=Stats!$AN998,CONCATENATE(Stats!$AN998," over ",Stats!$AO998),CONCATENATE(Stats!$AO998," over ",Stats!$AN998))</f>
        <v>Doug over Dave</v>
      </c>
      <c r="AT998" s="46" t="str">
        <f>IF(Stats!$AR998=Stats!$AO998,CONCATENATE(Stats!$AN998," loser to ",Stats!$AO998),CONCATENATE(Stats!$AO998," loser to ",Stats!$AN998))</f>
        <v>Dave loser to Doug</v>
      </c>
      <c r="AU998" s="45">
        <f>ABS(Stats!$AQ998-Stats!$AP998)</f>
        <v>6.38</v>
      </c>
      <c r="AV998" s="45">
        <f>Stats!$AQ998+Stats!$AP998</f>
        <v>258.74</v>
      </c>
      <c r="AW998" s="45"/>
      <c r="AX998" s="4"/>
      <c r="AY998" s="4"/>
      <c r="AZ998" s="4"/>
      <c r="BB998" s="4"/>
      <c r="BC998" s="4"/>
      <c r="BD998" s="4"/>
      <c r="BE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5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64">
        <v>2016.0</v>
      </c>
      <c r="AM999" s="64">
        <v>5.0</v>
      </c>
      <c r="AN999" s="65" t="s">
        <v>68</v>
      </c>
      <c r="AO999" s="65" t="s">
        <v>63</v>
      </c>
      <c r="AP999" s="64">
        <v>110.3</v>
      </c>
      <c r="AQ999" s="64">
        <v>87.1</v>
      </c>
      <c r="AR999" s="65" t="str">
        <f>IF(Stats!$AP999&gt;Stats!$AQ999,Stats!$AN999,Stats!$AO999)</f>
        <v>Ryan</v>
      </c>
      <c r="AS999" s="65" t="str">
        <f>IF(Stats!$AR999=Stats!$AN999,CONCATENATE(Stats!$AN999," over ",Stats!$AO999),CONCATENATE(Stats!$AO999," over ",Stats!$AN999))</f>
        <v>Ryan over Mike S</v>
      </c>
      <c r="AT999" s="65" t="str">
        <f>IF(Stats!$AR999=Stats!$AO999,CONCATENATE(Stats!$AN999," loser to ",Stats!$AO999),CONCATENATE(Stats!$AO999," loser to ",Stats!$AN999))</f>
        <v>Mike S loser to Ryan</v>
      </c>
      <c r="AU999" s="64">
        <f>ABS(Stats!$AQ999-Stats!$AP999)</f>
        <v>23.2</v>
      </c>
      <c r="AV999" s="64">
        <f>Stats!$AQ999+Stats!$AP999</f>
        <v>197.4</v>
      </c>
      <c r="AW999" s="64"/>
      <c r="AX999" s="4"/>
      <c r="AY999" s="4"/>
      <c r="AZ999" s="4"/>
      <c r="BB999" s="4"/>
      <c r="BC999" s="4"/>
      <c r="BD999" s="4"/>
      <c r="BE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5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5">
        <v>2016.0</v>
      </c>
      <c r="AM1000" s="45">
        <v>5.0</v>
      </c>
      <c r="AN1000" s="46" t="s">
        <v>61</v>
      </c>
      <c r="AO1000" s="46" t="s">
        <v>50</v>
      </c>
      <c r="AP1000" s="45">
        <v>121.8</v>
      </c>
      <c r="AQ1000" s="45">
        <v>77.16</v>
      </c>
      <c r="AR1000" s="46" t="str">
        <f>IF(Stats!$AP1000&gt;Stats!$AQ1000,Stats!$AN1000,Stats!$AO1000)</f>
        <v>Jimmy</v>
      </c>
      <c r="AS1000" s="46" t="str">
        <f>IF(Stats!$AR1000=Stats!$AN1000,CONCATENATE(Stats!$AN1000," over ",Stats!$AO1000),CONCATENATE(Stats!$AO1000," over ",Stats!$AN1000))</f>
        <v>Jimmy over AJ</v>
      </c>
      <c r="AT1000" s="46" t="str">
        <f>IF(Stats!$AR1000=Stats!$AO1000,CONCATENATE(Stats!$AN1000," loser to ",Stats!$AO1000),CONCATENATE(Stats!$AO1000," loser to ",Stats!$AN1000))</f>
        <v>AJ loser to Jimmy</v>
      </c>
      <c r="AU1000" s="45">
        <f>ABS(Stats!$AQ1000-Stats!$AP1000)</f>
        <v>44.64</v>
      </c>
      <c r="AV1000" s="45">
        <f>Stats!$AQ1000+Stats!$AP1000</f>
        <v>198.96</v>
      </c>
      <c r="AW1000" s="45"/>
      <c r="AX1000" s="4"/>
      <c r="AY1000" s="4"/>
      <c r="AZ1000" s="4"/>
      <c r="BB1000" s="4"/>
      <c r="BC1000" s="4"/>
      <c r="BD1000" s="4"/>
      <c r="BE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</row>
    <row r="1001" ht="12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5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64">
        <v>2016.0</v>
      </c>
      <c r="AM1001" s="64">
        <v>5.0</v>
      </c>
      <c r="AN1001" s="65" t="s">
        <v>65</v>
      </c>
      <c r="AO1001" s="65" t="s">
        <v>58</v>
      </c>
      <c r="AP1001" s="64">
        <v>117.24</v>
      </c>
      <c r="AQ1001" s="64">
        <v>84.08</v>
      </c>
      <c r="AR1001" s="65" t="str">
        <f>IF(Stats!$AP1001&gt;Stats!$AQ1001,Stats!$AN1001,Stats!$AO1001)</f>
        <v>Neill</v>
      </c>
      <c r="AS1001" s="65" t="str">
        <f>IF(Stats!$AR1001=Stats!$AN1001,CONCATENATE(Stats!$AN1001," over ",Stats!$AO1001),CONCATENATE(Stats!$AO1001," over ",Stats!$AN1001))</f>
        <v>Neill over Ean</v>
      </c>
      <c r="AT1001" s="65" t="str">
        <f>IF(Stats!$AR1001=Stats!$AO1001,CONCATENATE(Stats!$AN1001," loser to ",Stats!$AO1001),CONCATENATE(Stats!$AO1001," loser to ",Stats!$AN1001))</f>
        <v>Ean loser to Neill</v>
      </c>
      <c r="AU1001" s="64">
        <f>ABS(Stats!$AQ1001-Stats!$AP1001)</f>
        <v>33.16</v>
      </c>
      <c r="AV1001" s="64">
        <f>Stats!$AQ1001+Stats!$AP1001</f>
        <v>201.32</v>
      </c>
      <c r="AW1001" s="64"/>
      <c r="AX1001" s="4"/>
      <c r="AY1001" s="4"/>
      <c r="AZ1001" s="4"/>
      <c r="BB1001" s="4"/>
      <c r="BC1001" s="4"/>
      <c r="BD1001" s="4"/>
      <c r="BE1001" s="4"/>
      <c r="BG1001" s="4"/>
      <c r="BH1001" s="4"/>
      <c r="BI1001" s="4"/>
      <c r="BJ1001" s="4"/>
      <c r="BK1001" s="4"/>
      <c r="BL1001" s="4"/>
      <c r="BM1001" s="4"/>
      <c r="BN1001" s="4"/>
      <c r="BO1001" s="4"/>
      <c r="BP1001" s="4"/>
      <c r="BQ1001" s="4"/>
      <c r="BR1001" s="4"/>
      <c r="BS1001" s="4"/>
      <c r="BT1001" s="4"/>
      <c r="BU1001" s="4"/>
      <c r="BV1001" s="4"/>
      <c r="BW1001" s="4"/>
      <c r="BX1001" s="4"/>
      <c r="BY1001" s="4"/>
      <c r="BZ1001" s="4"/>
      <c r="CA1001" s="4"/>
      <c r="CB1001" s="4"/>
      <c r="CC1001" s="4"/>
      <c r="CD1001" s="4"/>
      <c r="CE1001" s="4"/>
      <c r="CF1001" s="4"/>
      <c r="CG1001" s="4"/>
      <c r="CH1001" s="4"/>
      <c r="CI1001" s="4"/>
      <c r="CJ1001" s="4"/>
      <c r="CK1001" s="4"/>
      <c r="CL1001" s="4"/>
      <c r="CM1001" s="4"/>
      <c r="CN1001" s="4"/>
      <c r="CO1001" s="4"/>
      <c r="CP1001" s="4"/>
      <c r="CQ1001" s="4"/>
      <c r="CR1001" s="4"/>
      <c r="CS1001" s="4"/>
      <c r="CT1001" s="4"/>
      <c r="CU1001" s="4"/>
      <c r="CV1001" s="4"/>
      <c r="CW1001" s="4"/>
    </row>
    <row r="1002" ht="12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5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5">
        <v>2016.0</v>
      </c>
      <c r="AM1002" s="45">
        <v>5.0</v>
      </c>
      <c r="AN1002" s="46" t="s">
        <v>49</v>
      </c>
      <c r="AO1002" s="46" t="s">
        <v>52</v>
      </c>
      <c r="AP1002" s="45">
        <v>103.08</v>
      </c>
      <c r="AQ1002" s="45">
        <v>90.12</v>
      </c>
      <c r="AR1002" s="46" t="str">
        <f>IF(Stats!$AP1002&gt;Stats!$AQ1002,Stats!$AN1002,Stats!$AO1002)</f>
        <v>Adler</v>
      </c>
      <c r="AS1002" s="46" t="str">
        <f>IF(Stats!$AR1002=Stats!$AN1002,CONCATENATE(Stats!$AN1002," over ",Stats!$AO1002),CONCATENATE(Stats!$AO1002," over ",Stats!$AN1002))</f>
        <v>Adler over Chapla</v>
      </c>
      <c r="AT1002" s="46" t="str">
        <f>IF(Stats!$AR1002=Stats!$AO1002,CONCATENATE(Stats!$AN1002," loser to ",Stats!$AO1002),CONCATENATE(Stats!$AO1002," loser to ",Stats!$AN1002))</f>
        <v>Chapla loser to Adler</v>
      </c>
      <c r="AU1002" s="45">
        <f>ABS(Stats!$AQ1002-Stats!$AP1002)</f>
        <v>12.96</v>
      </c>
      <c r="AV1002" s="45">
        <f>Stats!$AQ1002+Stats!$AP1002</f>
        <v>193.2</v>
      </c>
      <c r="AW1002" s="45"/>
      <c r="AX1002" s="4"/>
      <c r="AY1002" s="4"/>
      <c r="AZ1002" s="4"/>
      <c r="BB1002" s="4"/>
      <c r="BC1002" s="4"/>
      <c r="BD1002" s="4"/>
      <c r="BE1002" s="4"/>
      <c r="BG1002" s="4"/>
      <c r="BH1002" s="4"/>
      <c r="BI1002" s="4"/>
      <c r="BJ1002" s="4"/>
      <c r="BK1002" s="4"/>
      <c r="BL1002" s="4"/>
      <c r="BM1002" s="4"/>
      <c r="BN1002" s="4"/>
      <c r="BO1002" s="4"/>
      <c r="BP1002" s="4"/>
      <c r="BQ1002" s="4"/>
      <c r="BR1002" s="4"/>
      <c r="BS1002" s="4"/>
      <c r="BT1002" s="4"/>
      <c r="BU1002" s="4"/>
      <c r="BV1002" s="4"/>
      <c r="BW1002" s="4"/>
      <c r="BX1002" s="4"/>
      <c r="BY1002" s="4"/>
      <c r="BZ1002" s="4"/>
      <c r="CA1002" s="4"/>
      <c r="CB1002" s="4"/>
      <c r="CC1002" s="4"/>
      <c r="CD1002" s="4"/>
      <c r="CE1002" s="4"/>
      <c r="CF1002" s="4"/>
      <c r="CG1002" s="4"/>
      <c r="CH1002" s="4"/>
      <c r="CI1002" s="4"/>
      <c r="CJ1002" s="4"/>
      <c r="CK1002" s="4"/>
      <c r="CL1002" s="4"/>
      <c r="CM1002" s="4"/>
      <c r="CN1002" s="4"/>
      <c r="CO1002" s="4"/>
      <c r="CP1002" s="4"/>
      <c r="CQ1002" s="4"/>
      <c r="CR1002" s="4"/>
      <c r="CS1002" s="4"/>
      <c r="CT1002" s="4"/>
      <c r="CU1002" s="4"/>
      <c r="CV1002" s="4"/>
      <c r="CW1002" s="4"/>
    </row>
    <row r="1003" ht="12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5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64">
        <v>2016.0</v>
      </c>
      <c r="AM1003" s="64">
        <v>4.0</v>
      </c>
      <c r="AN1003" s="65" t="s">
        <v>60</v>
      </c>
      <c r="AO1003" s="65" t="s">
        <v>59</v>
      </c>
      <c r="AP1003" s="64">
        <v>98.96</v>
      </c>
      <c r="AQ1003" s="64">
        <v>72.28</v>
      </c>
      <c r="AR1003" s="65" t="str">
        <f>IF(Stats!$AP1003&gt;Stats!$AQ1003,Stats!$AN1003,Stats!$AO1003)</f>
        <v>Hoyle</v>
      </c>
      <c r="AS1003" s="65" t="str">
        <f>IF(Stats!$AR1003=Stats!$AN1003,CONCATENATE(Stats!$AN1003," over ",Stats!$AO1003),CONCATENATE(Stats!$AO1003," over ",Stats!$AN1003))</f>
        <v>Hoyle over Forrest</v>
      </c>
      <c r="AT1003" s="65" t="str">
        <f>IF(Stats!$AR1003=Stats!$AO1003,CONCATENATE(Stats!$AN1003," loser to ",Stats!$AO1003),CONCATENATE(Stats!$AO1003," loser to ",Stats!$AN1003))</f>
        <v>Forrest loser to Hoyle</v>
      </c>
      <c r="AU1003" s="64">
        <f>ABS(Stats!$AQ1003-Stats!$AP1003)</f>
        <v>26.68</v>
      </c>
      <c r="AV1003" s="64">
        <f>Stats!$AQ1003+Stats!$AP1003</f>
        <v>171.24</v>
      </c>
      <c r="AW1003" s="64"/>
      <c r="AX1003" s="4"/>
      <c r="AY1003" s="4"/>
      <c r="AZ1003" s="4"/>
      <c r="BB1003" s="4"/>
      <c r="BC1003" s="4"/>
      <c r="BD1003" s="4"/>
      <c r="BE1003" s="4"/>
      <c r="BG1003" s="4"/>
      <c r="BH1003" s="4"/>
      <c r="BI1003" s="4"/>
      <c r="BJ1003" s="4"/>
      <c r="BK1003" s="4"/>
      <c r="BL1003" s="4"/>
      <c r="BM1003" s="4"/>
      <c r="BN1003" s="4"/>
      <c r="BO1003" s="4"/>
      <c r="BP1003" s="4"/>
      <c r="BQ1003" s="4"/>
      <c r="BR1003" s="4"/>
      <c r="BS1003" s="4"/>
      <c r="BT1003" s="4"/>
      <c r="BU1003" s="4"/>
      <c r="BV1003" s="4"/>
      <c r="BW1003" s="4"/>
      <c r="BX1003" s="4"/>
      <c r="BY1003" s="4"/>
      <c r="BZ1003" s="4"/>
      <c r="CA1003" s="4"/>
      <c r="CB1003" s="4"/>
      <c r="CC1003" s="4"/>
      <c r="CD1003" s="4"/>
      <c r="CE1003" s="4"/>
      <c r="CF1003" s="4"/>
      <c r="CG1003" s="4"/>
      <c r="CH1003" s="4"/>
      <c r="CI1003" s="4"/>
      <c r="CJ1003" s="4"/>
      <c r="CK1003" s="4"/>
      <c r="CL1003" s="4"/>
      <c r="CM1003" s="4"/>
      <c r="CN1003" s="4"/>
      <c r="CO1003" s="4"/>
      <c r="CP1003" s="4"/>
      <c r="CQ1003" s="4"/>
      <c r="CR1003" s="4"/>
      <c r="CS1003" s="4"/>
      <c r="CT1003" s="4"/>
      <c r="CU1003" s="4"/>
      <c r="CV1003" s="4"/>
      <c r="CW1003" s="4"/>
    </row>
    <row r="1004" ht="12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5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5">
        <v>2016.0</v>
      </c>
      <c r="AM1004" s="45">
        <v>4.0</v>
      </c>
      <c r="AN1004" s="46" t="s">
        <v>57</v>
      </c>
      <c r="AO1004" s="46" t="s">
        <v>69</v>
      </c>
      <c r="AP1004" s="45">
        <v>89.64</v>
      </c>
      <c r="AQ1004" s="45">
        <v>116.34</v>
      </c>
      <c r="AR1004" s="46" t="str">
        <f>IF(Stats!$AP1004&gt;Stats!$AQ1004,Stats!$AN1004,Stats!$AO1004)</f>
        <v>Todd</v>
      </c>
      <c r="AS1004" s="46" t="str">
        <f>IF(Stats!$AR1004=Stats!$AN1004,CONCATENATE(Stats!$AN1004," over ",Stats!$AO1004),CONCATENATE(Stats!$AO1004," over ",Stats!$AN1004))</f>
        <v>Todd over Doug</v>
      </c>
      <c r="AT1004" s="46" t="str">
        <f>IF(Stats!$AR1004=Stats!$AO1004,CONCATENATE(Stats!$AN1004," loser to ",Stats!$AO1004),CONCATENATE(Stats!$AO1004," loser to ",Stats!$AN1004))</f>
        <v>Doug loser to Todd</v>
      </c>
      <c r="AU1004" s="45">
        <f>ABS(Stats!$AQ1004-Stats!$AP1004)</f>
        <v>26.7</v>
      </c>
      <c r="AV1004" s="45">
        <f>Stats!$AQ1004+Stats!$AP1004</f>
        <v>205.98</v>
      </c>
      <c r="AW1004" s="45"/>
      <c r="AX1004" s="4"/>
      <c r="AY1004" s="4"/>
      <c r="AZ1004" s="4"/>
      <c r="BB1004" s="4"/>
      <c r="BC1004" s="4"/>
      <c r="BD1004" s="4"/>
      <c r="BE1004" s="4"/>
      <c r="BG1004" s="4"/>
      <c r="BH1004" s="4"/>
      <c r="BI1004" s="4"/>
      <c r="BJ1004" s="4"/>
      <c r="BK1004" s="4"/>
      <c r="BL1004" s="4"/>
      <c r="BM1004" s="4"/>
      <c r="BN1004" s="4"/>
      <c r="BO1004" s="4"/>
      <c r="BP1004" s="4"/>
      <c r="BQ1004" s="4"/>
      <c r="BR1004" s="4"/>
      <c r="BS1004" s="4"/>
      <c r="BT1004" s="4"/>
      <c r="BU1004" s="4"/>
      <c r="BV1004" s="4"/>
      <c r="BW1004" s="4"/>
      <c r="BX1004" s="4"/>
      <c r="BY1004" s="4"/>
      <c r="BZ1004" s="4"/>
      <c r="CA1004" s="4"/>
      <c r="CB1004" s="4"/>
      <c r="CC1004" s="4"/>
      <c r="CD1004" s="4"/>
      <c r="CE1004" s="4"/>
      <c r="CF1004" s="4"/>
      <c r="CG1004" s="4"/>
      <c r="CH1004" s="4"/>
      <c r="CI1004" s="4"/>
      <c r="CJ1004" s="4"/>
      <c r="CK1004" s="4"/>
      <c r="CL1004" s="4"/>
      <c r="CM1004" s="4"/>
      <c r="CN1004" s="4"/>
      <c r="CO1004" s="4"/>
      <c r="CP1004" s="4"/>
      <c r="CQ1004" s="4"/>
      <c r="CR1004" s="4"/>
      <c r="CS1004" s="4"/>
      <c r="CT1004" s="4"/>
      <c r="CU1004" s="4"/>
      <c r="CV1004" s="4"/>
      <c r="CW1004" s="4"/>
    </row>
    <row r="1005" ht="12.7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5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64">
        <v>2016.0</v>
      </c>
      <c r="AM1005" s="64">
        <v>4.0</v>
      </c>
      <c r="AN1005" s="65" t="s">
        <v>63</v>
      </c>
      <c r="AO1005" s="65" t="s">
        <v>66</v>
      </c>
      <c r="AP1005" s="64">
        <v>135.82</v>
      </c>
      <c r="AQ1005" s="64">
        <v>97.36</v>
      </c>
      <c r="AR1005" s="65" t="str">
        <f>IF(Stats!$AP1005&gt;Stats!$AQ1005,Stats!$AN1005,Stats!$AO1005)</f>
        <v>Mike S</v>
      </c>
      <c r="AS1005" s="65" t="str">
        <f>IF(Stats!$AR1005=Stats!$AN1005,CONCATENATE(Stats!$AN1005," over ",Stats!$AO1005),CONCATENATE(Stats!$AO1005," over ",Stats!$AN1005))</f>
        <v>Mike S over Nixon</v>
      </c>
      <c r="AT1005" s="65" t="str">
        <f>IF(Stats!$AR1005=Stats!$AO1005,CONCATENATE(Stats!$AN1005," loser to ",Stats!$AO1005),CONCATENATE(Stats!$AO1005," loser to ",Stats!$AN1005))</f>
        <v>Nixon loser to Mike S</v>
      </c>
      <c r="AU1005" s="64">
        <f>ABS(Stats!$AQ1005-Stats!$AP1005)</f>
        <v>38.46</v>
      </c>
      <c r="AV1005" s="64">
        <f>Stats!$AQ1005+Stats!$AP1005</f>
        <v>233.18</v>
      </c>
      <c r="AW1005" s="64"/>
      <c r="AX1005" s="4"/>
      <c r="AY1005" s="4"/>
      <c r="AZ1005" s="4"/>
      <c r="BB1005" s="4"/>
      <c r="BC1005" s="4"/>
      <c r="BD1005" s="4"/>
      <c r="BE1005" s="4"/>
      <c r="BG1005" s="4"/>
      <c r="BH1005" s="4"/>
      <c r="BI1005" s="4"/>
      <c r="BJ1005" s="4"/>
      <c r="BK1005" s="4"/>
      <c r="BL1005" s="4"/>
      <c r="BM1005" s="4"/>
      <c r="BN1005" s="4"/>
      <c r="BO1005" s="4"/>
      <c r="BP1005" s="4"/>
      <c r="BQ1005" s="4"/>
      <c r="BR1005" s="4"/>
      <c r="BS1005" s="4"/>
      <c r="BT1005" s="4"/>
      <c r="BU1005" s="4"/>
      <c r="BV1005" s="4"/>
      <c r="BW1005" s="4"/>
      <c r="BX1005" s="4"/>
      <c r="BY1005" s="4"/>
      <c r="BZ1005" s="4"/>
      <c r="CA1005" s="4"/>
      <c r="CB1005" s="4"/>
      <c r="CC1005" s="4"/>
      <c r="CD1005" s="4"/>
      <c r="CE1005" s="4"/>
      <c r="CF1005" s="4"/>
      <c r="CG1005" s="4"/>
      <c r="CH1005" s="4"/>
      <c r="CI1005" s="4"/>
      <c r="CJ1005" s="4"/>
      <c r="CK1005" s="4"/>
      <c r="CL1005" s="4"/>
      <c r="CM1005" s="4"/>
      <c r="CN1005" s="4"/>
      <c r="CO1005" s="4"/>
      <c r="CP1005" s="4"/>
      <c r="CQ1005" s="4"/>
      <c r="CR1005" s="4"/>
      <c r="CS1005" s="4"/>
      <c r="CT1005" s="4"/>
      <c r="CU1005" s="4"/>
      <c r="CV1005" s="4"/>
      <c r="CW1005" s="4"/>
    </row>
    <row r="1006" ht="12.7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5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5">
        <v>2016.0</v>
      </c>
      <c r="AM1006" s="45">
        <v>4.0</v>
      </c>
      <c r="AN1006" s="46" t="s">
        <v>50</v>
      </c>
      <c r="AO1006" s="46" t="s">
        <v>55</v>
      </c>
      <c r="AP1006" s="45">
        <v>89.48</v>
      </c>
      <c r="AQ1006" s="45">
        <v>100.16</v>
      </c>
      <c r="AR1006" s="46" t="str">
        <f>IF(Stats!$AP1006&gt;Stats!$AQ1006,Stats!$AN1006,Stats!$AO1006)</f>
        <v>Dave</v>
      </c>
      <c r="AS1006" s="46" t="str">
        <f>IF(Stats!$AR1006=Stats!$AN1006,CONCATENATE(Stats!$AN1006," over ",Stats!$AO1006),CONCATENATE(Stats!$AO1006," over ",Stats!$AN1006))</f>
        <v>Dave over AJ</v>
      </c>
      <c r="AT1006" s="46" t="str">
        <f>IF(Stats!$AR1006=Stats!$AO1006,CONCATENATE(Stats!$AN1006," loser to ",Stats!$AO1006),CONCATENATE(Stats!$AO1006," loser to ",Stats!$AN1006))</f>
        <v>AJ loser to Dave</v>
      </c>
      <c r="AU1006" s="45">
        <f>ABS(Stats!$AQ1006-Stats!$AP1006)</f>
        <v>10.68</v>
      </c>
      <c r="AV1006" s="45">
        <f>Stats!$AQ1006+Stats!$AP1006</f>
        <v>189.64</v>
      </c>
      <c r="AW1006" s="45"/>
      <c r="AX1006" s="4"/>
      <c r="AY1006" s="4"/>
      <c r="AZ1006" s="4"/>
      <c r="BB1006" s="4"/>
      <c r="BC1006" s="4"/>
      <c r="BD1006" s="4"/>
      <c r="BE1006" s="4"/>
      <c r="BG1006" s="4"/>
      <c r="BH1006" s="4"/>
      <c r="BI1006" s="4"/>
      <c r="BJ1006" s="4"/>
      <c r="BK1006" s="4"/>
      <c r="BL1006" s="4"/>
      <c r="BM1006" s="4"/>
      <c r="BN1006" s="4"/>
      <c r="BO1006" s="4"/>
      <c r="BP1006" s="4"/>
      <c r="BQ1006" s="4"/>
      <c r="BR1006" s="4"/>
      <c r="BS1006" s="4"/>
      <c r="BT1006" s="4"/>
      <c r="BU1006" s="4"/>
      <c r="BV1006" s="4"/>
      <c r="BW1006" s="4"/>
      <c r="BX1006" s="4"/>
      <c r="BY1006" s="4"/>
      <c r="BZ1006" s="4"/>
      <c r="CA1006" s="4"/>
      <c r="CB1006" s="4"/>
      <c r="CC1006" s="4"/>
      <c r="CD1006" s="4"/>
      <c r="CE1006" s="4"/>
      <c r="CF1006" s="4"/>
      <c r="CG1006" s="4"/>
      <c r="CH1006" s="4"/>
      <c r="CI1006" s="4"/>
      <c r="CJ1006" s="4"/>
      <c r="CK1006" s="4"/>
      <c r="CL1006" s="4"/>
      <c r="CM1006" s="4"/>
      <c r="CN1006" s="4"/>
      <c r="CO1006" s="4"/>
      <c r="CP1006" s="4"/>
      <c r="CQ1006" s="4"/>
      <c r="CR1006" s="4"/>
      <c r="CS1006" s="4"/>
      <c r="CT1006" s="4"/>
      <c r="CU1006" s="4"/>
      <c r="CV1006" s="4"/>
      <c r="CW1006" s="4"/>
    </row>
    <row r="1007" ht="12.7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5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64">
        <v>2016.0</v>
      </c>
      <c r="AM1007" s="64">
        <v>4.0</v>
      </c>
      <c r="AN1007" s="65" t="s">
        <v>58</v>
      </c>
      <c r="AO1007" s="65" t="s">
        <v>68</v>
      </c>
      <c r="AP1007" s="64">
        <v>90.5</v>
      </c>
      <c r="AQ1007" s="64">
        <v>123.3</v>
      </c>
      <c r="AR1007" s="65" t="str">
        <f>IF(Stats!$AP1007&gt;Stats!$AQ1007,Stats!$AN1007,Stats!$AO1007)</f>
        <v>Ryan</v>
      </c>
      <c r="AS1007" s="65" t="str">
        <f>IF(Stats!$AR1007=Stats!$AN1007,CONCATENATE(Stats!$AN1007," over ",Stats!$AO1007),CONCATENATE(Stats!$AO1007," over ",Stats!$AN1007))</f>
        <v>Ryan over Ean</v>
      </c>
      <c r="AT1007" s="65" t="str">
        <f>IF(Stats!$AR1007=Stats!$AO1007,CONCATENATE(Stats!$AN1007," loser to ",Stats!$AO1007),CONCATENATE(Stats!$AO1007," loser to ",Stats!$AN1007))</f>
        <v>Ean loser to Ryan</v>
      </c>
      <c r="AU1007" s="64">
        <f>ABS(Stats!$AQ1007-Stats!$AP1007)</f>
        <v>32.8</v>
      </c>
      <c r="AV1007" s="64">
        <f>Stats!$AQ1007+Stats!$AP1007</f>
        <v>213.8</v>
      </c>
      <c r="AW1007" s="64"/>
      <c r="AX1007" s="4"/>
      <c r="AY1007" s="4"/>
      <c r="AZ1007" s="4"/>
      <c r="BB1007" s="4"/>
      <c r="BC1007" s="4"/>
      <c r="BD1007" s="4"/>
      <c r="BE1007" s="4"/>
      <c r="BG1007" s="4"/>
      <c r="BH1007" s="4"/>
      <c r="BI1007" s="4"/>
      <c r="BJ1007" s="4"/>
      <c r="BK1007" s="4"/>
      <c r="BL1007" s="4"/>
      <c r="BM1007" s="4"/>
      <c r="BN1007" s="4"/>
      <c r="BO1007" s="4"/>
      <c r="BP1007" s="4"/>
      <c r="BQ1007" s="4"/>
      <c r="BR1007" s="4"/>
      <c r="BS1007" s="4"/>
      <c r="BT1007" s="4"/>
      <c r="BU1007" s="4"/>
      <c r="BV1007" s="4"/>
      <c r="BW1007" s="4"/>
      <c r="BX1007" s="4"/>
      <c r="BY1007" s="4"/>
      <c r="BZ1007" s="4"/>
      <c r="CA1007" s="4"/>
      <c r="CB1007" s="4"/>
      <c r="CC1007" s="4"/>
      <c r="CD1007" s="4"/>
      <c r="CE1007" s="4"/>
      <c r="CF1007" s="4"/>
      <c r="CG1007" s="4"/>
      <c r="CH1007" s="4"/>
      <c r="CI1007" s="4"/>
      <c r="CJ1007" s="4"/>
      <c r="CK1007" s="4"/>
      <c r="CL1007" s="4"/>
      <c r="CM1007" s="4"/>
      <c r="CN1007" s="4"/>
      <c r="CO1007" s="4"/>
      <c r="CP1007" s="4"/>
      <c r="CQ1007" s="4"/>
      <c r="CR1007" s="4"/>
      <c r="CS1007" s="4"/>
      <c r="CT1007" s="4"/>
      <c r="CU1007" s="4"/>
      <c r="CV1007" s="4"/>
      <c r="CW1007" s="4"/>
    </row>
    <row r="1008" ht="12.7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5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5">
        <v>2016.0</v>
      </c>
      <c r="AM1008" s="45">
        <v>4.0</v>
      </c>
      <c r="AN1008" s="46" t="s">
        <v>52</v>
      </c>
      <c r="AO1008" s="46" t="s">
        <v>61</v>
      </c>
      <c r="AP1008" s="45">
        <v>63.0</v>
      </c>
      <c r="AQ1008" s="45">
        <v>55.62</v>
      </c>
      <c r="AR1008" s="46" t="str">
        <f>IF(Stats!$AP1008&gt;Stats!$AQ1008,Stats!$AN1008,Stats!$AO1008)</f>
        <v>Chapla</v>
      </c>
      <c r="AS1008" s="46" t="str">
        <f>IF(Stats!$AR1008=Stats!$AN1008,CONCATENATE(Stats!$AN1008," over ",Stats!$AO1008),CONCATENATE(Stats!$AO1008," over ",Stats!$AN1008))</f>
        <v>Chapla over Jimmy</v>
      </c>
      <c r="AT1008" s="46" t="str">
        <f>IF(Stats!$AR1008=Stats!$AO1008,CONCATENATE(Stats!$AN1008," loser to ",Stats!$AO1008),CONCATENATE(Stats!$AO1008," loser to ",Stats!$AN1008))</f>
        <v>Jimmy loser to Chapla</v>
      </c>
      <c r="AU1008" s="45">
        <f>ABS(Stats!$AQ1008-Stats!$AP1008)</f>
        <v>7.38</v>
      </c>
      <c r="AV1008" s="45">
        <f>Stats!$AQ1008+Stats!$AP1008</f>
        <v>118.62</v>
      </c>
      <c r="AW1008" s="45"/>
      <c r="AX1008" s="4"/>
      <c r="AY1008" s="4"/>
      <c r="AZ1008" s="4"/>
      <c r="BB1008" s="4"/>
      <c r="BC1008" s="4"/>
      <c r="BD1008" s="4"/>
      <c r="BE1008" s="4"/>
      <c r="BG1008" s="4"/>
      <c r="BH1008" s="4"/>
      <c r="BI1008" s="4"/>
      <c r="BJ1008" s="4"/>
      <c r="BK1008" s="4"/>
      <c r="BL1008" s="4"/>
      <c r="BM1008" s="4"/>
      <c r="BN1008" s="4"/>
      <c r="BO1008" s="4"/>
      <c r="BP1008" s="4"/>
      <c r="BQ1008" s="4"/>
      <c r="BR1008" s="4"/>
      <c r="BS1008" s="4"/>
      <c r="BT1008" s="4"/>
      <c r="BU1008" s="4"/>
      <c r="BV1008" s="4"/>
      <c r="BW1008" s="4"/>
      <c r="BX1008" s="4"/>
      <c r="BY1008" s="4"/>
      <c r="BZ1008" s="4"/>
      <c r="CA1008" s="4"/>
      <c r="CB1008" s="4"/>
      <c r="CC1008" s="4"/>
      <c r="CD1008" s="4"/>
      <c r="CE1008" s="4"/>
      <c r="CF1008" s="4"/>
      <c r="CG1008" s="4"/>
      <c r="CH1008" s="4"/>
      <c r="CI1008" s="4"/>
      <c r="CJ1008" s="4"/>
      <c r="CK1008" s="4"/>
      <c r="CL1008" s="4"/>
      <c r="CM1008" s="4"/>
      <c r="CN1008" s="4"/>
      <c r="CO1008" s="4"/>
      <c r="CP1008" s="4"/>
      <c r="CQ1008" s="4"/>
      <c r="CR1008" s="4"/>
      <c r="CS1008" s="4"/>
      <c r="CT1008" s="4"/>
      <c r="CU1008" s="4"/>
      <c r="CV1008" s="4"/>
      <c r="CW1008" s="4"/>
    </row>
    <row r="1009" ht="12.7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5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64">
        <v>2016.0</v>
      </c>
      <c r="AM1009" s="64">
        <v>4.0</v>
      </c>
      <c r="AN1009" s="65" t="s">
        <v>49</v>
      </c>
      <c r="AO1009" s="65" t="s">
        <v>65</v>
      </c>
      <c r="AP1009" s="64">
        <v>121.52</v>
      </c>
      <c r="AQ1009" s="64">
        <v>110.36</v>
      </c>
      <c r="AR1009" s="65" t="str">
        <f>IF(Stats!$AP1009&gt;Stats!$AQ1009,Stats!$AN1009,Stats!$AO1009)</f>
        <v>Adler</v>
      </c>
      <c r="AS1009" s="65" t="str">
        <f>IF(Stats!$AR1009=Stats!$AN1009,CONCATENATE(Stats!$AN1009," over ",Stats!$AO1009),CONCATENATE(Stats!$AO1009," over ",Stats!$AN1009))</f>
        <v>Adler over Neill</v>
      </c>
      <c r="AT1009" s="65" t="str">
        <f>IF(Stats!$AR1009=Stats!$AO1009,CONCATENATE(Stats!$AN1009," loser to ",Stats!$AO1009),CONCATENATE(Stats!$AO1009," loser to ",Stats!$AN1009))</f>
        <v>Neill loser to Adler</v>
      </c>
      <c r="AU1009" s="64">
        <f>ABS(Stats!$AQ1009-Stats!$AP1009)</f>
        <v>11.16</v>
      </c>
      <c r="AV1009" s="64">
        <f>Stats!$AQ1009+Stats!$AP1009</f>
        <v>231.88</v>
      </c>
      <c r="AW1009" s="64"/>
      <c r="AX1009" s="4"/>
      <c r="AY1009" s="4"/>
      <c r="AZ1009" s="4"/>
      <c r="BB1009" s="4"/>
      <c r="BC1009" s="4"/>
      <c r="BD1009" s="4"/>
      <c r="BE1009" s="4"/>
      <c r="BG1009" s="4"/>
      <c r="BH1009" s="4"/>
      <c r="BI1009" s="4"/>
      <c r="BJ1009" s="4"/>
      <c r="BK1009" s="4"/>
      <c r="BL1009" s="4"/>
      <c r="BM1009" s="4"/>
      <c r="BN1009" s="4"/>
      <c r="BO1009" s="4"/>
      <c r="BP1009" s="4"/>
      <c r="BQ1009" s="4"/>
      <c r="BR1009" s="4"/>
      <c r="BS1009" s="4"/>
      <c r="BT1009" s="4"/>
      <c r="BU1009" s="4"/>
      <c r="BV1009" s="4"/>
      <c r="BW1009" s="4"/>
      <c r="BX1009" s="4"/>
      <c r="BY1009" s="4"/>
      <c r="BZ1009" s="4"/>
      <c r="CA1009" s="4"/>
      <c r="CB1009" s="4"/>
      <c r="CC1009" s="4"/>
      <c r="CD1009" s="4"/>
      <c r="CE1009" s="4"/>
      <c r="CF1009" s="4"/>
      <c r="CG1009" s="4"/>
      <c r="CH1009" s="4"/>
      <c r="CI1009" s="4"/>
      <c r="CJ1009" s="4"/>
      <c r="CK1009" s="4"/>
      <c r="CL1009" s="4"/>
      <c r="CM1009" s="4"/>
      <c r="CN1009" s="4"/>
      <c r="CO1009" s="4"/>
      <c r="CP1009" s="4"/>
      <c r="CQ1009" s="4"/>
      <c r="CR1009" s="4"/>
      <c r="CS1009" s="4"/>
      <c r="CT1009" s="4"/>
      <c r="CU1009" s="4"/>
      <c r="CV1009" s="4"/>
      <c r="CW1009" s="4"/>
    </row>
    <row r="1010" ht="12.75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5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5">
        <v>2016.0</v>
      </c>
      <c r="AM1010" s="45">
        <v>3.0</v>
      </c>
      <c r="AN1010" s="46" t="s">
        <v>59</v>
      </c>
      <c r="AO1010" s="46" t="s">
        <v>57</v>
      </c>
      <c r="AP1010" s="45">
        <v>97.84</v>
      </c>
      <c r="AQ1010" s="45">
        <v>125.6</v>
      </c>
      <c r="AR1010" s="46" t="str">
        <f>IF(Stats!$AP1010&gt;Stats!$AQ1010,Stats!$AN1010,Stats!$AO1010)</f>
        <v>Doug</v>
      </c>
      <c r="AS1010" s="46" t="str">
        <f>IF(Stats!$AR1010=Stats!$AN1010,CONCATENATE(Stats!$AN1010," over ",Stats!$AO1010),CONCATENATE(Stats!$AO1010," over ",Stats!$AN1010))</f>
        <v>Doug over Forrest</v>
      </c>
      <c r="AT1010" s="46" t="str">
        <f>IF(Stats!$AR1010=Stats!$AO1010,CONCATENATE(Stats!$AN1010," loser to ",Stats!$AO1010),CONCATENATE(Stats!$AO1010," loser to ",Stats!$AN1010))</f>
        <v>Forrest loser to Doug</v>
      </c>
      <c r="AU1010" s="45">
        <f>ABS(Stats!$AQ1010-Stats!$AP1010)</f>
        <v>27.76</v>
      </c>
      <c r="AV1010" s="45">
        <f>Stats!$AQ1010+Stats!$AP1010</f>
        <v>223.44</v>
      </c>
      <c r="AW1010" s="45"/>
      <c r="AX1010" s="4"/>
      <c r="AY1010" s="4"/>
      <c r="AZ1010" s="4"/>
      <c r="BB1010" s="4"/>
      <c r="BC1010" s="4"/>
      <c r="BD1010" s="4"/>
      <c r="BE1010" s="4"/>
      <c r="BG1010" s="4"/>
      <c r="BH1010" s="4"/>
      <c r="BI1010" s="4"/>
      <c r="BJ1010" s="4"/>
      <c r="BK1010" s="4"/>
      <c r="BL1010" s="4"/>
      <c r="BM1010" s="4"/>
      <c r="BN1010" s="4"/>
      <c r="BO1010" s="4"/>
      <c r="BP1010" s="4"/>
      <c r="BQ1010" s="4"/>
      <c r="BR1010" s="4"/>
      <c r="BS1010" s="4"/>
      <c r="BT1010" s="4"/>
      <c r="BU1010" s="4"/>
      <c r="BV1010" s="4"/>
      <c r="BW1010" s="4"/>
      <c r="BX1010" s="4"/>
      <c r="BY1010" s="4"/>
      <c r="BZ1010" s="4"/>
      <c r="CA1010" s="4"/>
      <c r="CB1010" s="4"/>
      <c r="CC1010" s="4"/>
      <c r="CD1010" s="4"/>
      <c r="CE1010" s="4"/>
      <c r="CF1010" s="4"/>
      <c r="CG1010" s="4"/>
      <c r="CH1010" s="4"/>
      <c r="CI1010" s="4"/>
      <c r="CJ1010" s="4"/>
      <c r="CK1010" s="4"/>
      <c r="CL1010" s="4"/>
      <c r="CM1010" s="4"/>
      <c r="CN1010" s="4"/>
      <c r="CO1010" s="4"/>
      <c r="CP1010" s="4"/>
      <c r="CQ1010" s="4"/>
      <c r="CR1010" s="4"/>
      <c r="CS1010" s="4"/>
      <c r="CT1010" s="4"/>
      <c r="CU1010" s="4"/>
      <c r="CV1010" s="4"/>
      <c r="CW1010" s="4"/>
    </row>
    <row r="1011" ht="12.75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5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64">
        <v>2016.0</v>
      </c>
      <c r="AM1011" s="64">
        <v>3.0</v>
      </c>
      <c r="AN1011" s="65" t="s">
        <v>60</v>
      </c>
      <c r="AO1011" s="65" t="s">
        <v>63</v>
      </c>
      <c r="AP1011" s="64">
        <v>99.52</v>
      </c>
      <c r="AQ1011" s="64">
        <v>112.14</v>
      </c>
      <c r="AR1011" s="65" t="str">
        <f>IF(Stats!$AP1011&gt;Stats!$AQ1011,Stats!$AN1011,Stats!$AO1011)</f>
        <v>Mike S</v>
      </c>
      <c r="AS1011" s="65" t="str">
        <f>IF(Stats!$AR1011=Stats!$AN1011,CONCATENATE(Stats!$AN1011," over ",Stats!$AO1011),CONCATENATE(Stats!$AO1011," over ",Stats!$AN1011))</f>
        <v>Mike S over Hoyle</v>
      </c>
      <c r="AT1011" s="65" t="str">
        <f>IF(Stats!$AR1011=Stats!$AO1011,CONCATENATE(Stats!$AN1011," loser to ",Stats!$AO1011),CONCATENATE(Stats!$AO1011," loser to ",Stats!$AN1011))</f>
        <v>Hoyle loser to Mike S</v>
      </c>
      <c r="AU1011" s="64">
        <f>ABS(Stats!$AQ1011-Stats!$AP1011)</f>
        <v>12.62</v>
      </c>
      <c r="AV1011" s="64">
        <f>Stats!$AQ1011+Stats!$AP1011</f>
        <v>211.66</v>
      </c>
      <c r="AW1011" s="64"/>
      <c r="AX1011" s="4"/>
      <c r="AY1011" s="4"/>
      <c r="AZ1011" s="4"/>
      <c r="BB1011" s="4"/>
      <c r="BC1011" s="4"/>
      <c r="BD1011" s="4"/>
      <c r="BE1011" s="4"/>
      <c r="BG1011" s="4"/>
      <c r="BH1011" s="4"/>
      <c r="BI1011" s="4"/>
      <c r="BJ1011" s="4"/>
      <c r="BK1011" s="4"/>
      <c r="BL1011" s="4"/>
      <c r="BM1011" s="4"/>
      <c r="BN1011" s="4"/>
      <c r="BO1011" s="4"/>
      <c r="BP1011" s="4"/>
      <c r="BQ1011" s="4"/>
      <c r="BR1011" s="4"/>
      <c r="BS1011" s="4"/>
      <c r="BT1011" s="4"/>
      <c r="BU1011" s="4"/>
      <c r="BV1011" s="4"/>
      <c r="BW1011" s="4"/>
      <c r="BX1011" s="4"/>
      <c r="BY1011" s="4"/>
      <c r="BZ1011" s="4"/>
      <c r="CA1011" s="4"/>
      <c r="CB1011" s="4"/>
      <c r="CC1011" s="4"/>
      <c r="CD1011" s="4"/>
      <c r="CE1011" s="4"/>
      <c r="CF1011" s="4"/>
      <c r="CG1011" s="4"/>
      <c r="CH1011" s="4"/>
      <c r="CI1011" s="4"/>
      <c r="CJ1011" s="4"/>
      <c r="CK1011" s="4"/>
      <c r="CL1011" s="4"/>
      <c r="CM1011" s="4"/>
      <c r="CN1011" s="4"/>
      <c r="CO1011" s="4"/>
      <c r="CP1011" s="4"/>
      <c r="CQ1011" s="4"/>
      <c r="CR1011" s="4"/>
      <c r="CS1011" s="4"/>
      <c r="CT1011" s="4"/>
      <c r="CU1011" s="4"/>
      <c r="CV1011" s="4"/>
      <c r="CW1011" s="4"/>
    </row>
    <row r="1012" ht="12.75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5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5">
        <v>2016.0</v>
      </c>
      <c r="AM1012" s="45">
        <v>3.0</v>
      </c>
      <c r="AN1012" s="46" t="s">
        <v>69</v>
      </c>
      <c r="AO1012" s="46" t="s">
        <v>50</v>
      </c>
      <c r="AP1012" s="45">
        <v>63.94</v>
      </c>
      <c r="AQ1012" s="45">
        <v>106.56</v>
      </c>
      <c r="AR1012" s="46" t="str">
        <f>IF(Stats!$AP1012&gt;Stats!$AQ1012,Stats!$AN1012,Stats!$AO1012)</f>
        <v>AJ</v>
      </c>
      <c r="AS1012" s="46" t="str">
        <f>IF(Stats!$AR1012=Stats!$AN1012,CONCATENATE(Stats!$AN1012," over ",Stats!$AO1012),CONCATENATE(Stats!$AO1012," over ",Stats!$AN1012))</f>
        <v>AJ over Todd</v>
      </c>
      <c r="AT1012" s="46" t="str">
        <f>IF(Stats!$AR1012=Stats!$AO1012,CONCATENATE(Stats!$AN1012," loser to ",Stats!$AO1012),CONCATENATE(Stats!$AO1012," loser to ",Stats!$AN1012))</f>
        <v>Todd loser to AJ</v>
      </c>
      <c r="AU1012" s="45">
        <f>ABS(Stats!$AQ1012-Stats!$AP1012)</f>
        <v>42.62</v>
      </c>
      <c r="AV1012" s="45">
        <f>Stats!$AQ1012+Stats!$AP1012</f>
        <v>170.5</v>
      </c>
      <c r="AW1012" s="45"/>
      <c r="AX1012" s="4"/>
      <c r="AY1012" s="4"/>
      <c r="AZ1012" s="4"/>
      <c r="BB1012" s="4"/>
      <c r="BC1012" s="4"/>
      <c r="BD1012" s="4"/>
      <c r="BE1012" s="4"/>
      <c r="BG1012" s="4"/>
      <c r="BH1012" s="4"/>
      <c r="BI1012" s="4"/>
      <c r="BJ1012" s="4"/>
      <c r="BK1012" s="4"/>
      <c r="BL1012" s="4"/>
      <c r="BM1012" s="4"/>
      <c r="BN1012" s="4"/>
      <c r="BO1012" s="4"/>
      <c r="BP1012" s="4"/>
      <c r="BQ1012" s="4"/>
      <c r="BR1012" s="4"/>
      <c r="BS1012" s="4"/>
      <c r="BT1012" s="4"/>
      <c r="BU1012" s="4"/>
      <c r="BV1012" s="4"/>
      <c r="BW1012" s="4"/>
      <c r="BX1012" s="4"/>
      <c r="BY1012" s="4"/>
      <c r="BZ1012" s="4"/>
      <c r="CA1012" s="4"/>
      <c r="CB1012" s="4"/>
      <c r="CC1012" s="4"/>
      <c r="CD1012" s="4"/>
      <c r="CE1012" s="4"/>
      <c r="CF1012" s="4"/>
      <c r="CG1012" s="4"/>
      <c r="CH1012" s="4"/>
      <c r="CI1012" s="4"/>
      <c r="CJ1012" s="4"/>
      <c r="CK1012" s="4"/>
      <c r="CL1012" s="4"/>
      <c r="CM1012" s="4"/>
      <c r="CN1012" s="4"/>
      <c r="CO1012" s="4"/>
      <c r="CP1012" s="4"/>
      <c r="CQ1012" s="4"/>
      <c r="CR1012" s="4"/>
      <c r="CS1012" s="4"/>
      <c r="CT1012" s="4"/>
      <c r="CU1012" s="4"/>
      <c r="CV1012" s="4"/>
      <c r="CW1012" s="4"/>
    </row>
    <row r="1013" ht="12.75" customHeight="1">
      <c r="A1013" s="4"/>
      <c r="B1013" s="4"/>
      <c r="C1013" s="4"/>
      <c r="D1013" s="4"/>
      <c r="E1013" s="4"/>
      <c r="F1013" s="4"/>
      <c r="G1013" s="4"/>
      <c r="H1013" s="4"/>
      <c r="I1013" s="4"/>
      <c r="J1013" s="5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64">
        <v>2016.0</v>
      </c>
      <c r="AM1013" s="64">
        <v>3.0</v>
      </c>
      <c r="AN1013" s="65" t="s">
        <v>66</v>
      </c>
      <c r="AO1013" s="65" t="s">
        <v>58</v>
      </c>
      <c r="AP1013" s="64">
        <v>111.16</v>
      </c>
      <c r="AQ1013" s="64">
        <v>124.02</v>
      </c>
      <c r="AR1013" s="65" t="str">
        <f>IF(Stats!$AP1013&gt;Stats!$AQ1013,Stats!$AN1013,Stats!$AO1013)</f>
        <v>Ean</v>
      </c>
      <c r="AS1013" s="65" t="str">
        <f>IF(Stats!$AR1013=Stats!$AN1013,CONCATENATE(Stats!$AN1013," over ",Stats!$AO1013),CONCATENATE(Stats!$AO1013," over ",Stats!$AN1013))</f>
        <v>Ean over Nixon</v>
      </c>
      <c r="AT1013" s="65" t="str">
        <f>IF(Stats!$AR1013=Stats!$AO1013,CONCATENATE(Stats!$AN1013," loser to ",Stats!$AO1013),CONCATENATE(Stats!$AO1013," loser to ",Stats!$AN1013))</f>
        <v>Nixon loser to Ean</v>
      </c>
      <c r="AU1013" s="64">
        <f>ABS(Stats!$AQ1013-Stats!$AP1013)</f>
        <v>12.86</v>
      </c>
      <c r="AV1013" s="64">
        <f>Stats!$AQ1013+Stats!$AP1013</f>
        <v>235.18</v>
      </c>
      <c r="AW1013" s="64"/>
      <c r="AX1013" s="4"/>
      <c r="AY1013" s="4"/>
      <c r="AZ1013" s="4"/>
      <c r="BB1013" s="4"/>
      <c r="BC1013" s="4"/>
      <c r="BD1013" s="4"/>
      <c r="BE1013" s="4"/>
      <c r="BG1013" s="4"/>
      <c r="BH1013" s="4"/>
      <c r="BI1013" s="4"/>
      <c r="BJ1013" s="4"/>
      <c r="BK1013" s="4"/>
      <c r="BL1013" s="4"/>
      <c r="BM1013" s="4"/>
      <c r="BN1013" s="4"/>
      <c r="BO1013" s="4"/>
      <c r="BP1013" s="4"/>
      <c r="BQ1013" s="4"/>
      <c r="BR1013" s="4"/>
      <c r="BS1013" s="4"/>
      <c r="BT1013" s="4"/>
      <c r="BU1013" s="4"/>
      <c r="BV1013" s="4"/>
      <c r="BW1013" s="4"/>
      <c r="BX1013" s="4"/>
      <c r="BY1013" s="4"/>
      <c r="BZ1013" s="4"/>
      <c r="CA1013" s="4"/>
      <c r="CB1013" s="4"/>
      <c r="CC1013" s="4"/>
      <c r="CD1013" s="4"/>
      <c r="CE1013" s="4"/>
      <c r="CF1013" s="4"/>
      <c r="CG1013" s="4"/>
      <c r="CH1013" s="4"/>
      <c r="CI1013" s="4"/>
      <c r="CJ1013" s="4"/>
      <c r="CK1013" s="4"/>
      <c r="CL1013" s="4"/>
      <c r="CM1013" s="4"/>
      <c r="CN1013" s="4"/>
      <c r="CO1013" s="4"/>
      <c r="CP1013" s="4"/>
      <c r="CQ1013" s="4"/>
      <c r="CR1013" s="4"/>
      <c r="CS1013" s="4"/>
      <c r="CT1013" s="4"/>
      <c r="CU1013" s="4"/>
      <c r="CV1013" s="4"/>
      <c r="CW1013" s="4"/>
    </row>
    <row r="1014" ht="12.75" customHeight="1">
      <c r="A1014" s="4"/>
      <c r="B1014" s="4"/>
      <c r="C1014" s="4"/>
      <c r="D1014" s="4"/>
      <c r="E1014" s="4"/>
      <c r="F1014" s="4"/>
      <c r="G1014" s="4"/>
      <c r="H1014" s="4"/>
      <c r="I1014" s="4"/>
      <c r="J1014" s="5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5">
        <v>2016.0</v>
      </c>
      <c r="AM1014" s="45">
        <v>3.0</v>
      </c>
      <c r="AN1014" s="46" t="s">
        <v>55</v>
      </c>
      <c r="AO1014" s="46" t="s">
        <v>52</v>
      </c>
      <c r="AP1014" s="45">
        <v>116.64</v>
      </c>
      <c r="AQ1014" s="45">
        <v>89.18</v>
      </c>
      <c r="AR1014" s="46" t="str">
        <f>IF(Stats!$AP1014&gt;Stats!$AQ1014,Stats!$AN1014,Stats!$AO1014)</f>
        <v>Dave</v>
      </c>
      <c r="AS1014" s="46" t="str">
        <f>IF(Stats!$AR1014=Stats!$AN1014,CONCATENATE(Stats!$AN1014," over ",Stats!$AO1014),CONCATENATE(Stats!$AO1014," over ",Stats!$AN1014))</f>
        <v>Dave over Chapla</v>
      </c>
      <c r="AT1014" s="46" t="str">
        <f>IF(Stats!$AR1014=Stats!$AO1014,CONCATENATE(Stats!$AN1014," loser to ",Stats!$AO1014),CONCATENATE(Stats!$AO1014," loser to ",Stats!$AN1014))</f>
        <v>Chapla loser to Dave</v>
      </c>
      <c r="AU1014" s="45">
        <f>ABS(Stats!$AQ1014-Stats!$AP1014)</f>
        <v>27.46</v>
      </c>
      <c r="AV1014" s="45">
        <f>Stats!$AQ1014+Stats!$AP1014</f>
        <v>205.82</v>
      </c>
      <c r="AW1014" s="45"/>
      <c r="AX1014" s="4"/>
      <c r="AY1014" s="4"/>
      <c r="AZ1014" s="4"/>
      <c r="BB1014" s="4"/>
      <c r="BC1014" s="4"/>
      <c r="BD1014" s="4"/>
      <c r="BE1014" s="4"/>
      <c r="BG1014" s="4"/>
      <c r="BH1014" s="4"/>
      <c r="BI1014" s="4"/>
      <c r="BJ1014" s="4"/>
      <c r="BK1014" s="4"/>
      <c r="BL1014" s="4"/>
      <c r="BM1014" s="4"/>
      <c r="BN1014" s="4"/>
      <c r="BO1014" s="4"/>
      <c r="BP1014" s="4"/>
      <c r="BQ1014" s="4"/>
      <c r="BR1014" s="4"/>
      <c r="BS1014" s="4"/>
      <c r="BT1014" s="4"/>
      <c r="BU1014" s="4"/>
      <c r="BV1014" s="4"/>
      <c r="BW1014" s="4"/>
      <c r="BX1014" s="4"/>
      <c r="BY1014" s="4"/>
      <c r="BZ1014" s="4"/>
      <c r="CA1014" s="4"/>
      <c r="CB1014" s="4"/>
      <c r="CC1014" s="4"/>
      <c r="CD1014" s="4"/>
      <c r="CE1014" s="4"/>
      <c r="CF1014" s="4"/>
      <c r="CG1014" s="4"/>
      <c r="CH1014" s="4"/>
      <c r="CI1014" s="4"/>
      <c r="CJ1014" s="4"/>
      <c r="CK1014" s="4"/>
      <c r="CL1014" s="4"/>
      <c r="CM1014" s="4"/>
      <c r="CN1014" s="4"/>
      <c r="CO1014" s="4"/>
      <c r="CP1014" s="4"/>
      <c r="CQ1014" s="4"/>
      <c r="CR1014" s="4"/>
      <c r="CS1014" s="4"/>
      <c r="CT1014" s="4"/>
      <c r="CU1014" s="4"/>
      <c r="CV1014" s="4"/>
      <c r="CW1014" s="4"/>
    </row>
    <row r="1015" ht="12.75" customHeight="1">
      <c r="A1015" s="4"/>
      <c r="B1015" s="4"/>
      <c r="C1015" s="4"/>
      <c r="D1015" s="4"/>
      <c r="E1015" s="4"/>
      <c r="F1015" s="4"/>
      <c r="G1015" s="4"/>
      <c r="H1015" s="4"/>
      <c r="I1015" s="4"/>
      <c r="J1015" s="5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64">
        <v>2016.0</v>
      </c>
      <c r="AM1015" s="64">
        <v>3.0</v>
      </c>
      <c r="AN1015" s="65" t="s">
        <v>68</v>
      </c>
      <c r="AO1015" s="65" t="s">
        <v>49</v>
      </c>
      <c r="AP1015" s="64">
        <v>68.88</v>
      </c>
      <c r="AQ1015" s="64">
        <v>98.1</v>
      </c>
      <c r="AR1015" s="65" t="str">
        <f>IF(Stats!$AP1015&gt;Stats!$AQ1015,Stats!$AN1015,Stats!$AO1015)</f>
        <v>Adler</v>
      </c>
      <c r="AS1015" s="65" t="str">
        <f>IF(Stats!$AR1015=Stats!$AN1015,CONCATENATE(Stats!$AN1015," over ",Stats!$AO1015),CONCATENATE(Stats!$AO1015," over ",Stats!$AN1015))</f>
        <v>Adler over Ryan</v>
      </c>
      <c r="AT1015" s="65" t="str">
        <f>IF(Stats!$AR1015=Stats!$AO1015,CONCATENATE(Stats!$AN1015," loser to ",Stats!$AO1015),CONCATENATE(Stats!$AO1015," loser to ",Stats!$AN1015))</f>
        <v>Ryan loser to Adler</v>
      </c>
      <c r="AU1015" s="64">
        <f>ABS(Stats!$AQ1015-Stats!$AP1015)</f>
        <v>29.22</v>
      </c>
      <c r="AV1015" s="64">
        <f>Stats!$AQ1015+Stats!$AP1015</f>
        <v>166.98</v>
      </c>
      <c r="AW1015" s="64"/>
      <c r="AX1015" s="4"/>
      <c r="AY1015" s="4"/>
      <c r="AZ1015" s="4"/>
      <c r="BB1015" s="4"/>
      <c r="BC1015" s="4"/>
      <c r="BD1015" s="4"/>
      <c r="BE1015" s="4"/>
      <c r="BG1015" s="4"/>
      <c r="BH1015" s="4"/>
      <c r="BI1015" s="4"/>
      <c r="BJ1015" s="4"/>
      <c r="BK1015" s="4"/>
      <c r="BL1015" s="4"/>
      <c r="BM1015" s="4"/>
      <c r="BN1015" s="4"/>
      <c r="BO1015" s="4"/>
      <c r="BP1015" s="4"/>
      <c r="BQ1015" s="4"/>
      <c r="BR1015" s="4"/>
      <c r="BS1015" s="4"/>
      <c r="BT1015" s="4"/>
      <c r="BU1015" s="4"/>
      <c r="BV1015" s="4"/>
      <c r="BW1015" s="4"/>
      <c r="BX1015" s="4"/>
      <c r="BY1015" s="4"/>
      <c r="BZ1015" s="4"/>
      <c r="CA1015" s="4"/>
      <c r="CB1015" s="4"/>
      <c r="CC1015" s="4"/>
      <c r="CD1015" s="4"/>
      <c r="CE1015" s="4"/>
      <c r="CF1015" s="4"/>
      <c r="CG1015" s="4"/>
      <c r="CH1015" s="4"/>
      <c r="CI1015" s="4"/>
      <c r="CJ1015" s="4"/>
      <c r="CK1015" s="4"/>
      <c r="CL1015" s="4"/>
      <c r="CM1015" s="4"/>
      <c r="CN1015" s="4"/>
      <c r="CO1015" s="4"/>
      <c r="CP1015" s="4"/>
      <c r="CQ1015" s="4"/>
      <c r="CR1015" s="4"/>
      <c r="CS1015" s="4"/>
      <c r="CT1015" s="4"/>
      <c r="CU1015" s="4"/>
      <c r="CV1015" s="4"/>
      <c r="CW1015" s="4"/>
    </row>
    <row r="1016" ht="12.75" customHeight="1">
      <c r="A1016" s="4"/>
      <c r="B1016" s="4"/>
      <c r="C1016" s="4"/>
      <c r="D1016" s="4"/>
      <c r="E1016" s="4"/>
      <c r="F1016" s="4"/>
      <c r="G1016" s="4"/>
      <c r="H1016" s="4"/>
      <c r="I1016" s="4"/>
      <c r="J1016" s="5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5">
        <v>2016.0</v>
      </c>
      <c r="AM1016" s="45">
        <v>3.0</v>
      </c>
      <c r="AN1016" s="46" t="s">
        <v>61</v>
      </c>
      <c r="AO1016" s="46" t="s">
        <v>65</v>
      </c>
      <c r="AP1016" s="45">
        <v>102.18</v>
      </c>
      <c r="AQ1016" s="45">
        <v>111.3</v>
      </c>
      <c r="AR1016" s="46" t="str">
        <f>IF(Stats!$AP1016&gt;Stats!$AQ1016,Stats!$AN1016,Stats!$AO1016)</f>
        <v>Neill</v>
      </c>
      <c r="AS1016" s="46" t="str">
        <f>IF(Stats!$AR1016=Stats!$AN1016,CONCATENATE(Stats!$AN1016," over ",Stats!$AO1016),CONCATENATE(Stats!$AO1016," over ",Stats!$AN1016))</f>
        <v>Neill over Jimmy</v>
      </c>
      <c r="AT1016" s="46" t="str">
        <f>IF(Stats!$AR1016=Stats!$AO1016,CONCATENATE(Stats!$AN1016," loser to ",Stats!$AO1016),CONCATENATE(Stats!$AO1016," loser to ",Stats!$AN1016))</f>
        <v>Jimmy loser to Neill</v>
      </c>
      <c r="AU1016" s="45">
        <f>ABS(Stats!$AQ1016-Stats!$AP1016)</f>
        <v>9.12</v>
      </c>
      <c r="AV1016" s="45">
        <f>Stats!$AQ1016+Stats!$AP1016</f>
        <v>213.48</v>
      </c>
      <c r="AW1016" s="45"/>
      <c r="AX1016" s="4"/>
      <c r="AY1016" s="4"/>
      <c r="AZ1016" s="4"/>
      <c r="BB1016" s="4"/>
      <c r="BC1016" s="4"/>
      <c r="BD1016" s="4"/>
      <c r="BE1016" s="4"/>
      <c r="BG1016" s="4"/>
      <c r="BH1016" s="4"/>
      <c r="BI1016" s="4"/>
      <c r="BJ1016" s="4"/>
      <c r="BK1016" s="4"/>
      <c r="BL1016" s="4"/>
      <c r="BM1016" s="4"/>
      <c r="BN1016" s="4"/>
      <c r="BO1016" s="4"/>
      <c r="BP1016" s="4"/>
      <c r="BQ1016" s="4"/>
      <c r="BR1016" s="4"/>
      <c r="BS1016" s="4"/>
      <c r="BT1016" s="4"/>
      <c r="BU1016" s="4"/>
      <c r="BV1016" s="4"/>
      <c r="BW1016" s="4"/>
      <c r="BX1016" s="4"/>
      <c r="BY1016" s="4"/>
      <c r="BZ1016" s="4"/>
      <c r="CA1016" s="4"/>
      <c r="CB1016" s="4"/>
      <c r="CC1016" s="4"/>
      <c r="CD1016" s="4"/>
      <c r="CE1016" s="4"/>
      <c r="CF1016" s="4"/>
      <c r="CG1016" s="4"/>
      <c r="CH1016" s="4"/>
      <c r="CI1016" s="4"/>
      <c r="CJ1016" s="4"/>
      <c r="CK1016" s="4"/>
      <c r="CL1016" s="4"/>
      <c r="CM1016" s="4"/>
      <c r="CN1016" s="4"/>
      <c r="CO1016" s="4"/>
      <c r="CP1016" s="4"/>
      <c r="CQ1016" s="4"/>
      <c r="CR1016" s="4"/>
      <c r="CS1016" s="4"/>
      <c r="CT1016" s="4"/>
      <c r="CU1016" s="4"/>
      <c r="CV1016" s="4"/>
      <c r="CW1016" s="4"/>
    </row>
    <row r="1017" ht="12.75" customHeight="1">
      <c r="A1017" s="4"/>
      <c r="B1017" s="4"/>
      <c r="C1017" s="4"/>
      <c r="D1017" s="4"/>
      <c r="E1017" s="4"/>
      <c r="F1017" s="4"/>
      <c r="G1017" s="4"/>
      <c r="H1017" s="4"/>
      <c r="I1017" s="4"/>
      <c r="J1017" s="5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64">
        <v>2016.0</v>
      </c>
      <c r="AM1017" s="64">
        <v>2.0</v>
      </c>
      <c r="AN1017" s="65" t="s">
        <v>63</v>
      </c>
      <c r="AO1017" s="65" t="s">
        <v>59</v>
      </c>
      <c r="AP1017" s="64">
        <v>115.16</v>
      </c>
      <c r="AQ1017" s="64">
        <v>73.32</v>
      </c>
      <c r="AR1017" s="65" t="str">
        <f>IF(Stats!$AP1017&gt;Stats!$AQ1017,Stats!$AN1017,Stats!$AO1017)</f>
        <v>Mike S</v>
      </c>
      <c r="AS1017" s="65" t="str">
        <f>IF(Stats!$AR1017=Stats!$AN1017,CONCATENATE(Stats!$AN1017," over ",Stats!$AO1017),CONCATENATE(Stats!$AO1017," over ",Stats!$AN1017))</f>
        <v>Mike S over Forrest</v>
      </c>
      <c r="AT1017" s="65" t="str">
        <f>IF(Stats!$AR1017=Stats!$AO1017,CONCATENATE(Stats!$AN1017," loser to ",Stats!$AO1017),CONCATENATE(Stats!$AO1017," loser to ",Stats!$AN1017))</f>
        <v>Forrest loser to Mike S</v>
      </c>
      <c r="AU1017" s="64">
        <f>ABS(Stats!$AQ1017-Stats!$AP1017)</f>
        <v>41.84</v>
      </c>
      <c r="AV1017" s="64">
        <f>Stats!$AQ1017+Stats!$AP1017</f>
        <v>188.48</v>
      </c>
      <c r="AW1017" s="64"/>
      <c r="AX1017" s="4"/>
      <c r="AY1017" s="4"/>
      <c r="AZ1017" s="4"/>
      <c r="BB1017" s="4"/>
      <c r="BC1017" s="4"/>
      <c r="BD1017" s="4"/>
      <c r="BE1017" s="4"/>
      <c r="BG1017" s="4"/>
      <c r="BH1017" s="4"/>
      <c r="BI1017" s="4"/>
      <c r="BJ1017" s="4"/>
      <c r="BK1017" s="4"/>
      <c r="BL1017" s="4"/>
      <c r="BM1017" s="4"/>
      <c r="BN1017" s="4"/>
      <c r="BO1017" s="4"/>
      <c r="BP1017" s="4"/>
      <c r="BQ1017" s="4"/>
      <c r="BR1017" s="4"/>
      <c r="BS1017" s="4"/>
      <c r="BT1017" s="4"/>
      <c r="BU1017" s="4"/>
      <c r="BV1017" s="4"/>
      <c r="BW1017" s="4"/>
      <c r="BX1017" s="4"/>
      <c r="BY1017" s="4"/>
      <c r="BZ1017" s="4"/>
      <c r="CA1017" s="4"/>
      <c r="CB1017" s="4"/>
      <c r="CC1017" s="4"/>
      <c r="CD1017" s="4"/>
      <c r="CE1017" s="4"/>
      <c r="CF1017" s="4"/>
      <c r="CG1017" s="4"/>
      <c r="CH1017" s="4"/>
      <c r="CI1017" s="4"/>
      <c r="CJ1017" s="4"/>
      <c r="CK1017" s="4"/>
      <c r="CL1017" s="4"/>
      <c r="CM1017" s="4"/>
      <c r="CN1017" s="4"/>
      <c r="CO1017" s="4"/>
      <c r="CP1017" s="4"/>
      <c r="CQ1017" s="4"/>
      <c r="CR1017" s="4"/>
      <c r="CS1017" s="4"/>
      <c r="CT1017" s="4"/>
      <c r="CU1017" s="4"/>
      <c r="CV1017" s="4"/>
      <c r="CW1017" s="4"/>
    </row>
    <row r="1018" ht="12.75" customHeight="1">
      <c r="A1018" s="4"/>
      <c r="B1018" s="4"/>
      <c r="C1018" s="4"/>
      <c r="D1018" s="4"/>
      <c r="E1018" s="4"/>
      <c r="F1018" s="4"/>
      <c r="G1018" s="4"/>
      <c r="H1018" s="4"/>
      <c r="I1018" s="4"/>
      <c r="J1018" s="5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5">
        <v>2016.0</v>
      </c>
      <c r="AM1018" s="45">
        <v>2.0</v>
      </c>
      <c r="AN1018" s="46" t="s">
        <v>50</v>
      </c>
      <c r="AO1018" s="46" t="s">
        <v>57</v>
      </c>
      <c r="AP1018" s="45">
        <v>95.82</v>
      </c>
      <c r="AQ1018" s="45">
        <v>109.52</v>
      </c>
      <c r="AR1018" s="46" t="str">
        <f>IF(Stats!$AP1018&gt;Stats!$AQ1018,Stats!$AN1018,Stats!$AO1018)</f>
        <v>Doug</v>
      </c>
      <c r="AS1018" s="46" t="str">
        <f>IF(Stats!$AR1018=Stats!$AN1018,CONCATENATE(Stats!$AN1018," over ",Stats!$AO1018),CONCATENATE(Stats!$AO1018," over ",Stats!$AN1018))</f>
        <v>Doug over AJ</v>
      </c>
      <c r="AT1018" s="46" t="str">
        <f>IF(Stats!$AR1018=Stats!$AO1018,CONCATENATE(Stats!$AN1018," loser to ",Stats!$AO1018),CONCATENATE(Stats!$AO1018," loser to ",Stats!$AN1018))</f>
        <v>AJ loser to Doug</v>
      </c>
      <c r="AU1018" s="45">
        <f>ABS(Stats!$AQ1018-Stats!$AP1018)</f>
        <v>13.7</v>
      </c>
      <c r="AV1018" s="45">
        <f>Stats!$AQ1018+Stats!$AP1018</f>
        <v>205.34</v>
      </c>
      <c r="AW1018" s="45"/>
      <c r="AX1018" s="4"/>
      <c r="AY1018" s="4"/>
      <c r="AZ1018" s="4"/>
      <c r="BB1018" s="4"/>
      <c r="BC1018" s="4"/>
      <c r="BD1018" s="4"/>
      <c r="BE1018" s="4"/>
      <c r="BG1018" s="4"/>
      <c r="BH1018" s="4"/>
      <c r="BI1018" s="4"/>
      <c r="BJ1018" s="4"/>
      <c r="BK1018" s="4"/>
      <c r="BL1018" s="4"/>
      <c r="BM1018" s="4"/>
      <c r="BN1018" s="4"/>
      <c r="BO1018" s="4"/>
      <c r="BP1018" s="4"/>
      <c r="BQ1018" s="4"/>
      <c r="BR1018" s="4"/>
      <c r="BS1018" s="4"/>
      <c r="BT1018" s="4"/>
      <c r="BU1018" s="4"/>
      <c r="BV1018" s="4"/>
      <c r="BW1018" s="4"/>
      <c r="BX1018" s="4"/>
      <c r="BY1018" s="4"/>
      <c r="BZ1018" s="4"/>
      <c r="CA1018" s="4"/>
      <c r="CB1018" s="4"/>
      <c r="CC1018" s="4"/>
      <c r="CD1018" s="4"/>
      <c r="CE1018" s="4"/>
      <c r="CF1018" s="4"/>
      <c r="CG1018" s="4"/>
      <c r="CH1018" s="4"/>
      <c r="CI1018" s="4"/>
      <c r="CJ1018" s="4"/>
      <c r="CK1018" s="4"/>
      <c r="CL1018" s="4"/>
      <c r="CM1018" s="4"/>
      <c r="CN1018" s="4"/>
      <c r="CO1018" s="4"/>
      <c r="CP1018" s="4"/>
      <c r="CQ1018" s="4"/>
      <c r="CR1018" s="4"/>
      <c r="CS1018" s="4"/>
      <c r="CT1018" s="4"/>
      <c r="CU1018" s="4"/>
      <c r="CV1018" s="4"/>
      <c r="CW1018" s="4"/>
    </row>
    <row r="1019" ht="12.75" customHeight="1">
      <c r="A1019" s="4"/>
      <c r="B1019" s="4"/>
      <c r="C1019" s="4"/>
      <c r="D1019" s="4"/>
      <c r="E1019" s="4"/>
      <c r="F1019" s="4"/>
      <c r="G1019" s="4"/>
      <c r="H1019" s="4"/>
      <c r="I1019" s="4"/>
      <c r="J1019" s="5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64">
        <v>2016.0</v>
      </c>
      <c r="AM1019" s="64">
        <v>2.0</v>
      </c>
      <c r="AN1019" s="65" t="s">
        <v>58</v>
      </c>
      <c r="AO1019" s="65" t="s">
        <v>60</v>
      </c>
      <c r="AP1019" s="64">
        <v>89.18</v>
      </c>
      <c r="AQ1019" s="64">
        <v>73.94</v>
      </c>
      <c r="AR1019" s="65" t="str">
        <f>IF(Stats!$AP1019&gt;Stats!$AQ1019,Stats!$AN1019,Stats!$AO1019)</f>
        <v>Ean</v>
      </c>
      <c r="AS1019" s="65" t="str">
        <f>IF(Stats!$AR1019=Stats!$AN1019,CONCATENATE(Stats!$AN1019," over ",Stats!$AO1019),CONCATENATE(Stats!$AO1019," over ",Stats!$AN1019))</f>
        <v>Ean over Hoyle</v>
      </c>
      <c r="AT1019" s="65" t="str">
        <f>IF(Stats!$AR1019=Stats!$AO1019,CONCATENATE(Stats!$AN1019," loser to ",Stats!$AO1019),CONCATENATE(Stats!$AO1019," loser to ",Stats!$AN1019))</f>
        <v>Hoyle loser to Ean</v>
      </c>
      <c r="AU1019" s="64">
        <f>ABS(Stats!$AQ1019-Stats!$AP1019)</f>
        <v>15.24</v>
      </c>
      <c r="AV1019" s="64">
        <f>Stats!$AQ1019+Stats!$AP1019</f>
        <v>163.12</v>
      </c>
      <c r="AW1019" s="64"/>
      <c r="AX1019" s="4"/>
      <c r="AY1019" s="4"/>
      <c r="AZ1019" s="4"/>
      <c r="BB1019" s="4"/>
      <c r="BC1019" s="4"/>
      <c r="BD1019" s="4"/>
      <c r="BE1019" s="4"/>
      <c r="BG1019" s="4"/>
      <c r="BH1019" s="4"/>
      <c r="BI1019" s="4"/>
      <c r="BJ1019" s="4"/>
      <c r="BK1019" s="4"/>
      <c r="BL1019" s="4"/>
      <c r="BM1019" s="4"/>
      <c r="BN1019" s="4"/>
      <c r="BO1019" s="4"/>
      <c r="BP1019" s="4"/>
      <c r="BQ1019" s="4"/>
      <c r="BR1019" s="4"/>
      <c r="BS1019" s="4"/>
      <c r="BT1019" s="4"/>
      <c r="BU1019" s="4"/>
      <c r="BV1019" s="4"/>
      <c r="BW1019" s="4"/>
      <c r="BX1019" s="4"/>
      <c r="BY1019" s="4"/>
      <c r="BZ1019" s="4"/>
      <c r="CA1019" s="4"/>
      <c r="CB1019" s="4"/>
      <c r="CC1019" s="4"/>
      <c r="CD1019" s="4"/>
      <c r="CE1019" s="4"/>
      <c r="CF1019" s="4"/>
      <c r="CG1019" s="4"/>
      <c r="CH1019" s="4"/>
      <c r="CI1019" s="4"/>
      <c r="CJ1019" s="4"/>
      <c r="CK1019" s="4"/>
      <c r="CL1019" s="4"/>
      <c r="CM1019" s="4"/>
      <c r="CN1019" s="4"/>
      <c r="CO1019" s="4"/>
      <c r="CP1019" s="4"/>
      <c r="CQ1019" s="4"/>
      <c r="CR1019" s="4"/>
      <c r="CS1019" s="4"/>
      <c r="CT1019" s="4"/>
      <c r="CU1019" s="4"/>
      <c r="CV1019" s="4"/>
      <c r="CW1019" s="4"/>
    </row>
    <row r="1020" ht="12.75" customHeight="1">
      <c r="A1020" s="4"/>
      <c r="B1020" s="4"/>
      <c r="C1020" s="4"/>
      <c r="D1020" s="4"/>
      <c r="E1020" s="4"/>
      <c r="F1020" s="4"/>
      <c r="G1020" s="4"/>
      <c r="H1020" s="4"/>
      <c r="I1020" s="4"/>
      <c r="J1020" s="5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5">
        <v>2016.0</v>
      </c>
      <c r="AM1020" s="45">
        <v>2.0</v>
      </c>
      <c r="AN1020" s="46" t="s">
        <v>52</v>
      </c>
      <c r="AO1020" s="46" t="s">
        <v>69</v>
      </c>
      <c r="AP1020" s="45">
        <v>106.92</v>
      </c>
      <c r="AQ1020" s="45">
        <v>112.3</v>
      </c>
      <c r="AR1020" s="46" t="str">
        <f>IF(Stats!$AP1020&gt;Stats!$AQ1020,Stats!$AN1020,Stats!$AO1020)</f>
        <v>Todd</v>
      </c>
      <c r="AS1020" s="46" t="str">
        <f>IF(Stats!$AR1020=Stats!$AN1020,CONCATENATE(Stats!$AN1020," over ",Stats!$AO1020),CONCATENATE(Stats!$AO1020," over ",Stats!$AN1020))</f>
        <v>Todd over Chapla</v>
      </c>
      <c r="AT1020" s="46" t="str">
        <f>IF(Stats!$AR1020=Stats!$AO1020,CONCATENATE(Stats!$AN1020," loser to ",Stats!$AO1020),CONCATENATE(Stats!$AO1020," loser to ",Stats!$AN1020))</f>
        <v>Chapla loser to Todd</v>
      </c>
      <c r="AU1020" s="45">
        <f>ABS(Stats!$AQ1020-Stats!$AP1020)</f>
        <v>5.38</v>
      </c>
      <c r="AV1020" s="45">
        <f>Stats!$AQ1020+Stats!$AP1020</f>
        <v>219.22</v>
      </c>
      <c r="AW1020" s="45"/>
      <c r="AX1020" s="4"/>
      <c r="AY1020" s="4"/>
      <c r="AZ1020" s="4"/>
      <c r="BB1020" s="4"/>
      <c r="BC1020" s="4"/>
      <c r="BD1020" s="4"/>
      <c r="BE1020" s="4"/>
      <c r="BG1020" s="4"/>
      <c r="BH1020" s="4"/>
      <c r="BI1020" s="4"/>
      <c r="BJ1020" s="4"/>
      <c r="BK1020" s="4"/>
      <c r="BL1020" s="4"/>
      <c r="BM1020" s="4"/>
      <c r="BN1020" s="4"/>
      <c r="BO1020" s="4"/>
      <c r="BP1020" s="4"/>
      <c r="BQ1020" s="4"/>
      <c r="BR1020" s="4"/>
      <c r="BS1020" s="4"/>
      <c r="BT1020" s="4"/>
      <c r="BU1020" s="4"/>
      <c r="BV1020" s="4"/>
      <c r="BW1020" s="4"/>
      <c r="BX1020" s="4"/>
      <c r="BY1020" s="4"/>
      <c r="BZ1020" s="4"/>
      <c r="CA1020" s="4"/>
      <c r="CB1020" s="4"/>
      <c r="CC1020" s="4"/>
      <c r="CD1020" s="4"/>
      <c r="CE1020" s="4"/>
      <c r="CF1020" s="4"/>
      <c r="CG1020" s="4"/>
      <c r="CH1020" s="4"/>
      <c r="CI1020" s="4"/>
      <c r="CJ1020" s="4"/>
      <c r="CK1020" s="4"/>
      <c r="CL1020" s="4"/>
      <c r="CM1020" s="4"/>
      <c r="CN1020" s="4"/>
      <c r="CO1020" s="4"/>
      <c r="CP1020" s="4"/>
      <c r="CQ1020" s="4"/>
      <c r="CR1020" s="4"/>
      <c r="CS1020" s="4"/>
      <c r="CT1020" s="4"/>
      <c r="CU1020" s="4"/>
      <c r="CV1020" s="4"/>
      <c r="CW1020" s="4"/>
    </row>
    <row r="1021" ht="12.75" customHeight="1">
      <c r="A1021" s="4"/>
      <c r="B1021" s="4"/>
      <c r="C1021" s="4"/>
      <c r="D1021" s="4"/>
      <c r="E1021" s="4"/>
      <c r="F1021" s="4"/>
      <c r="G1021" s="4"/>
      <c r="H1021" s="4"/>
      <c r="I1021" s="4"/>
      <c r="J1021" s="5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64">
        <v>2016.0</v>
      </c>
      <c r="AM1021" s="64">
        <v>2.0</v>
      </c>
      <c r="AN1021" s="65" t="s">
        <v>49</v>
      </c>
      <c r="AO1021" s="65" t="s">
        <v>66</v>
      </c>
      <c r="AP1021" s="64">
        <v>92.74</v>
      </c>
      <c r="AQ1021" s="64">
        <v>94.26</v>
      </c>
      <c r="AR1021" s="65" t="str">
        <f>IF(Stats!$AP1021&gt;Stats!$AQ1021,Stats!$AN1021,Stats!$AO1021)</f>
        <v>Nixon</v>
      </c>
      <c r="AS1021" s="65" t="str">
        <f>IF(Stats!$AR1021=Stats!$AN1021,CONCATENATE(Stats!$AN1021," over ",Stats!$AO1021),CONCATENATE(Stats!$AO1021," over ",Stats!$AN1021))</f>
        <v>Nixon over Adler</v>
      </c>
      <c r="AT1021" s="65" t="str">
        <f>IF(Stats!$AR1021=Stats!$AO1021,CONCATENATE(Stats!$AN1021," loser to ",Stats!$AO1021),CONCATENATE(Stats!$AO1021," loser to ",Stats!$AN1021))</f>
        <v>Adler loser to Nixon</v>
      </c>
      <c r="AU1021" s="64">
        <f>ABS(Stats!$AQ1021-Stats!$AP1021)</f>
        <v>1.52</v>
      </c>
      <c r="AV1021" s="64">
        <f>Stats!$AQ1021+Stats!$AP1021</f>
        <v>187</v>
      </c>
      <c r="AW1021" s="64"/>
      <c r="AX1021" s="4"/>
      <c r="AY1021" s="4"/>
      <c r="AZ1021" s="4"/>
      <c r="BB1021" s="4"/>
      <c r="BC1021" s="4"/>
      <c r="BD1021" s="4"/>
      <c r="BE1021" s="4"/>
      <c r="BG1021" s="4"/>
      <c r="BH1021" s="4"/>
      <c r="BI1021" s="4"/>
      <c r="BJ1021" s="4"/>
      <c r="BK1021" s="4"/>
      <c r="BL1021" s="4"/>
      <c r="BM1021" s="4"/>
      <c r="BN1021" s="4"/>
      <c r="BO1021" s="4"/>
      <c r="BP1021" s="4"/>
      <c r="BQ1021" s="4"/>
      <c r="BR1021" s="4"/>
      <c r="BS1021" s="4"/>
      <c r="BT1021" s="4"/>
      <c r="BU1021" s="4"/>
      <c r="BV1021" s="4"/>
      <c r="BW1021" s="4"/>
      <c r="BX1021" s="4"/>
      <c r="BY1021" s="4"/>
      <c r="BZ1021" s="4"/>
      <c r="CA1021" s="4"/>
      <c r="CB1021" s="4"/>
      <c r="CC1021" s="4"/>
      <c r="CD1021" s="4"/>
      <c r="CE1021" s="4"/>
      <c r="CF1021" s="4"/>
      <c r="CG1021" s="4"/>
      <c r="CH1021" s="4"/>
      <c r="CI1021" s="4"/>
      <c r="CJ1021" s="4"/>
      <c r="CK1021" s="4"/>
      <c r="CL1021" s="4"/>
      <c r="CM1021" s="4"/>
      <c r="CN1021" s="4"/>
      <c r="CO1021" s="4"/>
      <c r="CP1021" s="4"/>
      <c r="CQ1021" s="4"/>
      <c r="CR1021" s="4"/>
      <c r="CS1021" s="4"/>
      <c r="CT1021" s="4"/>
      <c r="CU1021" s="4"/>
      <c r="CV1021" s="4"/>
      <c r="CW1021" s="4"/>
    </row>
    <row r="1022" ht="12.75" customHeight="1">
      <c r="A1022" s="4"/>
      <c r="B1022" s="4"/>
      <c r="C1022" s="4"/>
      <c r="D1022" s="4"/>
      <c r="E1022" s="4"/>
      <c r="F1022" s="4"/>
      <c r="G1022" s="4"/>
      <c r="H1022" s="4"/>
      <c r="I1022" s="4"/>
      <c r="J1022" s="5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5">
        <v>2016.0</v>
      </c>
      <c r="AM1022" s="45">
        <v>2.0</v>
      </c>
      <c r="AN1022" s="46" t="s">
        <v>65</v>
      </c>
      <c r="AO1022" s="46" t="s">
        <v>55</v>
      </c>
      <c r="AP1022" s="45">
        <v>94.92</v>
      </c>
      <c r="AQ1022" s="45">
        <v>121.28</v>
      </c>
      <c r="AR1022" s="46" t="str">
        <f>IF(Stats!$AP1022&gt;Stats!$AQ1022,Stats!$AN1022,Stats!$AO1022)</f>
        <v>Dave</v>
      </c>
      <c r="AS1022" s="46" t="str">
        <f>IF(Stats!$AR1022=Stats!$AN1022,CONCATENATE(Stats!$AN1022," over ",Stats!$AO1022),CONCATENATE(Stats!$AO1022," over ",Stats!$AN1022))</f>
        <v>Dave over Neill</v>
      </c>
      <c r="AT1022" s="46" t="str">
        <f>IF(Stats!$AR1022=Stats!$AO1022,CONCATENATE(Stats!$AN1022," loser to ",Stats!$AO1022),CONCATENATE(Stats!$AO1022," loser to ",Stats!$AN1022))</f>
        <v>Neill loser to Dave</v>
      </c>
      <c r="AU1022" s="45">
        <f>ABS(Stats!$AQ1022-Stats!$AP1022)</f>
        <v>26.36</v>
      </c>
      <c r="AV1022" s="45">
        <f>Stats!$AQ1022+Stats!$AP1022</f>
        <v>216.2</v>
      </c>
      <c r="AW1022" s="45"/>
      <c r="AX1022" s="4"/>
      <c r="AY1022" s="4"/>
      <c r="AZ1022" s="4"/>
      <c r="BB1022" s="4"/>
      <c r="BC1022" s="4"/>
      <c r="BD1022" s="4"/>
      <c r="BE1022" s="4"/>
      <c r="BG1022" s="4"/>
      <c r="BH1022" s="4"/>
      <c r="BI1022" s="4"/>
      <c r="BJ1022" s="4"/>
      <c r="BK1022" s="4"/>
      <c r="BL1022" s="4"/>
      <c r="BM1022" s="4"/>
      <c r="BN1022" s="4"/>
      <c r="BO1022" s="4"/>
      <c r="BP1022" s="4"/>
      <c r="BQ1022" s="4"/>
      <c r="BR1022" s="4"/>
      <c r="BS1022" s="4"/>
      <c r="BT1022" s="4"/>
      <c r="BU1022" s="4"/>
      <c r="BV1022" s="4"/>
      <c r="BW1022" s="4"/>
      <c r="BX1022" s="4"/>
      <c r="BY1022" s="4"/>
      <c r="BZ1022" s="4"/>
      <c r="CA1022" s="4"/>
      <c r="CB1022" s="4"/>
      <c r="CC1022" s="4"/>
      <c r="CD1022" s="4"/>
      <c r="CE1022" s="4"/>
      <c r="CF1022" s="4"/>
      <c r="CG1022" s="4"/>
      <c r="CH1022" s="4"/>
      <c r="CI1022" s="4"/>
      <c r="CJ1022" s="4"/>
      <c r="CK1022" s="4"/>
      <c r="CL1022" s="4"/>
      <c r="CM1022" s="4"/>
      <c r="CN1022" s="4"/>
      <c r="CO1022" s="4"/>
      <c r="CP1022" s="4"/>
      <c r="CQ1022" s="4"/>
      <c r="CR1022" s="4"/>
      <c r="CS1022" s="4"/>
      <c r="CT1022" s="4"/>
      <c r="CU1022" s="4"/>
      <c r="CV1022" s="4"/>
      <c r="CW1022" s="4"/>
    </row>
    <row r="1023" ht="12.75" customHeight="1">
      <c r="A1023" s="4"/>
      <c r="B1023" s="4"/>
      <c r="C1023" s="4"/>
      <c r="D1023" s="4"/>
      <c r="E1023" s="4"/>
      <c r="F1023" s="4"/>
      <c r="G1023" s="4"/>
      <c r="H1023" s="4"/>
      <c r="I1023" s="4"/>
      <c r="J1023" s="5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64">
        <v>2016.0</v>
      </c>
      <c r="AM1023" s="64">
        <v>2.0</v>
      </c>
      <c r="AN1023" s="65" t="s">
        <v>61</v>
      </c>
      <c r="AO1023" s="65" t="s">
        <v>68</v>
      </c>
      <c r="AP1023" s="64">
        <v>114.9</v>
      </c>
      <c r="AQ1023" s="64">
        <v>82.26</v>
      </c>
      <c r="AR1023" s="65" t="str">
        <f>IF(Stats!$AP1023&gt;Stats!$AQ1023,Stats!$AN1023,Stats!$AO1023)</f>
        <v>Jimmy</v>
      </c>
      <c r="AS1023" s="65" t="str">
        <f>IF(Stats!$AR1023=Stats!$AN1023,CONCATENATE(Stats!$AN1023," over ",Stats!$AO1023),CONCATENATE(Stats!$AO1023," over ",Stats!$AN1023))</f>
        <v>Jimmy over Ryan</v>
      </c>
      <c r="AT1023" s="65" t="str">
        <f>IF(Stats!$AR1023=Stats!$AO1023,CONCATENATE(Stats!$AN1023," loser to ",Stats!$AO1023),CONCATENATE(Stats!$AO1023," loser to ",Stats!$AN1023))</f>
        <v>Ryan loser to Jimmy</v>
      </c>
      <c r="AU1023" s="64">
        <f>ABS(Stats!$AQ1023-Stats!$AP1023)</f>
        <v>32.64</v>
      </c>
      <c r="AV1023" s="64">
        <f>Stats!$AQ1023+Stats!$AP1023</f>
        <v>197.16</v>
      </c>
      <c r="AW1023" s="64"/>
      <c r="AX1023" s="4"/>
      <c r="AY1023" s="4"/>
      <c r="AZ1023" s="4"/>
      <c r="BB1023" s="4"/>
      <c r="BC1023" s="4"/>
      <c r="BD1023" s="4"/>
      <c r="BE1023" s="4"/>
      <c r="BG1023" s="4"/>
      <c r="BH1023" s="4"/>
      <c r="BI1023" s="4"/>
      <c r="BJ1023" s="4"/>
      <c r="BK1023" s="4"/>
      <c r="BL1023" s="4"/>
      <c r="BM1023" s="4"/>
      <c r="BN1023" s="4"/>
      <c r="BO1023" s="4"/>
      <c r="BP1023" s="4"/>
      <c r="BQ1023" s="4"/>
      <c r="BR1023" s="4"/>
      <c r="BS1023" s="4"/>
      <c r="BT1023" s="4"/>
      <c r="BU1023" s="4"/>
      <c r="BV1023" s="4"/>
      <c r="BW1023" s="4"/>
      <c r="BX1023" s="4"/>
      <c r="BY1023" s="4"/>
      <c r="BZ1023" s="4"/>
      <c r="CA1023" s="4"/>
      <c r="CB1023" s="4"/>
      <c r="CC1023" s="4"/>
      <c r="CD1023" s="4"/>
      <c r="CE1023" s="4"/>
      <c r="CF1023" s="4"/>
      <c r="CG1023" s="4"/>
      <c r="CH1023" s="4"/>
      <c r="CI1023" s="4"/>
      <c r="CJ1023" s="4"/>
      <c r="CK1023" s="4"/>
      <c r="CL1023" s="4"/>
      <c r="CM1023" s="4"/>
      <c r="CN1023" s="4"/>
      <c r="CO1023" s="4"/>
      <c r="CP1023" s="4"/>
      <c r="CQ1023" s="4"/>
      <c r="CR1023" s="4"/>
      <c r="CS1023" s="4"/>
      <c r="CT1023" s="4"/>
      <c r="CU1023" s="4"/>
      <c r="CV1023" s="4"/>
      <c r="CW1023" s="4"/>
    </row>
    <row r="1024" ht="12.75" customHeight="1">
      <c r="A1024" s="4"/>
      <c r="B1024" s="4"/>
      <c r="C1024" s="4"/>
      <c r="D1024" s="4"/>
      <c r="E1024" s="4"/>
      <c r="F1024" s="4"/>
      <c r="G1024" s="4"/>
      <c r="H1024" s="4"/>
      <c r="I1024" s="4"/>
      <c r="J1024" s="5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5">
        <v>2016.0</v>
      </c>
      <c r="AM1024" s="45">
        <v>1.0</v>
      </c>
      <c r="AN1024" s="46" t="s">
        <v>59</v>
      </c>
      <c r="AO1024" s="46" t="s">
        <v>50</v>
      </c>
      <c r="AP1024" s="45">
        <v>120.32</v>
      </c>
      <c r="AQ1024" s="45">
        <v>123.88</v>
      </c>
      <c r="AR1024" s="46" t="str">
        <f>IF(Stats!$AP1024&gt;Stats!$AQ1024,Stats!$AN1024,Stats!$AO1024)</f>
        <v>AJ</v>
      </c>
      <c r="AS1024" s="46" t="str">
        <f>IF(Stats!$AR1024=Stats!$AN1024,CONCATENATE(Stats!$AN1024," over ",Stats!$AO1024),CONCATENATE(Stats!$AO1024," over ",Stats!$AN1024))</f>
        <v>AJ over Forrest</v>
      </c>
      <c r="AT1024" s="46" t="str">
        <f>IF(Stats!$AR1024=Stats!$AO1024,CONCATENATE(Stats!$AN1024," loser to ",Stats!$AO1024),CONCATENATE(Stats!$AO1024," loser to ",Stats!$AN1024))</f>
        <v>Forrest loser to AJ</v>
      </c>
      <c r="AU1024" s="45">
        <f>ABS(Stats!$AQ1024-Stats!$AP1024)</f>
        <v>3.56</v>
      </c>
      <c r="AV1024" s="45">
        <f>Stats!$AQ1024+Stats!$AP1024</f>
        <v>244.2</v>
      </c>
      <c r="AW1024" s="45"/>
      <c r="AX1024" s="4"/>
      <c r="AY1024" s="4"/>
      <c r="AZ1024" s="4"/>
      <c r="BB1024" s="4"/>
      <c r="BC1024" s="4"/>
      <c r="BD1024" s="4"/>
      <c r="BE1024" s="4"/>
      <c r="BG1024" s="4"/>
      <c r="BH1024" s="4"/>
      <c r="BI1024" s="4"/>
      <c r="BJ1024" s="4"/>
      <c r="BK1024" s="4"/>
      <c r="BL1024" s="4"/>
      <c r="BM1024" s="4"/>
      <c r="BN1024" s="4"/>
      <c r="BO1024" s="4"/>
      <c r="BP1024" s="4"/>
      <c r="BQ1024" s="4"/>
      <c r="BR1024" s="4"/>
      <c r="BS1024" s="4"/>
      <c r="BT1024" s="4"/>
      <c r="BU1024" s="4"/>
      <c r="BV1024" s="4"/>
      <c r="BW1024" s="4"/>
      <c r="BX1024" s="4"/>
      <c r="BY1024" s="4"/>
      <c r="BZ1024" s="4"/>
      <c r="CA1024" s="4"/>
      <c r="CB1024" s="4"/>
      <c r="CC1024" s="4"/>
      <c r="CD1024" s="4"/>
      <c r="CE1024" s="4"/>
      <c r="CF1024" s="4"/>
      <c r="CG1024" s="4"/>
      <c r="CH1024" s="4"/>
      <c r="CI1024" s="4"/>
      <c r="CJ1024" s="4"/>
      <c r="CK1024" s="4"/>
      <c r="CL1024" s="4"/>
      <c r="CM1024" s="4"/>
      <c r="CN1024" s="4"/>
      <c r="CO1024" s="4"/>
      <c r="CP1024" s="4"/>
      <c r="CQ1024" s="4"/>
      <c r="CR1024" s="4"/>
      <c r="CS1024" s="4"/>
      <c r="CT1024" s="4"/>
      <c r="CU1024" s="4"/>
      <c r="CV1024" s="4"/>
      <c r="CW1024" s="4"/>
    </row>
    <row r="1025" ht="12.75" customHeight="1">
      <c r="A1025" s="4"/>
      <c r="B1025" s="4"/>
      <c r="C1025" s="4"/>
      <c r="D1025" s="4"/>
      <c r="E1025" s="4"/>
      <c r="F1025" s="4"/>
      <c r="G1025" s="4"/>
      <c r="H1025" s="4"/>
      <c r="I1025" s="4"/>
      <c r="J1025" s="5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64">
        <v>2016.0</v>
      </c>
      <c r="AM1025" s="64">
        <v>1.0</v>
      </c>
      <c r="AN1025" s="65" t="s">
        <v>63</v>
      </c>
      <c r="AO1025" s="65" t="s">
        <v>58</v>
      </c>
      <c r="AP1025" s="64">
        <v>106.76</v>
      </c>
      <c r="AQ1025" s="64">
        <v>102.56</v>
      </c>
      <c r="AR1025" s="65" t="str">
        <f>IF(Stats!$AP1025&gt;Stats!$AQ1025,Stats!$AN1025,Stats!$AO1025)</f>
        <v>Mike S</v>
      </c>
      <c r="AS1025" s="65" t="str">
        <f>IF(Stats!$AR1025=Stats!$AN1025,CONCATENATE(Stats!$AN1025," over ",Stats!$AO1025),CONCATENATE(Stats!$AO1025," over ",Stats!$AN1025))</f>
        <v>Mike S over Ean</v>
      </c>
      <c r="AT1025" s="65" t="str">
        <f>IF(Stats!$AR1025=Stats!$AO1025,CONCATENATE(Stats!$AN1025," loser to ",Stats!$AO1025),CONCATENATE(Stats!$AO1025," loser to ",Stats!$AN1025))</f>
        <v>Ean loser to Mike S</v>
      </c>
      <c r="AU1025" s="64">
        <f>ABS(Stats!$AQ1025-Stats!$AP1025)</f>
        <v>4.2</v>
      </c>
      <c r="AV1025" s="64">
        <f>Stats!$AQ1025+Stats!$AP1025</f>
        <v>209.32</v>
      </c>
      <c r="AW1025" s="64"/>
      <c r="AX1025" s="4"/>
      <c r="AY1025" s="4"/>
      <c r="AZ1025" s="4"/>
      <c r="BB1025" s="4"/>
      <c r="BC1025" s="4"/>
      <c r="BD1025" s="4"/>
      <c r="BE1025" s="4"/>
      <c r="BG1025" s="4"/>
      <c r="BH1025" s="4"/>
      <c r="BI1025" s="4"/>
      <c r="BJ1025" s="4"/>
      <c r="BK1025" s="4"/>
      <c r="BL1025" s="4"/>
      <c r="BM1025" s="4"/>
      <c r="BN1025" s="4"/>
      <c r="BO1025" s="4"/>
      <c r="BP1025" s="4"/>
      <c r="BQ1025" s="4"/>
      <c r="BR1025" s="4"/>
      <c r="BS1025" s="4"/>
      <c r="BT1025" s="4"/>
      <c r="BU1025" s="4"/>
      <c r="BV1025" s="4"/>
      <c r="BW1025" s="4"/>
      <c r="BX1025" s="4"/>
      <c r="BY1025" s="4"/>
      <c r="BZ1025" s="4"/>
      <c r="CA1025" s="4"/>
      <c r="CB1025" s="4"/>
      <c r="CC1025" s="4"/>
      <c r="CD1025" s="4"/>
      <c r="CE1025" s="4"/>
      <c r="CF1025" s="4"/>
      <c r="CG1025" s="4"/>
      <c r="CH1025" s="4"/>
      <c r="CI1025" s="4"/>
      <c r="CJ1025" s="4"/>
      <c r="CK1025" s="4"/>
      <c r="CL1025" s="4"/>
      <c r="CM1025" s="4"/>
      <c r="CN1025" s="4"/>
      <c r="CO1025" s="4"/>
      <c r="CP1025" s="4"/>
      <c r="CQ1025" s="4"/>
      <c r="CR1025" s="4"/>
      <c r="CS1025" s="4"/>
      <c r="CT1025" s="4"/>
      <c r="CU1025" s="4"/>
      <c r="CV1025" s="4"/>
      <c r="CW1025" s="4"/>
    </row>
    <row r="1026" ht="12.75" customHeight="1">
      <c r="A1026" s="4"/>
      <c r="B1026" s="4"/>
      <c r="C1026" s="4"/>
      <c r="D1026" s="4"/>
      <c r="E1026" s="4"/>
      <c r="F1026" s="4"/>
      <c r="G1026" s="4"/>
      <c r="H1026" s="4"/>
      <c r="I1026" s="4"/>
      <c r="J1026" s="5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5">
        <v>2016.0</v>
      </c>
      <c r="AM1026" s="45">
        <v>1.0</v>
      </c>
      <c r="AN1026" s="46" t="s">
        <v>57</v>
      </c>
      <c r="AO1026" s="46" t="s">
        <v>52</v>
      </c>
      <c r="AP1026" s="45">
        <v>112.96</v>
      </c>
      <c r="AQ1026" s="45">
        <v>63.56</v>
      </c>
      <c r="AR1026" s="46" t="str">
        <f>IF(Stats!$AP1026&gt;Stats!$AQ1026,Stats!$AN1026,Stats!$AO1026)</f>
        <v>Doug</v>
      </c>
      <c r="AS1026" s="46" t="str">
        <f>IF(Stats!$AR1026=Stats!$AN1026,CONCATENATE(Stats!$AN1026," over ",Stats!$AO1026),CONCATENATE(Stats!$AO1026," over ",Stats!$AN1026))</f>
        <v>Doug over Chapla</v>
      </c>
      <c r="AT1026" s="46" t="str">
        <f>IF(Stats!$AR1026=Stats!$AO1026,CONCATENATE(Stats!$AN1026," loser to ",Stats!$AO1026),CONCATENATE(Stats!$AO1026," loser to ",Stats!$AN1026))</f>
        <v>Chapla loser to Doug</v>
      </c>
      <c r="AU1026" s="45">
        <f>ABS(Stats!$AQ1026-Stats!$AP1026)</f>
        <v>49.4</v>
      </c>
      <c r="AV1026" s="45">
        <f>Stats!$AQ1026+Stats!$AP1026</f>
        <v>176.52</v>
      </c>
      <c r="AW1026" s="45"/>
      <c r="AX1026" s="4"/>
      <c r="AY1026" s="4"/>
      <c r="AZ1026" s="4"/>
      <c r="BB1026" s="4"/>
      <c r="BC1026" s="4"/>
      <c r="BD1026" s="4"/>
      <c r="BE1026" s="4"/>
      <c r="BG1026" s="4"/>
      <c r="BH1026" s="4"/>
      <c r="BI1026" s="4"/>
      <c r="BJ1026" s="4"/>
      <c r="BK1026" s="4"/>
      <c r="BL1026" s="4"/>
      <c r="BM1026" s="4"/>
      <c r="BN1026" s="4"/>
      <c r="BO1026" s="4"/>
      <c r="BP1026" s="4"/>
      <c r="BQ1026" s="4"/>
      <c r="BR1026" s="4"/>
      <c r="BS1026" s="4"/>
      <c r="BT1026" s="4"/>
      <c r="BU1026" s="4"/>
      <c r="BV1026" s="4"/>
      <c r="BW1026" s="4"/>
      <c r="BX1026" s="4"/>
      <c r="BY1026" s="4"/>
      <c r="BZ1026" s="4"/>
      <c r="CA1026" s="4"/>
      <c r="CB1026" s="4"/>
      <c r="CC1026" s="4"/>
      <c r="CD1026" s="4"/>
      <c r="CE1026" s="4"/>
      <c r="CF1026" s="4"/>
      <c r="CG1026" s="4"/>
      <c r="CH1026" s="4"/>
      <c r="CI1026" s="4"/>
      <c r="CJ1026" s="4"/>
      <c r="CK1026" s="4"/>
      <c r="CL1026" s="4"/>
      <c r="CM1026" s="4"/>
      <c r="CN1026" s="4"/>
      <c r="CO1026" s="4"/>
      <c r="CP1026" s="4"/>
      <c r="CQ1026" s="4"/>
      <c r="CR1026" s="4"/>
      <c r="CS1026" s="4"/>
      <c r="CT1026" s="4"/>
      <c r="CU1026" s="4"/>
      <c r="CV1026" s="4"/>
      <c r="CW1026" s="4"/>
    </row>
    <row r="1027" ht="12.75" customHeight="1">
      <c r="A1027" s="4"/>
      <c r="B1027" s="4"/>
      <c r="C1027" s="4"/>
      <c r="D1027" s="4"/>
      <c r="E1027" s="4"/>
      <c r="F1027" s="4"/>
      <c r="G1027" s="4"/>
      <c r="H1027" s="4"/>
      <c r="I1027" s="4"/>
      <c r="J1027" s="5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64">
        <v>2016.0</v>
      </c>
      <c r="AM1027" s="64">
        <v>1.0</v>
      </c>
      <c r="AN1027" s="65" t="s">
        <v>60</v>
      </c>
      <c r="AO1027" s="65" t="s">
        <v>49</v>
      </c>
      <c r="AP1027" s="64">
        <v>95.52</v>
      </c>
      <c r="AQ1027" s="64">
        <v>98.76</v>
      </c>
      <c r="AR1027" s="65" t="str">
        <f>IF(Stats!$AP1027&gt;Stats!$AQ1027,Stats!$AN1027,Stats!$AO1027)</f>
        <v>Adler</v>
      </c>
      <c r="AS1027" s="65" t="str">
        <f>IF(Stats!$AR1027=Stats!$AN1027,CONCATENATE(Stats!$AN1027," over ",Stats!$AO1027),CONCATENATE(Stats!$AO1027," over ",Stats!$AN1027))</f>
        <v>Adler over Hoyle</v>
      </c>
      <c r="AT1027" s="65" t="str">
        <f>IF(Stats!$AR1027=Stats!$AO1027,CONCATENATE(Stats!$AN1027," loser to ",Stats!$AO1027),CONCATENATE(Stats!$AO1027," loser to ",Stats!$AN1027))</f>
        <v>Hoyle loser to Adler</v>
      </c>
      <c r="AU1027" s="64">
        <f>ABS(Stats!$AQ1027-Stats!$AP1027)</f>
        <v>3.24</v>
      </c>
      <c r="AV1027" s="64">
        <f>Stats!$AQ1027+Stats!$AP1027</f>
        <v>194.28</v>
      </c>
      <c r="AW1027" s="64"/>
      <c r="AX1027" s="4"/>
      <c r="AY1027" s="4"/>
      <c r="AZ1027" s="4"/>
      <c r="BB1027" s="4"/>
      <c r="BC1027" s="4"/>
      <c r="BD1027" s="4"/>
      <c r="BE1027" s="4"/>
      <c r="BG1027" s="4"/>
      <c r="BH1027" s="4"/>
      <c r="BI1027" s="4"/>
      <c r="BJ1027" s="4"/>
      <c r="BK1027" s="4"/>
      <c r="BL1027" s="4"/>
      <c r="BM1027" s="4"/>
      <c r="BN1027" s="4"/>
      <c r="BO1027" s="4"/>
      <c r="BP1027" s="4"/>
      <c r="BQ1027" s="4"/>
      <c r="BR1027" s="4"/>
      <c r="BS1027" s="4"/>
      <c r="BT1027" s="4"/>
      <c r="BU1027" s="4"/>
      <c r="BV1027" s="4"/>
      <c r="BW1027" s="4"/>
      <c r="BX1027" s="4"/>
      <c r="BY1027" s="4"/>
      <c r="BZ1027" s="4"/>
      <c r="CA1027" s="4"/>
      <c r="CB1027" s="4"/>
      <c r="CC1027" s="4"/>
      <c r="CD1027" s="4"/>
      <c r="CE1027" s="4"/>
      <c r="CF1027" s="4"/>
      <c r="CG1027" s="4"/>
      <c r="CH1027" s="4"/>
      <c r="CI1027" s="4"/>
      <c r="CJ1027" s="4"/>
      <c r="CK1027" s="4"/>
      <c r="CL1027" s="4"/>
      <c r="CM1027" s="4"/>
      <c r="CN1027" s="4"/>
      <c r="CO1027" s="4"/>
      <c r="CP1027" s="4"/>
      <c r="CQ1027" s="4"/>
      <c r="CR1027" s="4"/>
      <c r="CS1027" s="4"/>
      <c r="CT1027" s="4"/>
      <c r="CU1027" s="4"/>
      <c r="CV1027" s="4"/>
      <c r="CW1027" s="4"/>
    </row>
    <row r="1028" ht="12.75" customHeight="1">
      <c r="A1028" s="4"/>
      <c r="B1028" s="4"/>
      <c r="C1028" s="4"/>
      <c r="D1028" s="4"/>
      <c r="E1028" s="4"/>
      <c r="F1028" s="4"/>
      <c r="G1028" s="4"/>
      <c r="H1028" s="4"/>
      <c r="I1028" s="4"/>
      <c r="J1028" s="5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5">
        <v>2016.0</v>
      </c>
      <c r="AM1028" s="45">
        <v>1.0</v>
      </c>
      <c r="AN1028" s="46" t="s">
        <v>69</v>
      </c>
      <c r="AO1028" s="46" t="s">
        <v>65</v>
      </c>
      <c r="AP1028" s="45">
        <v>114.62</v>
      </c>
      <c r="AQ1028" s="45">
        <v>123.24</v>
      </c>
      <c r="AR1028" s="46" t="str">
        <f>IF(Stats!$AP1028&gt;Stats!$AQ1028,Stats!$AN1028,Stats!$AO1028)</f>
        <v>Neill</v>
      </c>
      <c r="AS1028" s="46" t="str">
        <f>IF(Stats!$AR1028=Stats!$AN1028,CONCATENATE(Stats!$AN1028," over ",Stats!$AO1028),CONCATENATE(Stats!$AO1028," over ",Stats!$AN1028))</f>
        <v>Neill over Todd</v>
      </c>
      <c r="AT1028" s="46" t="str">
        <f>IF(Stats!$AR1028=Stats!$AO1028,CONCATENATE(Stats!$AN1028," loser to ",Stats!$AO1028),CONCATENATE(Stats!$AO1028," loser to ",Stats!$AN1028))</f>
        <v>Todd loser to Neill</v>
      </c>
      <c r="AU1028" s="45">
        <f>ABS(Stats!$AQ1028-Stats!$AP1028)</f>
        <v>8.62</v>
      </c>
      <c r="AV1028" s="45">
        <f>Stats!$AQ1028+Stats!$AP1028</f>
        <v>237.86</v>
      </c>
      <c r="AW1028" s="45"/>
      <c r="AX1028" s="4"/>
      <c r="AY1028" s="4"/>
      <c r="AZ1028" s="4"/>
      <c r="BB1028" s="4"/>
      <c r="BC1028" s="4"/>
      <c r="BD1028" s="4"/>
      <c r="BE1028" s="4"/>
      <c r="BG1028" s="4"/>
      <c r="BH1028" s="4"/>
      <c r="BI1028" s="4"/>
      <c r="BJ1028" s="4"/>
      <c r="BK1028" s="4"/>
      <c r="BL1028" s="4"/>
      <c r="BM1028" s="4"/>
      <c r="BN1028" s="4"/>
      <c r="BO1028" s="4"/>
      <c r="BP1028" s="4"/>
      <c r="BQ1028" s="4"/>
      <c r="BR1028" s="4"/>
      <c r="BS1028" s="4"/>
      <c r="BT1028" s="4"/>
      <c r="BU1028" s="4"/>
      <c r="BV1028" s="4"/>
      <c r="BW1028" s="4"/>
      <c r="BX1028" s="4"/>
      <c r="BY1028" s="4"/>
      <c r="BZ1028" s="4"/>
      <c r="CA1028" s="4"/>
      <c r="CB1028" s="4"/>
      <c r="CC1028" s="4"/>
      <c r="CD1028" s="4"/>
      <c r="CE1028" s="4"/>
      <c r="CF1028" s="4"/>
      <c r="CG1028" s="4"/>
      <c r="CH1028" s="4"/>
      <c r="CI1028" s="4"/>
      <c r="CJ1028" s="4"/>
      <c r="CK1028" s="4"/>
      <c r="CL1028" s="4"/>
      <c r="CM1028" s="4"/>
      <c r="CN1028" s="4"/>
      <c r="CO1028" s="4"/>
      <c r="CP1028" s="4"/>
      <c r="CQ1028" s="4"/>
      <c r="CR1028" s="4"/>
      <c r="CS1028" s="4"/>
      <c r="CT1028" s="4"/>
      <c r="CU1028" s="4"/>
      <c r="CV1028" s="4"/>
      <c r="CW1028" s="4"/>
    </row>
    <row r="1029" ht="12.75" customHeight="1">
      <c r="A1029" s="4"/>
      <c r="B1029" s="4"/>
      <c r="C1029" s="4"/>
      <c r="D1029" s="4"/>
      <c r="E1029" s="4"/>
      <c r="F1029" s="4"/>
      <c r="G1029" s="4"/>
      <c r="H1029" s="4"/>
      <c r="I1029" s="4"/>
      <c r="J1029" s="5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64">
        <v>2016.0</v>
      </c>
      <c r="AM1029" s="64">
        <v>1.0</v>
      </c>
      <c r="AN1029" s="65" t="s">
        <v>66</v>
      </c>
      <c r="AO1029" s="65" t="s">
        <v>61</v>
      </c>
      <c r="AP1029" s="64">
        <v>101.46</v>
      </c>
      <c r="AQ1029" s="64">
        <v>130.3</v>
      </c>
      <c r="AR1029" s="65" t="str">
        <f>IF(Stats!$AP1029&gt;Stats!$AQ1029,Stats!$AN1029,Stats!$AO1029)</f>
        <v>Jimmy</v>
      </c>
      <c r="AS1029" s="65" t="str">
        <f>IF(Stats!$AR1029=Stats!$AN1029,CONCATENATE(Stats!$AN1029," over ",Stats!$AO1029),CONCATENATE(Stats!$AO1029," over ",Stats!$AN1029))</f>
        <v>Jimmy over Nixon</v>
      </c>
      <c r="AT1029" s="65" t="str">
        <f>IF(Stats!$AR1029=Stats!$AO1029,CONCATENATE(Stats!$AN1029," loser to ",Stats!$AO1029),CONCATENATE(Stats!$AO1029," loser to ",Stats!$AN1029))</f>
        <v>Nixon loser to Jimmy</v>
      </c>
      <c r="AU1029" s="64">
        <f>ABS(Stats!$AQ1029-Stats!$AP1029)</f>
        <v>28.84</v>
      </c>
      <c r="AV1029" s="64">
        <f>Stats!$AQ1029+Stats!$AP1029</f>
        <v>231.76</v>
      </c>
      <c r="AW1029" s="64"/>
      <c r="AX1029" s="4"/>
      <c r="AY1029" s="4"/>
      <c r="AZ1029" s="4"/>
      <c r="BB1029" s="4"/>
      <c r="BC1029" s="4"/>
      <c r="BD1029" s="4"/>
      <c r="BE1029" s="4"/>
      <c r="BG1029" s="4"/>
      <c r="BH1029" s="4"/>
      <c r="BI1029" s="4"/>
      <c r="BJ1029" s="4"/>
      <c r="BK1029" s="4"/>
      <c r="BL1029" s="4"/>
      <c r="BM1029" s="4"/>
      <c r="BN1029" s="4"/>
      <c r="BO1029" s="4"/>
      <c r="BP1029" s="4"/>
      <c r="BQ1029" s="4"/>
      <c r="BR1029" s="4"/>
      <c r="BS1029" s="4"/>
      <c r="BT1029" s="4"/>
      <c r="BU1029" s="4"/>
      <c r="BV1029" s="4"/>
      <c r="BW1029" s="4"/>
      <c r="BX1029" s="4"/>
      <c r="BY1029" s="4"/>
      <c r="BZ1029" s="4"/>
      <c r="CA1029" s="4"/>
      <c r="CB1029" s="4"/>
      <c r="CC1029" s="4"/>
      <c r="CD1029" s="4"/>
      <c r="CE1029" s="4"/>
      <c r="CF1029" s="4"/>
      <c r="CG1029" s="4"/>
      <c r="CH1029" s="4"/>
      <c r="CI1029" s="4"/>
      <c r="CJ1029" s="4"/>
      <c r="CK1029" s="4"/>
      <c r="CL1029" s="4"/>
      <c r="CM1029" s="4"/>
      <c r="CN1029" s="4"/>
      <c r="CO1029" s="4"/>
      <c r="CP1029" s="4"/>
      <c r="CQ1029" s="4"/>
      <c r="CR1029" s="4"/>
      <c r="CS1029" s="4"/>
      <c r="CT1029" s="4"/>
      <c r="CU1029" s="4"/>
      <c r="CV1029" s="4"/>
      <c r="CW1029" s="4"/>
    </row>
    <row r="1030" ht="12.75" customHeight="1">
      <c r="A1030" s="4"/>
      <c r="B1030" s="4"/>
      <c r="C1030" s="4"/>
      <c r="D1030" s="4"/>
      <c r="E1030" s="4"/>
      <c r="F1030" s="4"/>
      <c r="G1030" s="4"/>
      <c r="H1030" s="4"/>
      <c r="I1030" s="4"/>
      <c r="J1030" s="5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5">
        <v>2016.0</v>
      </c>
      <c r="AM1030" s="45">
        <v>1.0</v>
      </c>
      <c r="AN1030" s="46" t="s">
        <v>55</v>
      </c>
      <c r="AO1030" s="46" t="s">
        <v>68</v>
      </c>
      <c r="AP1030" s="45">
        <v>129.3</v>
      </c>
      <c r="AQ1030" s="45">
        <v>119.0</v>
      </c>
      <c r="AR1030" s="46" t="str">
        <f>IF(Stats!$AP1030&gt;Stats!$AQ1030,Stats!$AN1030,Stats!$AO1030)</f>
        <v>Dave</v>
      </c>
      <c r="AS1030" s="46" t="str">
        <f>IF(Stats!$AR1030=Stats!$AN1030,CONCATENATE(Stats!$AN1030," over ",Stats!$AO1030),CONCATENATE(Stats!$AO1030," over ",Stats!$AN1030))</f>
        <v>Dave over Ryan</v>
      </c>
      <c r="AT1030" s="46" t="str">
        <f>IF(Stats!$AR1030=Stats!$AO1030,CONCATENATE(Stats!$AN1030," loser to ",Stats!$AO1030),CONCATENATE(Stats!$AO1030," loser to ",Stats!$AN1030))</f>
        <v>Ryan loser to Dave</v>
      </c>
      <c r="AU1030" s="45">
        <f>ABS(Stats!$AQ1030-Stats!$AP1030)</f>
        <v>10.3</v>
      </c>
      <c r="AV1030" s="45">
        <f>Stats!$AQ1030+Stats!$AP1030</f>
        <v>248.3</v>
      </c>
      <c r="AW1030" s="45"/>
      <c r="AX1030" s="4"/>
      <c r="AY1030" s="4"/>
      <c r="AZ1030" s="4"/>
      <c r="BB1030" s="4"/>
      <c r="BC1030" s="4"/>
      <c r="BD1030" s="4"/>
      <c r="BE1030" s="4"/>
      <c r="BG1030" s="4"/>
      <c r="BH1030" s="4"/>
      <c r="BI1030" s="4"/>
      <c r="BJ1030" s="4"/>
      <c r="BK1030" s="4"/>
      <c r="BL1030" s="4"/>
      <c r="BM1030" s="4"/>
      <c r="BN1030" s="4"/>
      <c r="BO1030" s="4"/>
      <c r="BP1030" s="4"/>
      <c r="BQ1030" s="4"/>
      <c r="BR1030" s="4"/>
      <c r="BS1030" s="4"/>
      <c r="BT1030" s="4"/>
      <c r="BU1030" s="4"/>
      <c r="BV1030" s="4"/>
      <c r="BW1030" s="4"/>
      <c r="BX1030" s="4"/>
      <c r="BY1030" s="4"/>
      <c r="BZ1030" s="4"/>
      <c r="CA1030" s="4"/>
      <c r="CB1030" s="4"/>
      <c r="CC1030" s="4"/>
      <c r="CD1030" s="4"/>
      <c r="CE1030" s="4"/>
      <c r="CF1030" s="4"/>
      <c r="CG1030" s="4"/>
      <c r="CH1030" s="4"/>
      <c r="CI1030" s="4"/>
      <c r="CJ1030" s="4"/>
      <c r="CK1030" s="4"/>
      <c r="CL1030" s="4"/>
      <c r="CM1030" s="4"/>
      <c r="CN1030" s="4"/>
      <c r="CO1030" s="4"/>
      <c r="CP1030" s="4"/>
      <c r="CQ1030" s="4"/>
      <c r="CR1030" s="4"/>
      <c r="CS1030" s="4"/>
      <c r="CT1030" s="4"/>
      <c r="CU1030" s="4"/>
      <c r="CV1030" s="4"/>
      <c r="CW1030" s="4"/>
    </row>
    <row r="1031" ht="12.75" customHeight="1">
      <c r="A1031" s="4"/>
      <c r="B1031" s="4"/>
      <c r="C1031" s="4"/>
      <c r="D1031" s="4"/>
      <c r="E1031" s="4"/>
      <c r="F1031" s="4"/>
      <c r="G1031" s="4"/>
      <c r="H1031" s="4"/>
      <c r="I1031" s="4"/>
      <c r="J1031" s="5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64">
        <v>2015.0</v>
      </c>
      <c r="AM1031" s="64">
        <v>16.0</v>
      </c>
      <c r="AN1031" s="65" t="s">
        <v>61</v>
      </c>
      <c r="AO1031" s="65" t="s">
        <v>60</v>
      </c>
      <c r="AP1031" s="64">
        <v>127.85</v>
      </c>
      <c r="AQ1031" s="64">
        <v>141.78</v>
      </c>
      <c r="AR1031" s="65" t="str">
        <f>IF(Stats!$AP1031&gt;Stats!$AQ1031,Stats!$AN1031,Stats!$AO1031)</f>
        <v>Hoyle</v>
      </c>
      <c r="AS1031" s="65" t="str">
        <f>IF(Stats!$AR1031=Stats!$AN1031,CONCATENATE(Stats!$AN1031," over ",Stats!$AO1031),CONCATENATE(Stats!$AO1031," over ",Stats!$AN1031))</f>
        <v>Hoyle over Jimmy</v>
      </c>
      <c r="AT1031" s="65" t="str">
        <f>IF(Stats!$AR1031=Stats!$AO1031,CONCATENATE(Stats!$AN1031," loser to ",Stats!$AO1031),CONCATENATE(Stats!$AO1031," loser to ",Stats!$AN1031))</f>
        <v>Jimmy loser to Hoyle</v>
      </c>
      <c r="AU1031" s="64">
        <f>ABS(Stats!$AQ1031-Stats!$AP1031)</f>
        <v>13.93</v>
      </c>
      <c r="AV1031" s="64">
        <f>Stats!$AQ1031+Stats!$AP1031</f>
        <v>269.63</v>
      </c>
      <c r="AW1031" s="64" t="s">
        <v>73</v>
      </c>
      <c r="AX1031" s="4"/>
      <c r="AY1031" s="4"/>
      <c r="AZ1031" s="4"/>
      <c r="BB1031" s="4"/>
      <c r="BC1031" s="4"/>
      <c r="BD1031" s="4"/>
      <c r="BE1031" s="4"/>
      <c r="BG1031" s="4"/>
      <c r="BH1031" s="4"/>
      <c r="BI1031" s="4"/>
      <c r="BJ1031" s="4"/>
      <c r="BK1031" s="4"/>
      <c r="BL1031" s="4"/>
      <c r="BM1031" s="4"/>
      <c r="BN1031" s="4"/>
      <c r="BO1031" s="4"/>
      <c r="BP1031" s="4"/>
      <c r="BQ1031" s="4"/>
      <c r="BR1031" s="4"/>
      <c r="BS1031" s="4"/>
      <c r="BT1031" s="4"/>
      <c r="BU1031" s="4"/>
      <c r="BV1031" s="4"/>
      <c r="BW1031" s="4"/>
      <c r="BX1031" s="4"/>
      <c r="BY1031" s="4"/>
      <c r="BZ1031" s="4"/>
      <c r="CA1031" s="4"/>
      <c r="CB1031" s="4"/>
      <c r="CC1031" s="4"/>
      <c r="CD1031" s="4"/>
      <c r="CE1031" s="4"/>
      <c r="CF1031" s="4"/>
      <c r="CG1031" s="4"/>
      <c r="CH1031" s="4"/>
      <c r="CI1031" s="4"/>
      <c r="CJ1031" s="4"/>
      <c r="CK1031" s="4"/>
      <c r="CL1031" s="4"/>
      <c r="CM1031" s="4"/>
      <c r="CN1031" s="4"/>
      <c r="CO1031" s="4"/>
      <c r="CP1031" s="4"/>
      <c r="CQ1031" s="4"/>
      <c r="CR1031" s="4"/>
      <c r="CS1031" s="4"/>
      <c r="CT1031" s="4"/>
      <c r="CU1031" s="4"/>
      <c r="CV1031" s="4"/>
      <c r="CW1031" s="4"/>
    </row>
    <row r="1032" ht="12.75" customHeight="1">
      <c r="A1032" s="4"/>
      <c r="B1032" s="4"/>
      <c r="C1032" s="4"/>
      <c r="D1032" s="4"/>
      <c r="E1032" s="4"/>
      <c r="F1032" s="4"/>
      <c r="G1032" s="4"/>
      <c r="H1032" s="4"/>
      <c r="I1032" s="4"/>
      <c r="J1032" s="5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5">
        <v>2015.0</v>
      </c>
      <c r="AM1032" s="45">
        <v>16.0</v>
      </c>
      <c r="AN1032" s="46" t="s">
        <v>65</v>
      </c>
      <c r="AO1032" s="46" t="s">
        <v>63</v>
      </c>
      <c r="AP1032" s="45">
        <v>128.69</v>
      </c>
      <c r="AQ1032" s="45">
        <v>95.35</v>
      </c>
      <c r="AR1032" s="46" t="str">
        <f>IF(Stats!$AP1032&gt;Stats!$AQ1032,Stats!$AN1032,Stats!$AO1032)</f>
        <v>Neill</v>
      </c>
      <c r="AS1032" s="46" t="str">
        <f>IF(Stats!$AR1032=Stats!$AN1032,CONCATENATE(Stats!$AN1032," over ",Stats!$AO1032),CONCATENATE(Stats!$AO1032," over ",Stats!$AN1032))</f>
        <v>Neill over Mike S</v>
      </c>
      <c r="AT1032" s="46" t="str">
        <f>IF(Stats!$AR1032=Stats!$AO1032,CONCATENATE(Stats!$AN1032," loser to ",Stats!$AO1032),CONCATENATE(Stats!$AO1032," loser to ",Stats!$AN1032))</f>
        <v>Mike S loser to Neill</v>
      </c>
      <c r="AU1032" s="45">
        <f>ABS(Stats!$AQ1032-Stats!$AP1032)</f>
        <v>33.34</v>
      </c>
      <c r="AV1032" s="45">
        <f>Stats!$AQ1032+Stats!$AP1032</f>
        <v>224.04</v>
      </c>
      <c r="AW1032" s="45" t="s">
        <v>73</v>
      </c>
      <c r="AX1032" s="4"/>
      <c r="AY1032" s="4"/>
      <c r="AZ1032" s="4"/>
      <c r="BB1032" s="4"/>
      <c r="BC1032" s="4"/>
      <c r="BD1032" s="4"/>
      <c r="BE1032" s="4"/>
      <c r="BG1032" s="4"/>
      <c r="BH1032" s="4"/>
      <c r="BI1032" s="4"/>
      <c r="BJ1032" s="4"/>
      <c r="BK1032" s="4"/>
      <c r="BL1032" s="4"/>
      <c r="BM1032" s="4"/>
      <c r="BN1032" s="4"/>
      <c r="BO1032" s="4"/>
      <c r="BP1032" s="4"/>
      <c r="BQ1032" s="4"/>
      <c r="BR1032" s="4"/>
      <c r="BS1032" s="4"/>
      <c r="BT1032" s="4"/>
      <c r="BU1032" s="4"/>
      <c r="BV1032" s="4"/>
      <c r="BW1032" s="4"/>
      <c r="BX1032" s="4"/>
      <c r="BY1032" s="4"/>
      <c r="BZ1032" s="4"/>
      <c r="CA1032" s="4"/>
      <c r="CB1032" s="4"/>
      <c r="CC1032" s="4"/>
      <c r="CD1032" s="4"/>
      <c r="CE1032" s="4"/>
      <c r="CF1032" s="4"/>
      <c r="CG1032" s="4"/>
      <c r="CH1032" s="4"/>
      <c r="CI1032" s="4"/>
      <c r="CJ1032" s="4"/>
      <c r="CK1032" s="4"/>
      <c r="CL1032" s="4"/>
      <c r="CM1032" s="4"/>
      <c r="CN1032" s="4"/>
      <c r="CO1032" s="4"/>
      <c r="CP1032" s="4"/>
      <c r="CQ1032" s="4"/>
      <c r="CR1032" s="4"/>
      <c r="CS1032" s="4"/>
      <c r="CT1032" s="4"/>
      <c r="CU1032" s="4"/>
      <c r="CV1032" s="4"/>
      <c r="CW1032" s="4"/>
    </row>
    <row r="1033" ht="12.75" customHeight="1">
      <c r="A1033" s="4"/>
      <c r="B1033" s="4"/>
      <c r="C1033" s="4"/>
      <c r="D1033" s="4"/>
      <c r="E1033" s="4"/>
      <c r="F1033" s="4"/>
      <c r="G1033" s="4"/>
      <c r="H1033" s="4"/>
      <c r="I1033" s="4"/>
      <c r="J1033" s="5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64">
        <v>2015.0</v>
      </c>
      <c r="AM1033" s="64">
        <v>16.0</v>
      </c>
      <c r="AN1033" s="65" t="s">
        <v>57</v>
      </c>
      <c r="AO1033" s="65" t="s">
        <v>58</v>
      </c>
      <c r="AP1033" s="64">
        <v>48.34</v>
      </c>
      <c r="AQ1033" s="64">
        <v>126.33</v>
      </c>
      <c r="AR1033" s="65" t="str">
        <f>IF(Stats!$AP1033&gt;Stats!$AQ1033,Stats!$AN1033,Stats!$AO1033)</f>
        <v>Ean</v>
      </c>
      <c r="AS1033" s="65" t="str">
        <f>IF(Stats!$AR1033=Stats!$AN1033,CONCATENATE(Stats!$AN1033," over ",Stats!$AO1033),CONCATENATE(Stats!$AO1033," over ",Stats!$AN1033))</f>
        <v>Ean over Doug</v>
      </c>
      <c r="AT1033" s="65" t="str">
        <f>IF(Stats!$AR1033=Stats!$AO1033,CONCATENATE(Stats!$AN1033," loser to ",Stats!$AO1033),CONCATENATE(Stats!$AO1033," loser to ",Stats!$AN1033))</f>
        <v>Doug loser to Ean</v>
      </c>
      <c r="AU1033" s="64">
        <f>ABS(Stats!$AQ1033-Stats!$AP1033)</f>
        <v>77.99</v>
      </c>
      <c r="AV1033" s="64">
        <f>Stats!$AQ1033+Stats!$AP1033</f>
        <v>174.67</v>
      </c>
      <c r="AW1033" s="64" t="s">
        <v>73</v>
      </c>
      <c r="AX1033" s="4"/>
      <c r="AY1033" s="4"/>
      <c r="AZ1033" s="4"/>
      <c r="BB1033" s="4"/>
      <c r="BC1033" s="4"/>
      <c r="BD1033" s="4"/>
      <c r="BE1033" s="4"/>
      <c r="BG1033" s="4"/>
      <c r="BH1033" s="4"/>
      <c r="BI1033" s="4"/>
      <c r="BJ1033" s="4"/>
      <c r="BK1033" s="4"/>
      <c r="BL1033" s="4"/>
      <c r="BM1033" s="4"/>
      <c r="BN1033" s="4"/>
      <c r="BO1033" s="4"/>
      <c r="BP1033" s="4"/>
      <c r="BQ1033" s="4"/>
      <c r="BR1033" s="4"/>
      <c r="BS1033" s="4"/>
      <c r="BT1033" s="4"/>
      <c r="BU1033" s="4"/>
      <c r="BV1033" s="4"/>
      <c r="BW1033" s="4"/>
      <c r="BX1033" s="4"/>
      <c r="BY1033" s="4"/>
      <c r="BZ1033" s="4"/>
      <c r="CA1033" s="4"/>
      <c r="CB1033" s="4"/>
      <c r="CC1033" s="4"/>
      <c r="CD1033" s="4"/>
      <c r="CE1033" s="4"/>
      <c r="CF1033" s="4"/>
      <c r="CG1033" s="4"/>
      <c r="CH1033" s="4"/>
      <c r="CI1033" s="4"/>
      <c r="CJ1033" s="4"/>
      <c r="CK1033" s="4"/>
      <c r="CL1033" s="4"/>
      <c r="CM1033" s="4"/>
      <c r="CN1033" s="4"/>
      <c r="CO1033" s="4"/>
      <c r="CP1033" s="4"/>
      <c r="CQ1033" s="4"/>
      <c r="CR1033" s="4"/>
      <c r="CS1033" s="4"/>
      <c r="CT1033" s="4"/>
      <c r="CU1033" s="4"/>
      <c r="CV1033" s="4"/>
      <c r="CW1033" s="4"/>
    </row>
    <row r="1034" ht="12.75" customHeight="1">
      <c r="A1034" s="4"/>
      <c r="B1034" s="4"/>
      <c r="C1034" s="4"/>
      <c r="D1034" s="4"/>
      <c r="E1034" s="4"/>
      <c r="F1034" s="4"/>
      <c r="G1034" s="4"/>
      <c r="H1034" s="4"/>
      <c r="I1034" s="4"/>
      <c r="J1034" s="5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5">
        <v>2015.0</v>
      </c>
      <c r="AM1034" s="45">
        <v>16.0</v>
      </c>
      <c r="AN1034" s="46" t="s">
        <v>66</v>
      </c>
      <c r="AO1034" s="46" t="s">
        <v>59</v>
      </c>
      <c r="AP1034" s="45">
        <v>74.49</v>
      </c>
      <c r="AQ1034" s="45">
        <v>60.27</v>
      </c>
      <c r="AR1034" s="46" t="str">
        <f>IF(Stats!$AP1034&gt;Stats!$AQ1034,Stats!$AN1034,Stats!$AO1034)</f>
        <v>Nixon</v>
      </c>
      <c r="AS1034" s="46" t="str">
        <f>IF(Stats!$AR1034=Stats!$AN1034,CONCATENATE(Stats!$AN1034," over ",Stats!$AO1034),CONCATENATE(Stats!$AO1034," over ",Stats!$AN1034))</f>
        <v>Nixon over Forrest</v>
      </c>
      <c r="AT1034" s="46" t="str">
        <f>IF(Stats!$AR1034=Stats!$AO1034,CONCATENATE(Stats!$AN1034," loser to ",Stats!$AO1034),CONCATENATE(Stats!$AO1034," loser to ",Stats!$AN1034))</f>
        <v>Forrest loser to Nixon</v>
      </c>
      <c r="AU1034" s="45">
        <f>ABS(Stats!$AQ1034-Stats!$AP1034)</f>
        <v>14.22</v>
      </c>
      <c r="AV1034" s="45">
        <f>Stats!$AQ1034+Stats!$AP1034</f>
        <v>134.76</v>
      </c>
      <c r="AW1034" s="45" t="s">
        <v>73</v>
      </c>
      <c r="AX1034" s="4"/>
      <c r="AY1034" s="4"/>
      <c r="AZ1034" s="4"/>
      <c r="BB1034" s="4"/>
      <c r="BC1034" s="4"/>
      <c r="BD1034" s="4"/>
      <c r="BE1034" s="4"/>
      <c r="BG1034" s="4"/>
      <c r="BH1034" s="4"/>
      <c r="BI1034" s="4"/>
      <c r="BJ1034" s="4"/>
      <c r="BK1034" s="4"/>
      <c r="BL1034" s="4"/>
      <c r="BM1034" s="4"/>
      <c r="BN1034" s="4"/>
      <c r="BO1034" s="4"/>
      <c r="BP1034" s="4"/>
      <c r="BQ1034" s="4"/>
      <c r="BR1034" s="4"/>
      <c r="BS1034" s="4"/>
      <c r="BT1034" s="4"/>
      <c r="BU1034" s="4"/>
      <c r="BV1034" s="4"/>
      <c r="BW1034" s="4"/>
      <c r="BX1034" s="4"/>
      <c r="BY1034" s="4"/>
      <c r="BZ1034" s="4"/>
      <c r="CA1034" s="4"/>
      <c r="CB1034" s="4"/>
      <c r="CC1034" s="4"/>
      <c r="CD1034" s="4"/>
      <c r="CE1034" s="4"/>
      <c r="CF1034" s="4"/>
      <c r="CG1034" s="4"/>
      <c r="CH1034" s="4"/>
      <c r="CI1034" s="4"/>
      <c r="CJ1034" s="4"/>
      <c r="CK1034" s="4"/>
      <c r="CL1034" s="4"/>
      <c r="CM1034" s="4"/>
      <c r="CN1034" s="4"/>
      <c r="CO1034" s="4"/>
      <c r="CP1034" s="4"/>
      <c r="CQ1034" s="4"/>
      <c r="CR1034" s="4"/>
      <c r="CS1034" s="4"/>
      <c r="CT1034" s="4"/>
      <c r="CU1034" s="4"/>
      <c r="CV1034" s="4"/>
      <c r="CW1034" s="4"/>
    </row>
    <row r="1035" ht="12.75" customHeight="1">
      <c r="A1035" s="4"/>
      <c r="B1035" s="4"/>
      <c r="C1035" s="4"/>
      <c r="D1035" s="4"/>
      <c r="E1035" s="4"/>
      <c r="F1035" s="4"/>
      <c r="G1035" s="4"/>
      <c r="H1035" s="4"/>
      <c r="I1035" s="4"/>
      <c r="J1035" s="5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64">
        <v>2015.0</v>
      </c>
      <c r="AM1035" s="64">
        <v>16.0</v>
      </c>
      <c r="AN1035" s="65" t="s">
        <v>50</v>
      </c>
      <c r="AO1035" s="65" t="s">
        <v>49</v>
      </c>
      <c r="AP1035" s="64">
        <v>72.04</v>
      </c>
      <c r="AQ1035" s="64">
        <v>30.91</v>
      </c>
      <c r="AR1035" s="65" t="str">
        <f>IF(Stats!$AP1035&gt;Stats!$AQ1035,Stats!$AN1035,Stats!$AO1035)</f>
        <v>AJ</v>
      </c>
      <c r="AS1035" s="65" t="str">
        <f>IF(Stats!$AR1035=Stats!$AN1035,CONCATENATE(Stats!$AN1035," over ",Stats!$AO1035),CONCATENATE(Stats!$AO1035," over ",Stats!$AN1035))</f>
        <v>AJ over Adler</v>
      </c>
      <c r="AT1035" s="65" t="str">
        <f>IF(Stats!$AR1035=Stats!$AO1035,CONCATENATE(Stats!$AN1035," loser to ",Stats!$AO1035),CONCATENATE(Stats!$AO1035," loser to ",Stats!$AN1035))</f>
        <v>Adler loser to AJ</v>
      </c>
      <c r="AU1035" s="64">
        <f>ABS(Stats!$AQ1035-Stats!$AP1035)</f>
        <v>41.13</v>
      </c>
      <c r="AV1035" s="64">
        <f>Stats!$AQ1035+Stats!$AP1035</f>
        <v>102.95</v>
      </c>
      <c r="AW1035" s="64" t="s">
        <v>73</v>
      </c>
      <c r="AX1035" s="4"/>
      <c r="AY1035" s="4"/>
      <c r="AZ1035" s="4"/>
      <c r="BB1035" s="4"/>
      <c r="BC1035" s="4"/>
      <c r="BD1035" s="4"/>
      <c r="BE1035" s="4"/>
      <c r="BG1035" s="4"/>
      <c r="BH1035" s="4"/>
      <c r="BI1035" s="4"/>
      <c r="BJ1035" s="4"/>
      <c r="BK1035" s="4"/>
      <c r="BL1035" s="4"/>
      <c r="BM1035" s="4"/>
      <c r="BN1035" s="4"/>
      <c r="BO1035" s="4"/>
      <c r="BP1035" s="4"/>
      <c r="BQ1035" s="4"/>
      <c r="BR1035" s="4"/>
      <c r="BS1035" s="4"/>
      <c r="BT1035" s="4"/>
      <c r="BU1035" s="4"/>
      <c r="BV1035" s="4"/>
      <c r="BW1035" s="4"/>
      <c r="BX1035" s="4"/>
      <c r="BY1035" s="4"/>
      <c r="BZ1035" s="4"/>
      <c r="CA1035" s="4"/>
      <c r="CB1035" s="4"/>
      <c r="CC1035" s="4"/>
      <c r="CD1035" s="4"/>
      <c r="CE1035" s="4"/>
      <c r="CF1035" s="4"/>
      <c r="CG1035" s="4"/>
      <c r="CH1035" s="4"/>
      <c r="CI1035" s="4"/>
      <c r="CJ1035" s="4"/>
      <c r="CK1035" s="4"/>
      <c r="CL1035" s="4"/>
      <c r="CM1035" s="4"/>
      <c r="CN1035" s="4"/>
      <c r="CO1035" s="4"/>
      <c r="CP1035" s="4"/>
      <c r="CQ1035" s="4"/>
      <c r="CR1035" s="4"/>
      <c r="CS1035" s="4"/>
      <c r="CT1035" s="4"/>
      <c r="CU1035" s="4"/>
      <c r="CV1035" s="4"/>
      <c r="CW1035" s="4"/>
    </row>
    <row r="1036" ht="12.75" customHeight="1">
      <c r="A1036" s="4"/>
      <c r="B1036" s="4"/>
      <c r="C1036" s="4"/>
      <c r="D1036" s="4"/>
      <c r="E1036" s="4"/>
      <c r="F1036" s="4"/>
      <c r="G1036" s="4"/>
      <c r="H1036" s="4"/>
      <c r="I1036" s="4"/>
      <c r="J1036" s="5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5">
        <v>2015.0</v>
      </c>
      <c r="AM1036" s="45">
        <v>16.0</v>
      </c>
      <c r="AN1036" s="46" t="s">
        <v>69</v>
      </c>
      <c r="AO1036" s="46" t="s">
        <v>68</v>
      </c>
      <c r="AP1036" s="45">
        <v>115.51</v>
      </c>
      <c r="AQ1036" s="45">
        <v>70.01</v>
      </c>
      <c r="AR1036" s="46" t="str">
        <f>IF(Stats!$AP1036&gt;Stats!$AQ1036,Stats!$AN1036,Stats!$AO1036)</f>
        <v>Todd</v>
      </c>
      <c r="AS1036" s="46" t="str">
        <f>IF(Stats!$AR1036=Stats!$AN1036,CONCATENATE(Stats!$AN1036," over ",Stats!$AO1036),CONCATENATE(Stats!$AO1036," over ",Stats!$AN1036))</f>
        <v>Todd over Ryan</v>
      </c>
      <c r="AT1036" s="46" t="str">
        <f>IF(Stats!$AR1036=Stats!$AO1036,CONCATENATE(Stats!$AN1036," loser to ",Stats!$AO1036),CONCATENATE(Stats!$AO1036," loser to ",Stats!$AN1036))</f>
        <v>Ryan loser to Todd</v>
      </c>
      <c r="AU1036" s="45">
        <f>ABS(Stats!$AQ1036-Stats!$AP1036)</f>
        <v>45.5</v>
      </c>
      <c r="AV1036" s="45">
        <f>Stats!$AQ1036+Stats!$AP1036</f>
        <v>185.52</v>
      </c>
      <c r="AW1036" s="45" t="s">
        <v>73</v>
      </c>
      <c r="AX1036" s="4"/>
      <c r="AY1036" s="4"/>
      <c r="AZ1036" s="4"/>
      <c r="BB1036" s="4"/>
      <c r="BC1036" s="4"/>
      <c r="BD1036" s="4"/>
      <c r="BE1036" s="4"/>
      <c r="BG1036" s="4"/>
      <c r="BH1036" s="4"/>
      <c r="BI1036" s="4"/>
      <c r="BJ1036" s="4"/>
      <c r="BK1036" s="4"/>
      <c r="BL1036" s="4"/>
      <c r="BM1036" s="4"/>
      <c r="BN1036" s="4"/>
      <c r="BO1036" s="4"/>
      <c r="BP1036" s="4"/>
      <c r="BQ1036" s="4"/>
      <c r="BR1036" s="4"/>
      <c r="BS1036" s="4"/>
      <c r="BT1036" s="4"/>
      <c r="BU1036" s="4"/>
      <c r="BV1036" s="4"/>
      <c r="BW1036" s="4"/>
      <c r="BX1036" s="4"/>
      <c r="BY1036" s="4"/>
      <c r="BZ1036" s="4"/>
      <c r="CA1036" s="4"/>
      <c r="CB1036" s="4"/>
      <c r="CC1036" s="4"/>
      <c r="CD1036" s="4"/>
      <c r="CE1036" s="4"/>
      <c r="CF1036" s="4"/>
      <c r="CG1036" s="4"/>
      <c r="CH1036" s="4"/>
      <c r="CI1036" s="4"/>
      <c r="CJ1036" s="4"/>
      <c r="CK1036" s="4"/>
      <c r="CL1036" s="4"/>
      <c r="CM1036" s="4"/>
      <c r="CN1036" s="4"/>
      <c r="CO1036" s="4"/>
      <c r="CP1036" s="4"/>
      <c r="CQ1036" s="4"/>
      <c r="CR1036" s="4"/>
      <c r="CS1036" s="4"/>
      <c r="CT1036" s="4"/>
      <c r="CU1036" s="4"/>
      <c r="CV1036" s="4"/>
      <c r="CW1036" s="4"/>
    </row>
    <row r="1037" ht="12.75" customHeight="1">
      <c r="A1037" s="4"/>
      <c r="B1037" s="4"/>
      <c r="C1037" s="4"/>
      <c r="D1037" s="4"/>
      <c r="E1037" s="4"/>
      <c r="F1037" s="4"/>
      <c r="G1037" s="4"/>
      <c r="H1037" s="4"/>
      <c r="I1037" s="4"/>
      <c r="J1037" s="5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64">
        <v>2015.0</v>
      </c>
      <c r="AM1037" s="64">
        <v>16.0</v>
      </c>
      <c r="AN1037" s="65" t="s">
        <v>51</v>
      </c>
      <c r="AO1037" s="65" t="s">
        <v>55</v>
      </c>
      <c r="AP1037" s="64">
        <v>98.64</v>
      </c>
      <c r="AQ1037" s="64">
        <v>52.95</v>
      </c>
      <c r="AR1037" s="65" t="str">
        <f>IF(Stats!$AP1037&gt;Stats!$AQ1037,Stats!$AN1037,Stats!$AO1037)</f>
        <v>Cam</v>
      </c>
      <c r="AS1037" s="65" t="str">
        <f>IF(Stats!$AR1037=Stats!$AN1037,CONCATENATE(Stats!$AN1037," over ",Stats!$AO1037),CONCATENATE(Stats!$AO1037," over ",Stats!$AN1037))</f>
        <v>Cam over Dave</v>
      </c>
      <c r="AT1037" s="65" t="str">
        <f>IF(Stats!$AR1037=Stats!$AO1037,CONCATENATE(Stats!$AN1037," loser to ",Stats!$AO1037),CONCATENATE(Stats!$AO1037," loser to ",Stats!$AN1037))</f>
        <v>Dave loser to Cam</v>
      </c>
      <c r="AU1037" s="64">
        <f>ABS(Stats!$AQ1037-Stats!$AP1037)</f>
        <v>45.69</v>
      </c>
      <c r="AV1037" s="64">
        <f>Stats!$AQ1037+Stats!$AP1037</f>
        <v>151.59</v>
      </c>
      <c r="AW1037" s="64" t="s">
        <v>73</v>
      </c>
      <c r="AX1037" s="4"/>
      <c r="AY1037" s="4"/>
      <c r="AZ1037" s="4"/>
      <c r="BB1037" s="4"/>
      <c r="BC1037" s="4"/>
      <c r="BD1037" s="4"/>
      <c r="BE1037" s="4"/>
      <c r="BG1037" s="4"/>
      <c r="BH1037" s="4"/>
      <c r="BI1037" s="4"/>
      <c r="BJ1037" s="4"/>
      <c r="BK1037" s="4"/>
      <c r="BL1037" s="4"/>
      <c r="BM1037" s="4"/>
      <c r="BN1037" s="4"/>
      <c r="BO1037" s="4"/>
      <c r="BP1037" s="4"/>
      <c r="BQ1037" s="4"/>
      <c r="BR1037" s="4"/>
      <c r="BS1037" s="4"/>
      <c r="BT1037" s="4"/>
      <c r="BU1037" s="4"/>
      <c r="BV1037" s="4"/>
      <c r="BW1037" s="4"/>
      <c r="BX1037" s="4"/>
      <c r="BY1037" s="4"/>
      <c r="BZ1037" s="4"/>
      <c r="CA1037" s="4"/>
      <c r="CB1037" s="4"/>
      <c r="CC1037" s="4"/>
      <c r="CD1037" s="4"/>
      <c r="CE1037" s="4"/>
      <c r="CF1037" s="4"/>
      <c r="CG1037" s="4"/>
      <c r="CH1037" s="4"/>
      <c r="CI1037" s="4"/>
      <c r="CJ1037" s="4"/>
      <c r="CK1037" s="4"/>
      <c r="CL1037" s="4"/>
      <c r="CM1037" s="4"/>
      <c r="CN1037" s="4"/>
      <c r="CO1037" s="4"/>
      <c r="CP1037" s="4"/>
      <c r="CQ1037" s="4"/>
      <c r="CR1037" s="4"/>
      <c r="CS1037" s="4"/>
      <c r="CT1037" s="4"/>
      <c r="CU1037" s="4"/>
      <c r="CV1037" s="4"/>
      <c r="CW1037" s="4"/>
    </row>
    <row r="1038" ht="12.75" customHeight="1">
      <c r="A1038" s="4"/>
      <c r="B1038" s="4"/>
      <c r="C1038" s="4"/>
      <c r="D1038" s="4"/>
      <c r="E1038" s="4"/>
      <c r="F1038" s="4"/>
      <c r="G1038" s="4"/>
      <c r="H1038" s="4"/>
      <c r="I1038" s="4"/>
      <c r="J1038" s="5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5">
        <v>2015.0</v>
      </c>
      <c r="AM1038" s="45">
        <v>15.0</v>
      </c>
      <c r="AN1038" s="46" t="s">
        <v>61</v>
      </c>
      <c r="AO1038" s="46" t="s">
        <v>63</v>
      </c>
      <c r="AP1038" s="45">
        <v>113.45</v>
      </c>
      <c r="AQ1038" s="45">
        <v>80.51</v>
      </c>
      <c r="AR1038" s="46" t="str">
        <f>IF(Stats!$AP1038&gt;Stats!$AQ1038,Stats!$AN1038,Stats!$AO1038)</f>
        <v>Jimmy</v>
      </c>
      <c r="AS1038" s="46" t="str">
        <f>IF(Stats!$AR1038=Stats!$AN1038,CONCATENATE(Stats!$AN1038," over ",Stats!$AO1038),CONCATENATE(Stats!$AO1038," over ",Stats!$AN1038))</f>
        <v>Jimmy over Mike S</v>
      </c>
      <c r="AT1038" s="46" t="str">
        <f>IF(Stats!$AR1038=Stats!$AO1038,CONCATENATE(Stats!$AN1038," loser to ",Stats!$AO1038),CONCATENATE(Stats!$AO1038," loser to ",Stats!$AN1038))</f>
        <v>Mike S loser to Jimmy</v>
      </c>
      <c r="AU1038" s="45">
        <f>ABS(Stats!$AQ1038-Stats!$AP1038)</f>
        <v>32.94</v>
      </c>
      <c r="AV1038" s="45">
        <f>Stats!$AQ1038+Stats!$AP1038</f>
        <v>193.96</v>
      </c>
      <c r="AW1038" s="45" t="s">
        <v>73</v>
      </c>
      <c r="AX1038" s="4"/>
      <c r="AY1038" s="4"/>
      <c r="AZ1038" s="4"/>
      <c r="BB1038" s="4"/>
      <c r="BC1038" s="4"/>
      <c r="BD1038" s="4"/>
      <c r="BE1038" s="4"/>
      <c r="BG1038" s="4"/>
      <c r="BH1038" s="4"/>
      <c r="BI1038" s="4"/>
      <c r="BJ1038" s="4"/>
      <c r="BK1038" s="4"/>
      <c r="BL1038" s="4"/>
      <c r="BM1038" s="4"/>
      <c r="BN1038" s="4"/>
      <c r="BO1038" s="4"/>
      <c r="BP1038" s="4"/>
      <c r="BQ1038" s="4"/>
      <c r="BR1038" s="4"/>
      <c r="BS1038" s="4"/>
      <c r="BT1038" s="4"/>
      <c r="BU1038" s="4"/>
      <c r="BV1038" s="4"/>
      <c r="BW1038" s="4"/>
      <c r="BX1038" s="4"/>
      <c r="BY1038" s="4"/>
      <c r="BZ1038" s="4"/>
      <c r="CA1038" s="4"/>
      <c r="CB1038" s="4"/>
      <c r="CC1038" s="4"/>
      <c r="CD1038" s="4"/>
      <c r="CE1038" s="4"/>
      <c r="CF1038" s="4"/>
      <c r="CG1038" s="4"/>
      <c r="CH1038" s="4"/>
      <c r="CI1038" s="4"/>
      <c r="CJ1038" s="4"/>
      <c r="CK1038" s="4"/>
      <c r="CL1038" s="4"/>
      <c r="CM1038" s="4"/>
      <c r="CN1038" s="4"/>
      <c r="CO1038" s="4"/>
      <c r="CP1038" s="4"/>
      <c r="CQ1038" s="4"/>
      <c r="CR1038" s="4"/>
      <c r="CS1038" s="4"/>
      <c r="CT1038" s="4"/>
      <c r="CU1038" s="4"/>
      <c r="CV1038" s="4"/>
      <c r="CW1038" s="4"/>
    </row>
    <row r="1039" ht="12.75" customHeight="1">
      <c r="A1039" s="4"/>
      <c r="B1039" s="4"/>
      <c r="C1039" s="4"/>
      <c r="D1039" s="4"/>
      <c r="E1039" s="4"/>
      <c r="F1039" s="4"/>
      <c r="G1039" s="4"/>
      <c r="H1039" s="4"/>
      <c r="I1039" s="4"/>
      <c r="J1039" s="5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64">
        <v>2015.0</v>
      </c>
      <c r="AM1039" s="64">
        <v>15.0</v>
      </c>
      <c r="AN1039" s="65" t="s">
        <v>60</v>
      </c>
      <c r="AO1039" s="65" t="s">
        <v>65</v>
      </c>
      <c r="AP1039" s="64">
        <v>120.1</v>
      </c>
      <c r="AQ1039" s="64">
        <v>113.18</v>
      </c>
      <c r="AR1039" s="65" t="str">
        <f>IF(Stats!$AP1039&gt;Stats!$AQ1039,Stats!$AN1039,Stats!$AO1039)</f>
        <v>Hoyle</v>
      </c>
      <c r="AS1039" s="65" t="str">
        <f>IF(Stats!$AR1039=Stats!$AN1039,CONCATENATE(Stats!$AN1039," over ",Stats!$AO1039),CONCATENATE(Stats!$AO1039," over ",Stats!$AN1039))</f>
        <v>Hoyle over Neill</v>
      </c>
      <c r="AT1039" s="65" t="str">
        <f>IF(Stats!$AR1039=Stats!$AO1039,CONCATENATE(Stats!$AN1039," loser to ",Stats!$AO1039),CONCATENATE(Stats!$AO1039," loser to ",Stats!$AN1039))</f>
        <v>Neill loser to Hoyle</v>
      </c>
      <c r="AU1039" s="64">
        <f>ABS(Stats!$AQ1039-Stats!$AP1039)</f>
        <v>6.92</v>
      </c>
      <c r="AV1039" s="64">
        <f>Stats!$AQ1039+Stats!$AP1039</f>
        <v>233.28</v>
      </c>
      <c r="AW1039" s="64" t="s">
        <v>73</v>
      </c>
      <c r="AX1039" s="4"/>
      <c r="AY1039" s="4"/>
      <c r="AZ1039" s="4"/>
      <c r="BB1039" s="4"/>
      <c r="BC1039" s="4"/>
      <c r="BD1039" s="4"/>
      <c r="BE1039" s="4"/>
      <c r="BG1039" s="4"/>
      <c r="BH1039" s="4"/>
      <c r="BI1039" s="4"/>
      <c r="BJ1039" s="4"/>
      <c r="BK1039" s="4"/>
      <c r="BL1039" s="4"/>
      <c r="BM1039" s="4"/>
      <c r="BN1039" s="4"/>
      <c r="BO1039" s="4"/>
      <c r="BP1039" s="4"/>
      <c r="BQ1039" s="4"/>
      <c r="BR1039" s="4"/>
      <c r="BS1039" s="4"/>
      <c r="BT1039" s="4"/>
      <c r="BU1039" s="4"/>
      <c r="BV1039" s="4"/>
      <c r="BW1039" s="4"/>
      <c r="BX1039" s="4"/>
      <c r="BY1039" s="4"/>
      <c r="BZ1039" s="4"/>
      <c r="CA1039" s="4"/>
      <c r="CB1039" s="4"/>
      <c r="CC1039" s="4"/>
      <c r="CD1039" s="4"/>
      <c r="CE1039" s="4"/>
      <c r="CF1039" s="4"/>
      <c r="CG1039" s="4"/>
      <c r="CH1039" s="4"/>
      <c r="CI1039" s="4"/>
      <c r="CJ1039" s="4"/>
      <c r="CK1039" s="4"/>
      <c r="CL1039" s="4"/>
      <c r="CM1039" s="4"/>
      <c r="CN1039" s="4"/>
      <c r="CO1039" s="4"/>
      <c r="CP1039" s="4"/>
      <c r="CQ1039" s="4"/>
      <c r="CR1039" s="4"/>
      <c r="CS1039" s="4"/>
      <c r="CT1039" s="4"/>
      <c r="CU1039" s="4"/>
      <c r="CV1039" s="4"/>
      <c r="CW1039" s="4"/>
    </row>
    <row r="1040" ht="12.75" customHeight="1">
      <c r="A1040" s="4"/>
      <c r="B1040" s="4"/>
      <c r="C1040" s="4"/>
      <c r="D1040" s="4"/>
      <c r="E1040" s="4"/>
      <c r="F1040" s="4"/>
      <c r="G1040" s="4"/>
      <c r="H1040" s="4"/>
      <c r="I1040" s="4"/>
      <c r="J1040" s="5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5">
        <v>2015.0</v>
      </c>
      <c r="AM1040" s="45">
        <v>15.0</v>
      </c>
      <c r="AN1040" s="46" t="s">
        <v>57</v>
      </c>
      <c r="AO1040" s="46" t="s">
        <v>58</v>
      </c>
      <c r="AP1040" s="45">
        <v>80.31</v>
      </c>
      <c r="AQ1040" s="45">
        <v>118.14</v>
      </c>
      <c r="AR1040" s="46" t="str">
        <f>IF(Stats!$AP1040&gt;Stats!$AQ1040,Stats!$AN1040,Stats!$AO1040)</f>
        <v>Ean</v>
      </c>
      <c r="AS1040" s="46" t="str">
        <f>IF(Stats!$AR1040=Stats!$AN1040,CONCATENATE(Stats!$AN1040," over ",Stats!$AO1040),CONCATENATE(Stats!$AO1040," over ",Stats!$AN1040))</f>
        <v>Ean over Doug</v>
      </c>
      <c r="AT1040" s="46" t="str">
        <f>IF(Stats!$AR1040=Stats!$AO1040,CONCATENATE(Stats!$AN1040," loser to ",Stats!$AO1040),CONCATENATE(Stats!$AO1040," loser to ",Stats!$AN1040))</f>
        <v>Doug loser to Ean</v>
      </c>
      <c r="AU1040" s="45">
        <f>ABS(Stats!$AQ1040-Stats!$AP1040)</f>
        <v>37.83</v>
      </c>
      <c r="AV1040" s="45">
        <f>Stats!$AQ1040+Stats!$AP1040</f>
        <v>198.45</v>
      </c>
      <c r="AW1040" s="45" t="s">
        <v>73</v>
      </c>
      <c r="AX1040" s="4"/>
      <c r="AY1040" s="4"/>
      <c r="AZ1040" s="4"/>
      <c r="BB1040" s="4"/>
      <c r="BC1040" s="4"/>
      <c r="BD1040" s="4"/>
      <c r="BE1040" s="4"/>
      <c r="BG1040" s="4"/>
      <c r="BH1040" s="4"/>
      <c r="BI1040" s="4"/>
      <c r="BJ1040" s="4"/>
      <c r="BK1040" s="4"/>
      <c r="BL1040" s="4"/>
      <c r="BM1040" s="4"/>
      <c r="BN1040" s="4"/>
      <c r="BO1040" s="4"/>
      <c r="BP1040" s="4"/>
      <c r="BQ1040" s="4"/>
      <c r="BR1040" s="4"/>
      <c r="BS1040" s="4"/>
      <c r="BT1040" s="4"/>
      <c r="BU1040" s="4"/>
      <c r="BV1040" s="4"/>
      <c r="BW1040" s="4"/>
      <c r="BX1040" s="4"/>
      <c r="BY1040" s="4"/>
      <c r="BZ1040" s="4"/>
      <c r="CA1040" s="4"/>
      <c r="CB1040" s="4"/>
      <c r="CC1040" s="4"/>
      <c r="CD1040" s="4"/>
      <c r="CE1040" s="4"/>
      <c r="CF1040" s="4"/>
      <c r="CG1040" s="4"/>
      <c r="CH1040" s="4"/>
      <c r="CI1040" s="4"/>
      <c r="CJ1040" s="4"/>
      <c r="CK1040" s="4"/>
      <c r="CL1040" s="4"/>
      <c r="CM1040" s="4"/>
      <c r="CN1040" s="4"/>
      <c r="CO1040" s="4"/>
      <c r="CP1040" s="4"/>
      <c r="CQ1040" s="4"/>
      <c r="CR1040" s="4"/>
      <c r="CS1040" s="4"/>
      <c r="CT1040" s="4"/>
      <c r="CU1040" s="4"/>
      <c r="CV1040" s="4"/>
      <c r="CW1040" s="4"/>
    </row>
    <row r="1041" ht="12.75" customHeight="1">
      <c r="A1041" s="4"/>
      <c r="B1041" s="4"/>
      <c r="C1041" s="4"/>
      <c r="D1041" s="4"/>
      <c r="E1041" s="4"/>
      <c r="F1041" s="4"/>
      <c r="G1041" s="4"/>
      <c r="H1041" s="4"/>
      <c r="I1041" s="4"/>
      <c r="J1041" s="5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64">
        <v>2015.0</v>
      </c>
      <c r="AM1041" s="64">
        <v>15.0</v>
      </c>
      <c r="AN1041" s="65" t="s">
        <v>49</v>
      </c>
      <c r="AO1041" s="65" t="s">
        <v>66</v>
      </c>
      <c r="AP1041" s="64">
        <v>86.6</v>
      </c>
      <c r="AQ1041" s="64">
        <v>94.49</v>
      </c>
      <c r="AR1041" s="65" t="str">
        <f>IF(Stats!$AP1041&gt;Stats!$AQ1041,Stats!$AN1041,Stats!$AO1041)</f>
        <v>Nixon</v>
      </c>
      <c r="AS1041" s="65" t="str">
        <f>IF(Stats!$AR1041=Stats!$AN1041,CONCATENATE(Stats!$AN1041," over ",Stats!$AO1041),CONCATENATE(Stats!$AO1041," over ",Stats!$AN1041))</f>
        <v>Nixon over Adler</v>
      </c>
      <c r="AT1041" s="65" t="str">
        <f>IF(Stats!$AR1041=Stats!$AO1041,CONCATENATE(Stats!$AN1041," loser to ",Stats!$AO1041),CONCATENATE(Stats!$AO1041," loser to ",Stats!$AN1041))</f>
        <v>Adler loser to Nixon</v>
      </c>
      <c r="AU1041" s="64">
        <f>ABS(Stats!$AQ1041-Stats!$AP1041)</f>
        <v>7.89</v>
      </c>
      <c r="AV1041" s="64">
        <f>Stats!$AQ1041+Stats!$AP1041</f>
        <v>181.09</v>
      </c>
      <c r="AW1041" s="64" t="s">
        <v>73</v>
      </c>
      <c r="AX1041" s="4"/>
      <c r="AY1041" s="4"/>
      <c r="AZ1041" s="4"/>
      <c r="BB1041" s="4"/>
      <c r="BC1041" s="4"/>
      <c r="BD1041" s="4"/>
      <c r="BE1041" s="4"/>
      <c r="BG1041" s="4"/>
      <c r="BH1041" s="4"/>
      <c r="BI1041" s="4"/>
      <c r="BJ1041" s="4"/>
      <c r="BK1041" s="4"/>
      <c r="BL1041" s="4"/>
      <c r="BM1041" s="4"/>
      <c r="BN1041" s="4"/>
      <c r="BO1041" s="4"/>
      <c r="BP1041" s="4"/>
      <c r="BQ1041" s="4"/>
      <c r="BR1041" s="4"/>
      <c r="BS1041" s="4"/>
      <c r="BT1041" s="4"/>
      <c r="BU1041" s="4"/>
      <c r="BV1041" s="4"/>
      <c r="BW1041" s="4"/>
      <c r="BX1041" s="4"/>
      <c r="BY1041" s="4"/>
      <c r="BZ1041" s="4"/>
      <c r="CA1041" s="4"/>
      <c r="CB1041" s="4"/>
      <c r="CC1041" s="4"/>
      <c r="CD1041" s="4"/>
      <c r="CE1041" s="4"/>
      <c r="CF1041" s="4"/>
      <c r="CG1041" s="4"/>
      <c r="CH1041" s="4"/>
      <c r="CI1041" s="4"/>
      <c r="CJ1041" s="4"/>
      <c r="CK1041" s="4"/>
      <c r="CL1041" s="4"/>
      <c r="CM1041" s="4"/>
      <c r="CN1041" s="4"/>
      <c r="CO1041" s="4"/>
      <c r="CP1041" s="4"/>
      <c r="CQ1041" s="4"/>
      <c r="CR1041" s="4"/>
      <c r="CS1041" s="4"/>
      <c r="CT1041" s="4"/>
      <c r="CU1041" s="4"/>
      <c r="CV1041" s="4"/>
      <c r="CW1041" s="4"/>
    </row>
    <row r="1042" ht="12.75" customHeight="1">
      <c r="A1042" s="4"/>
      <c r="B1042" s="4"/>
      <c r="C1042" s="4"/>
      <c r="D1042" s="4"/>
      <c r="E1042" s="4"/>
      <c r="F1042" s="4"/>
      <c r="G1042" s="4"/>
      <c r="H1042" s="4"/>
      <c r="I1042" s="4"/>
      <c r="J1042" s="5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5">
        <v>2015.0</v>
      </c>
      <c r="AM1042" s="45">
        <v>15.0</v>
      </c>
      <c r="AN1042" s="46" t="s">
        <v>68</v>
      </c>
      <c r="AO1042" s="46" t="s">
        <v>59</v>
      </c>
      <c r="AP1042" s="45">
        <v>86.86</v>
      </c>
      <c r="AQ1042" s="45">
        <v>97.78</v>
      </c>
      <c r="AR1042" s="46" t="str">
        <f>IF(Stats!$AP1042&gt;Stats!$AQ1042,Stats!$AN1042,Stats!$AO1042)</f>
        <v>Forrest</v>
      </c>
      <c r="AS1042" s="46" t="str">
        <f>IF(Stats!$AR1042=Stats!$AN1042,CONCATENATE(Stats!$AN1042," over ",Stats!$AO1042),CONCATENATE(Stats!$AO1042," over ",Stats!$AN1042))</f>
        <v>Forrest over Ryan</v>
      </c>
      <c r="AT1042" s="46" t="str">
        <f>IF(Stats!$AR1042=Stats!$AO1042,CONCATENATE(Stats!$AN1042," loser to ",Stats!$AO1042),CONCATENATE(Stats!$AO1042," loser to ",Stats!$AN1042))</f>
        <v>Ryan loser to Forrest</v>
      </c>
      <c r="AU1042" s="45">
        <f>ABS(Stats!$AQ1042-Stats!$AP1042)</f>
        <v>10.92</v>
      </c>
      <c r="AV1042" s="45">
        <f>Stats!$AQ1042+Stats!$AP1042</f>
        <v>184.64</v>
      </c>
      <c r="AW1042" s="45" t="s">
        <v>73</v>
      </c>
      <c r="AX1042" s="4"/>
      <c r="AY1042" s="4"/>
      <c r="AZ1042" s="4"/>
      <c r="BB1042" s="4"/>
      <c r="BC1042" s="4"/>
      <c r="BD1042" s="4"/>
      <c r="BE1042" s="4"/>
      <c r="BG1042" s="4"/>
      <c r="BH1042" s="4"/>
      <c r="BI1042" s="4"/>
      <c r="BJ1042" s="4"/>
      <c r="BK1042" s="4"/>
      <c r="BL1042" s="4"/>
      <c r="BM1042" s="4"/>
      <c r="BN1042" s="4"/>
      <c r="BO1042" s="4"/>
      <c r="BP1042" s="4"/>
      <c r="BQ1042" s="4"/>
      <c r="BR1042" s="4"/>
      <c r="BS1042" s="4"/>
      <c r="BT1042" s="4"/>
      <c r="BU1042" s="4"/>
      <c r="BV1042" s="4"/>
      <c r="BW1042" s="4"/>
      <c r="BX1042" s="4"/>
      <c r="BY1042" s="4"/>
      <c r="BZ1042" s="4"/>
      <c r="CA1042" s="4"/>
      <c r="CB1042" s="4"/>
      <c r="CC1042" s="4"/>
      <c r="CD1042" s="4"/>
      <c r="CE1042" s="4"/>
      <c r="CF1042" s="4"/>
      <c r="CG1042" s="4"/>
      <c r="CH1042" s="4"/>
      <c r="CI1042" s="4"/>
      <c r="CJ1042" s="4"/>
      <c r="CK1042" s="4"/>
      <c r="CL1042" s="4"/>
      <c r="CM1042" s="4"/>
      <c r="CN1042" s="4"/>
      <c r="CO1042" s="4"/>
      <c r="CP1042" s="4"/>
      <c r="CQ1042" s="4"/>
      <c r="CR1042" s="4"/>
      <c r="CS1042" s="4"/>
      <c r="CT1042" s="4"/>
      <c r="CU1042" s="4"/>
      <c r="CV1042" s="4"/>
      <c r="CW1042" s="4"/>
    </row>
    <row r="1043" ht="12.75" customHeight="1">
      <c r="A1043" s="4"/>
      <c r="B1043" s="4"/>
      <c r="C1043" s="4"/>
      <c r="D1043" s="4"/>
      <c r="E1043" s="4"/>
      <c r="F1043" s="4"/>
      <c r="G1043" s="4"/>
      <c r="H1043" s="4"/>
      <c r="I1043" s="4"/>
      <c r="J1043" s="5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64">
        <v>2015.0</v>
      </c>
      <c r="AM1043" s="64">
        <v>15.0</v>
      </c>
      <c r="AN1043" s="65" t="s">
        <v>50</v>
      </c>
      <c r="AO1043" s="65" t="s">
        <v>55</v>
      </c>
      <c r="AP1043" s="64">
        <v>120.21</v>
      </c>
      <c r="AQ1043" s="64">
        <v>111.8</v>
      </c>
      <c r="AR1043" s="65" t="str">
        <f>IF(Stats!$AP1043&gt;Stats!$AQ1043,Stats!$AN1043,Stats!$AO1043)</f>
        <v>AJ</v>
      </c>
      <c r="AS1043" s="65" t="str">
        <f>IF(Stats!$AR1043=Stats!$AN1043,CONCATENATE(Stats!$AN1043," over ",Stats!$AO1043),CONCATENATE(Stats!$AO1043," over ",Stats!$AN1043))</f>
        <v>AJ over Dave</v>
      </c>
      <c r="AT1043" s="65" t="str">
        <f>IF(Stats!$AR1043=Stats!$AO1043,CONCATENATE(Stats!$AN1043," loser to ",Stats!$AO1043),CONCATENATE(Stats!$AO1043," loser to ",Stats!$AN1043))</f>
        <v>Dave loser to AJ</v>
      </c>
      <c r="AU1043" s="64">
        <f>ABS(Stats!$AQ1043-Stats!$AP1043)</f>
        <v>8.41</v>
      </c>
      <c r="AV1043" s="64">
        <f>Stats!$AQ1043+Stats!$AP1043</f>
        <v>232.01</v>
      </c>
      <c r="AW1043" s="64" t="s">
        <v>73</v>
      </c>
      <c r="AX1043" s="4"/>
      <c r="AY1043" s="4"/>
      <c r="AZ1043" s="4"/>
      <c r="BB1043" s="4"/>
      <c r="BC1043" s="4"/>
      <c r="BD1043" s="4"/>
      <c r="BE1043" s="4"/>
      <c r="BG1043" s="4"/>
      <c r="BH1043" s="4"/>
      <c r="BI1043" s="4"/>
      <c r="BJ1043" s="4"/>
      <c r="BK1043" s="4"/>
      <c r="BL1043" s="4"/>
      <c r="BM1043" s="4"/>
      <c r="BN1043" s="4"/>
      <c r="BO1043" s="4"/>
      <c r="BP1043" s="4"/>
      <c r="BQ1043" s="4"/>
      <c r="BR1043" s="4"/>
      <c r="BS1043" s="4"/>
      <c r="BT1043" s="4"/>
      <c r="BU1043" s="4"/>
      <c r="BV1043" s="4"/>
      <c r="BW1043" s="4"/>
      <c r="BX1043" s="4"/>
      <c r="BY1043" s="4"/>
      <c r="BZ1043" s="4"/>
      <c r="CA1043" s="4"/>
      <c r="CB1043" s="4"/>
      <c r="CC1043" s="4"/>
      <c r="CD1043" s="4"/>
      <c r="CE1043" s="4"/>
      <c r="CF1043" s="4"/>
      <c r="CG1043" s="4"/>
      <c r="CH1043" s="4"/>
      <c r="CI1043" s="4"/>
      <c r="CJ1043" s="4"/>
      <c r="CK1043" s="4"/>
      <c r="CL1043" s="4"/>
      <c r="CM1043" s="4"/>
      <c r="CN1043" s="4"/>
      <c r="CO1043" s="4"/>
      <c r="CP1043" s="4"/>
      <c r="CQ1043" s="4"/>
      <c r="CR1043" s="4"/>
      <c r="CS1043" s="4"/>
      <c r="CT1043" s="4"/>
      <c r="CU1043" s="4"/>
      <c r="CV1043" s="4"/>
      <c r="CW1043" s="4"/>
    </row>
    <row r="1044" ht="12.75" customHeight="1">
      <c r="A1044" s="4"/>
      <c r="B1044" s="4"/>
      <c r="C1044" s="4"/>
      <c r="D1044" s="4"/>
      <c r="E1044" s="4"/>
      <c r="F1044" s="4"/>
      <c r="G1044" s="4"/>
      <c r="H1044" s="4"/>
      <c r="I1044" s="4"/>
      <c r="J1044" s="5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5">
        <v>2015.0</v>
      </c>
      <c r="AM1044" s="45">
        <v>15.0</v>
      </c>
      <c r="AN1044" s="46" t="s">
        <v>51</v>
      </c>
      <c r="AO1044" s="46" t="s">
        <v>69</v>
      </c>
      <c r="AP1044" s="45">
        <v>84.91</v>
      </c>
      <c r="AQ1044" s="45">
        <v>131.34</v>
      </c>
      <c r="AR1044" s="46" t="str">
        <f>IF(Stats!$AP1044&gt;Stats!$AQ1044,Stats!$AN1044,Stats!$AO1044)</f>
        <v>Todd</v>
      </c>
      <c r="AS1044" s="46" t="str">
        <f>IF(Stats!$AR1044=Stats!$AN1044,CONCATENATE(Stats!$AN1044," over ",Stats!$AO1044),CONCATENATE(Stats!$AO1044," over ",Stats!$AN1044))</f>
        <v>Todd over Cam</v>
      </c>
      <c r="AT1044" s="46" t="str">
        <f>IF(Stats!$AR1044=Stats!$AO1044,CONCATENATE(Stats!$AN1044," loser to ",Stats!$AO1044),CONCATENATE(Stats!$AO1044," loser to ",Stats!$AN1044))</f>
        <v>Cam loser to Todd</v>
      </c>
      <c r="AU1044" s="45">
        <f>ABS(Stats!$AQ1044-Stats!$AP1044)</f>
        <v>46.43</v>
      </c>
      <c r="AV1044" s="45">
        <f>Stats!$AQ1044+Stats!$AP1044</f>
        <v>216.25</v>
      </c>
      <c r="AW1044" s="45" t="s">
        <v>73</v>
      </c>
      <c r="AX1044" s="4"/>
      <c r="AY1044" s="4"/>
      <c r="AZ1044" s="4"/>
      <c r="BB1044" s="4"/>
      <c r="BC1044" s="4"/>
      <c r="BD1044" s="4"/>
      <c r="BE1044" s="4"/>
      <c r="BG1044" s="4"/>
      <c r="BH1044" s="4"/>
      <c r="BI1044" s="4"/>
      <c r="BJ1044" s="4"/>
      <c r="BK1044" s="4"/>
      <c r="BL1044" s="4"/>
      <c r="BM1044" s="4"/>
      <c r="BN1044" s="4"/>
      <c r="BO1044" s="4"/>
      <c r="BP1044" s="4"/>
      <c r="BQ1044" s="4"/>
      <c r="BR1044" s="4"/>
      <c r="BS1044" s="4"/>
      <c r="BT1044" s="4"/>
      <c r="BU1044" s="4"/>
      <c r="BV1044" s="4"/>
      <c r="BW1044" s="4"/>
      <c r="BX1044" s="4"/>
      <c r="BY1044" s="4"/>
      <c r="BZ1044" s="4"/>
      <c r="CA1044" s="4"/>
      <c r="CB1044" s="4"/>
      <c r="CC1044" s="4"/>
      <c r="CD1044" s="4"/>
      <c r="CE1044" s="4"/>
      <c r="CF1044" s="4"/>
      <c r="CG1044" s="4"/>
      <c r="CH1044" s="4"/>
      <c r="CI1044" s="4"/>
      <c r="CJ1044" s="4"/>
      <c r="CK1044" s="4"/>
      <c r="CL1044" s="4"/>
      <c r="CM1044" s="4"/>
      <c r="CN1044" s="4"/>
      <c r="CO1044" s="4"/>
      <c r="CP1044" s="4"/>
      <c r="CQ1044" s="4"/>
      <c r="CR1044" s="4"/>
      <c r="CS1044" s="4"/>
      <c r="CT1044" s="4"/>
      <c r="CU1044" s="4"/>
      <c r="CV1044" s="4"/>
      <c r="CW1044" s="4"/>
    </row>
    <row r="1045" ht="12.75" customHeight="1">
      <c r="A1045" s="4"/>
      <c r="B1045" s="4"/>
      <c r="C1045" s="4"/>
      <c r="D1045" s="4"/>
      <c r="E1045" s="4"/>
      <c r="F1045" s="4"/>
      <c r="G1045" s="4"/>
      <c r="H1045" s="4"/>
      <c r="I1045" s="4"/>
      <c r="J1045" s="5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64">
        <v>2015.0</v>
      </c>
      <c r="AM1045" s="64">
        <v>14.0</v>
      </c>
      <c r="AN1045" s="65" t="s">
        <v>58</v>
      </c>
      <c r="AO1045" s="65" t="s">
        <v>61</v>
      </c>
      <c r="AP1045" s="64">
        <v>75.28</v>
      </c>
      <c r="AQ1045" s="64">
        <v>108.27</v>
      </c>
      <c r="AR1045" s="65" t="str">
        <f>IF(Stats!$AP1045&gt;Stats!$AQ1045,Stats!$AN1045,Stats!$AO1045)</f>
        <v>Jimmy</v>
      </c>
      <c r="AS1045" s="65" t="str">
        <f>IF(Stats!$AR1045=Stats!$AN1045,CONCATENATE(Stats!$AN1045," over ",Stats!$AO1045),CONCATENATE(Stats!$AO1045," over ",Stats!$AN1045))</f>
        <v>Jimmy over Ean</v>
      </c>
      <c r="AT1045" s="65" t="str">
        <f>IF(Stats!$AR1045=Stats!$AO1045,CONCATENATE(Stats!$AN1045," loser to ",Stats!$AO1045),CONCATENATE(Stats!$AO1045," loser to ",Stats!$AN1045))</f>
        <v>Ean loser to Jimmy</v>
      </c>
      <c r="AU1045" s="64">
        <f>ABS(Stats!$AQ1045-Stats!$AP1045)</f>
        <v>32.99</v>
      </c>
      <c r="AV1045" s="64">
        <f>Stats!$AQ1045+Stats!$AP1045</f>
        <v>183.55</v>
      </c>
      <c r="AW1045" s="64"/>
      <c r="AX1045" s="4"/>
      <c r="AY1045" s="4"/>
      <c r="AZ1045" s="4"/>
      <c r="BB1045" s="4"/>
      <c r="BC1045" s="4"/>
      <c r="BD1045" s="4"/>
      <c r="BE1045" s="4"/>
      <c r="BG1045" s="4"/>
      <c r="BH1045" s="4"/>
      <c r="BI1045" s="4"/>
      <c r="BJ1045" s="4"/>
      <c r="BK1045" s="4"/>
      <c r="BL1045" s="4"/>
      <c r="BM1045" s="4"/>
      <c r="BN1045" s="4"/>
      <c r="BO1045" s="4"/>
      <c r="BP1045" s="4"/>
      <c r="BQ1045" s="4"/>
      <c r="BR1045" s="4"/>
      <c r="BS1045" s="4"/>
      <c r="BT1045" s="4"/>
      <c r="BU1045" s="4"/>
      <c r="BV1045" s="4"/>
      <c r="BW1045" s="4"/>
      <c r="BX1045" s="4"/>
      <c r="BY1045" s="4"/>
      <c r="BZ1045" s="4"/>
      <c r="CA1045" s="4"/>
      <c r="CB1045" s="4"/>
      <c r="CC1045" s="4"/>
      <c r="CD1045" s="4"/>
      <c r="CE1045" s="4"/>
      <c r="CF1045" s="4"/>
      <c r="CG1045" s="4"/>
      <c r="CH1045" s="4"/>
      <c r="CI1045" s="4"/>
      <c r="CJ1045" s="4"/>
      <c r="CK1045" s="4"/>
      <c r="CL1045" s="4"/>
      <c r="CM1045" s="4"/>
      <c r="CN1045" s="4"/>
      <c r="CO1045" s="4"/>
      <c r="CP1045" s="4"/>
      <c r="CQ1045" s="4"/>
      <c r="CR1045" s="4"/>
      <c r="CS1045" s="4"/>
      <c r="CT1045" s="4"/>
      <c r="CU1045" s="4"/>
      <c r="CV1045" s="4"/>
      <c r="CW1045" s="4"/>
    </row>
    <row r="1046" ht="12.75" customHeight="1">
      <c r="A1046" s="4"/>
      <c r="B1046" s="4"/>
      <c r="C1046" s="4"/>
      <c r="D1046" s="4"/>
      <c r="E1046" s="4"/>
      <c r="F1046" s="4"/>
      <c r="G1046" s="4"/>
      <c r="H1046" s="4"/>
      <c r="I1046" s="4"/>
      <c r="J1046" s="5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5">
        <v>2015.0</v>
      </c>
      <c r="AM1046" s="45">
        <v>14.0</v>
      </c>
      <c r="AN1046" s="46" t="s">
        <v>57</v>
      </c>
      <c r="AO1046" s="46" t="s">
        <v>60</v>
      </c>
      <c r="AP1046" s="45">
        <v>102.67</v>
      </c>
      <c r="AQ1046" s="45">
        <v>112.25</v>
      </c>
      <c r="AR1046" s="46" t="str">
        <f>IF(Stats!$AP1046&gt;Stats!$AQ1046,Stats!$AN1046,Stats!$AO1046)</f>
        <v>Hoyle</v>
      </c>
      <c r="AS1046" s="46" t="str">
        <f>IF(Stats!$AR1046=Stats!$AN1046,CONCATENATE(Stats!$AN1046," over ",Stats!$AO1046),CONCATENATE(Stats!$AO1046," over ",Stats!$AN1046))</f>
        <v>Hoyle over Doug</v>
      </c>
      <c r="AT1046" s="46" t="str">
        <f>IF(Stats!$AR1046=Stats!$AO1046,CONCATENATE(Stats!$AN1046," loser to ",Stats!$AO1046),CONCATENATE(Stats!$AO1046," loser to ",Stats!$AN1046))</f>
        <v>Doug loser to Hoyle</v>
      </c>
      <c r="AU1046" s="45">
        <f>ABS(Stats!$AQ1046-Stats!$AP1046)</f>
        <v>9.58</v>
      </c>
      <c r="AV1046" s="45">
        <f>Stats!$AQ1046+Stats!$AP1046</f>
        <v>214.92</v>
      </c>
      <c r="AW1046" s="45"/>
      <c r="AX1046" s="4"/>
      <c r="AY1046" s="4"/>
      <c r="AZ1046" s="4"/>
      <c r="BB1046" s="4"/>
      <c r="BC1046" s="4"/>
      <c r="BD1046" s="4"/>
      <c r="BE1046" s="4"/>
      <c r="BG1046" s="4"/>
      <c r="BH1046" s="4"/>
      <c r="BI1046" s="4"/>
      <c r="BJ1046" s="4"/>
      <c r="BK1046" s="4"/>
      <c r="BL1046" s="4"/>
      <c r="BM1046" s="4"/>
      <c r="BN1046" s="4"/>
      <c r="BO1046" s="4"/>
      <c r="BP1046" s="4"/>
      <c r="BQ1046" s="4"/>
      <c r="BR1046" s="4"/>
      <c r="BS1046" s="4"/>
      <c r="BT1046" s="4"/>
      <c r="BU1046" s="4"/>
      <c r="BV1046" s="4"/>
      <c r="BW1046" s="4"/>
      <c r="BX1046" s="4"/>
      <c r="BY1046" s="4"/>
      <c r="BZ1046" s="4"/>
      <c r="CA1046" s="4"/>
      <c r="CB1046" s="4"/>
      <c r="CC1046" s="4"/>
      <c r="CD1046" s="4"/>
      <c r="CE1046" s="4"/>
      <c r="CF1046" s="4"/>
      <c r="CG1046" s="4"/>
      <c r="CH1046" s="4"/>
      <c r="CI1046" s="4"/>
      <c r="CJ1046" s="4"/>
      <c r="CK1046" s="4"/>
      <c r="CL1046" s="4"/>
      <c r="CM1046" s="4"/>
      <c r="CN1046" s="4"/>
      <c r="CO1046" s="4"/>
      <c r="CP1046" s="4"/>
      <c r="CQ1046" s="4"/>
      <c r="CR1046" s="4"/>
      <c r="CS1046" s="4"/>
      <c r="CT1046" s="4"/>
      <c r="CU1046" s="4"/>
      <c r="CV1046" s="4"/>
      <c r="CW1046" s="4"/>
    </row>
    <row r="1047" ht="12.75" customHeight="1">
      <c r="A1047" s="4"/>
      <c r="B1047" s="4"/>
      <c r="C1047" s="4"/>
      <c r="D1047" s="4"/>
      <c r="E1047" s="4"/>
      <c r="F1047" s="4"/>
      <c r="G1047" s="4"/>
      <c r="H1047" s="4"/>
      <c r="I1047" s="4"/>
      <c r="J1047" s="5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64">
        <v>2015.0</v>
      </c>
      <c r="AM1047" s="64">
        <v>14.0</v>
      </c>
      <c r="AN1047" s="65" t="s">
        <v>66</v>
      </c>
      <c r="AO1047" s="65" t="s">
        <v>59</v>
      </c>
      <c r="AP1047" s="64">
        <v>97.4</v>
      </c>
      <c r="AQ1047" s="64">
        <v>73.45</v>
      </c>
      <c r="AR1047" s="65" t="str">
        <f>IF(Stats!$AP1047&gt;Stats!$AQ1047,Stats!$AN1047,Stats!$AO1047)</f>
        <v>Nixon</v>
      </c>
      <c r="AS1047" s="65" t="str">
        <f>IF(Stats!$AR1047=Stats!$AN1047,CONCATENATE(Stats!$AN1047," over ",Stats!$AO1047),CONCATENATE(Stats!$AO1047," over ",Stats!$AN1047))</f>
        <v>Nixon over Forrest</v>
      </c>
      <c r="AT1047" s="65" t="str">
        <f>IF(Stats!$AR1047=Stats!$AO1047,CONCATENATE(Stats!$AN1047," loser to ",Stats!$AO1047),CONCATENATE(Stats!$AO1047," loser to ",Stats!$AN1047))</f>
        <v>Forrest loser to Nixon</v>
      </c>
      <c r="AU1047" s="64">
        <f>ABS(Stats!$AQ1047-Stats!$AP1047)</f>
        <v>23.95</v>
      </c>
      <c r="AV1047" s="64">
        <f>Stats!$AQ1047+Stats!$AP1047</f>
        <v>170.85</v>
      </c>
      <c r="AW1047" s="64"/>
      <c r="AX1047" s="4"/>
      <c r="AY1047" s="4"/>
      <c r="AZ1047" s="4"/>
      <c r="BB1047" s="4"/>
      <c r="BC1047" s="4"/>
      <c r="BD1047" s="4"/>
      <c r="BE1047" s="4"/>
      <c r="BG1047" s="4"/>
      <c r="BH1047" s="4"/>
      <c r="BI1047" s="4"/>
      <c r="BJ1047" s="4"/>
      <c r="BK1047" s="4"/>
      <c r="BL1047" s="4"/>
      <c r="BM1047" s="4"/>
      <c r="BN1047" s="4"/>
      <c r="BO1047" s="4"/>
      <c r="BP1047" s="4"/>
      <c r="BQ1047" s="4"/>
      <c r="BR1047" s="4"/>
      <c r="BS1047" s="4"/>
      <c r="BT1047" s="4"/>
      <c r="BU1047" s="4"/>
      <c r="BV1047" s="4"/>
      <c r="BW1047" s="4"/>
      <c r="BX1047" s="4"/>
      <c r="BY1047" s="4"/>
      <c r="BZ1047" s="4"/>
      <c r="CA1047" s="4"/>
      <c r="CB1047" s="4"/>
      <c r="CC1047" s="4"/>
      <c r="CD1047" s="4"/>
      <c r="CE1047" s="4"/>
      <c r="CF1047" s="4"/>
      <c r="CG1047" s="4"/>
      <c r="CH1047" s="4"/>
      <c r="CI1047" s="4"/>
      <c r="CJ1047" s="4"/>
      <c r="CK1047" s="4"/>
      <c r="CL1047" s="4"/>
      <c r="CM1047" s="4"/>
      <c r="CN1047" s="4"/>
      <c r="CO1047" s="4"/>
      <c r="CP1047" s="4"/>
      <c r="CQ1047" s="4"/>
      <c r="CR1047" s="4"/>
      <c r="CS1047" s="4"/>
      <c r="CT1047" s="4"/>
      <c r="CU1047" s="4"/>
      <c r="CV1047" s="4"/>
      <c r="CW1047" s="4"/>
    </row>
    <row r="1048" ht="12.75" customHeight="1">
      <c r="A1048" s="4"/>
      <c r="B1048" s="4"/>
      <c r="C1048" s="4"/>
      <c r="D1048" s="4"/>
      <c r="E1048" s="4"/>
      <c r="F1048" s="4"/>
      <c r="G1048" s="4"/>
      <c r="H1048" s="4"/>
      <c r="I1048" s="4"/>
      <c r="J1048" s="5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5">
        <v>2015.0</v>
      </c>
      <c r="AM1048" s="45">
        <v>14.0</v>
      </c>
      <c r="AN1048" s="46" t="s">
        <v>55</v>
      </c>
      <c r="AO1048" s="46" t="s">
        <v>49</v>
      </c>
      <c r="AP1048" s="45">
        <v>77.08</v>
      </c>
      <c r="AQ1048" s="45">
        <v>98.78</v>
      </c>
      <c r="AR1048" s="46" t="str">
        <f>IF(Stats!$AP1048&gt;Stats!$AQ1048,Stats!$AN1048,Stats!$AO1048)</f>
        <v>Adler</v>
      </c>
      <c r="AS1048" s="46" t="str">
        <f>IF(Stats!$AR1048=Stats!$AN1048,CONCATENATE(Stats!$AN1048," over ",Stats!$AO1048),CONCATENATE(Stats!$AO1048," over ",Stats!$AN1048))</f>
        <v>Adler over Dave</v>
      </c>
      <c r="AT1048" s="46" t="str">
        <f>IF(Stats!$AR1048=Stats!$AO1048,CONCATENATE(Stats!$AN1048," loser to ",Stats!$AO1048),CONCATENATE(Stats!$AO1048," loser to ",Stats!$AN1048))</f>
        <v>Dave loser to Adler</v>
      </c>
      <c r="AU1048" s="45">
        <f>ABS(Stats!$AQ1048-Stats!$AP1048)</f>
        <v>21.7</v>
      </c>
      <c r="AV1048" s="45">
        <f>Stats!$AQ1048+Stats!$AP1048</f>
        <v>175.86</v>
      </c>
      <c r="AW1048" s="45"/>
      <c r="AX1048" s="4"/>
      <c r="AY1048" s="4"/>
      <c r="AZ1048" s="4"/>
      <c r="BB1048" s="4"/>
      <c r="BC1048" s="4"/>
      <c r="BD1048" s="4"/>
      <c r="BE1048" s="4"/>
      <c r="BG1048" s="4"/>
      <c r="BH1048" s="4"/>
      <c r="BI1048" s="4"/>
      <c r="BJ1048" s="4"/>
      <c r="BK1048" s="4"/>
      <c r="BL1048" s="4"/>
      <c r="BM1048" s="4"/>
      <c r="BN1048" s="4"/>
      <c r="BO1048" s="4"/>
      <c r="BP1048" s="4"/>
      <c r="BQ1048" s="4"/>
      <c r="BR1048" s="4"/>
      <c r="BS1048" s="4"/>
      <c r="BT1048" s="4"/>
      <c r="BU1048" s="4"/>
      <c r="BV1048" s="4"/>
      <c r="BW1048" s="4"/>
      <c r="BX1048" s="4"/>
      <c r="BY1048" s="4"/>
      <c r="BZ1048" s="4"/>
      <c r="CA1048" s="4"/>
      <c r="CB1048" s="4"/>
      <c r="CC1048" s="4"/>
      <c r="CD1048" s="4"/>
      <c r="CE1048" s="4"/>
      <c r="CF1048" s="4"/>
      <c r="CG1048" s="4"/>
      <c r="CH1048" s="4"/>
      <c r="CI1048" s="4"/>
      <c r="CJ1048" s="4"/>
      <c r="CK1048" s="4"/>
      <c r="CL1048" s="4"/>
      <c r="CM1048" s="4"/>
      <c r="CN1048" s="4"/>
      <c r="CO1048" s="4"/>
      <c r="CP1048" s="4"/>
      <c r="CQ1048" s="4"/>
      <c r="CR1048" s="4"/>
      <c r="CS1048" s="4"/>
      <c r="CT1048" s="4"/>
      <c r="CU1048" s="4"/>
      <c r="CV1048" s="4"/>
      <c r="CW1048" s="4"/>
    </row>
    <row r="1049" ht="12.75" customHeight="1">
      <c r="A1049" s="4"/>
      <c r="B1049" s="4"/>
      <c r="C1049" s="4"/>
      <c r="D1049" s="4"/>
      <c r="E1049" s="4"/>
      <c r="F1049" s="4"/>
      <c r="G1049" s="4"/>
      <c r="H1049" s="4"/>
      <c r="I1049" s="4"/>
      <c r="J1049" s="5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64">
        <v>2015.0</v>
      </c>
      <c r="AM1049" s="64">
        <v>14.0</v>
      </c>
      <c r="AN1049" s="65" t="s">
        <v>69</v>
      </c>
      <c r="AO1049" s="65" t="s">
        <v>68</v>
      </c>
      <c r="AP1049" s="64">
        <v>110.24</v>
      </c>
      <c r="AQ1049" s="64">
        <v>111.83</v>
      </c>
      <c r="AR1049" s="65" t="str">
        <f>IF(Stats!$AP1049&gt;Stats!$AQ1049,Stats!$AN1049,Stats!$AO1049)</f>
        <v>Ryan</v>
      </c>
      <c r="AS1049" s="65" t="str">
        <f>IF(Stats!$AR1049=Stats!$AN1049,CONCATENATE(Stats!$AN1049," over ",Stats!$AO1049),CONCATENATE(Stats!$AO1049," over ",Stats!$AN1049))</f>
        <v>Ryan over Todd</v>
      </c>
      <c r="AT1049" s="65" t="str">
        <f>IF(Stats!$AR1049=Stats!$AO1049,CONCATENATE(Stats!$AN1049," loser to ",Stats!$AO1049),CONCATENATE(Stats!$AO1049," loser to ",Stats!$AN1049))</f>
        <v>Todd loser to Ryan</v>
      </c>
      <c r="AU1049" s="64">
        <f>ABS(Stats!$AQ1049-Stats!$AP1049)</f>
        <v>1.59</v>
      </c>
      <c r="AV1049" s="64">
        <f>Stats!$AQ1049+Stats!$AP1049</f>
        <v>222.07</v>
      </c>
      <c r="AW1049" s="64"/>
      <c r="AX1049" s="4"/>
      <c r="AY1049" s="4"/>
      <c r="AZ1049" s="4"/>
      <c r="BB1049" s="4"/>
      <c r="BC1049" s="4"/>
      <c r="BD1049" s="4"/>
      <c r="BE1049" s="4"/>
      <c r="BG1049" s="4"/>
      <c r="BH1049" s="4"/>
      <c r="BI1049" s="4"/>
      <c r="BJ1049" s="4"/>
      <c r="BK1049" s="4"/>
      <c r="BL1049" s="4"/>
      <c r="BM1049" s="4"/>
      <c r="BN1049" s="4"/>
      <c r="BO1049" s="4"/>
      <c r="BP1049" s="4"/>
      <c r="BQ1049" s="4"/>
      <c r="BR1049" s="4"/>
      <c r="BS1049" s="4"/>
      <c r="BT1049" s="4"/>
      <c r="BU1049" s="4"/>
      <c r="BV1049" s="4"/>
      <c r="BW1049" s="4"/>
      <c r="BX1049" s="4"/>
      <c r="BY1049" s="4"/>
      <c r="BZ1049" s="4"/>
      <c r="CA1049" s="4"/>
      <c r="CB1049" s="4"/>
      <c r="CC1049" s="4"/>
      <c r="CD1049" s="4"/>
      <c r="CE1049" s="4"/>
      <c r="CF1049" s="4"/>
      <c r="CG1049" s="4"/>
      <c r="CH1049" s="4"/>
      <c r="CI1049" s="4"/>
      <c r="CJ1049" s="4"/>
      <c r="CK1049" s="4"/>
      <c r="CL1049" s="4"/>
      <c r="CM1049" s="4"/>
      <c r="CN1049" s="4"/>
      <c r="CO1049" s="4"/>
      <c r="CP1049" s="4"/>
      <c r="CQ1049" s="4"/>
      <c r="CR1049" s="4"/>
      <c r="CS1049" s="4"/>
      <c r="CT1049" s="4"/>
      <c r="CU1049" s="4"/>
      <c r="CV1049" s="4"/>
      <c r="CW1049" s="4"/>
    </row>
    <row r="1050" ht="12.75" customHeight="1">
      <c r="A1050" s="4"/>
      <c r="B1050" s="4"/>
      <c r="C1050" s="4"/>
      <c r="D1050" s="4"/>
      <c r="E1050" s="4"/>
      <c r="F1050" s="4"/>
      <c r="G1050" s="4"/>
      <c r="H1050" s="4"/>
      <c r="I1050" s="4"/>
      <c r="J1050" s="5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5">
        <v>2015.0</v>
      </c>
      <c r="AM1050" s="45">
        <v>14.0</v>
      </c>
      <c r="AN1050" s="46" t="s">
        <v>50</v>
      </c>
      <c r="AO1050" s="46" t="s">
        <v>51</v>
      </c>
      <c r="AP1050" s="45">
        <v>88.07</v>
      </c>
      <c r="AQ1050" s="45">
        <v>52.55</v>
      </c>
      <c r="AR1050" s="46" t="str">
        <f>IF(Stats!$AP1050&gt;Stats!$AQ1050,Stats!$AN1050,Stats!$AO1050)</f>
        <v>AJ</v>
      </c>
      <c r="AS1050" s="46" t="str">
        <f>IF(Stats!$AR1050=Stats!$AN1050,CONCATENATE(Stats!$AN1050," over ",Stats!$AO1050),CONCATENATE(Stats!$AO1050," over ",Stats!$AN1050))</f>
        <v>AJ over Cam</v>
      </c>
      <c r="AT1050" s="46" t="str">
        <f>IF(Stats!$AR1050=Stats!$AO1050,CONCATENATE(Stats!$AN1050," loser to ",Stats!$AO1050),CONCATENATE(Stats!$AO1050," loser to ",Stats!$AN1050))</f>
        <v>Cam loser to AJ</v>
      </c>
      <c r="AU1050" s="45">
        <f>ABS(Stats!$AQ1050-Stats!$AP1050)</f>
        <v>35.52</v>
      </c>
      <c r="AV1050" s="45">
        <f>Stats!$AQ1050+Stats!$AP1050</f>
        <v>140.62</v>
      </c>
      <c r="AW1050" s="45"/>
      <c r="AX1050" s="4"/>
      <c r="AY1050" s="4"/>
      <c r="AZ1050" s="4"/>
      <c r="BB1050" s="4"/>
      <c r="BC1050" s="4"/>
      <c r="BD1050" s="4"/>
      <c r="BE1050" s="4"/>
      <c r="BG1050" s="4"/>
      <c r="BH1050" s="4"/>
      <c r="BI1050" s="4"/>
      <c r="BJ1050" s="4"/>
      <c r="BK1050" s="4"/>
      <c r="BL1050" s="4"/>
      <c r="BM1050" s="4"/>
      <c r="BN1050" s="4"/>
      <c r="BO1050" s="4"/>
      <c r="BP1050" s="4"/>
      <c r="BQ1050" s="4"/>
      <c r="BR1050" s="4"/>
      <c r="BS1050" s="4"/>
      <c r="BT1050" s="4"/>
      <c r="BU1050" s="4"/>
      <c r="BV1050" s="4"/>
      <c r="BW1050" s="4"/>
      <c r="BX1050" s="4"/>
      <c r="BY1050" s="4"/>
      <c r="BZ1050" s="4"/>
      <c r="CA1050" s="4"/>
      <c r="CB1050" s="4"/>
      <c r="CC1050" s="4"/>
      <c r="CD1050" s="4"/>
      <c r="CE1050" s="4"/>
      <c r="CF1050" s="4"/>
      <c r="CG1050" s="4"/>
      <c r="CH1050" s="4"/>
      <c r="CI1050" s="4"/>
      <c r="CJ1050" s="4"/>
      <c r="CK1050" s="4"/>
      <c r="CL1050" s="4"/>
      <c r="CM1050" s="4"/>
      <c r="CN1050" s="4"/>
      <c r="CO1050" s="4"/>
      <c r="CP1050" s="4"/>
      <c r="CQ1050" s="4"/>
      <c r="CR1050" s="4"/>
      <c r="CS1050" s="4"/>
      <c r="CT1050" s="4"/>
      <c r="CU1050" s="4"/>
      <c r="CV1050" s="4"/>
      <c r="CW1050" s="4"/>
    </row>
    <row r="1051" ht="12.75" customHeight="1">
      <c r="A1051" s="4"/>
      <c r="B1051" s="4"/>
      <c r="C1051" s="4"/>
      <c r="D1051" s="4"/>
      <c r="E1051" s="4"/>
      <c r="F1051" s="4"/>
      <c r="G1051" s="4"/>
      <c r="H1051" s="4"/>
      <c r="I1051" s="4"/>
      <c r="J1051" s="5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64">
        <v>2015.0</v>
      </c>
      <c r="AM1051" s="64">
        <v>13.0</v>
      </c>
      <c r="AN1051" s="65" t="s">
        <v>59</v>
      </c>
      <c r="AO1051" s="65" t="s">
        <v>58</v>
      </c>
      <c r="AP1051" s="64">
        <v>136.38</v>
      </c>
      <c r="AQ1051" s="64">
        <v>96.03</v>
      </c>
      <c r="AR1051" s="65" t="str">
        <f>IF(Stats!$AP1051&gt;Stats!$AQ1051,Stats!$AN1051,Stats!$AO1051)</f>
        <v>Forrest</v>
      </c>
      <c r="AS1051" s="65" t="str">
        <f>IF(Stats!$AR1051=Stats!$AN1051,CONCATENATE(Stats!$AN1051," over ",Stats!$AO1051),CONCATENATE(Stats!$AO1051," over ",Stats!$AN1051))</f>
        <v>Forrest over Ean</v>
      </c>
      <c r="AT1051" s="65" t="str">
        <f>IF(Stats!$AR1051=Stats!$AO1051,CONCATENATE(Stats!$AN1051," loser to ",Stats!$AO1051),CONCATENATE(Stats!$AO1051," loser to ",Stats!$AN1051))</f>
        <v>Ean loser to Forrest</v>
      </c>
      <c r="AU1051" s="64">
        <f>ABS(Stats!$AQ1051-Stats!$AP1051)</f>
        <v>40.35</v>
      </c>
      <c r="AV1051" s="64">
        <f>Stats!$AQ1051+Stats!$AP1051</f>
        <v>232.41</v>
      </c>
      <c r="AW1051" s="64"/>
      <c r="AX1051" s="4"/>
      <c r="AY1051" s="4"/>
      <c r="AZ1051" s="4"/>
      <c r="BB1051" s="4"/>
      <c r="BC1051" s="4"/>
      <c r="BD1051" s="4"/>
      <c r="BE1051" s="4"/>
      <c r="BG1051" s="4"/>
      <c r="BH1051" s="4"/>
      <c r="BI1051" s="4"/>
      <c r="BJ1051" s="4"/>
      <c r="BK1051" s="4"/>
      <c r="BL1051" s="4"/>
      <c r="BM1051" s="4"/>
      <c r="BN1051" s="4"/>
      <c r="BO1051" s="4"/>
      <c r="BP1051" s="4"/>
      <c r="BQ1051" s="4"/>
      <c r="BR1051" s="4"/>
      <c r="BS1051" s="4"/>
      <c r="BT1051" s="4"/>
      <c r="BU1051" s="4"/>
      <c r="BV1051" s="4"/>
      <c r="BW1051" s="4"/>
      <c r="BX1051" s="4"/>
      <c r="BY1051" s="4"/>
      <c r="BZ1051" s="4"/>
      <c r="CA1051" s="4"/>
      <c r="CB1051" s="4"/>
      <c r="CC1051" s="4"/>
      <c r="CD1051" s="4"/>
      <c r="CE1051" s="4"/>
      <c r="CF1051" s="4"/>
      <c r="CG1051" s="4"/>
      <c r="CH1051" s="4"/>
      <c r="CI1051" s="4"/>
      <c r="CJ1051" s="4"/>
      <c r="CK1051" s="4"/>
      <c r="CL1051" s="4"/>
      <c r="CM1051" s="4"/>
      <c r="CN1051" s="4"/>
      <c r="CO1051" s="4"/>
      <c r="CP1051" s="4"/>
      <c r="CQ1051" s="4"/>
      <c r="CR1051" s="4"/>
      <c r="CS1051" s="4"/>
      <c r="CT1051" s="4"/>
      <c r="CU1051" s="4"/>
      <c r="CV1051" s="4"/>
      <c r="CW1051" s="4"/>
    </row>
    <row r="1052" ht="12.75" customHeight="1">
      <c r="A1052" s="4"/>
      <c r="B1052" s="4"/>
      <c r="C1052" s="4"/>
      <c r="D1052" s="4"/>
      <c r="E1052" s="4"/>
      <c r="F1052" s="4"/>
      <c r="G1052" s="4"/>
      <c r="H1052" s="4"/>
      <c r="I1052" s="4"/>
      <c r="J1052" s="5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5">
        <v>2015.0</v>
      </c>
      <c r="AM1052" s="45">
        <v>13.0</v>
      </c>
      <c r="AN1052" s="46" t="s">
        <v>50</v>
      </c>
      <c r="AO1052" s="46" t="s">
        <v>51</v>
      </c>
      <c r="AP1052" s="45">
        <v>85.4</v>
      </c>
      <c r="AQ1052" s="45">
        <v>74.6</v>
      </c>
      <c r="AR1052" s="46" t="str">
        <f>IF(Stats!$AP1052&gt;Stats!$AQ1052,Stats!$AN1052,Stats!$AO1052)</f>
        <v>AJ</v>
      </c>
      <c r="AS1052" s="46" t="str">
        <f>IF(Stats!$AR1052=Stats!$AN1052,CONCATENATE(Stats!$AN1052," over ",Stats!$AO1052),CONCATENATE(Stats!$AO1052," over ",Stats!$AN1052))</f>
        <v>AJ over Cam</v>
      </c>
      <c r="AT1052" s="46" t="str">
        <f>IF(Stats!$AR1052=Stats!$AO1052,CONCATENATE(Stats!$AN1052," loser to ",Stats!$AO1052),CONCATENATE(Stats!$AO1052," loser to ",Stats!$AN1052))</f>
        <v>Cam loser to AJ</v>
      </c>
      <c r="AU1052" s="45">
        <f>ABS(Stats!$AQ1052-Stats!$AP1052)</f>
        <v>10.8</v>
      </c>
      <c r="AV1052" s="45">
        <f>Stats!$AQ1052+Stats!$AP1052</f>
        <v>160</v>
      </c>
      <c r="AW1052" s="45"/>
      <c r="AX1052" s="4"/>
      <c r="AY1052" s="4"/>
      <c r="AZ1052" s="4"/>
      <c r="BB1052" s="4"/>
      <c r="BC1052" s="4"/>
      <c r="BD1052" s="4"/>
      <c r="BE1052" s="4"/>
      <c r="BG1052" s="4"/>
      <c r="BH1052" s="4"/>
      <c r="BI1052" s="4"/>
      <c r="BJ1052" s="4"/>
      <c r="BK1052" s="4"/>
      <c r="BL1052" s="4"/>
      <c r="BM1052" s="4"/>
      <c r="BN1052" s="4"/>
      <c r="BO1052" s="4"/>
      <c r="BP1052" s="4"/>
      <c r="BQ1052" s="4"/>
      <c r="BR1052" s="4"/>
      <c r="BS1052" s="4"/>
      <c r="BT1052" s="4"/>
      <c r="BU1052" s="4"/>
      <c r="BV1052" s="4"/>
      <c r="BW1052" s="4"/>
      <c r="BX1052" s="4"/>
      <c r="BY1052" s="4"/>
      <c r="BZ1052" s="4"/>
      <c r="CA1052" s="4"/>
      <c r="CB1052" s="4"/>
      <c r="CC1052" s="4"/>
      <c r="CD1052" s="4"/>
      <c r="CE1052" s="4"/>
      <c r="CF1052" s="4"/>
      <c r="CG1052" s="4"/>
      <c r="CH1052" s="4"/>
      <c r="CI1052" s="4"/>
      <c r="CJ1052" s="4"/>
      <c r="CK1052" s="4"/>
      <c r="CL1052" s="4"/>
      <c r="CM1052" s="4"/>
      <c r="CN1052" s="4"/>
      <c r="CO1052" s="4"/>
      <c r="CP1052" s="4"/>
      <c r="CQ1052" s="4"/>
      <c r="CR1052" s="4"/>
      <c r="CS1052" s="4"/>
      <c r="CT1052" s="4"/>
      <c r="CU1052" s="4"/>
      <c r="CV1052" s="4"/>
      <c r="CW1052" s="4"/>
    </row>
    <row r="1053" ht="12.75" customHeight="1">
      <c r="A1053" s="4"/>
      <c r="B1053" s="4"/>
      <c r="C1053" s="4"/>
      <c r="D1053" s="4"/>
      <c r="E1053" s="4"/>
      <c r="F1053" s="4"/>
      <c r="G1053" s="4"/>
      <c r="H1053" s="4"/>
      <c r="I1053" s="4"/>
      <c r="J1053" s="5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64">
        <v>2015.0</v>
      </c>
      <c r="AM1053" s="64">
        <v>13.0</v>
      </c>
      <c r="AN1053" s="65" t="s">
        <v>63</v>
      </c>
      <c r="AO1053" s="65" t="s">
        <v>49</v>
      </c>
      <c r="AP1053" s="64">
        <v>96.69</v>
      </c>
      <c r="AQ1053" s="64">
        <v>72.48</v>
      </c>
      <c r="AR1053" s="65" t="str">
        <f>IF(Stats!$AP1053&gt;Stats!$AQ1053,Stats!$AN1053,Stats!$AO1053)</f>
        <v>Mike S</v>
      </c>
      <c r="AS1053" s="65" t="str">
        <f>IF(Stats!$AR1053=Stats!$AN1053,CONCATENATE(Stats!$AN1053," over ",Stats!$AO1053),CONCATENATE(Stats!$AO1053," over ",Stats!$AN1053))</f>
        <v>Mike S over Adler</v>
      </c>
      <c r="AT1053" s="65" t="str">
        <f>IF(Stats!$AR1053=Stats!$AO1053,CONCATENATE(Stats!$AN1053," loser to ",Stats!$AO1053),CONCATENATE(Stats!$AO1053," loser to ",Stats!$AN1053))</f>
        <v>Adler loser to Mike S</v>
      </c>
      <c r="AU1053" s="64">
        <f>ABS(Stats!$AQ1053-Stats!$AP1053)</f>
        <v>24.21</v>
      </c>
      <c r="AV1053" s="64">
        <f>Stats!$AQ1053+Stats!$AP1053</f>
        <v>169.17</v>
      </c>
      <c r="AW1053" s="64"/>
      <c r="AX1053" s="4"/>
      <c r="AY1053" s="4"/>
      <c r="AZ1053" s="4"/>
      <c r="BB1053" s="4"/>
      <c r="BC1053" s="4"/>
      <c r="BD1053" s="4"/>
      <c r="BE1053" s="4"/>
      <c r="BG1053" s="4"/>
      <c r="BH1053" s="4"/>
      <c r="BI1053" s="4"/>
      <c r="BJ1053" s="4"/>
      <c r="BK1053" s="4"/>
      <c r="BL1053" s="4"/>
      <c r="BM1053" s="4"/>
      <c r="BN1053" s="4"/>
      <c r="BO1053" s="4"/>
      <c r="BP1053" s="4"/>
      <c r="BQ1053" s="4"/>
      <c r="BR1053" s="4"/>
      <c r="BS1053" s="4"/>
      <c r="BT1053" s="4"/>
      <c r="BU1053" s="4"/>
      <c r="BV1053" s="4"/>
      <c r="BW1053" s="4"/>
      <c r="BX1053" s="4"/>
      <c r="BY1053" s="4"/>
      <c r="BZ1053" s="4"/>
      <c r="CA1053" s="4"/>
      <c r="CB1053" s="4"/>
      <c r="CC1053" s="4"/>
      <c r="CD1053" s="4"/>
      <c r="CE1053" s="4"/>
      <c r="CF1053" s="4"/>
      <c r="CG1053" s="4"/>
      <c r="CH1053" s="4"/>
      <c r="CI1053" s="4"/>
      <c r="CJ1053" s="4"/>
      <c r="CK1053" s="4"/>
      <c r="CL1053" s="4"/>
      <c r="CM1053" s="4"/>
      <c r="CN1053" s="4"/>
      <c r="CO1053" s="4"/>
      <c r="CP1053" s="4"/>
      <c r="CQ1053" s="4"/>
      <c r="CR1053" s="4"/>
      <c r="CS1053" s="4"/>
      <c r="CT1053" s="4"/>
      <c r="CU1053" s="4"/>
      <c r="CV1053" s="4"/>
      <c r="CW1053" s="4"/>
    </row>
    <row r="1054" ht="12.75" customHeight="1">
      <c r="A1054" s="4"/>
      <c r="B1054" s="4"/>
      <c r="C1054" s="4"/>
      <c r="D1054" s="4"/>
      <c r="E1054" s="4"/>
      <c r="F1054" s="4"/>
      <c r="G1054" s="4"/>
      <c r="H1054" s="4"/>
      <c r="I1054" s="4"/>
      <c r="J1054" s="5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5">
        <v>2015.0</v>
      </c>
      <c r="AM1054" s="45">
        <v>13.0</v>
      </c>
      <c r="AN1054" s="46" t="s">
        <v>57</v>
      </c>
      <c r="AO1054" s="46" t="s">
        <v>65</v>
      </c>
      <c r="AP1054" s="45">
        <v>90.87</v>
      </c>
      <c r="AQ1054" s="45">
        <v>128.38</v>
      </c>
      <c r="AR1054" s="46" t="str">
        <f>IF(Stats!$AP1054&gt;Stats!$AQ1054,Stats!$AN1054,Stats!$AO1054)</f>
        <v>Neill</v>
      </c>
      <c r="AS1054" s="46" t="str">
        <f>IF(Stats!$AR1054=Stats!$AN1054,CONCATENATE(Stats!$AN1054," over ",Stats!$AO1054),CONCATENATE(Stats!$AO1054," over ",Stats!$AN1054))</f>
        <v>Neill over Doug</v>
      </c>
      <c r="AT1054" s="46" t="str">
        <f>IF(Stats!$AR1054=Stats!$AO1054,CONCATENATE(Stats!$AN1054," loser to ",Stats!$AO1054),CONCATENATE(Stats!$AO1054," loser to ",Stats!$AN1054))</f>
        <v>Doug loser to Neill</v>
      </c>
      <c r="AU1054" s="45">
        <f>ABS(Stats!$AQ1054-Stats!$AP1054)</f>
        <v>37.51</v>
      </c>
      <c r="AV1054" s="45">
        <f>Stats!$AQ1054+Stats!$AP1054</f>
        <v>219.25</v>
      </c>
      <c r="AW1054" s="45"/>
      <c r="AX1054" s="4"/>
      <c r="AY1054" s="4"/>
      <c r="AZ1054" s="4"/>
      <c r="BB1054" s="4"/>
      <c r="BC1054" s="4"/>
      <c r="BD1054" s="4"/>
      <c r="BE1054" s="4"/>
      <c r="BG1054" s="4"/>
      <c r="BH1054" s="4"/>
      <c r="BI1054" s="4"/>
      <c r="BJ1054" s="4"/>
      <c r="BK1054" s="4"/>
      <c r="BL1054" s="4"/>
      <c r="BM1054" s="4"/>
      <c r="BN1054" s="4"/>
      <c r="BO1054" s="4"/>
      <c r="BP1054" s="4"/>
      <c r="BQ1054" s="4"/>
      <c r="BR1054" s="4"/>
      <c r="BS1054" s="4"/>
      <c r="BT1054" s="4"/>
      <c r="BU1054" s="4"/>
      <c r="BV1054" s="4"/>
      <c r="BW1054" s="4"/>
      <c r="BX1054" s="4"/>
      <c r="BY1054" s="4"/>
      <c r="BZ1054" s="4"/>
      <c r="CA1054" s="4"/>
      <c r="CB1054" s="4"/>
      <c r="CC1054" s="4"/>
      <c r="CD1054" s="4"/>
      <c r="CE1054" s="4"/>
      <c r="CF1054" s="4"/>
      <c r="CG1054" s="4"/>
      <c r="CH1054" s="4"/>
      <c r="CI1054" s="4"/>
      <c r="CJ1054" s="4"/>
      <c r="CK1054" s="4"/>
      <c r="CL1054" s="4"/>
      <c r="CM1054" s="4"/>
      <c r="CN1054" s="4"/>
      <c r="CO1054" s="4"/>
      <c r="CP1054" s="4"/>
      <c r="CQ1054" s="4"/>
      <c r="CR1054" s="4"/>
      <c r="CS1054" s="4"/>
      <c r="CT1054" s="4"/>
      <c r="CU1054" s="4"/>
      <c r="CV1054" s="4"/>
      <c r="CW1054" s="4"/>
    </row>
    <row r="1055" ht="12.75" customHeight="1">
      <c r="A1055" s="4"/>
      <c r="B1055" s="4"/>
      <c r="C1055" s="4"/>
      <c r="D1055" s="4"/>
      <c r="E1055" s="4"/>
      <c r="F1055" s="4"/>
      <c r="G1055" s="4"/>
      <c r="H1055" s="4"/>
      <c r="I1055" s="4"/>
      <c r="J1055" s="5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64">
        <v>2015.0</v>
      </c>
      <c r="AM1055" s="64">
        <v>13.0</v>
      </c>
      <c r="AN1055" s="65" t="s">
        <v>60</v>
      </c>
      <c r="AO1055" s="65" t="s">
        <v>61</v>
      </c>
      <c r="AP1055" s="64">
        <v>129.74</v>
      </c>
      <c r="AQ1055" s="64">
        <v>66.53</v>
      </c>
      <c r="AR1055" s="65" t="str">
        <f>IF(Stats!$AP1055&gt;Stats!$AQ1055,Stats!$AN1055,Stats!$AO1055)</f>
        <v>Hoyle</v>
      </c>
      <c r="AS1055" s="65" t="str">
        <f>IF(Stats!$AR1055=Stats!$AN1055,CONCATENATE(Stats!$AN1055," over ",Stats!$AO1055),CONCATENATE(Stats!$AO1055," over ",Stats!$AN1055))</f>
        <v>Hoyle over Jimmy</v>
      </c>
      <c r="AT1055" s="65" t="str">
        <f>IF(Stats!$AR1055=Stats!$AO1055,CONCATENATE(Stats!$AN1055," loser to ",Stats!$AO1055),CONCATENATE(Stats!$AO1055," loser to ",Stats!$AN1055))</f>
        <v>Jimmy loser to Hoyle</v>
      </c>
      <c r="AU1055" s="64">
        <f>ABS(Stats!$AQ1055-Stats!$AP1055)</f>
        <v>63.21</v>
      </c>
      <c r="AV1055" s="64">
        <f>Stats!$AQ1055+Stats!$AP1055</f>
        <v>196.27</v>
      </c>
      <c r="AW1055" s="64"/>
      <c r="AX1055" s="4"/>
      <c r="AY1055" s="4"/>
      <c r="AZ1055" s="4"/>
      <c r="BB1055" s="4"/>
      <c r="BC1055" s="4"/>
      <c r="BD1055" s="4"/>
      <c r="BE1055" s="4"/>
      <c r="BG1055" s="4"/>
      <c r="BH1055" s="4"/>
      <c r="BI1055" s="4"/>
      <c r="BJ1055" s="4"/>
      <c r="BK1055" s="4"/>
      <c r="BL1055" s="4"/>
      <c r="BM1055" s="4"/>
      <c r="BN1055" s="4"/>
      <c r="BO1055" s="4"/>
      <c r="BP1055" s="4"/>
      <c r="BQ1055" s="4"/>
      <c r="BR1055" s="4"/>
      <c r="BS1055" s="4"/>
      <c r="BT1055" s="4"/>
      <c r="BU1055" s="4"/>
      <c r="BV1055" s="4"/>
      <c r="BW1055" s="4"/>
      <c r="BX1055" s="4"/>
      <c r="BY1055" s="4"/>
      <c r="BZ1055" s="4"/>
      <c r="CA1055" s="4"/>
      <c r="CB1055" s="4"/>
      <c r="CC1055" s="4"/>
      <c r="CD1055" s="4"/>
      <c r="CE1055" s="4"/>
      <c r="CF1055" s="4"/>
      <c r="CG1055" s="4"/>
      <c r="CH1055" s="4"/>
      <c r="CI1055" s="4"/>
      <c r="CJ1055" s="4"/>
      <c r="CK1055" s="4"/>
      <c r="CL1055" s="4"/>
      <c r="CM1055" s="4"/>
      <c r="CN1055" s="4"/>
      <c r="CO1055" s="4"/>
      <c r="CP1055" s="4"/>
      <c r="CQ1055" s="4"/>
      <c r="CR1055" s="4"/>
      <c r="CS1055" s="4"/>
      <c r="CT1055" s="4"/>
      <c r="CU1055" s="4"/>
      <c r="CV1055" s="4"/>
      <c r="CW1055" s="4"/>
    </row>
    <row r="1056" ht="12.75" customHeight="1">
      <c r="A1056" s="4"/>
      <c r="B1056" s="4"/>
      <c r="C1056" s="4"/>
      <c r="D1056" s="4"/>
      <c r="E1056" s="4"/>
      <c r="F1056" s="4"/>
      <c r="G1056" s="4"/>
      <c r="H1056" s="4"/>
      <c r="I1056" s="4"/>
      <c r="J1056" s="5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5">
        <v>2015.0</v>
      </c>
      <c r="AM1056" s="45">
        <v>13.0</v>
      </c>
      <c r="AN1056" s="46" t="s">
        <v>69</v>
      </c>
      <c r="AO1056" s="46" t="s">
        <v>68</v>
      </c>
      <c r="AP1056" s="45">
        <v>98.69</v>
      </c>
      <c r="AQ1056" s="45">
        <v>107.65</v>
      </c>
      <c r="AR1056" s="46" t="str">
        <f>IF(Stats!$AP1056&gt;Stats!$AQ1056,Stats!$AN1056,Stats!$AO1056)</f>
        <v>Ryan</v>
      </c>
      <c r="AS1056" s="46" t="str">
        <f>IF(Stats!$AR1056=Stats!$AN1056,CONCATENATE(Stats!$AN1056," over ",Stats!$AO1056),CONCATENATE(Stats!$AO1056," over ",Stats!$AN1056))</f>
        <v>Ryan over Todd</v>
      </c>
      <c r="AT1056" s="46" t="str">
        <f>IF(Stats!$AR1056=Stats!$AO1056,CONCATENATE(Stats!$AN1056," loser to ",Stats!$AO1056),CONCATENATE(Stats!$AO1056," loser to ",Stats!$AN1056))</f>
        <v>Todd loser to Ryan</v>
      </c>
      <c r="AU1056" s="45">
        <f>ABS(Stats!$AQ1056-Stats!$AP1056)</f>
        <v>8.96</v>
      </c>
      <c r="AV1056" s="45">
        <f>Stats!$AQ1056+Stats!$AP1056</f>
        <v>206.34</v>
      </c>
      <c r="AW1056" s="45"/>
      <c r="AX1056" s="4"/>
      <c r="AY1056" s="4"/>
      <c r="AZ1056" s="4"/>
      <c r="BB1056" s="4"/>
      <c r="BC1056" s="4"/>
      <c r="BD1056" s="4"/>
      <c r="BE1056" s="4"/>
      <c r="BG1056" s="4"/>
      <c r="BH1056" s="4"/>
      <c r="BI1056" s="4"/>
      <c r="BJ1056" s="4"/>
      <c r="BK1056" s="4"/>
      <c r="BL1056" s="4"/>
      <c r="BM1056" s="4"/>
      <c r="BN1056" s="4"/>
      <c r="BO1056" s="4"/>
      <c r="BP1056" s="4"/>
      <c r="BQ1056" s="4"/>
      <c r="BR1056" s="4"/>
      <c r="BS1056" s="4"/>
      <c r="BT1056" s="4"/>
      <c r="BU1056" s="4"/>
      <c r="BV1056" s="4"/>
      <c r="BW1056" s="4"/>
      <c r="BX1056" s="4"/>
      <c r="BY1056" s="4"/>
      <c r="BZ1056" s="4"/>
      <c r="CA1056" s="4"/>
      <c r="CB1056" s="4"/>
      <c r="CC1056" s="4"/>
      <c r="CD1056" s="4"/>
      <c r="CE1056" s="4"/>
      <c r="CF1056" s="4"/>
      <c r="CG1056" s="4"/>
      <c r="CH1056" s="4"/>
      <c r="CI1056" s="4"/>
      <c r="CJ1056" s="4"/>
      <c r="CK1056" s="4"/>
      <c r="CL1056" s="4"/>
      <c r="CM1056" s="4"/>
      <c r="CN1056" s="4"/>
      <c r="CO1056" s="4"/>
      <c r="CP1056" s="4"/>
      <c r="CQ1056" s="4"/>
      <c r="CR1056" s="4"/>
      <c r="CS1056" s="4"/>
      <c r="CT1056" s="4"/>
      <c r="CU1056" s="4"/>
      <c r="CV1056" s="4"/>
      <c r="CW1056" s="4"/>
    </row>
    <row r="1057" ht="12.75" customHeight="1">
      <c r="A1057" s="4"/>
      <c r="B1057" s="4"/>
      <c r="C1057" s="4"/>
      <c r="D1057" s="4"/>
      <c r="E1057" s="4"/>
      <c r="F1057" s="4"/>
      <c r="G1057" s="4"/>
      <c r="H1057" s="4"/>
      <c r="I1057" s="4"/>
      <c r="J1057" s="5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64">
        <v>2015.0</v>
      </c>
      <c r="AM1057" s="64">
        <v>13.0</v>
      </c>
      <c r="AN1057" s="65" t="s">
        <v>66</v>
      </c>
      <c r="AO1057" s="65" t="s">
        <v>55</v>
      </c>
      <c r="AP1057" s="64">
        <v>96.52</v>
      </c>
      <c r="AQ1057" s="64">
        <v>74.73</v>
      </c>
      <c r="AR1057" s="65" t="str">
        <f>IF(Stats!$AP1057&gt;Stats!$AQ1057,Stats!$AN1057,Stats!$AO1057)</f>
        <v>Nixon</v>
      </c>
      <c r="AS1057" s="65" t="str">
        <f>IF(Stats!$AR1057=Stats!$AN1057,CONCATENATE(Stats!$AN1057," over ",Stats!$AO1057),CONCATENATE(Stats!$AO1057," over ",Stats!$AN1057))</f>
        <v>Nixon over Dave</v>
      </c>
      <c r="AT1057" s="65" t="str">
        <f>IF(Stats!$AR1057=Stats!$AO1057,CONCATENATE(Stats!$AN1057," loser to ",Stats!$AO1057),CONCATENATE(Stats!$AO1057," loser to ",Stats!$AN1057))</f>
        <v>Dave loser to Nixon</v>
      </c>
      <c r="AU1057" s="64">
        <f>ABS(Stats!$AQ1057-Stats!$AP1057)</f>
        <v>21.79</v>
      </c>
      <c r="AV1057" s="64">
        <f>Stats!$AQ1057+Stats!$AP1057</f>
        <v>171.25</v>
      </c>
      <c r="AW1057" s="64"/>
      <c r="AX1057" s="4"/>
      <c r="AY1057" s="4"/>
      <c r="AZ1057" s="4"/>
      <c r="BB1057" s="4"/>
      <c r="BC1057" s="4"/>
      <c r="BD1057" s="4"/>
      <c r="BE1057" s="4"/>
      <c r="BG1057" s="4"/>
      <c r="BH1057" s="4"/>
      <c r="BI1057" s="4"/>
      <c r="BJ1057" s="4"/>
      <c r="BK1057" s="4"/>
      <c r="BL1057" s="4"/>
      <c r="BM1057" s="4"/>
      <c r="BN1057" s="4"/>
      <c r="BO1057" s="4"/>
      <c r="BP1057" s="4"/>
      <c r="BQ1057" s="4"/>
      <c r="BR1057" s="4"/>
      <c r="BS1057" s="4"/>
      <c r="BT1057" s="4"/>
      <c r="BU1057" s="4"/>
      <c r="BV1057" s="4"/>
      <c r="BW1057" s="4"/>
      <c r="BX1057" s="4"/>
      <c r="BY1057" s="4"/>
      <c r="BZ1057" s="4"/>
      <c r="CA1057" s="4"/>
      <c r="CB1057" s="4"/>
      <c r="CC1057" s="4"/>
      <c r="CD1057" s="4"/>
      <c r="CE1057" s="4"/>
      <c r="CF1057" s="4"/>
      <c r="CG1057" s="4"/>
      <c r="CH1057" s="4"/>
      <c r="CI1057" s="4"/>
      <c r="CJ1057" s="4"/>
      <c r="CK1057" s="4"/>
      <c r="CL1057" s="4"/>
      <c r="CM1057" s="4"/>
      <c r="CN1057" s="4"/>
      <c r="CO1057" s="4"/>
      <c r="CP1057" s="4"/>
      <c r="CQ1057" s="4"/>
      <c r="CR1057" s="4"/>
      <c r="CS1057" s="4"/>
      <c r="CT1057" s="4"/>
      <c r="CU1057" s="4"/>
      <c r="CV1057" s="4"/>
      <c r="CW1057" s="4"/>
    </row>
    <row r="1058" ht="12.75" customHeight="1">
      <c r="A1058" s="4"/>
      <c r="B1058" s="4"/>
      <c r="C1058" s="4"/>
      <c r="D1058" s="4"/>
      <c r="E1058" s="4"/>
      <c r="F1058" s="4"/>
      <c r="G1058" s="4"/>
      <c r="H1058" s="4"/>
      <c r="I1058" s="4"/>
      <c r="J1058" s="5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5">
        <v>2015.0</v>
      </c>
      <c r="AM1058" s="45">
        <v>12.0</v>
      </c>
      <c r="AN1058" s="46" t="s">
        <v>51</v>
      </c>
      <c r="AO1058" s="46" t="s">
        <v>59</v>
      </c>
      <c r="AP1058" s="45">
        <v>80.63</v>
      </c>
      <c r="AQ1058" s="45">
        <v>75.73</v>
      </c>
      <c r="AR1058" s="46" t="str">
        <f>IF(Stats!$AP1058&gt;Stats!$AQ1058,Stats!$AN1058,Stats!$AO1058)</f>
        <v>Cam</v>
      </c>
      <c r="AS1058" s="46" t="str">
        <f>IF(Stats!$AR1058=Stats!$AN1058,CONCATENATE(Stats!$AN1058," over ",Stats!$AO1058),CONCATENATE(Stats!$AO1058," over ",Stats!$AN1058))</f>
        <v>Cam over Forrest</v>
      </c>
      <c r="AT1058" s="46" t="str">
        <f>IF(Stats!$AR1058=Stats!$AO1058,CONCATENATE(Stats!$AN1058," loser to ",Stats!$AO1058),CONCATENATE(Stats!$AO1058," loser to ",Stats!$AN1058))</f>
        <v>Forrest loser to Cam</v>
      </c>
      <c r="AU1058" s="45">
        <f>ABS(Stats!$AQ1058-Stats!$AP1058)</f>
        <v>4.9</v>
      </c>
      <c r="AV1058" s="45">
        <f>Stats!$AQ1058+Stats!$AP1058</f>
        <v>156.36</v>
      </c>
      <c r="AW1058" s="45"/>
      <c r="AX1058" s="4"/>
      <c r="AY1058" s="4"/>
      <c r="AZ1058" s="4"/>
      <c r="BB1058" s="4"/>
      <c r="BC1058" s="4"/>
      <c r="BD1058" s="4"/>
      <c r="BE1058" s="4"/>
      <c r="BG1058" s="4"/>
      <c r="BH1058" s="4"/>
      <c r="BI1058" s="4"/>
      <c r="BJ1058" s="4"/>
      <c r="BK1058" s="4"/>
      <c r="BL1058" s="4"/>
      <c r="BM1058" s="4"/>
      <c r="BN1058" s="4"/>
      <c r="BO1058" s="4"/>
      <c r="BP1058" s="4"/>
      <c r="BQ1058" s="4"/>
      <c r="BR1058" s="4"/>
      <c r="BS1058" s="4"/>
      <c r="BT1058" s="4"/>
      <c r="BU1058" s="4"/>
      <c r="BV1058" s="4"/>
      <c r="BW1058" s="4"/>
      <c r="BX1058" s="4"/>
      <c r="BY1058" s="4"/>
      <c r="BZ1058" s="4"/>
      <c r="CA1058" s="4"/>
      <c r="CB1058" s="4"/>
      <c r="CC1058" s="4"/>
      <c r="CD1058" s="4"/>
      <c r="CE1058" s="4"/>
      <c r="CF1058" s="4"/>
      <c r="CG1058" s="4"/>
      <c r="CH1058" s="4"/>
      <c r="CI1058" s="4"/>
      <c r="CJ1058" s="4"/>
      <c r="CK1058" s="4"/>
      <c r="CL1058" s="4"/>
      <c r="CM1058" s="4"/>
      <c r="CN1058" s="4"/>
      <c r="CO1058" s="4"/>
      <c r="CP1058" s="4"/>
      <c r="CQ1058" s="4"/>
      <c r="CR1058" s="4"/>
      <c r="CS1058" s="4"/>
      <c r="CT1058" s="4"/>
      <c r="CU1058" s="4"/>
      <c r="CV1058" s="4"/>
      <c r="CW1058" s="4"/>
    </row>
    <row r="1059" ht="12.75" customHeight="1">
      <c r="A1059" s="4"/>
      <c r="B1059" s="4"/>
      <c r="C1059" s="4"/>
      <c r="D1059" s="4"/>
      <c r="E1059" s="4"/>
      <c r="F1059" s="4"/>
      <c r="G1059" s="4"/>
      <c r="H1059" s="4"/>
      <c r="I1059" s="4"/>
      <c r="J1059" s="5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64">
        <v>2015.0</v>
      </c>
      <c r="AM1059" s="64">
        <v>12.0</v>
      </c>
      <c r="AN1059" s="65" t="s">
        <v>49</v>
      </c>
      <c r="AO1059" s="65" t="s">
        <v>58</v>
      </c>
      <c r="AP1059" s="64">
        <v>98.69</v>
      </c>
      <c r="AQ1059" s="64">
        <v>108.67</v>
      </c>
      <c r="AR1059" s="65" t="str">
        <f>IF(Stats!$AP1059&gt;Stats!$AQ1059,Stats!$AN1059,Stats!$AO1059)</f>
        <v>Ean</v>
      </c>
      <c r="AS1059" s="65" t="str">
        <f>IF(Stats!$AR1059=Stats!$AN1059,CONCATENATE(Stats!$AN1059," over ",Stats!$AO1059),CONCATENATE(Stats!$AO1059," over ",Stats!$AN1059))</f>
        <v>Ean over Adler</v>
      </c>
      <c r="AT1059" s="65" t="str">
        <f>IF(Stats!$AR1059=Stats!$AO1059,CONCATENATE(Stats!$AN1059," loser to ",Stats!$AO1059),CONCATENATE(Stats!$AO1059," loser to ",Stats!$AN1059))</f>
        <v>Adler loser to Ean</v>
      </c>
      <c r="AU1059" s="64">
        <f>ABS(Stats!$AQ1059-Stats!$AP1059)</f>
        <v>9.98</v>
      </c>
      <c r="AV1059" s="64">
        <f>Stats!$AQ1059+Stats!$AP1059</f>
        <v>207.36</v>
      </c>
      <c r="AW1059" s="64"/>
      <c r="AX1059" s="4"/>
      <c r="AY1059" s="4"/>
      <c r="AZ1059" s="4"/>
      <c r="BB1059" s="4"/>
      <c r="BC1059" s="4"/>
      <c r="BD1059" s="4"/>
      <c r="BE1059" s="4"/>
      <c r="BG1059" s="4"/>
      <c r="BH1059" s="4"/>
      <c r="BI1059" s="4"/>
      <c r="BJ1059" s="4"/>
      <c r="BK1059" s="4"/>
      <c r="BL1059" s="4"/>
      <c r="BM1059" s="4"/>
      <c r="BN1059" s="4"/>
      <c r="BO1059" s="4"/>
      <c r="BP1059" s="4"/>
      <c r="BQ1059" s="4"/>
      <c r="BR1059" s="4"/>
      <c r="BS1059" s="4"/>
      <c r="BT1059" s="4"/>
      <c r="BU1059" s="4"/>
      <c r="BV1059" s="4"/>
      <c r="BW1059" s="4"/>
      <c r="BX1059" s="4"/>
      <c r="BY1059" s="4"/>
      <c r="BZ1059" s="4"/>
      <c r="CA1059" s="4"/>
      <c r="CB1059" s="4"/>
      <c r="CC1059" s="4"/>
      <c r="CD1059" s="4"/>
      <c r="CE1059" s="4"/>
      <c r="CF1059" s="4"/>
      <c r="CG1059" s="4"/>
      <c r="CH1059" s="4"/>
      <c r="CI1059" s="4"/>
      <c r="CJ1059" s="4"/>
      <c r="CK1059" s="4"/>
      <c r="CL1059" s="4"/>
      <c r="CM1059" s="4"/>
      <c r="CN1059" s="4"/>
      <c r="CO1059" s="4"/>
      <c r="CP1059" s="4"/>
      <c r="CQ1059" s="4"/>
      <c r="CR1059" s="4"/>
      <c r="CS1059" s="4"/>
      <c r="CT1059" s="4"/>
      <c r="CU1059" s="4"/>
      <c r="CV1059" s="4"/>
      <c r="CW1059" s="4"/>
    </row>
    <row r="1060" ht="12.75" customHeight="1">
      <c r="A1060" s="4"/>
      <c r="B1060" s="4"/>
      <c r="C1060" s="4"/>
      <c r="D1060" s="4"/>
      <c r="E1060" s="4"/>
      <c r="F1060" s="4"/>
      <c r="G1060" s="4"/>
      <c r="H1060" s="4"/>
      <c r="I1060" s="4"/>
      <c r="J1060" s="5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5">
        <v>2015.0</v>
      </c>
      <c r="AM1060" s="45">
        <v>12.0</v>
      </c>
      <c r="AN1060" s="46" t="s">
        <v>65</v>
      </c>
      <c r="AO1060" s="46" t="s">
        <v>50</v>
      </c>
      <c r="AP1060" s="45">
        <v>107.37</v>
      </c>
      <c r="AQ1060" s="45">
        <v>67.4</v>
      </c>
      <c r="AR1060" s="46" t="str">
        <f>IF(Stats!$AP1060&gt;Stats!$AQ1060,Stats!$AN1060,Stats!$AO1060)</f>
        <v>Neill</v>
      </c>
      <c r="AS1060" s="46" t="str">
        <f>IF(Stats!$AR1060=Stats!$AN1060,CONCATENATE(Stats!$AN1060," over ",Stats!$AO1060),CONCATENATE(Stats!$AO1060," over ",Stats!$AN1060))</f>
        <v>Neill over AJ</v>
      </c>
      <c r="AT1060" s="46" t="str">
        <f>IF(Stats!$AR1060=Stats!$AO1060,CONCATENATE(Stats!$AN1060," loser to ",Stats!$AO1060),CONCATENATE(Stats!$AO1060," loser to ",Stats!$AN1060))</f>
        <v>AJ loser to Neill</v>
      </c>
      <c r="AU1060" s="45">
        <f>ABS(Stats!$AQ1060-Stats!$AP1060)</f>
        <v>39.97</v>
      </c>
      <c r="AV1060" s="45">
        <f>Stats!$AQ1060+Stats!$AP1060</f>
        <v>174.77</v>
      </c>
      <c r="AW1060" s="45"/>
      <c r="AX1060" s="4"/>
      <c r="AY1060" s="4"/>
      <c r="AZ1060" s="4"/>
      <c r="BB1060" s="4"/>
      <c r="BC1060" s="4"/>
      <c r="BD1060" s="4"/>
      <c r="BE1060" s="4"/>
      <c r="BG1060" s="4"/>
      <c r="BH1060" s="4"/>
      <c r="BI1060" s="4"/>
      <c r="BJ1060" s="4"/>
      <c r="BK1060" s="4"/>
      <c r="BL1060" s="4"/>
      <c r="BM1060" s="4"/>
      <c r="BN1060" s="4"/>
      <c r="BO1060" s="4"/>
      <c r="BP1060" s="4"/>
      <c r="BQ1060" s="4"/>
      <c r="BR1060" s="4"/>
      <c r="BS1060" s="4"/>
      <c r="BT1060" s="4"/>
      <c r="BU1060" s="4"/>
      <c r="BV1060" s="4"/>
      <c r="BW1060" s="4"/>
      <c r="BX1060" s="4"/>
      <c r="BY1060" s="4"/>
      <c r="BZ1060" s="4"/>
      <c r="CA1060" s="4"/>
      <c r="CB1060" s="4"/>
      <c r="CC1060" s="4"/>
      <c r="CD1060" s="4"/>
      <c r="CE1060" s="4"/>
      <c r="CF1060" s="4"/>
      <c r="CG1060" s="4"/>
      <c r="CH1060" s="4"/>
      <c r="CI1060" s="4"/>
      <c r="CJ1060" s="4"/>
      <c r="CK1060" s="4"/>
      <c r="CL1060" s="4"/>
      <c r="CM1060" s="4"/>
      <c r="CN1060" s="4"/>
      <c r="CO1060" s="4"/>
      <c r="CP1060" s="4"/>
      <c r="CQ1060" s="4"/>
      <c r="CR1060" s="4"/>
      <c r="CS1060" s="4"/>
      <c r="CT1060" s="4"/>
      <c r="CU1060" s="4"/>
      <c r="CV1060" s="4"/>
      <c r="CW1060" s="4"/>
    </row>
    <row r="1061" ht="12.75" customHeight="1">
      <c r="A1061" s="4"/>
      <c r="B1061" s="4"/>
      <c r="C1061" s="4"/>
      <c r="D1061" s="4"/>
      <c r="E1061" s="4"/>
      <c r="F1061" s="4"/>
      <c r="G1061" s="4"/>
      <c r="H1061" s="4"/>
      <c r="I1061" s="4"/>
      <c r="J1061" s="5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64">
        <v>2015.0</v>
      </c>
      <c r="AM1061" s="64">
        <v>12.0</v>
      </c>
      <c r="AN1061" s="65" t="s">
        <v>61</v>
      </c>
      <c r="AO1061" s="65" t="s">
        <v>63</v>
      </c>
      <c r="AP1061" s="64">
        <v>67.99</v>
      </c>
      <c r="AQ1061" s="64">
        <v>92.24</v>
      </c>
      <c r="AR1061" s="65" t="str">
        <f>IF(Stats!$AP1061&gt;Stats!$AQ1061,Stats!$AN1061,Stats!$AO1061)</f>
        <v>Mike S</v>
      </c>
      <c r="AS1061" s="65" t="str">
        <f>IF(Stats!$AR1061=Stats!$AN1061,CONCATENATE(Stats!$AN1061," over ",Stats!$AO1061),CONCATENATE(Stats!$AO1061," over ",Stats!$AN1061))</f>
        <v>Mike S over Jimmy</v>
      </c>
      <c r="AT1061" s="65" t="str">
        <f>IF(Stats!$AR1061=Stats!$AO1061,CONCATENATE(Stats!$AN1061," loser to ",Stats!$AO1061),CONCATENATE(Stats!$AO1061," loser to ",Stats!$AN1061))</f>
        <v>Jimmy loser to Mike S</v>
      </c>
      <c r="AU1061" s="64">
        <f>ABS(Stats!$AQ1061-Stats!$AP1061)</f>
        <v>24.25</v>
      </c>
      <c r="AV1061" s="64">
        <f>Stats!$AQ1061+Stats!$AP1061</f>
        <v>160.23</v>
      </c>
      <c r="AW1061" s="64"/>
      <c r="AX1061" s="4"/>
      <c r="AY1061" s="4"/>
      <c r="AZ1061" s="4"/>
      <c r="BB1061" s="4"/>
      <c r="BC1061" s="4"/>
      <c r="BD1061" s="4"/>
      <c r="BE1061" s="4"/>
      <c r="BG1061" s="4"/>
      <c r="BH1061" s="4"/>
      <c r="BI1061" s="4"/>
      <c r="BJ1061" s="4"/>
      <c r="BK1061" s="4"/>
      <c r="BL1061" s="4"/>
      <c r="BM1061" s="4"/>
      <c r="BN1061" s="4"/>
      <c r="BO1061" s="4"/>
      <c r="BP1061" s="4"/>
      <c r="BQ1061" s="4"/>
      <c r="BR1061" s="4"/>
      <c r="BS1061" s="4"/>
      <c r="BT1061" s="4"/>
      <c r="BU1061" s="4"/>
      <c r="BV1061" s="4"/>
      <c r="BW1061" s="4"/>
      <c r="BX1061" s="4"/>
      <c r="BY1061" s="4"/>
      <c r="BZ1061" s="4"/>
      <c r="CA1061" s="4"/>
      <c r="CB1061" s="4"/>
      <c r="CC1061" s="4"/>
      <c r="CD1061" s="4"/>
      <c r="CE1061" s="4"/>
      <c r="CF1061" s="4"/>
      <c r="CG1061" s="4"/>
      <c r="CH1061" s="4"/>
      <c r="CI1061" s="4"/>
      <c r="CJ1061" s="4"/>
      <c r="CK1061" s="4"/>
      <c r="CL1061" s="4"/>
      <c r="CM1061" s="4"/>
      <c r="CN1061" s="4"/>
      <c r="CO1061" s="4"/>
      <c r="CP1061" s="4"/>
      <c r="CQ1061" s="4"/>
      <c r="CR1061" s="4"/>
      <c r="CS1061" s="4"/>
      <c r="CT1061" s="4"/>
      <c r="CU1061" s="4"/>
      <c r="CV1061" s="4"/>
      <c r="CW1061" s="4"/>
    </row>
    <row r="1062" ht="12.75" customHeight="1">
      <c r="A1062" s="4"/>
      <c r="B1062" s="4"/>
      <c r="C1062" s="4"/>
      <c r="D1062" s="4"/>
      <c r="E1062" s="4"/>
      <c r="F1062" s="4"/>
      <c r="G1062" s="4"/>
      <c r="H1062" s="4"/>
      <c r="I1062" s="4"/>
      <c r="J1062" s="5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5">
        <v>2015.0</v>
      </c>
      <c r="AM1062" s="45">
        <v>12.0</v>
      </c>
      <c r="AN1062" s="46" t="s">
        <v>68</v>
      </c>
      <c r="AO1062" s="46" t="s">
        <v>57</v>
      </c>
      <c r="AP1062" s="45">
        <v>72.57</v>
      </c>
      <c r="AQ1062" s="45">
        <v>101.08</v>
      </c>
      <c r="AR1062" s="46" t="str">
        <f>IF(Stats!$AP1062&gt;Stats!$AQ1062,Stats!$AN1062,Stats!$AO1062)</f>
        <v>Doug</v>
      </c>
      <c r="AS1062" s="46" t="str">
        <f>IF(Stats!$AR1062=Stats!$AN1062,CONCATENATE(Stats!$AN1062," over ",Stats!$AO1062),CONCATENATE(Stats!$AO1062," over ",Stats!$AN1062))</f>
        <v>Doug over Ryan</v>
      </c>
      <c r="AT1062" s="46" t="str">
        <f>IF(Stats!$AR1062=Stats!$AO1062,CONCATENATE(Stats!$AN1062," loser to ",Stats!$AO1062),CONCATENATE(Stats!$AO1062," loser to ",Stats!$AN1062))</f>
        <v>Ryan loser to Doug</v>
      </c>
      <c r="AU1062" s="45">
        <f>ABS(Stats!$AQ1062-Stats!$AP1062)</f>
        <v>28.51</v>
      </c>
      <c r="AV1062" s="45">
        <f>Stats!$AQ1062+Stats!$AP1062</f>
        <v>173.65</v>
      </c>
      <c r="AW1062" s="45"/>
      <c r="AX1062" s="4"/>
      <c r="AY1062" s="4"/>
      <c r="AZ1062" s="4"/>
      <c r="BB1062" s="4"/>
      <c r="BC1062" s="4"/>
      <c r="BD1062" s="4"/>
      <c r="BE1062" s="4"/>
      <c r="BG1062" s="4"/>
      <c r="BH1062" s="4"/>
      <c r="BI1062" s="4"/>
      <c r="BJ1062" s="4"/>
      <c r="BK1062" s="4"/>
      <c r="BL1062" s="4"/>
      <c r="BM1062" s="4"/>
      <c r="BN1062" s="4"/>
      <c r="BO1062" s="4"/>
      <c r="BP1062" s="4"/>
      <c r="BQ1062" s="4"/>
      <c r="BR1062" s="4"/>
      <c r="BS1062" s="4"/>
      <c r="BT1062" s="4"/>
      <c r="BU1062" s="4"/>
      <c r="BV1062" s="4"/>
      <c r="BW1062" s="4"/>
      <c r="BX1062" s="4"/>
      <c r="BY1062" s="4"/>
      <c r="BZ1062" s="4"/>
      <c r="CA1062" s="4"/>
      <c r="CB1062" s="4"/>
      <c r="CC1062" s="4"/>
      <c r="CD1062" s="4"/>
      <c r="CE1062" s="4"/>
      <c r="CF1062" s="4"/>
      <c r="CG1062" s="4"/>
      <c r="CH1062" s="4"/>
      <c r="CI1062" s="4"/>
      <c r="CJ1062" s="4"/>
      <c r="CK1062" s="4"/>
      <c r="CL1062" s="4"/>
      <c r="CM1062" s="4"/>
      <c r="CN1062" s="4"/>
      <c r="CO1062" s="4"/>
      <c r="CP1062" s="4"/>
      <c r="CQ1062" s="4"/>
      <c r="CR1062" s="4"/>
      <c r="CS1062" s="4"/>
      <c r="CT1062" s="4"/>
      <c r="CU1062" s="4"/>
      <c r="CV1062" s="4"/>
      <c r="CW1062" s="4"/>
    </row>
    <row r="1063" ht="12.75" customHeight="1">
      <c r="A1063" s="4"/>
      <c r="B1063" s="4"/>
      <c r="C1063" s="4"/>
      <c r="D1063" s="4"/>
      <c r="E1063" s="4"/>
      <c r="F1063" s="4"/>
      <c r="G1063" s="4"/>
      <c r="H1063" s="4"/>
      <c r="I1063" s="4"/>
      <c r="J1063" s="5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64">
        <v>2015.0</v>
      </c>
      <c r="AM1063" s="64">
        <v>12.0</v>
      </c>
      <c r="AN1063" s="65" t="s">
        <v>55</v>
      </c>
      <c r="AO1063" s="65" t="s">
        <v>60</v>
      </c>
      <c r="AP1063" s="64">
        <v>106.4</v>
      </c>
      <c r="AQ1063" s="64">
        <v>119.22</v>
      </c>
      <c r="AR1063" s="65" t="str">
        <f>IF(Stats!$AP1063&gt;Stats!$AQ1063,Stats!$AN1063,Stats!$AO1063)</f>
        <v>Hoyle</v>
      </c>
      <c r="AS1063" s="65" t="str">
        <f>IF(Stats!$AR1063=Stats!$AN1063,CONCATENATE(Stats!$AN1063," over ",Stats!$AO1063),CONCATENATE(Stats!$AO1063," over ",Stats!$AN1063))</f>
        <v>Hoyle over Dave</v>
      </c>
      <c r="AT1063" s="65" t="str">
        <f>IF(Stats!$AR1063=Stats!$AO1063,CONCATENATE(Stats!$AN1063," loser to ",Stats!$AO1063),CONCATENATE(Stats!$AO1063," loser to ",Stats!$AN1063))</f>
        <v>Dave loser to Hoyle</v>
      </c>
      <c r="AU1063" s="64">
        <f>ABS(Stats!$AQ1063-Stats!$AP1063)</f>
        <v>12.82</v>
      </c>
      <c r="AV1063" s="64">
        <f>Stats!$AQ1063+Stats!$AP1063</f>
        <v>225.62</v>
      </c>
      <c r="AW1063" s="64"/>
      <c r="AX1063" s="4"/>
      <c r="AY1063" s="4"/>
      <c r="AZ1063" s="4"/>
      <c r="BB1063" s="4"/>
      <c r="BC1063" s="4"/>
      <c r="BD1063" s="4"/>
      <c r="BE1063" s="4"/>
      <c r="BG1063" s="4"/>
      <c r="BH1063" s="4"/>
      <c r="BI1063" s="4"/>
      <c r="BJ1063" s="4"/>
      <c r="BK1063" s="4"/>
      <c r="BL1063" s="4"/>
      <c r="BM1063" s="4"/>
      <c r="BN1063" s="4"/>
      <c r="BO1063" s="4"/>
      <c r="BP1063" s="4"/>
      <c r="BQ1063" s="4"/>
      <c r="BR1063" s="4"/>
      <c r="BS1063" s="4"/>
      <c r="BT1063" s="4"/>
      <c r="BU1063" s="4"/>
      <c r="BV1063" s="4"/>
      <c r="BW1063" s="4"/>
      <c r="BX1063" s="4"/>
      <c r="BY1063" s="4"/>
      <c r="BZ1063" s="4"/>
      <c r="CA1063" s="4"/>
      <c r="CB1063" s="4"/>
      <c r="CC1063" s="4"/>
      <c r="CD1063" s="4"/>
      <c r="CE1063" s="4"/>
      <c r="CF1063" s="4"/>
      <c r="CG1063" s="4"/>
      <c r="CH1063" s="4"/>
      <c r="CI1063" s="4"/>
      <c r="CJ1063" s="4"/>
      <c r="CK1063" s="4"/>
      <c r="CL1063" s="4"/>
      <c r="CM1063" s="4"/>
      <c r="CN1063" s="4"/>
      <c r="CO1063" s="4"/>
      <c r="CP1063" s="4"/>
      <c r="CQ1063" s="4"/>
      <c r="CR1063" s="4"/>
      <c r="CS1063" s="4"/>
      <c r="CT1063" s="4"/>
      <c r="CU1063" s="4"/>
      <c r="CV1063" s="4"/>
      <c r="CW1063" s="4"/>
    </row>
    <row r="1064" ht="12.75" customHeight="1">
      <c r="A1064" s="4"/>
      <c r="B1064" s="4"/>
      <c r="C1064" s="4"/>
      <c r="D1064" s="4"/>
      <c r="E1064" s="4"/>
      <c r="F1064" s="4"/>
      <c r="G1064" s="4"/>
      <c r="H1064" s="4"/>
      <c r="I1064" s="4"/>
      <c r="J1064" s="5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5">
        <v>2015.0</v>
      </c>
      <c r="AM1064" s="45">
        <v>12.0</v>
      </c>
      <c r="AN1064" s="46" t="s">
        <v>66</v>
      </c>
      <c r="AO1064" s="46" t="s">
        <v>69</v>
      </c>
      <c r="AP1064" s="45">
        <v>90.75</v>
      </c>
      <c r="AQ1064" s="45">
        <v>106.14</v>
      </c>
      <c r="AR1064" s="46" t="str">
        <f>IF(Stats!$AP1064&gt;Stats!$AQ1064,Stats!$AN1064,Stats!$AO1064)</f>
        <v>Todd</v>
      </c>
      <c r="AS1064" s="46" t="str">
        <f>IF(Stats!$AR1064=Stats!$AN1064,CONCATENATE(Stats!$AN1064," over ",Stats!$AO1064),CONCATENATE(Stats!$AO1064," over ",Stats!$AN1064))</f>
        <v>Todd over Nixon</v>
      </c>
      <c r="AT1064" s="46" t="str">
        <f>IF(Stats!$AR1064=Stats!$AO1064,CONCATENATE(Stats!$AN1064," loser to ",Stats!$AO1064),CONCATENATE(Stats!$AO1064," loser to ",Stats!$AN1064))</f>
        <v>Nixon loser to Todd</v>
      </c>
      <c r="AU1064" s="45">
        <f>ABS(Stats!$AQ1064-Stats!$AP1064)</f>
        <v>15.39</v>
      </c>
      <c r="AV1064" s="45">
        <f>Stats!$AQ1064+Stats!$AP1064</f>
        <v>196.89</v>
      </c>
      <c r="AW1064" s="45"/>
      <c r="AX1064" s="4"/>
      <c r="AY1064" s="4"/>
      <c r="AZ1064" s="4"/>
      <c r="BB1064" s="4"/>
      <c r="BC1064" s="4"/>
      <c r="BD1064" s="4"/>
      <c r="BE1064" s="4"/>
      <c r="BG1064" s="4"/>
      <c r="BH1064" s="4"/>
      <c r="BI1064" s="4"/>
      <c r="BJ1064" s="4"/>
      <c r="BK1064" s="4"/>
      <c r="BL1064" s="4"/>
      <c r="BM1064" s="4"/>
      <c r="BN1064" s="4"/>
      <c r="BO1064" s="4"/>
      <c r="BP1064" s="4"/>
      <c r="BQ1064" s="4"/>
      <c r="BR1064" s="4"/>
      <c r="BS1064" s="4"/>
      <c r="BT1064" s="4"/>
      <c r="BU1064" s="4"/>
      <c r="BV1064" s="4"/>
      <c r="BW1064" s="4"/>
      <c r="BX1064" s="4"/>
      <c r="BY1064" s="4"/>
      <c r="BZ1064" s="4"/>
      <c r="CA1064" s="4"/>
      <c r="CB1064" s="4"/>
      <c r="CC1064" s="4"/>
      <c r="CD1064" s="4"/>
      <c r="CE1064" s="4"/>
      <c r="CF1064" s="4"/>
      <c r="CG1064" s="4"/>
      <c r="CH1064" s="4"/>
      <c r="CI1064" s="4"/>
      <c r="CJ1064" s="4"/>
      <c r="CK1064" s="4"/>
      <c r="CL1064" s="4"/>
      <c r="CM1064" s="4"/>
      <c r="CN1064" s="4"/>
      <c r="CO1064" s="4"/>
      <c r="CP1064" s="4"/>
      <c r="CQ1064" s="4"/>
      <c r="CR1064" s="4"/>
      <c r="CS1064" s="4"/>
      <c r="CT1064" s="4"/>
      <c r="CU1064" s="4"/>
      <c r="CV1064" s="4"/>
      <c r="CW1064" s="4"/>
    </row>
    <row r="1065" ht="12.75" customHeight="1">
      <c r="A1065" s="4"/>
      <c r="B1065" s="4"/>
      <c r="C1065" s="4"/>
      <c r="D1065" s="4"/>
      <c r="E1065" s="4"/>
      <c r="F1065" s="4"/>
      <c r="G1065" s="4"/>
      <c r="H1065" s="4"/>
      <c r="I1065" s="4"/>
      <c r="J1065" s="5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64">
        <v>2015.0</v>
      </c>
      <c r="AM1065" s="64">
        <v>11.0</v>
      </c>
      <c r="AN1065" s="65" t="s">
        <v>59</v>
      </c>
      <c r="AO1065" s="65" t="s">
        <v>49</v>
      </c>
      <c r="AP1065" s="64">
        <v>66.13</v>
      </c>
      <c r="AQ1065" s="64">
        <v>48.99</v>
      </c>
      <c r="AR1065" s="65" t="str">
        <f>IF(Stats!$AP1065&gt;Stats!$AQ1065,Stats!$AN1065,Stats!$AO1065)</f>
        <v>Forrest</v>
      </c>
      <c r="AS1065" s="65" t="str">
        <f>IF(Stats!$AR1065=Stats!$AN1065,CONCATENATE(Stats!$AN1065," over ",Stats!$AO1065),CONCATENATE(Stats!$AO1065," over ",Stats!$AN1065))</f>
        <v>Forrest over Adler</v>
      </c>
      <c r="AT1065" s="65" t="str">
        <f>IF(Stats!$AR1065=Stats!$AO1065,CONCATENATE(Stats!$AN1065," loser to ",Stats!$AO1065),CONCATENATE(Stats!$AO1065," loser to ",Stats!$AN1065))</f>
        <v>Adler loser to Forrest</v>
      </c>
      <c r="AU1065" s="64">
        <f>ABS(Stats!$AQ1065-Stats!$AP1065)</f>
        <v>17.14</v>
      </c>
      <c r="AV1065" s="64">
        <f>Stats!$AQ1065+Stats!$AP1065</f>
        <v>115.12</v>
      </c>
      <c r="AW1065" s="64"/>
      <c r="AX1065" s="4"/>
      <c r="AY1065" s="4"/>
      <c r="AZ1065" s="4"/>
      <c r="BB1065" s="4"/>
      <c r="BC1065" s="4"/>
      <c r="BD1065" s="4"/>
      <c r="BE1065" s="4"/>
      <c r="BG1065" s="4"/>
      <c r="BH1065" s="4"/>
      <c r="BI1065" s="4"/>
      <c r="BJ1065" s="4"/>
      <c r="BK1065" s="4"/>
      <c r="BL1065" s="4"/>
      <c r="BM1065" s="4"/>
      <c r="BN1065" s="4"/>
      <c r="BO1065" s="4"/>
      <c r="BP1065" s="4"/>
      <c r="BQ1065" s="4"/>
      <c r="BR1065" s="4"/>
      <c r="BS1065" s="4"/>
      <c r="BT1065" s="4"/>
      <c r="BU1065" s="4"/>
      <c r="BV1065" s="4"/>
      <c r="BW1065" s="4"/>
      <c r="BX1065" s="4"/>
      <c r="BY1065" s="4"/>
      <c r="BZ1065" s="4"/>
      <c r="CA1065" s="4"/>
      <c r="CB1065" s="4"/>
      <c r="CC1065" s="4"/>
      <c r="CD1065" s="4"/>
      <c r="CE1065" s="4"/>
      <c r="CF1065" s="4"/>
      <c r="CG1065" s="4"/>
      <c r="CH1065" s="4"/>
      <c r="CI1065" s="4"/>
      <c r="CJ1065" s="4"/>
      <c r="CK1065" s="4"/>
      <c r="CL1065" s="4"/>
      <c r="CM1065" s="4"/>
      <c r="CN1065" s="4"/>
      <c r="CO1065" s="4"/>
      <c r="CP1065" s="4"/>
      <c r="CQ1065" s="4"/>
      <c r="CR1065" s="4"/>
      <c r="CS1065" s="4"/>
      <c r="CT1065" s="4"/>
      <c r="CU1065" s="4"/>
      <c r="CV1065" s="4"/>
      <c r="CW1065" s="4"/>
    </row>
    <row r="1066" ht="12.75" customHeight="1">
      <c r="A1066" s="4"/>
      <c r="B1066" s="4"/>
      <c r="C1066" s="4"/>
      <c r="D1066" s="4"/>
      <c r="E1066" s="4"/>
      <c r="F1066" s="4"/>
      <c r="G1066" s="4"/>
      <c r="H1066" s="4"/>
      <c r="I1066" s="4"/>
      <c r="J1066" s="5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5">
        <v>2015.0</v>
      </c>
      <c r="AM1066" s="45">
        <v>11.0</v>
      </c>
      <c r="AN1066" s="46" t="s">
        <v>51</v>
      </c>
      <c r="AO1066" s="46" t="s">
        <v>65</v>
      </c>
      <c r="AP1066" s="45">
        <v>63.18</v>
      </c>
      <c r="AQ1066" s="45">
        <v>76.43</v>
      </c>
      <c r="AR1066" s="46" t="str">
        <f>IF(Stats!$AP1066&gt;Stats!$AQ1066,Stats!$AN1066,Stats!$AO1066)</f>
        <v>Neill</v>
      </c>
      <c r="AS1066" s="46" t="str">
        <f>IF(Stats!$AR1066=Stats!$AN1066,CONCATENATE(Stats!$AN1066," over ",Stats!$AO1066),CONCATENATE(Stats!$AO1066," over ",Stats!$AN1066))</f>
        <v>Neill over Cam</v>
      </c>
      <c r="AT1066" s="46" t="str">
        <f>IF(Stats!$AR1066=Stats!$AO1066,CONCATENATE(Stats!$AN1066," loser to ",Stats!$AO1066),CONCATENATE(Stats!$AO1066," loser to ",Stats!$AN1066))</f>
        <v>Cam loser to Neill</v>
      </c>
      <c r="AU1066" s="45">
        <f>ABS(Stats!$AQ1066-Stats!$AP1066)</f>
        <v>13.25</v>
      </c>
      <c r="AV1066" s="45">
        <f>Stats!$AQ1066+Stats!$AP1066</f>
        <v>139.61</v>
      </c>
      <c r="AW1066" s="45"/>
      <c r="AX1066" s="4"/>
      <c r="AY1066" s="4"/>
      <c r="AZ1066" s="4"/>
      <c r="BB1066" s="4"/>
      <c r="BC1066" s="4"/>
      <c r="BD1066" s="4"/>
      <c r="BE1066" s="4"/>
      <c r="BG1066" s="4"/>
      <c r="BH1066" s="4"/>
      <c r="BI1066" s="4"/>
      <c r="BJ1066" s="4"/>
      <c r="BK1066" s="4"/>
      <c r="BL1066" s="4"/>
      <c r="BM1066" s="4"/>
      <c r="BN1066" s="4"/>
      <c r="BO1066" s="4"/>
      <c r="BP1066" s="4"/>
      <c r="BQ1066" s="4"/>
      <c r="BR1066" s="4"/>
      <c r="BS1066" s="4"/>
      <c r="BT1066" s="4"/>
      <c r="BU1066" s="4"/>
      <c r="BV1066" s="4"/>
      <c r="BW1066" s="4"/>
      <c r="BX1066" s="4"/>
      <c r="BY1066" s="4"/>
      <c r="BZ1066" s="4"/>
      <c r="CA1066" s="4"/>
      <c r="CB1066" s="4"/>
      <c r="CC1066" s="4"/>
      <c r="CD1066" s="4"/>
      <c r="CE1066" s="4"/>
      <c r="CF1066" s="4"/>
      <c r="CG1066" s="4"/>
      <c r="CH1066" s="4"/>
      <c r="CI1066" s="4"/>
      <c r="CJ1066" s="4"/>
      <c r="CK1066" s="4"/>
      <c r="CL1066" s="4"/>
      <c r="CM1066" s="4"/>
      <c r="CN1066" s="4"/>
      <c r="CO1066" s="4"/>
      <c r="CP1066" s="4"/>
      <c r="CQ1066" s="4"/>
      <c r="CR1066" s="4"/>
      <c r="CS1066" s="4"/>
      <c r="CT1066" s="4"/>
      <c r="CU1066" s="4"/>
      <c r="CV1066" s="4"/>
      <c r="CW1066" s="4"/>
    </row>
    <row r="1067" ht="12.75" customHeight="1">
      <c r="A1067" s="4"/>
      <c r="B1067" s="4"/>
      <c r="C1067" s="4"/>
      <c r="D1067" s="4"/>
      <c r="E1067" s="4"/>
      <c r="F1067" s="4"/>
      <c r="G1067" s="4"/>
      <c r="H1067" s="4"/>
      <c r="I1067" s="4"/>
      <c r="J1067" s="5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64">
        <v>2015.0</v>
      </c>
      <c r="AM1067" s="64">
        <v>11.0</v>
      </c>
      <c r="AN1067" s="65" t="s">
        <v>58</v>
      </c>
      <c r="AO1067" s="65" t="s">
        <v>61</v>
      </c>
      <c r="AP1067" s="64">
        <v>96.59</v>
      </c>
      <c r="AQ1067" s="64">
        <v>74.68</v>
      </c>
      <c r="AR1067" s="65" t="str">
        <f>IF(Stats!$AP1067&gt;Stats!$AQ1067,Stats!$AN1067,Stats!$AO1067)</f>
        <v>Ean</v>
      </c>
      <c r="AS1067" s="65" t="str">
        <f>IF(Stats!$AR1067=Stats!$AN1067,CONCATENATE(Stats!$AN1067," over ",Stats!$AO1067),CONCATENATE(Stats!$AO1067," over ",Stats!$AN1067))</f>
        <v>Ean over Jimmy</v>
      </c>
      <c r="AT1067" s="65" t="str">
        <f>IF(Stats!$AR1067=Stats!$AO1067,CONCATENATE(Stats!$AN1067," loser to ",Stats!$AO1067),CONCATENATE(Stats!$AO1067," loser to ",Stats!$AN1067))</f>
        <v>Jimmy loser to Ean</v>
      </c>
      <c r="AU1067" s="64">
        <f>ABS(Stats!$AQ1067-Stats!$AP1067)</f>
        <v>21.91</v>
      </c>
      <c r="AV1067" s="64">
        <f>Stats!$AQ1067+Stats!$AP1067</f>
        <v>171.27</v>
      </c>
      <c r="AW1067" s="64"/>
      <c r="AX1067" s="4"/>
      <c r="AY1067" s="4"/>
      <c r="AZ1067" s="4"/>
      <c r="BB1067" s="4"/>
      <c r="BC1067" s="4"/>
      <c r="BD1067" s="4"/>
      <c r="BE1067" s="4"/>
      <c r="BG1067" s="4"/>
      <c r="BH1067" s="4"/>
      <c r="BI1067" s="4"/>
      <c r="BJ1067" s="4"/>
      <c r="BK1067" s="4"/>
      <c r="BL1067" s="4"/>
      <c r="BM1067" s="4"/>
      <c r="BN1067" s="4"/>
      <c r="BO1067" s="4"/>
      <c r="BP1067" s="4"/>
      <c r="BQ1067" s="4"/>
      <c r="BR1067" s="4"/>
      <c r="BS1067" s="4"/>
      <c r="BT1067" s="4"/>
      <c r="BU1067" s="4"/>
      <c r="BV1067" s="4"/>
      <c r="BW1067" s="4"/>
      <c r="BX1067" s="4"/>
      <c r="BY1067" s="4"/>
      <c r="BZ1067" s="4"/>
      <c r="CA1067" s="4"/>
      <c r="CB1067" s="4"/>
      <c r="CC1067" s="4"/>
      <c r="CD1067" s="4"/>
      <c r="CE1067" s="4"/>
      <c r="CF1067" s="4"/>
      <c r="CG1067" s="4"/>
      <c r="CH1067" s="4"/>
      <c r="CI1067" s="4"/>
      <c r="CJ1067" s="4"/>
      <c r="CK1067" s="4"/>
      <c r="CL1067" s="4"/>
      <c r="CM1067" s="4"/>
      <c r="CN1067" s="4"/>
      <c r="CO1067" s="4"/>
      <c r="CP1067" s="4"/>
      <c r="CQ1067" s="4"/>
      <c r="CR1067" s="4"/>
      <c r="CS1067" s="4"/>
      <c r="CT1067" s="4"/>
      <c r="CU1067" s="4"/>
      <c r="CV1067" s="4"/>
      <c r="CW1067" s="4"/>
    </row>
    <row r="1068" ht="12.75" customHeight="1">
      <c r="A1068" s="4"/>
      <c r="B1068" s="4"/>
      <c r="C1068" s="4"/>
      <c r="D1068" s="4"/>
      <c r="E1068" s="4"/>
      <c r="F1068" s="4"/>
      <c r="G1068" s="4"/>
      <c r="H1068" s="4"/>
      <c r="I1068" s="4"/>
      <c r="J1068" s="5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5">
        <v>2015.0</v>
      </c>
      <c r="AM1068" s="45">
        <v>11.0</v>
      </c>
      <c r="AN1068" s="46" t="s">
        <v>50</v>
      </c>
      <c r="AO1068" s="46" t="s">
        <v>68</v>
      </c>
      <c r="AP1068" s="45">
        <v>100.74</v>
      </c>
      <c r="AQ1068" s="45">
        <v>69.2</v>
      </c>
      <c r="AR1068" s="46" t="str">
        <f>IF(Stats!$AP1068&gt;Stats!$AQ1068,Stats!$AN1068,Stats!$AO1068)</f>
        <v>AJ</v>
      </c>
      <c r="AS1068" s="46" t="str">
        <f>IF(Stats!$AR1068=Stats!$AN1068,CONCATENATE(Stats!$AN1068," over ",Stats!$AO1068),CONCATENATE(Stats!$AO1068," over ",Stats!$AN1068))</f>
        <v>AJ over Ryan</v>
      </c>
      <c r="AT1068" s="46" t="str">
        <f>IF(Stats!$AR1068=Stats!$AO1068,CONCATENATE(Stats!$AN1068," loser to ",Stats!$AO1068),CONCATENATE(Stats!$AO1068," loser to ",Stats!$AN1068))</f>
        <v>Ryan loser to AJ</v>
      </c>
      <c r="AU1068" s="45">
        <f>ABS(Stats!$AQ1068-Stats!$AP1068)</f>
        <v>31.54</v>
      </c>
      <c r="AV1068" s="45">
        <f>Stats!$AQ1068+Stats!$AP1068</f>
        <v>169.94</v>
      </c>
      <c r="AW1068" s="45"/>
      <c r="AX1068" s="4"/>
      <c r="AY1068" s="4"/>
      <c r="AZ1068" s="4"/>
      <c r="BB1068" s="4"/>
      <c r="BC1068" s="4"/>
      <c r="BD1068" s="4"/>
      <c r="BE1068" s="4"/>
      <c r="BG1068" s="4"/>
      <c r="BH1068" s="4"/>
      <c r="BI1068" s="4"/>
      <c r="BJ1068" s="4"/>
      <c r="BK1068" s="4"/>
      <c r="BL1068" s="4"/>
      <c r="BM1068" s="4"/>
      <c r="BN1068" s="4"/>
      <c r="BO1068" s="4"/>
      <c r="BP1068" s="4"/>
      <c r="BQ1068" s="4"/>
      <c r="BR1068" s="4"/>
      <c r="BS1068" s="4"/>
      <c r="BT1068" s="4"/>
      <c r="BU1068" s="4"/>
      <c r="BV1068" s="4"/>
      <c r="BW1068" s="4"/>
      <c r="BX1068" s="4"/>
      <c r="BY1068" s="4"/>
      <c r="BZ1068" s="4"/>
      <c r="CA1068" s="4"/>
      <c r="CB1068" s="4"/>
      <c r="CC1068" s="4"/>
      <c r="CD1068" s="4"/>
      <c r="CE1068" s="4"/>
      <c r="CF1068" s="4"/>
      <c r="CG1068" s="4"/>
      <c r="CH1068" s="4"/>
      <c r="CI1068" s="4"/>
      <c r="CJ1068" s="4"/>
      <c r="CK1068" s="4"/>
      <c r="CL1068" s="4"/>
      <c r="CM1068" s="4"/>
      <c r="CN1068" s="4"/>
      <c r="CO1068" s="4"/>
      <c r="CP1068" s="4"/>
      <c r="CQ1068" s="4"/>
      <c r="CR1068" s="4"/>
      <c r="CS1068" s="4"/>
      <c r="CT1068" s="4"/>
      <c r="CU1068" s="4"/>
      <c r="CV1068" s="4"/>
      <c r="CW1068" s="4"/>
    </row>
    <row r="1069" ht="12.75" customHeight="1">
      <c r="A1069" s="4"/>
      <c r="B1069" s="4"/>
      <c r="C1069" s="4"/>
      <c r="D1069" s="4"/>
      <c r="E1069" s="4"/>
      <c r="F1069" s="4"/>
      <c r="G1069" s="4"/>
      <c r="H1069" s="4"/>
      <c r="I1069" s="4"/>
      <c r="J1069" s="5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64">
        <v>2015.0</v>
      </c>
      <c r="AM1069" s="64">
        <v>11.0</v>
      </c>
      <c r="AN1069" s="65" t="s">
        <v>63</v>
      </c>
      <c r="AO1069" s="65" t="s">
        <v>55</v>
      </c>
      <c r="AP1069" s="64">
        <v>85.28</v>
      </c>
      <c r="AQ1069" s="64">
        <v>89.57</v>
      </c>
      <c r="AR1069" s="65" t="str">
        <f>IF(Stats!$AP1069&gt;Stats!$AQ1069,Stats!$AN1069,Stats!$AO1069)</f>
        <v>Dave</v>
      </c>
      <c r="AS1069" s="65" t="str">
        <f>IF(Stats!$AR1069=Stats!$AN1069,CONCATENATE(Stats!$AN1069," over ",Stats!$AO1069),CONCATENATE(Stats!$AO1069," over ",Stats!$AN1069))</f>
        <v>Dave over Mike S</v>
      </c>
      <c r="AT1069" s="65" t="str">
        <f>IF(Stats!$AR1069=Stats!$AO1069,CONCATENATE(Stats!$AN1069," loser to ",Stats!$AO1069),CONCATENATE(Stats!$AO1069," loser to ",Stats!$AN1069))</f>
        <v>Mike S loser to Dave</v>
      </c>
      <c r="AU1069" s="64">
        <f>ABS(Stats!$AQ1069-Stats!$AP1069)</f>
        <v>4.29</v>
      </c>
      <c r="AV1069" s="64">
        <f>Stats!$AQ1069+Stats!$AP1069</f>
        <v>174.85</v>
      </c>
      <c r="AW1069" s="64"/>
      <c r="AX1069" s="4"/>
      <c r="AY1069" s="4"/>
      <c r="AZ1069" s="4"/>
      <c r="BB1069" s="4"/>
      <c r="BC1069" s="4"/>
      <c r="BD1069" s="4"/>
      <c r="BE1069" s="4"/>
      <c r="BG1069" s="4"/>
      <c r="BH1069" s="4"/>
      <c r="BI1069" s="4"/>
      <c r="BJ1069" s="4"/>
      <c r="BK1069" s="4"/>
      <c r="BL1069" s="4"/>
      <c r="BM1069" s="4"/>
      <c r="BN1069" s="4"/>
      <c r="BO1069" s="4"/>
      <c r="BP1069" s="4"/>
      <c r="BQ1069" s="4"/>
      <c r="BR1069" s="4"/>
      <c r="BS1069" s="4"/>
      <c r="BT1069" s="4"/>
      <c r="BU1069" s="4"/>
      <c r="BV1069" s="4"/>
      <c r="BW1069" s="4"/>
      <c r="BX1069" s="4"/>
      <c r="BY1069" s="4"/>
      <c r="BZ1069" s="4"/>
      <c r="CA1069" s="4"/>
      <c r="CB1069" s="4"/>
      <c r="CC1069" s="4"/>
      <c r="CD1069" s="4"/>
      <c r="CE1069" s="4"/>
      <c r="CF1069" s="4"/>
      <c r="CG1069" s="4"/>
      <c r="CH1069" s="4"/>
      <c r="CI1069" s="4"/>
      <c r="CJ1069" s="4"/>
      <c r="CK1069" s="4"/>
      <c r="CL1069" s="4"/>
      <c r="CM1069" s="4"/>
      <c r="CN1069" s="4"/>
      <c r="CO1069" s="4"/>
      <c r="CP1069" s="4"/>
      <c r="CQ1069" s="4"/>
      <c r="CR1069" s="4"/>
      <c r="CS1069" s="4"/>
      <c r="CT1069" s="4"/>
      <c r="CU1069" s="4"/>
      <c r="CV1069" s="4"/>
      <c r="CW1069" s="4"/>
    </row>
    <row r="1070" ht="12.75" customHeight="1">
      <c r="A1070" s="4"/>
      <c r="B1070" s="4"/>
      <c r="C1070" s="4"/>
      <c r="D1070" s="4"/>
      <c r="E1070" s="4"/>
      <c r="F1070" s="4"/>
      <c r="G1070" s="4"/>
      <c r="H1070" s="4"/>
      <c r="I1070" s="4"/>
      <c r="J1070" s="5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5">
        <v>2015.0</v>
      </c>
      <c r="AM1070" s="45">
        <v>11.0</v>
      </c>
      <c r="AN1070" s="46" t="s">
        <v>57</v>
      </c>
      <c r="AO1070" s="46" t="s">
        <v>66</v>
      </c>
      <c r="AP1070" s="45">
        <v>92.13</v>
      </c>
      <c r="AQ1070" s="45">
        <v>101.8</v>
      </c>
      <c r="AR1070" s="46" t="str">
        <f>IF(Stats!$AP1070&gt;Stats!$AQ1070,Stats!$AN1070,Stats!$AO1070)</f>
        <v>Nixon</v>
      </c>
      <c r="AS1070" s="46" t="str">
        <f>IF(Stats!$AR1070=Stats!$AN1070,CONCATENATE(Stats!$AN1070," over ",Stats!$AO1070),CONCATENATE(Stats!$AO1070," over ",Stats!$AN1070))</f>
        <v>Nixon over Doug</v>
      </c>
      <c r="AT1070" s="46" t="str">
        <f>IF(Stats!$AR1070=Stats!$AO1070,CONCATENATE(Stats!$AN1070," loser to ",Stats!$AO1070),CONCATENATE(Stats!$AO1070," loser to ",Stats!$AN1070))</f>
        <v>Doug loser to Nixon</v>
      </c>
      <c r="AU1070" s="45">
        <f>ABS(Stats!$AQ1070-Stats!$AP1070)</f>
        <v>9.67</v>
      </c>
      <c r="AV1070" s="45">
        <f>Stats!$AQ1070+Stats!$AP1070</f>
        <v>193.93</v>
      </c>
      <c r="AW1070" s="45"/>
      <c r="AX1070" s="4"/>
      <c r="AY1070" s="4"/>
      <c r="AZ1070" s="4"/>
      <c r="BB1070" s="4"/>
      <c r="BC1070" s="4"/>
      <c r="BD1070" s="4"/>
      <c r="BE1070" s="4"/>
      <c r="BG1070" s="4"/>
      <c r="BH1070" s="4"/>
      <c r="BI1070" s="4"/>
      <c r="BJ1070" s="4"/>
      <c r="BK1070" s="4"/>
      <c r="BL1070" s="4"/>
      <c r="BM1070" s="4"/>
      <c r="BN1070" s="4"/>
      <c r="BO1070" s="4"/>
      <c r="BP1070" s="4"/>
      <c r="BQ1070" s="4"/>
      <c r="BR1070" s="4"/>
      <c r="BS1070" s="4"/>
      <c r="BT1070" s="4"/>
      <c r="BU1070" s="4"/>
      <c r="BV1070" s="4"/>
      <c r="BW1070" s="4"/>
      <c r="BX1070" s="4"/>
      <c r="BY1070" s="4"/>
      <c r="BZ1070" s="4"/>
      <c r="CA1070" s="4"/>
      <c r="CB1070" s="4"/>
      <c r="CC1070" s="4"/>
      <c r="CD1070" s="4"/>
      <c r="CE1070" s="4"/>
      <c r="CF1070" s="4"/>
      <c r="CG1070" s="4"/>
      <c r="CH1070" s="4"/>
      <c r="CI1070" s="4"/>
      <c r="CJ1070" s="4"/>
      <c r="CK1070" s="4"/>
      <c r="CL1070" s="4"/>
      <c r="CM1070" s="4"/>
      <c r="CN1070" s="4"/>
      <c r="CO1070" s="4"/>
      <c r="CP1070" s="4"/>
      <c r="CQ1070" s="4"/>
      <c r="CR1070" s="4"/>
      <c r="CS1070" s="4"/>
      <c r="CT1070" s="4"/>
      <c r="CU1070" s="4"/>
      <c r="CV1070" s="4"/>
      <c r="CW1070" s="4"/>
    </row>
    <row r="1071" ht="12.75" customHeight="1">
      <c r="A1071" s="4"/>
      <c r="B1071" s="4"/>
      <c r="C1071" s="4"/>
      <c r="D1071" s="4"/>
      <c r="E1071" s="4"/>
      <c r="F1071" s="4"/>
      <c r="G1071" s="4"/>
      <c r="H1071" s="4"/>
      <c r="I1071" s="4"/>
      <c r="J1071" s="5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64">
        <v>2015.0</v>
      </c>
      <c r="AM1071" s="64">
        <v>11.0</v>
      </c>
      <c r="AN1071" s="65" t="s">
        <v>60</v>
      </c>
      <c r="AO1071" s="65" t="s">
        <v>69</v>
      </c>
      <c r="AP1071" s="64">
        <v>109.49</v>
      </c>
      <c r="AQ1071" s="64">
        <v>59.96</v>
      </c>
      <c r="AR1071" s="65" t="str">
        <f>IF(Stats!$AP1071&gt;Stats!$AQ1071,Stats!$AN1071,Stats!$AO1071)</f>
        <v>Hoyle</v>
      </c>
      <c r="AS1071" s="65" t="str">
        <f>IF(Stats!$AR1071=Stats!$AN1071,CONCATENATE(Stats!$AN1071," over ",Stats!$AO1071),CONCATENATE(Stats!$AO1071," over ",Stats!$AN1071))</f>
        <v>Hoyle over Todd</v>
      </c>
      <c r="AT1071" s="65" t="str">
        <f>IF(Stats!$AR1071=Stats!$AO1071,CONCATENATE(Stats!$AN1071," loser to ",Stats!$AO1071),CONCATENATE(Stats!$AO1071," loser to ",Stats!$AN1071))</f>
        <v>Todd loser to Hoyle</v>
      </c>
      <c r="AU1071" s="64">
        <f>ABS(Stats!$AQ1071-Stats!$AP1071)</f>
        <v>49.53</v>
      </c>
      <c r="AV1071" s="64">
        <f>Stats!$AQ1071+Stats!$AP1071</f>
        <v>169.45</v>
      </c>
      <c r="AW1071" s="64"/>
      <c r="AX1071" s="4"/>
      <c r="AY1071" s="4"/>
      <c r="AZ1071" s="4"/>
      <c r="BB1071" s="4"/>
      <c r="BC1071" s="4"/>
      <c r="BD1071" s="4"/>
      <c r="BE1071" s="4"/>
      <c r="BG1071" s="4"/>
      <c r="BH1071" s="4"/>
      <c r="BI1071" s="4"/>
      <c r="BJ1071" s="4"/>
      <c r="BK1071" s="4"/>
      <c r="BL1071" s="4"/>
      <c r="BM1071" s="4"/>
      <c r="BN1071" s="4"/>
      <c r="BO1071" s="4"/>
      <c r="BP1071" s="4"/>
      <c r="BQ1071" s="4"/>
      <c r="BR1071" s="4"/>
      <c r="BS1071" s="4"/>
      <c r="BT1071" s="4"/>
      <c r="BU1071" s="4"/>
      <c r="BV1071" s="4"/>
      <c r="BW1071" s="4"/>
      <c r="BX1071" s="4"/>
      <c r="BY1071" s="4"/>
      <c r="BZ1071" s="4"/>
      <c r="CA1071" s="4"/>
      <c r="CB1071" s="4"/>
      <c r="CC1071" s="4"/>
      <c r="CD1071" s="4"/>
      <c r="CE1071" s="4"/>
      <c r="CF1071" s="4"/>
      <c r="CG1071" s="4"/>
      <c r="CH1071" s="4"/>
      <c r="CI1071" s="4"/>
      <c r="CJ1071" s="4"/>
      <c r="CK1071" s="4"/>
      <c r="CL1071" s="4"/>
      <c r="CM1071" s="4"/>
      <c r="CN1071" s="4"/>
      <c r="CO1071" s="4"/>
      <c r="CP1071" s="4"/>
      <c r="CQ1071" s="4"/>
      <c r="CR1071" s="4"/>
      <c r="CS1071" s="4"/>
      <c r="CT1071" s="4"/>
      <c r="CU1071" s="4"/>
      <c r="CV1071" s="4"/>
      <c r="CW1071" s="4"/>
    </row>
    <row r="1072" ht="12.75" customHeight="1">
      <c r="A1072" s="4"/>
      <c r="B1072" s="4"/>
      <c r="C1072" s="4"/>
      <c r="D1072" s="4"/>
      <c r="E1072" s="4"/>
      <c r="F1072" s="4"/>
      <c r="G1072" s="4"/>
      <c r="H1072" s="4"/>
      <c r="I1072" s="4"/>
      <c r="J1072" s="5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5">
        <v>2015.0</v>
      </c>
      <c r="AM1072" s="45">
        <v>10.0</v>
      </c>
      <c r="AN1072" s="46" t="s">
        <v>65</v>
      </c>
      <c r="AO1072" s="46" t="s">
        <v>59</v>
      </c>
      <c r="AP1072" s="45">
        <v>89.71</v>
      </c>
      <c r="AQ1072" s="45">
        <v>86.77</v>
      </c>
      <c r="AR1072" s="46" t="str">
        <f>IF(Stats!$AP1072&gt;Stats!$AQ1072,Stats!$AN1072,Stats!$AO1072)</f>
        <v>Neill</v>
      </c>
      <c r="AS1072" s="46" t="str">
        <f>IF(Stats!$AR1072=Stats!$AN1072,CONCATENATE(Stats!$AN1072," over ",Stats!$AO1072),CONCATENATE(Stats!$AO1072," over ",Stats!$AN1072))</f>
        <v>Neill over Forrest</v>
      </c>
      <c r="AT1072" s="46" t="str">
        <f>IF(Stats!$AR1072=Stats!$AO1072,CONCATENATE(Stats!$AN1072," loser to ",Stats!$AO1072),CONCATENATE(Stats!$AO1072," loser to ",Stats!$AN1072))</f>
        <v>Forrest loser to Neill</v>
      </c>
      <c r="AU1072" s="45">
        <f>ABS(Stats!$AQ1072-Stats!$AP1072)</f>
        <v>2.94</v>
      </c>
      <c r="AV1072" s="45">
        <f>Stats!$AQ1072+Stats!$AP1072</f>
        <v>176.48</v>
      </c>
      <c r="AW1072" s="45"/>
      <c r="AX1072" s="4"/>
      <c r="AY1072" s="4"/>
      <c r="AZ1072" s="4"/>
      <c r="BB1072" s="4"/>
      <c r="BC1072" s="4"/>
      <c r="BD1072" s="4"/>
      <c r="BE1072" s="4"/>
      <c r="BG1072" s="4"/>
      <c r="BH1072" s="4"/>
      <c r="BI1072" s="4"/>
      <c r="BJ1072" s="4"/>
      <c r="BK1072" s="4"/>
      <c r="BL1072" s="4"/>
      <c r="BM1072" s="4"/>
      <c r="BN1072" s="4"/>
      <c r="BO1072" s="4"/>
      <c r="BP1072" s="4"/>
      <c r="BQ1072" s="4"/>
      <c r="BR1072" s="4"/>
      <c r="BS1072" s="4"/>
      <c r="BT1072" s="4"/>
      <c r="BU1072" s="4"/>
      <c r="BV1072" s="4"/>
      <c r="BW1072" s="4"/>
      <c r="BX1072" s="4"/>
      <c r="BY1072" s="4"/>
      <c r="BZ1072" s="4"/>
      <c r="CA1072" s="4"/>
      <c r="CB1072" s="4"/>
      <c r="CC1072" s="4"/>
      <c r="CD1072" s="4"/>
      <c r="CE1072" s="4"/>
      <c r="CF1072" s="4"/>
      <c r="CG1072" s="4"/>
      <c r="CH1072" s="4"/>
      <c r="CI1072" s="4"/>
      <c r="CJ1072" s="4"/>
      <c r="CK1072" s="4"/>
      <c r="CL1072" s="4"/>
      <c r="CM1072" s="4"/>
      <c r="CN1072" s="4"/>
      <c r="CO1072" s="4"/>
      <c r="CP1072" s="4"/>
      <c r="CQ1072" s="4"/>
      <c r="CR1072" s="4"/>
      <c r="CS1072" s="4"/>
      <c r="CT1072" s="4"/>
      <c r="CU1072" s="4"/>
      <c r="CV1072" s="4"/>
      <c r="CW1072" s="4"/>
    </row>
    <row r="1073" ht="12.75" customHeight="1">
      <c r="A1073" s="4"/>
      <c r="B1073" s="4"/>
      <c r="C1073" s="4"/>
      <c r="D1073" s="4"/>
      <c r="E1073" s="4"/>
      <c r="F1073" s="4"/>
      <c r="G1073" s="4"/>
      <c r="H1073" s="4"/>
      <c r="I1073" s="4"/>
      <c r="J1073" s="5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64">
        <v>2015.0</v>
      </c>
      <c r="AM1073" s="64">
        <v>10.0</v>
      </c>
      <c r="AN1073" s="65" t="s">
        <v>61</v>
      </c>
      <c r="AO1073" s="65" t="s">
        <v>49</v>
      </c>
      <c r="AP1073" s="64">
        <v>115.81</v>
      </c>
      <c r="AQ1073" s="64">
        <v>109.34</v>
      </c>
      <c r="AR1073" s="65" t="str">
        <f>IF(Stats!$AP1073&gt;Stats!$AQ1073,Stats!$AN1073,Stats!$AO1073)</f>
        <v>Jimmy</v>
      </c>
      <c r="AS1073" s="65" t="str">
        <f>IF(Stats!$AR1073=Stats!$AN1073,CONCATENATE(Stats!$AN1073," over ",Stats!$AO1073),CONCATENATE(Stats!$AO1073," over ",Stats!$AN1073))</f>
        <v>Jimmy over Adler</v>
      </c>
      <c r="AT1073" s="65" t="str">
        <f>IF(Stats!$AR1073=Stats!$AO1073,CONCATENATE(Stats!$AN1073," loser to ",Stats!$AO1073),CONCATENATE(Stats!$AO1073," loser to ",Stats!$AN1073))</f>
        <v>Adler loser to Jimmy</v>
      </c>
      <c r="AU1073" s="64">
        <f>ABS(Stats!$AQ1073-Stats!$AP1073)</f>
        <v>6.47</v>
      </c>
      <c r="AV1073" s="64">
        <f>Stats!$AQ1073+Stats!$AP1073</f>
        <v>225.15</v>
      </c>
      <c r="AW1073" s="64"/>
      <c r="AX1073" s="4"/>
      <c r="AY1073" s="4"/>
      <c r="AZ1073" s="4"/>
      <c r="BB1073" s="4"/>
      <c r="BC1073" s="4"/>
      <c r="BD1073" s="4"/>
      <c r="BE1073" s="4"/>
      <c r="BG1073" s="4"/>
      <c r="BH1073" s="4"/>
      <c r="BI1073" s="4"/>
      <c r="BJ1073" s="4"/>
      <c r="BK1073" s="4"/>
      <c r="BL1073" s="4"/>
      <c r="BM1073" s="4"/>
      <c r="BN1073" s="4"/>
      <c r="BO1073" s="4"/>
      <c r="BP1073" s="4"/>
      <c r="BQ1073" s="4"/>
      <c r="BR1073" s="4"/>
      <c r="BS1073" s="4"/>
      <c r="BT1073" s="4"/>
      <c r="BU1073" s="4"/>
      <c r="BV1073" s="4"/>
      <c r="BW1073" s="4"/>
      <c r="BX1073" s="4"/>
      <c r="BY1073" s="4"/>
      <c r="BZ1073" s="4"/>
      <c r="CA1073" s="4"/>
      <c r="CB1073" s="4"/>
      <c r="CC1073" s="4"/>
      <c r="CD1073" s="4"/>
      <c r="CE1073" s="4"/>
      <c r="CF1073" s="4"/>
      <c r="CG1073" s="4"/>
      <c r="CH1073" s="4"/>
      <c r="CI1073" s="4"/>
      <c r="CJ1073" s="4"/>
      <c r="CK1073" s="4"/>
      <c r="CL1073" s="4"/>
      <c r="CM1073" s="4"/>
      <c r="CN1073" s="4"/>
      <c r="CO1073" s="4"/>
      <c r="CP1073" s="4"/>
      <c r="CQ1073" s="4"/>
      <c r="CR1073" s="4"/>
      <c r="CS1073" s="4"/>
      <c r="CT1073" s="4"/>
      <c r="CU1073" s="4"/>
      <c r="CV1073" s="4"/>
      <c r="CW1073" s="4"/>
    </row>
    <row r="1074" ht="12.75" customHeight="1">
      <c r="A1074" s="4"/>
      <c r="B1074" s="4"/>
      <c r="C1074" s="4"/>
      <c r="D1074" s="4"/>
      <c r="E1074" s="4"/>
      <c r="F1074" s="4"/>
      <c r="G1074" s="4"/>
      <c r="H1074" s="4"/>
      <c r="I1074" s="4"/>
      <c r="J1074" s="5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5">
        <v>2015.0</v>
      </c>
      <c r="AM1074" s="45">
        <v>10.0</v>
      </c>
      <c r="AN1074" s="46" t="s">
        <v>68</v>
      </c>
      <c r="AO1074" s="46" t="s">
        <v>51</v>
      </c>
      <c r="AP1074" s="45">
        <v>77.23</v>
      </c>
      <c r="AQ1074" s="45">
        <v>64.23</v>
      </c>
      <c r="AR1074" s="46" t="str">
        <f>IF(Stats!$AP1074&gt;Stats!$AQ1074,Stats!$AN1074,Stats!$AO1074)</f>
        <v>Ryan</v>
      </c>
      <c r="AS1074" s="46" t="str">
        <f>IF(Stats!$AR1074=Stats!$AN1074,CONCATENATE(Stats!$AN1074," over ",Stats!$AO1074),CONCATENATE(Stats!$AO1074," over ",Stats!$AN1074))</f>
        <v>Ryan over Cam</v>
      </c>
      <c r="AT1074" s="46" t="str">
        <f>IF(Stats!$AR1074=Stats!$AO1074,CONCATENATE(Stats!$AN1074," loser to ",Stats!$AO1074),CONCATENATE(Stats!$AO1074," loser to ",Stats!$AN1074))</f>
        <v>Cam loser to Ryan</v>
      </c>
      <c r="AU1074" s="45">
        <f>ABS(Stats!$AQ1074-Stats!$AP1074)</f>
        <v>13</v>
      </c>
      <c r="AV1074" s="45">
        <f>Stats!$AQ1074+Stats!$AP1074</f>
        <v>141.46</v>
      </c>
      <c r="AW1074" s="45"/>
      <c r="AX1074" s="4"/>
      <c r="AY1074" s="4"/>
      <c r="AZ1074" s="4"/>
      <c r="BB1074" s="4"/>
      <c r="BC1074" s="4"/>
      <c r="BD1074" s="4"/>
      <c r="BE1074" s="4"/>
      <c r="BG1074" s="4"/>
      <c r="BH1074" s="4"/>
      <c r="BI1074" s="4"/>
      <c r="BJ1074" s="4"/>
      <c r="BK1074" s="4"/>
      <c r="BL1074" s="4"/>
      <c r="BM1074" s="4"/>
      <c r="BN1074" s="4"/>
      <c r="BO1074" s="4"/>
      <c r="BP1074" s="4"/>
      <c r="BQ1074" s="4"/>
      <c r="BR1074" s="4"/>
      <c r="BS1074" s="4"/>
      <c r="BT1074" s="4"/>
      <c r="BU1074" s="4"/>
      <c r="BV1074" s="4"/>
      <c r="BW1074" s="4"/>
      <c r="BX1074" s="4"/>
      <c r="BY1074" s="4"/>
      <c r="BZ1074" s="4"/>
      <c r="CA1074" s="4"/>
      <c r="CB1074" s="4"/>
      <c r="CC1074" s="4"/>
      <c r="CD1074" s="4"/>
      <c r="CE1074" s="4"/>
      <c r="CF1074" s="4"/>
      <c r="CG1074" s="4"/>
      <c r="CH1074" s="4"/>
      <c r="CI1074" s="4"/>
      <c r="CJ1074" s="4"/>
      <c r="CK1074" s="4"/>
      <c r="CL1074" s="4"/>
      <c r="CM1074" s="4"/>
      <c r="CN1074" s="4"/>
      <c r="CO1074" s="4"/>
      <c r="CP1074" s="4"/>
      <c r="CQ1074" s="4"/>
      <c r="CR1074" s="4"/>
      <c r="CS1074" s="4"/>
      <c r="CT1074" s="4"/>
      <c r="CU1074" s="4"/>
      <c r="CV1074" s="4"/>
      <c r="CW1074" s="4"/>
    </row>
    <row r="1075" ht="12.75" customHeight="1">
      <c r="A1075" s="4"/>
      <c r="B1075" s="4"/>
      <c r="C1075" s="4"/>
      <c r="D1075" s="4"/>
      <c r="E1075" s="4"/>
      <c r="F1075" s="4"/>
      <c r="G1075" s="4"/>
      <c r="H1075" s="4"/>
      <c r="I1075" s="4"/>
      <c r="J1075" s="5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64">
        <v>2015.0</v>
      </c>
      <c r="AM1075" s="64">
        <v>10.0</v>
      </c>
      <c r="AN1075" s="65" t="s">
        <v>55</v>
      </c>
      <c r="AO1075" s="65" t="s">
        <v>58</v>
      </c>
      <c r="AP1075" s="64">
        <v>83.34</v>
      </c>
      <c r="AQ1075" s="64">
        <v>79.56</v>
      </c>
      <c r="AR1075" s="65" t="str">
        <f>IF(Stats!$AP1075&gt;Stats!$AQ1075,Stats!$AN1075,Stats!$AO1075)</f>
        <v>Dave</v>
      </c>
      <c r="AS1075" s="65" t="str">
        <f>IF(Stats!$AR1075=Stats!$AN1075,CONCATENATE(Stats!$AN1075," over ",Stats!$AO1075),CONCATENATE(Stats!$AO1075," over ",Stats!$AN1075))</f>
        <v>Dave over Ean</v>
      </c>
      <c r="AT1075" s="65" t="str">
        <f>IF(Stats!$AR1075=Stats!$AO1075,CONCATENATE(Stats!$AN1075," loser to ",Stats!$AO1075),CONCATENATE(Stats!$AO1075," loser to ",Stats!$AN1075))</f>
        <v>Ean loser to Dave</v>
      </c>
      <c r="AU1075" s="64">
        <f>ABS(Stats!$AQ1075-Stats!$AP1075)</f>
        <v>3.78</v>
      </c>
      <c r="AV1075" s="64">
        <f>Stats!$AQ1075+Stats!$AP1075</f>
        <v>162.9</v>
      </c>
      <c r="AW1075" s="64"/>
      <c r="AX1075" s="4"/>
      <c r="AY1075" s="4"/>
      <c r="AZ1075" s="4"/>
      <c r="BB1075" s="4"/>
      <c r="BC1075" s="4"/>
      <c r="BD1075" s="4"/>
      <c r="BE1075" s="4"/>
      <c r="BG1075" s="4"/>
      <c r="BH1075" s="4"/>
      <c r="BI1075" s="4"/>
      <c r="BJ1075" s="4"/>
      <c r="BK1075" s="4"/>
      <c r="BL1075" s="4"/>
      <c r="BM1075" s="4"/>
      <c r="BN1075" s="4"/>
      <c r="BO1075" s="4"/>
      <c r="BP1075" s="4"/>
      <c r="BQ1075" s="4"/>
      <c r="BR1075" s="4"/>
      <c r="BS1075" s="4"/>
      <c r="BT1075" s="4"/>
      <c r="BU1075" s="4"/>
      <c r="BV1075" s="4"/>
      <c r="BW1075" s="4"/>
      <c r="BX1075" s="4"/>
      <c r="BY1075" s="4"/>
      <c r="BZ1075" s="4"/>
      <c r="CA1075" s="4"/>
      <c r="CB1075" s="4"/>
      <c r="CC1075" s="4"/>
      <c r="CD1075" s="4"/>
      <c r="CE1075" s="4"/>
      <c r="CF1075" s="4"/>
      <c r="CG1075" s="4"/>
      <c r="CH1075" s="4"/>
      <c r="CI1075" s="4"/>
      <c r="CJ1075" s="4"/>
      <c r="CK1075" s="4"/>
      <c r="CL1075" s="4"/>
      <c r="CM1075" s="4"/>
      <c r="CN1075" s="4"/>
      <c r="CO1075" s="4"/>
      <c r="CP1075" s="4"/>
      <c r="CQ1075" s="4"/>
      <c r="CR1075" s="4"/>
      <c r="CS1075" s="4"/>
      <c r="CT1075" s="4"/>
      <c r="CU1075" s="4"/>
      <c r="CV1075" s="4"/>
      <c r="CW1075" s="4"/>
    </row>
    <row r="1076" ht="12.75" customHeight="1">
      <c r="A1076" s="4"/>
      <c r="B1076" s="4"/>
      <c r="C1076" s="4"/>
      <c r="D1076" s="4"/>
      <c r="E1076" s="4"/>
      <c r="F1076" s="4"/>
      <c r="G1076" s="4"/>
      <c r="H1076" s="4"/>
      <c r="I1076" s="4"/>
      <c r="J1076" s="5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5">
        <v>2015.0</v>
      </c>
      <c r="AM1076" s="45">
        <v>10.0</v>
      </c>
      <c r="AN1076" s="46" t="s">
        <v>66</v>
      </c>
      <c r="AO1076" s="46" t="s">
        <v>50</v>
      </c>
      <c r="AP1076" s="45">
        <v>114.67</v>
      </c>
      <c r="AQ1076" s="45">
        <v>63.17</v>
      </c>
      <c r="AR1076" s="46" t="str">
        <f>IF(Stats!$AP1076&gt;Stats!$AQ1076,Stats!$AN1076,Stats!$AO1076)</f>
        <v>Nixon</v>
      </c>
      <c r="AS1076" s="46" t="str">
        <f>IF(Stats!$AR1076=Stats!$AN1076,CONCATENATE(Stats!$AN1076," over ",Stats!$AO1076),CONCATENATE(Stats!$AO1076," over ",Stats!$AN1076))</f>
        <v>Nixon over AJ</v>
      </c>
      <c r="AT1076" s="46" t="str">
        <f>IF(Stats!$AR1076=Stats!$AO1076,CONCATENATE(Stats!$AN1076," loser to ",Stats!$AO1076),CONCATENATE(Stats!$AO1076," loser to ",Stats!$AN1076))</f>
        <v>AJ loser to Nixon</v>
      </c>
      <c r="AU1076" s="45">
        <f>ABS(Stats!$AQ1076-Stats!$AP1076)</f>
        <v>51.5</v>
      </c>
      <c r="AV1076" s="45">
        <f>Stats!$AQ1076+Stats!$AP1076</f>
        <v>177.84</v>
      </c>
      <c r="AW1076" s="45"/>
      <c r="AX1076" s="4"/>
      <c r="AY1076" s="4"/>
      <c r="AZ1076" s="4"/>
      <c r="BB1076" s="4"/>
      <c r="BC1076" s="4"/>
      <c r="BD1076" s="4"/>
      <c r="BE1076" s="4"/>
      <c r="BG1076" s="4"/>
      <c r="BH1076" s="4"/>
      <c r="BI1076" s="4"/>
      <c r="BJ1076" s="4"/>
      <c r="BK1076" s="4"/>
      <c r="BL1076" s="4"/>
      <c r="BM1076" s="4"/>
      <c r="BN1076" s="4"/>
      <c r="BO1076" s="4"/>
      <c r="BP1076" s="4"/>
      <c r="BQ1076" s="4"/>
      <c r="BR1076" s="4"/>
      <c r="BS1076" s="4"/>
      <c r="BT1076" s="4"/>
      <c r="BU1076" s="4"/>
      <c r="BV1076" s="4"/>
      <c r="BW1076" s="4"/>
      <c r="BX1076" s="4"/>
      <c r="BY1076" s="4"/>
      <c r="BZ1076" s="4"/>
      <c r="CA1076" s="4"/>
      <c r="CB1076" s="4"/>
      <c r="CC1076" s="4"/>
      <c r="CD1076" s="4"/>
      <c r="CE1076" s="4"/>
      <c r="CF1076" s="4"/>
      <c r="CG1076" s="4"/>
      <c r="CH1076" s="4"/>
      <c r="CI1076" s="4"/>
      <c r="CJ1076" s="4"/>
      <c r="CK1076" s="4"/>
      <c r="CL1076" s="4"/>
      <c r="CM1076" s="4"/>
      <c r="CN1076" s="4"/>
      <c r="CO1076" s="4"/>
      <c r="CP1076" s="4"/>
      <c r="CQ1076" s="4"/>
      <c r="CR1076" s="4"/>
      <c r="CS1076" s="4"/>
      <c r="CT1076" s="4"/>
      <c r="CU1076" s="4"/>
      <c r="CV1076" s="4"/>
      <c r="CW1076" s="4"/>
    </row>
    <row r="1077" ht="12.75" customHeight="1">
      <c r="A1077" s="4"/>
      <c r="B1077" s="4"/>
      <c r="C1077" s="4"/>
      <c r="D1077" s="4"/>
      <c r="E1077" s="4"/>
      <c r="F1077" s="4"/>
      <c r="G1077" s="4"/>
      <c r="H1077" s="4"/>
      <c r="I1077" s="4"/>
      <c r="J1077" s="5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64">
        <v>2015.0</v>
      </c>
      <c r="AM1077" s="64">
        <v>10.0</v>
      </c>
      <c r="AN1077" s="65" t="s">
        <v>69</v>
      </c>
      <c r="AO1077" s="65" t="s">
        <v>63</v>
      </c>
      <c r="AP1077" s="64">
        <v>101.89</v>
      </c>
      <c r="AQ1077" s="64">
        <v>65.43</v>
      </c>
      <c r="AR1077" s="65" t="str">
        <f>IF(Stats!$AP1077&gt;Stats!$AQ1077,Stats!$AN1077,Stats!$AO1077)</f>
        <v>Todd</v>
      </c>
      <c r="AS1077" s="65" t="str">
        <f>IF(Stats!$AR1077=Stats!$AN1077,CONCATENATE(Stats!$AN1077," over ",Stats!$AO1077),CONCATENATE(Stats!$AO1077," over ",Stats!$AN1077))</f>
        <v>Todd over Mike S</v>
      </c>
      <c r="AT1077" s="65" t="str">
        <f>IF(Stats!$AR1077=Stats!$AO1077,CONCATENATE(Stats!$AN1077," loser to ",Stats!$AO1077),CONCATENATE(Stats!$AO1077," loser to ",Stats!$AN1077))</f>
        <v>Mike S loser to Todd</v>
      </c>
      <c r="AU1077" s="64">
        <f>ABS(Stats!$AQ1077-Stats!$AP1077)</f>
        <v>36.46</v>
      </c>
      <c r="AV1077" s="64">
        <f>Stats!$AQ1077+Stats!$AP1077</f>
        <v>167.32</v>
      </c>
      <c r="AW1077" s="64"/>
      <c r="AX1077" s="4"/>
      <c r="AY1077" s="4"/>
      <c r="AZ1077" s="4"/>
      <c r="BB1077" s="4"/>
      <c r="BC1077" s="4"/>
      <c r="BD1077" s="4"/>
      <c r="BE1077" s="4"/>
      <c r="BG1077" s="4"/>
      <c r="BH1077" s="4"/>
      <c r="BI1077" s="4"/>
      <c r="BJ1077" s="4"/>
      <c r="BK1077" s="4"/>
      <c r="BL1077" s="4"/>
      <c r="BM1077" s="4"/>
      <c r="BN1077" s="4"/>
      <c r="BO1077" s="4"/>
      <c r="BP1077" s="4"/>
      <c r="BQ1077" s="4"/>
      <c r="BR1077" s="4"/>
      <c r="BS1077" s="4"/>
      <c r="BT1077" s="4"/>
      <c r="BU1077" s="4"/>
      <c r="BV1077" s="4"/>
      <c r="BW1077" s="4"/>
      <c r="BX1077" s="4"/>
      <c r="BY1077" s="4"/>
      <c r="BZ1077" s="4"/>
      <c r="CA1077" s="4"/>
      <c r="CB1077" s="4"/>
      <c r="CC1077" s="4"/>
      <c r="CD1077" s="4"/>
      <c r="CE1077" s="4"/>
      <c r="CF1077" s="4"/>
      <c r="CG1077" s="4"/>
      <c r="CH1077" s="4"/>
      <c r="CI1077" s="4"/>
      <c r="CJ1077" s="4"/>
      <c r="CK1077" s="4"/>
      <c r="CL1077" s="4"/>
      <c r="CM1077" s="4"/>
      <c r="CN1077" s="4"/>
      <c r="CO1077" s="4"/>
      <c r="CP1077" s="4"/>
      <c r="CQ1077" s="4"/>
      <c r="CR1077" s="4"/>
      <c r="CS1077" s="4"/>
      <c r="CT1077" s="4"/>
      <c r="CU1077" s="4"/>
      <c r="CV1077" s="4"/>
      <c r="CW1077" s="4"/>
    </row>
    <row r="1078" ht="12.75" customHeight="1">
      <c r="A1078" s="4"/>
      <c r="B1078" s="4"/>
      <c r="C1078" s="4"/>
      <c r="D1078" s="4"/>
      <c r="E1078" s="4"/>
      <c r="F1078" s="4"/>
      <c r="G1078" s="4"/>
      <c r="H1078" s="4"/>
      <c r="I1078" s="4"/>
      <c r="J1078" s="5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5">
        <v>2015.0</v>
      </c>
      <c r="AM1078" s="45">
        <v>10.0</v>
      </c>
      <c r="AN1078" s="46" t="s">
        <v>60</v>
      </c>
      <c r="AO1078" s="46" t="s">
        <v>57</v>
      </c>
      <c r="AP1078" s="45">
        <v>102.63</v>
      </c>
      <c r="AQ1078" s="45">
        <v>121.27</v>
      </c>
      <c r="AR1078" s="46" t="str">
        <f>IF(Stats!$AP1078&gt;Stats!$AQ1078,Stats!$AN1078,Stats!$AO1078)</f>
        <v>Doug</v>
      </c>
      <c r="AS1078" s="46" t="str">
        <f>IF(Stats!$AR1078=Stats!$AN1078,CONCATENATE(Stats!$AN1078," over ",Stats!$AO1078),CONCATENATE(Stats!$AO1078," over ",Stats!$AN1078))</f>
        <v>Doug over Hoyle</v>
      </c>
      <c r="AT1078" s="46" t="str">
        <f>IF(Stats!$AR1078=Stats!$AO1078,CONCATENATE(Stats!$AN1078," loser to ",Stats!$AO1078),CONCATENATE(Stats!$AO1078," loser to ",Stats!$AN1078))</f>
        <v>Hoyle loser to Doug</v>
      </c>
      <c r="AU1078" s="45">
        <f>ABS(Stats!$AQ1078-Stats!$AP1078)</f>
        <v>18.64</v>
      </c>
      <c r="AV1078" s="45">
        <f>Stats!$AQ1078+Stats!$AP1078</f>
        <v>223.9</v>
      </c>
      <c r="AW1078" s="45"/>
      <c r="AX1078" s="4"/>
      <c r="AY1078" s="4"/>
      <c r="AZ1078" s="4"/>
      <c r="BB1078" s="4"/>
      <c r="BC1078" s="4"/>
      <c r="BD1078" s="4"/>
      <c r="BE1078" s="4"/>
      <c r="BG1078" s="4"/>
      <c r="BH1078" s="4"/>
      <c r="BI1078" s="4"/>
      <c r="BJ1078" s="4"/>
      <c r="BK1078" s="4"/>
      <c r="BL1078" s="4"/>
      <c r="BM1078" s="4"/>
      <c r="BN1078" s="4"/>
      <c r="BO1078" s="4"/>
      <c r="BP1078" s="4"/>
      <c r="BQ1078" s="4"/>
      <c r="BR1078" s="4"/>
      <c r="BS1078" s="4"/>
      <c r="BT1078" s="4"/>
      <c r="BU1078" s="4"/>
      <c r="BV1078" s="4"/>
      <c r="BW1078" s="4"/>
      <c r="BX1078" s="4"/>
      <c r="BY1078" s="4"/>
      <c r="BZ1078" s="4"/>
      <c r="CA1078" s="4"/>
      <c r="CB1078" s="4"/>
      <c r="CC1078" s="4"/>
      <c r="CD1078" s="4"/>
      <c r="CE1078" s="4"/>
      <c r="CF1078" s="4"/>
      <c r="CG1078" s="4"/>
      <c r="CH1078" s="4"/>
      <c r="CI1078" s="4"/>
      <c r="CJ1078" s="4"/>
      <c r="CK1078" s="4"/>
      <c r="CL1078" s="4"/>
      <c r="CM1078" s="4"/>
      <c r="CN1078" s="4"/>
      <c r="CO1078" s="4"/>
      <c r="CP1078" s="4"/>
      <c r="CQ1078" s="4"/>
      <c r="CR1078" s="4"/>
      <c r="CS1078" s="4"/>
      <c r="CT1078" s="4"/>
      <c r="CU1078" s="4"/>
      <c r="CV1078" s="4"/>
      <c r="CW1078" s="4"/>
    </row>
    <row r="1079" ht="12.75" customHeight="1">
      <c r="A1079" s="4"/>
      <c r="B1079" s="4"/>
      <c r="C1079" s="4"/>
      <c r="D1079" s="4"/>
      <c r="E1079" s="4"/>
      <c r="F1079" s="4"/>
      <c r="G1079" s="4"/>
      <c r="H1079" s="4"/>
      <c r="I1079" s="4"/>
      <c r="J1079" s="5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64">
        <v>2015.0</v>
      </c>
      <c r="AM1079" s="64">
        <v>9.0</v>
      </c>
      <c r="AN1079" s="65" t="s">
        <v>59</v>
      </c>
      <c r="AO1079" s="65" t="s">
        <v>61</v>
      </c>
      <c r="AP1079" s="64">
        <v>120.99</v>
      </c>
      <c r="AQ1079" s="64">
        <v>82.4</v>
      </c>
      <c r="AR1079" s="65" t="str">
        <f>IF(Stats!$AP1079&gt;Stats!$AQ1079,Stats!$AN1079,Stats!$AO1079)</f>
        <v>Forrest</v>
      </c>
      <c r="AS1079" s="65" t="str">
        <f>IF(Stats!$AR1079=Stats!$AN1079,CONCATENATE(Stats!$AN1079," over ",Stats!$AO1079),CONCATENATE(Stats!$AO1079," over ",Stats!$AN1079))</f>
        <v>Forrest over Jimmy</v>
      </c>
      <c r="AT1079" s="65" t="str">
        <f>IF(Stats!$AR1079=Stats!$AO1079,CONCATENATE(Stats!$AN1079," loser to ",Stats!$AO1079),CONCATENATE(Stats!$AO1079," loser to ",Stats!$AN1079))</f>
        <v>Jimmy loser to Forrest</v>
      </c>
      <c r="AU1079" s="64">
        <f>ABS(Stats!$AQ1079-Stats!$AP1079)</f>
        <v>38.59</v>
      </c>
      <c r="AV1079" s="64">
        <f>Stats!$AQ1079+Stats!$AP1079</f>
        <v>203.39</v>
      </c>
      <c r="AW1079" s="64"/>
      <c r="AX1079" s="4"/>
      <c r="AY1079" s="4"/>
      <c r="AZ1079" s="4"/>
      <c r="BB1079" s="4"/>
      <c r="BC1079" s="4"/>
      <c r="BD1079" s="4"/>
      <c r="BE1079" s="4"/>
      <c r="BG1079" s="4"/>
      <c r="BH1079" s="4"/>
      <c r="BI1079" s="4"/>
      <c r="BJ1079" s="4"/>
      <c r="BK1079" s="4"/>
      <c r="BL1079" s="4"/>
      <c r="BM1079" s="4"/>
      <c r="BN1079" s="4"/>
      <c r="BO1079" s="4"/>
      <c r="BP1079" s="4"/>
      <c r="BQ1079" s="4"/>
      <c r="BR1079" s="4"/>
      <c r="BS1079" s="4"/>
      <c r="BT1079" s="4"/>
      <c r="BU1079" s="4"/>
      <c r="BV1079" s="4"/>
      <c r="BW1079" s="4"/>
      <c r="BX1079" s="4"/>
      <c r="BY1079" s="4"/>
      <c r="BZ1079" s="4"/>
      <c r="CA1079" s="4"/>
      <c r="CB1079" s="4"/>
      <c r="CC1079" s="4"/>
      <c r="CD1079" s="4"/>
      <c r="CE1079" s="4"/>
      <c r="CF1079" s="4"/>
      <c r="CG1079" s="4"/>
      <c r="CH1079" s="4"/>
      <c r="CI1079" s="4"/>
      <c r="CJ1079" s="4"/>
      <c r="CK1079" s="4"/>
      <c r="CL1079" s="4"/>
      <c r="CM1079" s="4"/>
      <c r="CN1079" s="4"/>
      <c r="CO1079" s="4"/>
      <c r="CP1079" s="4"/>
      <c r="CQ1079" s="4"/>
      <c r="CR1079" s="4"/>
      <c r="CS1079" s="4"/>
      <c r="CT1079" s="4"/>
      <c r="CU1079" s="4"/>
      <c r="CV1079" s="4"/>
      <c r="CW1079" s="4"/>
    </row>
    <row r="1080" ht="12.75" customHeight="1">
      <c r="A1080" s="4"/>
      <c r="B1080" s="4"/>
      <c r="C1080" s="4"/>
      <c r="D1080" s="4"/>
      <c r="E1080" s="4"/>
      <c r="F1080" s="4"/>
      <c r="G1080" s="4"/>
      <c r="H1080" s="4"/>
      <c r="I1080" s="4"/>
      <c r="J1080" s="5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5">
        <v>2015.0</v>
      </c>
      <c r="AM1080" s="45">
        <v>9.0</v>
      </c>
      <c r="AN1080" s="46" t="s">
        <v>65</v>
      </c>
      <c r="AO1080" s="46" t="s">
        <v>68</v>
      </c>
      <c r="AP1080" s="45">
        <v>82.11</v>
      </c>
      <c r="AQ1080" s="45">
        <v>86.01</v>
      </c>
      <c r="AR1080" s="46" t="str">
        <f>IF(Stats!$AP1080&gt;Stats!$AQ1080,Stats!$AN1080,Stats!$AO1080)</f>
        <v>Ryan</v>
      </c>
      <c r="AS1080" s="46" t="str">
        <f>IF(Stats!$AR1080=Stats!$AN1080,CONCATENATE(Stats!$AN1080," over ",Stats!$AO1080),CONCATENATE(Stats!$AO1080," over ",Stats!$AN1080))</f>
        <v>Ryan over Neill</v>
      </c>
      <c r="AT1080" s="46" t="str">
        <f>IF(Stats!$AR1080=Stats!$AO1080,CONCATENATE(Stats!$AN1080," loser to ",Stats!$AO1080),CONCATENATE(Stats!$AO1080," loser to ",Stats!$AN1080))</f>
        <v>Neill loser to Ryan</v>
      </c>
      <c r="AU1080" s="45">
        <f>ABS(Stats!$AQ1080-Stats!$AP1080)</f>
        <v>3.9</v>
      </c>
      <c r="AV1080" s="45">
        <f>Stats!$AQ1080+Stats!$AP1080</f>
        <v>168.12</v>
      </c>
      <c r="AW1080" s="45"/>
      <c r="AX1080" s="4"/>
      <c r="AY1080" s="4"/>
      <c r="AZ1080" s="4"/>
      <c r="BB1080" s="4"/>
      <c r="BC1080" s="4"/>
      <c r="BD1080" s="4"/>
      <c r="BE1080" s="4"/>
      <c r="BG1080" s="4"/>
      <c r="BH1080" s="4"/>
      <c r="BI1080" s="4"/>
      <c r="BJ1080" s="4"/>
      <c r="BK1080" s="4"/>
      <c r="BL1080" s="4"/>
      <c r="BM1080" s="4"/>
      <c r="BN1080" s="4"/>
      <c r="BO1080" s="4"/>
      <c r="BP1080" s="4"/>
      <c r="BQ1080" s="4"/>
      <c r="BR1080" s="4"/>
      <c r="BS1080" s="4"/>
      <c r="BT1080" s="4"/>
      <c r="BU1080" s="4"/>
      <c r="BV1080" s="4"/>
      <c r="BW1080" s="4"/>
      <c r="BX1080" s="4"/>
      <c r="BY1080" s="4"/>
      <c r="BZ1080" s="4"/>
      <c r="CA1080" s="4"/>
      <c r="CB1080" s="4"/>
      <c r="CC1080" s="4"/>
      <c r="CD1080" s="4"/>
      <c r="CE1080" s="4"/>
      <c r="CF1080" s="4"/>
      <c r="CG1080" s="4"/>
      <c r="CH1080" s="4"/>
      <c r="CI1080" s="4"/>
      <c r="CJ1080" s="4"/>
      <c r="CK1080" s="4"/>
      <c r="CL1080" s="4"/>
      <c r="CM1080" s="4"/>
      <c r="CN1080" s="4"/>
      <c r="CO1080" s="4"/>
      <c r="CP1080" s="4"/>
      <c r="CQ1080" s="4"/>
      <c r="CR1080" s="4"/>
      <c r="CS1080" s="4"/>
      <c r="CT1080" s="4"/>
      <c r="CU1080" s="4"/>
      <c r="CV1080" s="4"/>
      <c r="CW1080" s="4"/>
    </row>
    <row r="1081" ht="12.75" customHeight="1">
      <c r="A1081" s="4"/>
      <c r="B1081" s="4"/>
      <c r="C1081" s="4"/>
      <c r="D1081" s="4"/>
      <c r="E1081" s="4"/>
      <c r="F1081" s="4"/>
      <c r="G1081" s="4"/>
      <c r="H1081" s="4"/>
      <c r="I1081" s="4"/>
      <c r="J1081" s="5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64">
        <v>2015.0</v>
      </c>
      <c r="AM1081" s="64">
        <v>9.0</v>
      </c>
      <c r="AN1081" s="65" t="s">
        <v>49</v>
      </c>
      <c r="AO1081" s="65" t="s">
        <v>55</v>
      </c>
      <c r="AP1081" s="64">
        <v>99.12</v>
      </c>
      <c r="AQ1081" s="64">
        <v>83.91</v>
      </c>
      <c r="AR1081" s="65" t="str">
        <f>IF(Stats!$AP1081&gt;Stats!$AQ1081,Stats!$AN1081,Stats!$AO1081)</f>
        <v>Adler</v>
      </c>
      <c r="AS1081" s="65" t="str">
        <f>IF(Stats!$AR1081=Stats!$AN1081,CONCATENATE(Stats!$AN1081," over ",Stats!$AO1081),CONCATENATE(Stats!$AO1081," over ",Stats!$AN1081))</f>
        <v>Adler over Dave</v>
      </c>
      <c r="AT1081" s="65" t="str">
        <f>IF(Stats!$AR1081=Stats!$AO1081,CONCATENATE(Stats!$AN1081," loser to ",Stats!$AO1081),CONCATENATE(Stats!$AO1081," loser to ",Stats!$AN1081))</f>
        <v>Dave loser to Adler</v>
      </c>
      <c r="AU1081" s="64">
        <f>ABS(Stats!$AQ1081-Stats!$AP1081)</f>
        <v>15.21</v>
      </c>
      <c r="AV1081" s="64">
        <f>Stats!$AQ1081+Stats!$AP1081</f>
        <v>183.03</v>
      </c>
      <c r="AW1081" s="64"/>
      <c r="AX1081" s="4"/>
      <c r="AY1081" s="4"/>
      <c r="AZ1081" s="4"/>
      <c r="BB1081" s="4"/>
      <c r="BC1081" s="4"/>
      <c r="BD1081" s="4"/>
      <c r="BE1081" s="4"/>
      <c r="BG1081" s="4"/>
      <c r="BH1081" s="4"/>
      <c r="BI1081" s="4"/>
      <c r="BJ1081" s="4"/>
      <c r="BK1081" s="4"/>
      <c r="BL1081" s="4"/>
      <c r="BM1081" s="4"/>
      <c r="BN1081" s="4"/>
      <c r="BO1081" s="4"/>
      <c r="BP1081" s="4"/>
      <c r="BQ1081" s="4"/>
      <c r="BR1081" s="4"/>
      <c r="BS1081" s="4"/>
      <c r="BT1081" s="4"/>
      <c r="BU1081" s="4"/>
      <c r="BV1081" s="4"/>
      <c r="BW1081" s="4"/>
      <c r="BX1081" s="4"/>
      <c r="BY1081" s="4"/>
      <c r="BZ1081" s="4"/>
      <c r="CA1081" s="4"/>
      <c r="CB1081" s="4"/>
      <c r="CC1081" s="4"/>
      <c r="CD1081" s="4"/>
      <c r="CE1081" s="4"/>
      <c r="CF1081" s="4"/>
      <c r="CG1081" s="4"/>
      <c r="CH1081" s="4"/>
      <c r="CI1081" s="4"/>
      <c r="CJ1081" s="4"/>
      <c r="CK1081" s="4"/>
      <c r="CL1081" s="4"/>
      <c r="CM1081" s="4"/>
      <c r="CN1081" s="4"/>
      <c r="CO1081" s="4"/>
      <c r="CP1081" s="4"/>
      <c r="CQ1081" s="4"/>
      <c r="CR1081" s="4"/>
      <c r="CS1081" s="4"/>
      <c r="CT1081" s="4"/>
      <c r="CU1081" s="4"/>
      <c r="CV1081" s="4"/>
      <c r="CW1081" s="4"/>
    </row>
    <row r="1082" ht="12.75" customHeight="1">
      <c r="A1082" s="4"/>
      <c r="B1082" s="4"/>
      <c r="C1082" s="4"/>
      <c r="D1082" s="4"/>
      <c r="E1082" s="4"/>
      <c r="F1082" s="4"/>
      <c r="G1082" s="4"/>
      <c r="H1082" s="4"/>
      <c r="I1082" s="4"/>
      <c r="J1082" s="5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5">
        <v>2015.0</v>
      </c>
      <c r="AM1082" s="45">
        <v>9.0</v>
      </c>
      <c r="AN1082" s="46" t="s">
        <v>51</v>
      </c>
      <c r="AO1082" s="46" t="s">
        <v>66</v>
      </c>
      <c r="AP1082" s="45">
        <v>121.68</v>
      </c>
      <c r="AQ1082" s="45">
        <v>89.32</v>
      </c>
      <c r="AR1082" s="46" t="str">
        <f>IF(Stats!$AP1082&gt;Stats!$AQ1082,Stats!$AN1082,Stats!$AO1082)</f>
        <v>Cam</v>
      </c>
      <c r="AS1082" s="46" t="str">
        <f>IF(Stats!$AR1082=Stats!$AN1082,CONCATENATE(Stats!$AN1082," over ",Stats!$AO1082),CONCATENATE(Stats!$AO1082," over ",Stats!$AN1082))</f>
        <v>Cam over Nixon</v>
      </c>
      <c r="AT1082" s="46" t="str">
        <f>IF(Stats!$AR1082=Stats!$AO1082,CONCATENATE(Stats!$AN1082," loser to ",Stats!$AO1082),CONCATENATE(Stats!$AO1082," loser to ",Stats!$AN1082))</f>
        <v>Nixon loser to Cam</v>
      </c>
      <c r="AU1082" s="45">
        <f>ABS(Stats!$AQ1082-Stats!$AP1082)</f>
        <v>32.36</v>
      </c>
      <c r="AV1082" s="45">
        <f>Stats!$AQ1082+Stats!$AP1082</f>
        <v>211</v>
      </c>
      <c r="AW1082" s="45"/>
      <c r="AX1082" s="4"/>
      <c r="AY1082" s="4"/>
      <c r="AZ1082" s="4"/>
      <c r="BB1082" s="4"/>
      <c r="BC1082" s="4"/>
      <c r="BD1082" s="4"/>
      <c r="BE1082" s="4"/>
      <c r="BG1082" s="4"/>
      <c r="BH1082" s="4"/>
      <c r="BI1082" s="4"/>
      <c r="BJ1082" s="4"/>
      <c r="BK1082" s="4"/>
      <c r="BL1082" s="4"/>
      <c r="BM1082" s="4"/>
      <c r="BN1082" s="4"/>
      <c r="BO1082" s="4"/>
      <c r="BP1082" s="4"/>
      <c r="BQ1082" s="4"/>
      <c r="BR1082" s="4"/>
      <c r="BS1082" s="4"/>
      <c r="BT1082" s="4"/>
      <c r="BU1082" s="4"/>
      <c r="BV1082" s="4"/>
      <c r="BW1082" s="4"/>
      <c r="BX1082" s="4"/>
      <c r="BY1082" s="4"/>
      <c r="BZ1082" s="4"/>
      <c r="CA1082" s="4"/>
      <c r="CB1082" s="4"/>
      <c r="CC1082" s="4"/>
      <c r="CD1082" s="4"/>
      <c r="CE1082" s="4"/>
      <c r="CF1082" s="4"/>
      <c r="CG1082" s="4"/>
      <c r="CH1082" s="4"/>
      <c r="CI1082" s="4"/>
      <c r="CJ1082" s="4"/>
      <c r="CK1082" s="4"/>
      <c r="CL1082" s="4"/>
      <c r="CM1082" s="4"/>
      <c r="CN1082" s="4"/>
      <c r="CO1082" s="4"/>
      <c r="CP1082" s="4"/>
      <c r="CQ1082" s="4"/>
      <c r="CR1082" s="4"/>
      <c r="CS1082" s="4"/>
      <c r="CT1082" s="4"/>
      <c r="CU1082" s="4"/>
      <c r="CV1082" s="4"/>
      <c r="CW1082" s="4"/>
    </row>
    <row r="1083" ht="12.75" customHeight="1">
      <c r="A1083" s="4"/>
      <c r="B1083" s="4"/>
      <c r="C1083" s="4"/>
      <c r="D1083" s="4"/>
      <c r="E1083" s="4"/>
      <c r="F1083" s="4"/>
      <c r="G1083" s="4"/>
      <c r="H1083" s="4"/>
      <c r="I1083" s="4"/>
      <c r="J1083" s="5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64">
        <v>2015.0</v>
      </c>
      <c r="AM1083" s="64">
        <v>9.0</v>
      </c>
      <c r="AN1083" s="65" t="s">
        <v>58</v>
      </c>
      <c r="AO1083" s="65" t="s">
        <v>69</v>
      </c>
      <c r="AP1083" s="64">
        <v>126.93</v>
      </c>
      <c r="AQ1083" s="64">
        <v>89.06</v>
      </c>
      <c r="AR1083" s="65" t="str">
        <f>IF(Stats!$AP1083&gt;Stats!$AQ1083,Stats!$AN1083,Stats!$AO1083)</f>
        <v>Ean</v>
      </c>
      <c r="AS1083" s="65" t="str">
        <f>IF(Stats!$AR1083=Stats!$AN1083,CONCATENATE(Stats!$AN1083," over ",Stats!$AO1083),CONCATENATE(Stats!$AO1083," over ",Stats!$AN1083))</f>
        <v>Ean over Todd</v>
      </c>
      <c r="AT1083" s="65" t="str">
        <f>IF(Stats!$AR1083=Stats!$AO1083,CONCATENATE(Stats!$AN1083," loser to ",Stats!$AO1083),CONCATENATE(Stats!$AO1083," loser to ",Stats!$AN1083))</f>
        <v>Todd loser to Ean</v>
      </c>
      <c r="AU1083" s="64">
        <f>ABS(Stats!$AQ1083-Stats!$AP1083)</f>
        <v>37.87</v>
      </c>
      <c r="AV1083" s="64">
        <f>Stats!$AQ1083+Stats!$AP1083</f>
        <v>215.99</v>
      </c>
      <c r="AW1083" s="64"/>
      <c r="AX1083" s="4"/>
      <c r="AY1083" s="4"/>
      <c r="AZ1083" s="4"/>
      <c r="BB1083" s="4"/>
      <c r="BC1083" s="4"/>
      <c r="BD1083" s="4"/>
      <c r="BE1083" s="4"/>
      <c r="BG1083" s="4"/>
      <c r="BH1083" s="4"/>
      <c r="BI1083" s="4"/>
      <c r="BJ1083" s="4"/>
      <c r="BK1083" s="4"/>
      <c r="BL1083" s="4"/>
      <c r="BM1083" s="4"/>
      <c r="BN1083" s="4"/>
      <c r="BO1083" s="4"/>
      <c r="BP1083" s="4"/>
      <c r="BQ1083" s="4"/>
      <c r="BR1083" s="4"/>
      <c r="BS1083" s="4"/>
      <c r="BT1083" s="4"/>
      <c r="BU1083" s="4"/>
      <c r="BV1083" s="4"/>
      <c r="BW1083" s="4"/>
      <c r="BX1083" s="4"/>
      <c r="BY1083" s="4"/>
      <c r="BZ1083" s="4"/>
      <c r="CA1083" s="4"/>
      <c r="CB1083" s="4"/>
      <c r="CC1083" s="4"/>
      <c r="CD1083" s="4"/>
      <c r="CE1083" s="4"/>
      <c r="CF1083" s="4"/>
      <c r="CG1083" s="4"/>
      <c r="CH1083" s="4"/>
      <c r="CI1083" s="4"/>
      <c r="CJ1083" s="4"/>
      <c r="CK1083" s="4"/>
      <c r="CL1083" s="4"/>
      <c r="CM1083" s="4"/>
      <c r="CN1083" s="4"/>
      <c r="CO1083" s="4"/>
      <c r="CP1083" s="4"/>
      <c r="CQ1083" s="4"/>
      <c r="CR1083" s="4"/>
      <c r="CS1083" s="4"/>
      <c r="CT1083" s="4"/>
      <c r="CU1083" s="4"/>
      <c r="CV1083" s="4"/>
      <c r="CW1083" s="4"/>
    </row>
    <row r="1084" ht="12.75" customHeight="1">
      <c r="A1084" s="4"/>
      <c r="B1084" s="4"/>
      <c r="C1084" s="4"/>
      <c r="D1084" s="4"/>
      <c r="E1084" s="4"/>
      <c r="F1084" s="4"/>
      <c r="G1084" s="4"/>
      <c r="H1084" s="4"/>
      <c r="I1084" s="4"/>
      <c r="J1084" s="5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5">
        <v>2015.0</v>
      </c>
      <c r="AM1084" s="45">
        <v>9.0</v>
      </c>
      <c r="AN1084" s="46" t="s">
        <v>50</v>
      </c>
      <c r="AO1084" s="46" t="s">
        <v>60</v>
      </c>
      <c r="AP1084" s="45">
        <v>69.74</v>
      </c>
      <c r="AQ1084" s="45">
        <v>104.34</v>
      </c>
      <c r="AR1084" s="46" t="str">
        <f>IF(Stats!$AP1084&gt;Stats!$AQ1084,Stats!$AN1084,Stats!$AO1084)</f>
        <v>Hoyle</v>
      </c>
      <c r="AS1084" s="46" t="str">
        <f>IF(Stats!$AR1084=Stats!$AN1084,CONCATENATE(Stats!$AN1084," over ",Stats!$AO1084),CONCATENATE(Stats!$AO1084," over ",Stats!$AN1084))</f>
        <v>Hoyle over AJ</v>
      </c>
      <c r="AT1084" s="46" t="str">
        <f>IF(Stats!$AR1084=Stats!$AO1084,CONCATENATE(Stats!$AN1084," loser to ",Stats!$AO1084),CONCATENATE(Stats!$AO1084," loser to ",Stats!$AN1084))</f>
        <v>AJ loser to Hoyle</v>
      </c>
      <c r="AU1084" s="45">
        <f>ABS(Stats!$AQ1084-Stats!$AP1084)</f>
        <v>34.6</v>
      </c>
      <c r="AV1084" s="45">
        <f>Stats!$AQ1084+Stats!$AP1084</f>
        <v>174.08</v>
      </c>
      <c r="AW1084" s="45"/>
      <c r="AX1084" s="4"/>
      <c r="AY1084" s="4"/>
      <c r="AZ1084" s="4"/>
      <c r="BB1084" s="4"/>
      <c r="BC1084" s="4"/>
      <c r="BD1084" s="4"/>
      <c r="BE1084" s="4"/>
      <c r="BG1084" s="4"/>
      <c r="BH1084" s="4"/>
      <c r="BI1084" s="4"/>
      <c r="BJ1084" s="4"/>
      <c r="BK1084" s="4"/>
      <c r="BL1084" s="4"/>
      <c r="BM1084" s="4"/>
      <c r="BN1084" s="4"/>
      <c r="BO1084" s="4"/>
      <c r="BP1084" s="4"/>
      <c r="BQ1084" s="4"/>
      <c r="BR1084" s="4"/>
      <c r="BS1084" s="4"/>
      <c r="BT1084" s="4"/>
      <c r="BU1084" s="4"/>
      <c r="BV1084" s="4"/>
      <c r="BW1084" s="4"/>
      <c r="BX1084" s="4"/>
      <c r="BY1084" s="4"/>
      <c r="BZ1084" s="4"/>
      <c r="CA1084" s="4"/>
      <c r="CB1084" s="4"/>
      <c r="CC1084" s="4"/>
      <c r="CD1084" s="4"/>
      <c r="CE1084" s="4"/>
      <c r="CF1084" s="4"/>
      <c r="CG1084" s="4"/>
      <c r="CH1084" s="4"/>
      <c r="CI1084" s="4"/>
      <c r="CJ1084" s="4"/>
      <c r="CK1084" s="4"/>
      <c r="CL1084" s="4"/>
      <c r="CM1084" s="4"/>
      <c r="CN1084" s="4"/>
      <c r="CO1084" s="4"/>
      <c r="CP1084" s="4"/>
      <c r="CQ1084" s="4"/>
      <c r="CR1084" s="4"/>
      <c r="CS1084" s="4"/>
      <c r="CT1084" s="4"/>
      <c r="CU1084" s="4"/>
      <c r="CV1084" s="4"/>
      <c r="CW1084" s="4"/>
    </row>
    <row r="1085" ht="12.75" customHeight="1">
      <c r="A1085" s="4"/>
      <c r="B1085" s="4"/>
      <c r="C1085" s="4"/>
      <c r="D1085" s="4"/>
      <c r="E1085" s="4"/>
      <c r="F1085" s="4"/>
      <c r="G1085" s="4"/>
      <c r="H1085" s="4"/>
      <c r="I1085" s="4"/>
      <c r="J1085" s="5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64">
        <v>2015.0</v>
      </c>
      <c r="AM1085" s="64">
        <v>9.0</v>
      </c>
      <c r="AN1085" s="65" t="s">
        <v>63</v>
      </c>
      <c r="AO1085" s="65" t="s">
        <v>57</v>
      </c>
      <c r="AP1085" s="64">
        <v>142.39</v>
      </c>
      <c r="AQ1085" s="64">
        <v>134.01</v>
      </c>
      <c r="AR1085" s="65" t="str">
        <f>IF(Stats!$AP1085&gt;Stats!$AQ1085,Stats!$AN1085,Stats!$AO1085)</f>
        <v>Mike S</v>
      </c>
      <c r="AS1085" s="65" t="str">
        <f>IF(Stats!$AR1085=Stats!$AN1085,CONCATENATE(Stats!$AN1085," over ",Stats!$AO1085),CONCATENATE(Stats!$AO1085," over ",Stats!$AN1085))</f>
        <v>Mike S over Doug</v>
      </c>
      <c r="AT1085" s="65" t="str">
        <f>IF(Stats!$AR1085=Stats!$AO1085,CONCATENATE(Stats!$AN1085," loser to ",Stats!$AO1085),CONCATENATE(Stats!$AO1085," loser to ",Stats!$AN1085))</f>
        <v>Doug loser to Mike S</v>
      </c>
      <c r="AU1085" s="64">
        <f>ABS(Stats!$AQ1085-Stats!$AP1085)</f>
        <v>8.38</v>
      </c>
      <c r="AV1085" s="64">
        <f>Stats!$AQ1085+Stats!$AP1085</f>
        <v>276.4</v>
      </c>
      <c r="AW1085" s="64"/>
      <c r="AX1085" s="4"/>
      <c r="AY1085" s="4"/>
      <c r="AZ1085" s="4"/>
      <c r="BB1085" s="4"/>
      <c r="BC1085" s="4"/>
      <c r="BD1085" s="4"/>
      <c r="BE1085" s="4"/>
      <c r="BG1085" s="4"/>
      <c r="BH1085" s="4"/>
      <c r="BI1085" s="4"/>
      <c r="BJ1085" s="4"/>
      <c r="BK1085" s="4"/>
      <c r="BL1085" s="4"/>
      <c r="BM1085" s="4"/>
      <c r="BN1085" s="4"/>
      <c r="BO1085" s="4"/>
      <c r="BP1085" s="4"/>
      <c r="BQ1085" s="4"/>
      <c r="BR1085" s="4"/>
      <c r="BS1085" s="4"/>
      <c r="BT1085" s="4"/>
      <c r="BU1085" s="4"/>
      <c r="BV1085" s="4"/>
      <c r="BW1085" s="4"/>
      <c r="BX1085" s="4"/>
      <c r="BY1085" s="4"/>
      <c r="BZ1085" s="4"/>
      <c r="CA1085" s="4"/>
      <c r="CB1085" s="4"/>
      <c r="CC1085" s="4"/>
      <c r="CD1085" s="4"/>
      <c r="CE1085" s="4"/>
      <c r="CF1085" s="4"/>
      <c r="CG1085" s="4"/>
      <c r="CH1085" s="4"/>
      <c r="CI1085" s="4"/>
      <c r="CJ1085" s="4"/>
      <c r="CK1085" s="4"/>
      <c r="CL1085" s="4"/>
      <c r="CM1085" s="4"/>
      <c r="CN1085" s="4"/>
      <c r="CO1085" s="4"/>
      <c r="CP1085" s="4"/>
      <c r="CQ1085" s="4"/>
      <c r="CR1085" s="4"/>
      <c r="CS1085" s="4"/>
      <c r="CT1085" s="4"/>
      <c r="CU1085" s="4"/>
      <c r="CV1085" s="4"/>
      <c r="CW1085" s="4"/>
    </row>
    <row r="1086" ht="12.75" customHeight="1">
      <c r="A1086" s="4"/>
      <c r="B1086" s="4"/>
      <c r="C1086" s="4"/>
      <c r="D1086" s="4"/>
      <c r="E1086" s="4"/>
      <c r="F1086" s="4"/>
      <c r="G1086" s="4"/>
      <c r="H1086" s="4"/>
      <c r="I1086" s="4"/>
      <c r="J1086" s="5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5">
        <v>2015.0</v>
      </c>
      <c r="AM1086" s="45">
        <v>8.0</v>
      </c>
      <c r="AN1086" s="46" t="s">
        <v>68</v>
      </c>
      <c r="AO1086" s="46" t="s">
        <v>59</v>
      </c>
      <c r="AP1086" s="45">
        <v>82.89</v>
      </c>
      <c r="AQ1086" s="45">
        <v>58.05</v>
      </c>
      <c r="AR1086" s="46" t="str">
        <f>IF(Stats!$AP1086&gt;Stats!$AQ1086,Stats!$AN1086,Stats!$AO1086)</f>
        <v>Ryan</v>
      </c>
      <c r="AS1086" s="46" t="str">
        <f>IF(Stats!$AR1086=Stats!$AN1086,CONCATENATE(Stats!$AN1086," over ",Stats!$AO1086),CONCATENATE(Stats!$AO1086," over ",Stats!$AN1086))</f>
        <v>Ryan over Forrest</v>
      </c>
      <c r="AT1086" s="46" t="str">
        <f>IF(Stats!$AR1086=Stats!$AO1086,CONCATENATE(Stats!$AN1086," loser to ",Stats!$AO1086),CONCATENATE(Stats!$AO1086," loser to ",Stats!$AN1086))</f>
        <v>Forrest loser to Ryan</v>
      </c>
      <c r="AU1086" s="45">
        <f>ABS(Stats!$AQ1086-Stats!$AP1086)</f>
        <v>24.84</v>
      </c>
      <c r="AV1086" s="45">
        <f>Stats!$AQ1086+Stats!$AP1086</f>
        <v>140.94</v>
      </c>
      <c r="AW1086" s="45"/>
      <c r="AX1086" s="4"/>
      <c r="AY1086" s="4"/>
      <c r="AZ1086" s="4"/>
      <c r="BB1086" s="4"/>
      <c r="BC1086" s="4"/>
      <c r="BD1086" s="4"/>
      <c r="BE1086" s="4"/>
      <c r="BG1086" s="4"/>
      <c r="BH1086" s="4"/>
      <c r="BI1086" s="4"/>
      <c r="BJ1086" s="4"/>
      <c r="BK1086" s="4"/>
      <c r="BL1086" s="4"/>
      <c r="BM1086" s="4"/>
      <c r="BN1086" s="4"/>
      <c r="BO1086" s="4"/>
      <c r="BP1086" s="4"/>
      <c r="BQ1086" s="4"/>
      <c r="BR1086" s="4"/>
      <c r="BS1086" s="4"/>
      <c r="BT1086" s="4"/>
      <c r="BU1086" s="4"/>
      <c r="BV1086" s="4"/>
      <c r="BW1086" s="4"/>
      <c r="BX1086" s="4"/>
      <c r="BY1086" s="4"/>
      <c r="BZ1086" s="4"/>
      <c r="CA1086" s="4"/>
      <c r="CB1086" s="4"/>
      <c r="CC1086" s="4"/>
      <c r="CD1086" s="4"/>
      <c r="CE1086" s="4"/>
      <c r="CF1086" s="4"/>
      <c r="CG1086" s="4"/>
      <c r="CH1086" s="4"/>
      <c r="CI1086" s="4"/>
      <c r="CJ1086" s="4"/>
      <c r="CK1086" s="4"/>
      <c r="CL1086" s="4"/>
      <c r="CM1086" s="4"/>
      <c r="CN1086" s="4"/>
      <c r="CO1086" s="4"/>
      <c r="CP1086" s="4"/>
      <c r="CQ1086" s="4"/>
      <c r="CR1086" s="4"/>
      <c r="CS1086" s="4"/>
      <c r="CT1086" s="4"/>
      <c r="CU1086" s="4"/>
      <c r="CV1086" s="4"/>
      <c r="CW1086" s="4"/>
    </row>
    <row r="1087" ht="12.75" customHeight="1">
      <c r="A1087" s="4"/>
      <c r="B1087" s="4"/>
      <c r="C1087" s="4"/>
      <c r="D1087" s="4"/>
      <c r="E1087" s="4"/>
      <c r="F1087" s="4"/>
      <c r="G1087" s="4"/>
      <c r="H1087" s="4"/>
      <c r="I1087" s="4"/>
      <c r="J1087" s="5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64">
        <v>2015.0</v>
      </c>
      <c r="AM1087" s="64">
        <v>8.0</v>
      </c>
      <c r="AN1087" s="65" t="s">
        <v>55</v>
      </c>
      <c r="AO1087" s="65" t="s">
        <v>61</v>
      </c>
      <c r="AP1087" s="64">
        <v>75.79</v>
      </c>
      <c r="AQ1087" s="64">
        <v>82.94</v>
      </c>
      <c r="AR1087" s="65" t="str">
        <f>IF(Stats!$AP1087&gt;Stats!$AQ1087,Stats!$AN1087,Stats!$AO1087)</f>
        <v>Jimmy</v>
      </c>
      <c r="AS1087" s="65" t="str">
        <f>IF(Stats!$AR1087=Stats!$AN1087,CONCATENATE(Stats!$AN1087," over ",Stats!$AO1087),CONCATENATE(Stats!$AO1087," over ",Stats!$AN1087))</f>
        <v>Jimmy over Dave</v>
      </c>
      <c r="AT1087" s="65" t="str">
        <f>IF(Stats!$AR1087=Stats!$AO1087,CONCATENATE(Stats!$AN1087," loser to ",Stats!$AO1087),CONCATENATE(Stats!$AO1087," loser to ",Stats!$AN1087))</f>
        <v>Dave loser to Jimmy</v>
      </c>
      <c r="AU1087" s="64">
        <f>ABS(Stats!$AQ1087-Stats!$AP1087)</f>
        <v>7.15</v>
      </c>
      <c r="AV1087" s="64">
        <f>Stats!$AQ1087+Stats!$AP1087</f>
        <v>158.73</v>
      </c>
      <c r="AW1087" s="64"/>
      <c r="AX1087" s="4"/>
      <c r="AY1087" s="4"/>
      <c r="AZ1087" s="4"/>
      <c r="BB1087" s="4"/>
      <c r="BC1087" s="4"/>
      <c r="BD1087" s="4"/>
      <c r="BE1087" s="4"/>
      <c r="BG1087" s="4"/>
      <c r="BH1087" s="4"/>
      <c r="BI1087" s="4"/>
      <c r="BJ1087" s="4"/>
      <c r="BK1087" s="4"/>
      <c r="BL1087" s="4"/>
      <c r="BM1087" s="4"/>
      <c r="BN1087" s="4"/>
      <c r="BO1087" s="4"/>
      <c r="BP1087" s="4"/>
      <c r="BQ1087" s="4"/>
      <c r="BR1087" s="4"/>
      <c r="BS1087" s="4"/>
      <c r="BT1087" s="4"/>
      <c r="BU1087" s="4"/>
      <c r="BV1087" s="4"/>
      <c r="BW1087" s="4"/>
      <c r="BX1087" s="4"/>
      <c r="BY1087" s="4"/>
      <c r="BZ1087" s="4"/>
      <c r="CA1087" s="4"/>
      <c r="CB1087" s="4"/>
      <c r="CC1087" s="4"/>
      <c r="CD1087" s="4"/>
      <c r="CE1087" s="4"/>
      <c r="CF1087" s="4"/>
      <c r="CG1087" s="4"/>
      <c r="CH1087" s="4"/>
      <c r="CI1087" s="4"/>
      <c r="CJ1087" s="4"/>
      <c r="CK1087" s="4"/>
      <c r="CL1087" s="4"/>
      <c r="CM1087" s="4"/>
      <c r="CN1087" s="4"/>
      <c r="CO1087" s="4"/>
      <c r="CP1087" s="4"/>
      <c r="CQ1087" s="4"/>
      <c r="CR1087" s="4"/>
      <c r="CS1087" s="4"/>
      <c r="CT1087" s="4"/>
      <c r="CU1087" s="4"/>
      <c r="CV1087" s="4"/>
      <c r="CW1087" s="4"/>
    </row>
    <row r="1088" ht="12.75" customHeight="1">
      <c r="A1088" s="4"/>
      <c r="B1088" s="4"/>
      <c r="C1088" s="4"/>
      <c r="D1088" s="4"/>
      <c r="E1088" s="4"/>
      <c r="F1088" s="4"/>
      <c r="G1088" s="4"/>
      <c r="H1088" s="4"/>
      <c r="I1088" s="4"/>
      <c r="J1088" s="5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5">
        <v>2015.0</v>
      </c>
      <c r="AM1088" s="45">
        <v>8.0</v>
      </c>
      <c r="AN1088" s="46" t="s">
        <v>66</v>
      </c>
      <c r="AO1088" s="46" t="s">
        <v>65</v>
      </c>
      <c r="AP1088" s="45">
        <v>120.93</v>
      </c>
      <c r="AQ1088" s="45">
        <v>130.84</v>
      </c>
      <c r="AR1088" s="46" t="str">
        <f>IF(Stats!$AP1088&gt;Stats!$AQ1088,Stats!$AN1088,Stats!$AO1088)</f>
        <v>Neill</v>
      </c>
      <c r="AS1088" s="46" t="str">
        <f>IF(Stats!$AR1088=Stats!$AN1088,CONCATENATE(Stats!$AN1088," over ",Stats!$AO1088),CONCATENATE(Stats!$AO1088," over ",Stats!$AN1088))</f>
        <v>Neill over Nixon</v>
      </c>
      <c r="AT1088" s="46" t="str">
        <f>IF(Stats!$AR1088=Stats!$AO1088,CONCATENATE(Stats!$AN1088," loser to ",Stats!$AO1088),CONCATENATE(Stats!$AO1088," loser to ",Stats!$AN1088))</f>
        <v>Nixon loser to Neill</v>
      </c>
      <c r="AU1088" s="45">
        <f>ABS(Stats!$AQ1088-Stats!$AP1088)</f>
        <v>9.91</v>
      </c>
      <c r="AV1088" s="45">
        <f>Stats!$AQ1088+Stats!$AP1088</f>
        <v>251.77</v>
      </c>
      <c r="AW1088" s="45"/>
      <c r="AX1088" s="4"/>
      <c r="AY1088" s="4"/>
      <c r="AZ1088" s="4"/>
      <c r="BB1088" s="4"/>
      <c r="BC1088" s="4"/>
      <c r="BD1088" s="4"/>
      <c r="BE1088" s="4"/>
      <c r="BG1088" s="4"/>
      <c r="BH1088" s="4"/>
      <c r="BI1088" s="4"/>
      <c r="BJ1088" s="4"/>
      <c r="BK1088" s="4"/>
      <c r="BL1088" s="4"/>
      <c r="BM1088" s="4"/>
      <c r="BN1088" s="4"/>
      <c r="BO1088" s="4"/>
      <c r="BP1088" s="4"/>
      <c r="BQ1088" s="4"/>
      <c r="BR1088" s="4"/>
      <c r="BS1088" s="4"/>
      <c r="BT1088" s="4"/>
      <c r="BU1088" s="4"/>
      <c r="BV1088" s="4"/>
      <c r="BW1088" s="4"/>
      <c r="BX1088" s="4"/>
      <c r="BY1088" s="4"/>
      <c r="BZ1088" s="4"/>
      <c r="CA1088" s="4"/>
      <c r="CB1088" s="4"/>
      <c r="CC1088" s="4"/>
      <c r="CD1088" s="4"/>
      <c r="CE1088" s="4"/>
      <c r="CF1088" s="4"/>
      <c r="CG1088" s="4"/>
      <c r="CH1088" s="4"/>
      <c r="CI1088" s="4"/>
      <c r="CJ1088" s="4"/>
      <c r="CK1088" s="4"/>
      <c r="CL1088" s="4"/>
      <c r="CM1088" s="4"/>
      <c r="CN1088" s="4"/>
      <c r="CO1088" s="4"/>
      <c r="CP1088" s="4"/>
      <c r="CQ1088" s="4"/>
      <c r="CR1088" s="4"/>
      <c r="CS1088" s="4"/>
      <c r="CT1088" s="4"/>
      <c r="CU1088" s="4"/>
      <c r="CV1088" s="4"/>
      <c r="CW1088" s="4"/>
    </row>
    <row r="1089" ht="12.75" customHeight="1">
      <c r="A1089" s="4"/>
      <c r="B1089" s="4"/>
      <c r="C1089" s="4"/>
      <c r="D1089" s="4"/>
      <c r="E1089" s="4"/>
      <c r="F1089" s="4"/>
      <c r="G1089" s="4"/>
      <c r="H1089" s="4"/>
      <c r="I1089" s="4"/>
      <c r="J1089" s="5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64">
        <v>2015.0</v>
      </c>
      <c r="AM1089" s="64">
        <v>8.0</v>
      </c>
      <c r="AN1089" s="65" t="s">
        <v>69</v>
      </c>
      <c r="AO1089" s="65" t="s">
        <v>49</v>
      </c>
      <c r="AP1089" s="64">
        <v>68.65</v>
      </c>
      <c r="AQ1089" s="64">
        <v>129.55</v>
      </c>
      <c r="AR1089" s="65" t="str">
        <f>IF(Stats!$AP1089&gt;Stats!$AQ1089,Stats!$AN1089,Stats!$AO1089)</f>
        <v>Adler</v>
      </c>
      <c r="AS1089" s="65" t="str">
        <f>IF(Stats!$AR1089=Stats!$AN1089,CONCATENATE(Stats!$AN1089," over ",Stats!$AO1089),CONCATENATE(Stats!$AO1089," over ",Stats!$AN1089))</f>
        <v>Adler over Todd</v>
      </c>
      <c r="AT1089" s="65" t="str">
        <f>IF(Stats!$AR1089=Stats!$AO1089,CONCATENATE(Stats!$AN1089," loser to ",Stats!$AO1089),CONCATENATE(Stats!$AO1089," loser to ",Stats!$AN1089))</f>
        <v>Todd loser to Adler</v>
      </c>
      <c r="AU1089" s="64">
        <f>ABS(Stats!$AQ1089-Stats!$AP1089)</f>
        <v>60.9</v>
      </c>
      <c r="AV1089" s="64">
        <f>Stats!$AQ1089+Stats!$AP1089</f>
        <v>198.2</v>
      </c>
      <c r="AW1089" s="64"/>
      <c r="AX1089" s="4"/>
      <c r="AY1089" s="4"/>
      <c r="AZ1089" s="4"/>
      <c r="BB1089" s="4"/>
      <c r="BC1089" s="4"/>
      <c r="BD1089" s="4"/>
      <c r="BE1089" s="4"/>
      <c r="BG1089" s="4"/>
      <c r="BH1089" s="4"/>
      <c r="BI1089" s="4"/>
      <c r="BJ1089" s="4"/>
      <c r="BK1089" s="4"/>
      <c r="BL1089" s="4"/>
      <c r="BM1089" s="4"/>
      <c r="BN1089" s="4"/>
      <c r="BO1089" s="4"/>
      <c r="BP1089" s="4"/>
      <c r="BQ1089" s="4"/>
      <c r="BR1089" s="4"/>
      <c r="BS1089" s="4"/>
      <c r="BT1089" s="4"/>
      <c r="BU1089" s="4"/>
      <c r="BV1089" s="4"/>
      <c r="BW1089" s="4"/>
      <c r="BX1089" s="4"/>
      <c r="BY1089" s="4"/>
      <c r="BZ1089" s="4"/>
      <c r="CA1089" s="4"/>
      <c r="CB1089" s="4"/>
      <c r="CC1089" s="4"/>
      <c r="CD1089" s="4"/>
      <c r="CE1089" s="4"/>
      <c r="CF1089" s="4"/>
      <c r="CG1089" s="4"/>
      <c r="CH1089" s="4"/>
      <c r="CI1089" s="4"/>
      <c r="CJ1089" s="4"/>
      <c r="CK1089" s="4"/>
      <c r="CL1089" s="4"/>
      <c r="CM1089" s="4"/>
      <c r="CN1089" s="4"/>
      <c r="CO1089" s="4"/>
      <c r="CP1089" s="4"/>
      <c r="CQ1089" s="4"/>
      <c r="CR1089" s="4"/>
      <c r="CS1089" s="4"/>
      <c r="CT1089" s="4"/>
      <c r="CU1089" s="4"/>
      <c r="CV1089" s="4"/>
      <c r="CW1089" s="4"/>
    </row>
    <row r="1090" ht="12.75" customHeight="1">
      <c r="A1090" s="4"/>
      <c r="B1090" s="4"/>
      <c r="C1090" s="4"/>
      <c r="D1090" s="4"/>
      <c r="E1090" s="4"/>
      <c r="F1090" s="4"/>
      <c r="G1090" s="4"/>
      <c r="H1090" s="4"/>
      <c r="I1090" s="4"/>
      <c r="J1090" s="5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5">
        <v>2015.0</v>
      </c>
      <c r="AM1090" s="45">
        <v>8.0</v>
      </c>
      <c r="AN1090" s="46" t="s">
        <v>60</v>
      </c>
      <c r="AO1090" s="46" t="s">
        <v>51</v>
      </c>
      <c r="AP1090" s="45">
        <v>118.17</v>
      </c>
      <c r="AQ1090" s="45">
        <v>72.08</v>
      </c>
      <c r="AR1090" s="46" t="str">
        <f>IF(Stats!$AP1090&gt;Stats!$AQ1090,Stats!$AN1090,Stats!$AO1090)</f>
        <v>Hoyle</v>
      </c>
      <c r="AS1090" s="46" t="str">
        <f>IF(Stats!$AR1090=Stats!$AN1090,CONCATENATE(Stats!$AN1090," over ",Stats!$AO1090),CONCATENATE(Stats!$AO1090," over ",Stats!$AN1090))</f>
        <v>Hoyle over Cam</v>
      </c>
      <c r="AT1090" s="46" t="str">
        <f>IF(Stats!$AR1090=Stats!$AO1090,CONCATENATE(Stats!$AN1090," loser to ",Stats!$AO1090),CONCATENATE(Stats!$AO1090," loser to ",Stats!$AN1090))</f>
        <v>Cam loser to Hoyle</v>
      </c>
      <c r="AU1090" s="45">
        <f>ABS(Stats!$AQ1090-Stats!$AP1090)</f>
        <v>46.09</v>
      </c>
      <c r="AV1090" s="45">
        <f>Stats!$AQ1090+Stats!$AP1090</f>
        <v>190.25</v>
      </c>
      <c r="AW1090" s="45"/>
      <c r="AX1090" s="4"/>
      <c r="AY1090" s="4"/>
      <c r="AZ1090" s="4"/>
      <c r="BB1090" s="4"/>
      <c r="BC1090" s="4"/>
      <c r="BD1090" s="4"/>
      <c r="BE1090" s="4"/>
      <c r="BG1090" s="4"/>
      <c r="BH1090" s="4"/>
      <c r="BI1090" s="4"/>
      <c r="BJ1090" s="4"/>
      <c r="BK1090" s="4"/>
      <c r="BL1090" s="4"/>
      <c r="BM1090" s="4"/>
      <c r="BN1090" s="4"/>
      <c r="BO1090" s="4"/>
      <c r="BP1090" s="4"/>
      <c r="BQ1090" s="4"/>
      <c r="BR1090" s="4"/>
      <c r="BS1090" s="4"/>
      <c r="BT1090" s="4"/>
      <c r="BU1090" s="4"/>
      <c r="BV1090" s="4"/>
      <c r="BW1090" s="4"/>
      <c r="BX1090" s="4"/>
      <c r="BY1090" s="4"/>
      <c r="BZ1090" s="4"/>
      <c r="CA1090" s="4"/>
      <c r="CB1090" s="4"/>
      <c r="CC1090" s="4"/>
      <c r="CD1090" s="4"/>
      <c r="CE1090" s="4"/>
      <c r="CF1090" s="4"/>
      <c r="CG1090" s="4"/>
      <c r="CH1090" s="4"/>
      <c r="CI1090" s="4"/>
      <c r="CJ1090" s="4"/>
      <c r="CK1090" s="4"/>
      <c r="CL1090" s="4"/>
      <c r="CM1090" s="4"/>
      <c r="CN1090" s="4"/>
      <c r="CO1090" s="4"/>
      <c r="CP1090" s="4"/>
      <c r="CQ1090" s="4"/>
      <c r="CR1090" s="4"/>
      <c r="CS1090" s="4"/>
      <c r="CT1090" s="4"/>
      <c r="CU1090" s="4"/>
      <c r="CV1090" s="4"/>
      <c r="CW1090" s="4"/>
    </row>
    <row r="1091" ht="12.75" customHeight="1">
      <c r="A1091" s="4"/>
      <c r="B1091" s="4"/>
      <c r="C1091" s="4"/>
      <c r="D1091" s="4"/>
      <c r="E1091" s="4"/>
      <c r="F1091" s="4"/>
      <c r="G1091" s="4"/>
      <c r="H1091" s="4"/>
      <c r="I1091" s="4"/>
      <c r="J1091" s="5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64">
        <v>2015.0</v>
      </c>
      <c r="AM1091" s="64">
        <v>8.0</v>
      </c>
      <c r="AN1091" s="65" t="s">
        <v>57</v>
      </c>
      <c r="AO1091" s="65" t="s">
        <v>58</v>
      </c>
      <c r="AP1091" s="64">
        <v>78.1</v>
      </c>
      <c r="AQ1091" s="64">
        <v>119.7</v>
      </c>
      <c r="AR1091" s="65" t="str">
        <f>IF(Stats!$AP1091&gt;Stats!$AQ1091,Stats!$AN1091,Stats!$AO1091)</f>
        <v>Ean</v>
      </c>
      <c r="AS1091" s="65" t="str">
        <f>IF(Stats!$AR1091=Stats!$AN1091,CONCATENATE(Stats!$AN1091," over ",Stats!$AO1091),CONCATENATE(Stats!$AO1091," over ",Stats!$AN1091))</f>
        <v>Ean over Doug</v>
      </c>
      <c r="AT1091" s="65" t="str">
        <f>IF(Stats!$AR1091=Stats!$AO1091,CONCATENATE(Stats!$AN1091," loser to ",Stats!$AO1091),CONCATENATE(Stats!$AO1091," loser to ",Stats!$AN1091))</f>
        <v>Doug loser to Ean</v>
      </c>
      <c r="AU1091" s="64">
        <f>ABS(Stats!$AQ1091-Stats!$AP1091)</f>
        <v>41.6</v>
      </c>
      <c r="AV1091" s="64">
        <f>Stats!$AQ1091+Stats!$AP1091</f>
        <v>197.8</v>
      </c>
      <c r="AW1091" s="64"/>
      <c r="AX1091" s="4"/>
      <c r="AY1091" s="4"/>
      <c r="AZ1091" s="4"/>
      <c r="BB1091" s="4"/>
      <c r="BC1091" s="4"/>
      <c r="BD1091" s="4"/>
      <c r="BE1091" s="4"/>
      <c r="BG1091" s="4"/>
      <c r="BH1091" s="4"/>
      <c r="BI1091" s="4"/>
      <c r="BJ1091" s="4"/>
      <c r="BK1091" s="4"/>
      <c r="BL1091" s="4"/>
      <c r="BM1091" s="4"/>
      <c r="BN1091" s="4"/>
      <c r="BO1091" s="4"/>
      <c r="BP1091" s="4"/>
      <c r="BQ1091" s="4"/>
      <c r="BR1091" s="4"/>
      <c r="BS1091" s="4"/>
      <c r="BT1091" s="4"/>
      <c r="BU1091" s="4"/>
      <c r="BV1091" s="4"/>
      <c r="BW1091" s="4"/>
      <c r="BX1091" s="4"/>
      <c r="BY1091" s="4"/>
      <c r="BZ1091" s="4"/>
      <c r="CA1091" s="4"/>
      <c r="CB1091" s="4"/>
      <c r="CC1091" s="4"/>
      <c r="CD1091" s="4"/>
      <c r="CE1091" s="4"/>
      <c r="CF1091" s="4"/>
      <c r="CG1091" s="4"/>
      <c r="CH1091" s="4"/>
      <c r="CI1091" s="4"/>
      <c r="CJ1091" s="4"/>
      <c r="CK1091" s="4"/>
      <c r="CL1091" s="4"/>
      <c r="CM1091" s="4"/>
      <c r="CN1091" s="4"/>
      <c r="CO1091" s="4"/>
      <c r="CP1091" s="4"/>
      <c r="CQ1091" s="4"/>
      <c r="CR1091" s="4"/>
      <c r="CS1091" s="4"/>
      <c r="CT1091" s="4"/>
      <c r="CU1091" s="4"/>
      <c r="CV1091" s="4"/>
      <c r="CW1091" s="4"/>
    </row>
    <row r="1092" ht="12.75" customHeight="1">
      <c r="A1092" s="4"/>
      <c r="B1092" s="4"/>
      <c r="C1092" s="4"/>
      <c r="D1092" s="4"/>
      <c r="E1092" s="4"/>
      <c r="F1092" s="4"/>
      <c r="G1092" s="4"/>
      <c r="H1092" s="4"/>
      <c r="I1092" s="4"/>
      <c r="J1092" s="5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5">
        <v>2015.0</v>
      </c>
      <c r="AM1092" s="45">
        <v>8.0</v>
      </c>
      <c r="AN1092" s="46" t="s">
        <v>63</v>
      </c>
      <c r="AO1092" s="46" t="s">
        <v>50</v>
      </c>
      <c r="AP1092" s="45">
        <v>115.41</v>
      </c>
      <c r="AQ1092" s="45">
        <v>72.03</v>
      </c>
      <c r="AR1092" s="46" t="str">
        <f>IF(Stats!$AP1092&gt;Stats!$AQ1092,Stats!$AN1092,Stats!$AO1092)</f>
        <v>Mike S</v>
      </c>
      <c r="AS1092" s="46" t="str">
        <f>IF(Stats!$AR1092=Stats!$AN1092,CONCATENATE(Stats!$AN1092," over ",Stats!$AO1092),CONCATENATE(Stats!$AO1092," over ",Stats!$AN1092))</f>
        <v>Mike S over AJ</v>
      </c>
      <c r="AT1092" s="46" t="str">
        <f>IF(Stats!$AR1092=Stats!$AO1092,CONCATENATE(Stats!$AN1092," loser to ",Stats!$AO1092),CONCATENATE(Stats!$AO1092," loser to ",Stats!$AN1092))</f>
        <v>AJ loser to Mike S</v>
      </c>
      <c r="AU1092" s="45">
        <f>ABS(Stats!$AQ1092-Stats!$AP1092)</f>
        <v>43.38</v>
      </c>
      <c r="AV1092" s="45">
        <f>Stats!$AQ1092+Stats!$AP1092</f>
        <v>187.44</v>
      </c>
      <c r="AW1092" s="45"/>
      <c r="AX1092" s="4"/>
      <c r="AY1092" s="4"/>
      <c r="AZ1092" s="4"/>
      <c r="BB1092" s="4"/>
      <c r="BC1092" s="4"/>
      <c r="BD1092" s="4"/>
      <c r="BE1092" s="4"/>
      <c r="BG1092" s="4"/>
      <c r="BH1092" s="4"/>
      <c r="BI1092" s="4"/>
      <c r="BJ1092" s="4"/>
      <c r="BK1092" s="4"/>
      <c r="BL1092" s="4"/>
      <c r="BM1092" s="4"/>
      <c r="BN1092" s="4"/>
      <c r="BO1092" s="4"/>
      <c r="BP1092" s="4"/>
      <c r="BQ1092" s="4"/>
      <c r="BR1092" s="4"/>
      <c r="BS1092" s="4"/>
      <c r="BT1092" s="4"/>
      <c r="BU1092" s="4"/>
      <c r="BV1092" s="4"/>
      <c r="BW1092" s="4"/>
      <c r="BX1092" s="4"/>
      <c r="BY1092" s="4"/>
      <c r="BZ1092" s="4"/>
      <c r="CA1092" s="4"/>
      <c r="CB1092" s="4"/>
      <c r="CC1092" s="4"/>
      <c r="CD1092" s="4"/>
      <c r="CE1092" s="4"/>
      <c r="CF1092" s="4"/>
      <c r="CG1092" s="4"/>
      <c r="CH1092" s="4"/>
      <c r="CI1092" s="4"/>
      <c r="CJ1092" s="4"/>
      <c r="CK1092" s="4"/>
      <c r="CL1092" s="4"/>
      <c r="CM1092" s="4"/>
      <c r="CN1092" s="4"/>
      <c r="CO1092" s="4"/>
      <c r="CP1092" s="4"/>
      <c r="CQ1092" s="4"/>
      <c r="CR1092" s="4"/>
      <c r="CS1092" s="4"/>
      <c r="CT1092" s="4"/>
      <c r="CU1092" s="4"/>
      <c r="CV1092" s="4"/>
      <c r="CW1092" s="4"/>
    </row>
    <row r="1093" ht="12.75" customHeight="1">
      <c r="A1093" s="4"/>
      <c r="B1093" s="4"/>
      <c r="C1093" s="4"/>
      <c r="D1093" s="4"/>
      <c r="E1093" s="4"/>
      <c r="F1093" s="4"/>
      <c r="G1093" s="4"/>
      <c r="H1093" s="4"/>
      <c r="I1093" s="4"/>
      <c r="J1093" s="5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64">
        <v>2015.0</v>
      </c>
      <c r="AM1093" s="64">
        <v>7.0</v>
      </c>
      <c r="AN1093" s="65" t="s">
        <v>59</v>
      </c>
      <c r="AO1093" s="65" t="s">
        <v>55</v>
      </c>
      <c r="AP1093" s="64">
        <v>116.37</v>
      </c>
      <c r="AQ1093" s="64">
        <v>96.75</v>
      </c>
      <c r="AR1093" s="65" t="str">
        <f>IF(Stats!$AP1093&gt;Stats!$AQ1093,Stats!$AN1093,Stats!$AO1093)</f>
        <v>Forrest</v>
      </c>
      <c r="AS1093" s="65" t="str">
        <f>IF(Stats!$AR1093=Stats!$AN1093,CONCATENATE(Stats!$AN1093," over ",Stats!$AO1093),CONCATENATE(Stats!$AO1093," over ",Stats!$AN1093))</f>
        <v>Forrest over Dave</v>
      </c>
      <c r="AT1093" s="65" t="str">
        <f>IF(Stats!$AR1093=Stats!$AO1093,CONCATENATE(Stats!$AN1093," loser to ",Stats!$AO1093),CONCATENATE(Stats!$AO1093," loser to ",Stats!$AN1093))</f>
        <v>Dave loser to Forrest</v>
      </c>
      <c r="AU1093" s="64">
        <f>ABS(Stats!$AQ1093-Stats!$AP1093)</f>
        <v>19.62</v>
      </c>
      <c r="AV1093" s="64">
        <f>Stats!$AQ1093+Stats!$AP1093</f>
        <v>213.12</v>
      </c>
      <c r="AW1093" s="64"/>
      <c r="AX1093" s="4"/>
      <c r="AY1093" s="4"/>
      <c r="AZ1093" s="4"/>
      <c r="BB1093" s="4"/>
      <c r="BC1093" s="4"/>
      <c r="BD1093" s="4"/>
      <c r="BE1093" s="4"/>
      <c r="BG1093" s="4"/>
      <c r="BH1093" s="4"/>
      <c r="BI1093" s="4"/>
      <c r="BJ1093" s="4"/>
      <c r="BK1093" s="4"/>
      <c r="BL1093" s="4"/>
      <c r="BM1093" s="4"/>
      <c r="BN1093" s="4"/>
      <c r="BO1093" s="4"/>
      <c r="BP1093" s="4"/>
      <c r="BQ1093" s="4"/>
      <c r="BR1093" s="4"/>
      <c r="BS1093" s="4"/>
      <c r="BT1093" s="4"/>
      <c r="BU1093" s="4"/>
      <c r="BV1093" s="4"/>
      <c r="BW1093" s="4"/>
      <c r="BX1093" s="4"/>
      <c r="BY1093" s="4"/>
      <c r="BZ1093" s="4"/>
      <c r="CA1093" s="4"/>
      <c r="CB1093" s="4"/>
      <c r="CC1093" s="4"/>
      <c r="CD1093" s="4"/>
      <c r="CE1093" s="4"/>
      <c r="CF1093" s="4"/>
      <c r="CG1093" s="4"/>
      <c r="CH1093" s="4"/>
      <c r="CI1093" s="4"/>
      <c r="CJ1093" s="4"/>
      <c r="CK1093" s="4"/>
      <c r="CL1093" s="4"/>
      <c r="CM1093" s="4"/>
      <c r="CN1093" s="4"/>
      <c r="CO1093" s="4"/>
      <c r="CP1093" s="4"/>
      <c r="CQ1093" s="4"/>
      <c r="CR1093" s="4"/>
      <c r="CS1093" s="4"/>
      <c r="CT1093" s="4"/>
      <c r="CU1093" s="4"/>
      <c r="CV1093" s="4"/>
      <c r="CW1093" s="4"/>
    </row>
    <row r="1094" ht="12.75" customHeight="1">
      <c r="A1094" s="4"/>
      <c r="B1094" s="4"/>
      <c r="C1094" s="4"/>
      <c r="D1094" s="4"/>
      <c r="E1094" s="4"/>
      <c r="F1094" s="4"/>
      <c r="G1094" s="4"/>
      <c r="H1094" s="4"/>
      <c r="I1094" s="4"/>
      <c r="J1094" s="5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5">
        <v>2015.0</v>
      </c>
      <c r="AM1094" s="45">
        <v>7.0</v>
      </c>
      <c r="AN1094" s="46" t="s">
        <v>68</v>
      </c>
      <c r="AO1094" s="46" t="s">
        <v>66</v>
      </c>
      <c r="AP1094" s="45">
        <v>75.75</v>
      </c>
      <c r="AQ1094" s="45">
        <v>122.39</v>
      </c>
      <c r="AR1094" s="46" t="str">
        <f>IF(Stats!$AP1094&gt;Stats!$AQ1094,Stats!$AN1094,Stats!$AO1094)</f>
        <v>Nixon</v>
      </c>
      <c r="AS1094" s="46" t="str">
        <f>IF(Stats!$AR1094=Stats!$AN1094,CONCATENATE(Stats!$AN1094," over ",Stats!$AO1094),CONCATENATE(Stats!$AO1094," over ",Stats!$AN1094))</f>
        <v>Nixon over Ryan</v>
      </c>
      <c r="AT1094" s="46" t="str">
        <f>IF(Stats!$AR1094=Stats!$AO1094,CONCATENATE(Stats!$AN1094," loser to ",Stats!$AO1094),CONCATENATE(Stats!$AO1094," loser to ",Stats!$AN1094))</f>
        <v>Ryan loser to Nixon</v>
      </c>
      <c r="AU1094" s="45">
        <f>ABS(Stats!$AQ1094-Stats!$AP1094)</f>
        <v>46.64</v>
      </c>
      <c r="AV1094" s="45">
        <f>Stats!$AQ1094+Stats!$AP1094</f>
        <v>198.14</v>
      </c>
      <c r="AW1094" s="45"/>
      <c r="AX1094" s="4"/>
      <c r="AY1094" s="4"/>
      <c r="AZ1094" s="4"/>
      <c r="BB1094" s="4"/>
      <c r="BC1094" s="4"/>
      <c r="BD1094" s="4"/>
      <c r="BE1094" s="4"/>
      <c r="BG1094" s="4"/>
      <c r="BH1094" s="4"/>
      <c r="BI1094" s="4"/>
      <c r="BJ1094" s="4"/>
      <c r="BK1094" s="4"/>
      <c r="BL1094" s="4"/>
      <c r="BM1094" s="4"/>
      <c r="BN1094" s="4"/>
      <c r="BO1094" s="4"/>
      <c r="BP1094" s="4"/>
      <c r="BQ1094" s="4"/>
      <c r="BR1094" s="4"/>
      <c r="BS1094" s="4"/>
      <c r="BT1094" s="4"/>
      <c r="BU1094" s="4"/>
      <c r="BV1094" s="4"/>
      <c r="BW1094" s="4"/>
      <c r="BX1094" s="4"/>
      <c r="BY1094" s="4"/>
      <c r="BZ1094" s="4"/>
      <c r="CA1094" s="4"/>
      <c r="CB1094" s="4"/>
      <c r="CC1094" s="4"/>
      <c r="CD1094" s="4"/>
      <c r="CE1094" s="4"/>
      <c r="CF1094" s="4"/>
      <c r="CG1094" s="4"/>
      <c r="CH1094" s="4"/>
      <c r="CI1094" s="4"/>
      <c r="CJ1094" s="4"/>
      <c r="CK1094" s="4"/>
      <c r="CL1094" s="4"/>
      <c r="CM1094" s="4"/>
      <c r="CN1094" s="4"/>
      <c r="CO1094" s="4"/>
      <c r="CP1094" s="4"/>
      <c r="CQ1094" s="4"/>
      <c r="CR1094" s="4"/>
      <c r="CS1094" s="4"/>
      <c r="CT1094" s="4"/>
      <c r="CU1094" s="4"/>
      <c r="CV1094" s="4"/>
      <c r="CW1094" s="4"/>
    </row>
    <row r="1095" ht="12.75" customHeight="1">
      <c r="A1095" s="4"/>
      <c r="B1095" s="4"/>
      <c r="C1095" s="4"/>
      <c r="D1095" s="4"/>
      <c r="E1095" s="4"/>
      <c r="F1095" s="4"/>
      <c r="G1095" s="4"/>
      <c r="H1095" s="4"/>
      <c r="I1095" s="4"/>
      <c r="J1095" s="5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64">
        <v>2015.0</v>
      </c>
      <c r="AM1095" s="64">
        <v>7.0</v>
      </c>
      <c r="AN1095" s="65" t="s">
        <v>61</v>
      </c>
      <c r="AO1095" s="65" t="s">
        <v>69</v>
      </c>
      <c r="AP1095" s="64">
        <v>136.69</v>
      </c>
      <c r="AQ1095" s="64">
        <v>103.73</v>
      </c>
      <c r="AR1095" s="65" t="str">
        <f>IF(Stats!$AP1095&gt;Stats!$AQ1095,Stats!$AN1095,Stats!$AO1095)</f>
        <v>Jimmy</v>
      </c>
      <c r="AS1095" s="65" t="str">
        <f>IF(Stats!$AR1095=Stats!$AN1095,CONCATENATE(Stats!$AN1095," over ",Stats!$AO1095),CONCATENATE(Stats!$AO1095," over ",Stats!$AN1095))</f>
        <v>Jimmy over Todd</v>
      </c>
      <c r="AT1095" s="65" t="str">
        <f>IF(Stats!$AR1095=Stats!$AO1095,CONCATENATE(Stats!$AN1095," loser to ",Stats!$AO1095),CONCATENATE(Stats!$AO1095," loser to ",Stats!$AN1095))</f>
        <v>Todd loser to Jimmy</v>
      </c>
      <c r="AU1095" s="64">
        <f>ABS(Stats!$AQ1095-Stats!$AP1095)</f>
        <v>32.96</v>
      </c>
      <c r="AV1095" s="64">
        <f>Stats!$AQ1095+Stats!$AP1095</f>
        <v>240.42</v>
      </c>
      <c r="AW1095" s="64"/>
      <c r="AX1095" s="4"/>
      <c r="AY1095" s="4"/>
      <c r="AZ1095" s="4"/>
      <c r="BB1095" s="4"/>
      <c r="BC1095" s="4"/>
      <c r="BD1095" s="4"/>
      <c r="BE1095" s="4"/>
      <c r="BG1095" s="4"/>
      <c r="BH1095" s="4"/>
      <c r="BI1095" s="4"/>
      <c r="BJ1095" s="4"/>
      <c r="BK1095" s="4"/>
      <c r="BL1095" s="4"/>
      <c r="BM1095" s="4"/>
      <c r="BN1095" s="4"/>
      <c r="BO1095" s="4"/>
      <c r="BP1095" s="4"/>
      <c r="BQ1095" s="4"/>
      <c r="BR1095" s="4"/>
      <c r="BS1095" s="4"/>
      <c r="BT1095" s="4"/>
      <c r="BU1095" s="4"/>
      <c r="BV1095" s="4"/>
      <c r="BW1095" s="4"/>
      <c r="BX1095" s="4"/>
      <c r="BY1095" s="4"/>
      <c r="BZ1095" s="4"/>
      <c r="CA1095" s="4"/>
      <c r="CB1095" s="4"/>
      <c r="CC1095" s="4"/>
      <c r="CD1095" s="4"/>
      <c r="CE1095" s="4"/>
      <c r="CF1095" s="4"/>
      <c r="CG1095" s="4"/>
      <c r="CH1095" s="4"/>
      <c r="CI1095" s="4"/>
      <c r="CJ1095" s="4"/>
      <c r="CK1095" s="4"/>
      <c r="CL1095" s="4"/>
      <c r="CM1095" s="4"/>
      <c r="CN1095" s="4"/>
      <c r="CO1095" s="4"/>
      <c r="CP1095" s="4"/>
      <c r="CQ1095" s="4"/>
      <c r="CR1095" s="4"/>
      <c r="CS1095" s="4"/>
      <c r="CT1095" s="4"/>
      <c r="CU1095" s="4"/>
      <c r="CV1095" s="4"/>
      <c r="CW1095" s="4"/>
    </row>
    <row r="1096" ht="12.75" customHeight="1">
      <c r="A1096" s="4"/>
      <c r="B1096" s="4"/>
      <c r="C1096" s="4"/>
      <c r="D1096" s="4"/>
      <c r="E1096" s="4"/>
      <c r="F1096" s="4"/>
      <c r="G1096" s="4"/>
      <c r="H1096" s="4"/>
      <c r="I1096" s="4"/>
      <c r="J1096" s="5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5">
        <v>2015.0</v>
      </c>
      <c r="AM1096" s="45">
        <v>7.0</v>
      </c>
      <c r="AN1096" s="46" t="s">
        <v>65</v>
      </c>
      <c r="AO1096" s="46" t="s">
        <v>60</v>
      </c>
      <c r="AP1096" s="45">
        <v>125.25</v>
      </c>
      <c r="AQ1096" s="45">
        <v>86.98</v>
      </c>
      <c r="AR1096" s="46" t="str">
        <f>IF(Stats!$AP1096&gt;Stats!$AQ1096,Stats!$AN1096,Stats!$AO1096)</f>
        <v>Neill</v>
      </c>
      <c r="AS1096" s="46" t="str">
        <f>IF(Stats!$AR1096=Stats!$AN1096,CONCATENATE(Stats!$AN1096," over ",Stats!$AO1096),CONCATENATE(Stats!$AO1096," over ",Stats!$AN1096))</f>
        <v>Neill over Hoyle</v>
      </c>
      <c r="AT1096" s="46" t="str">
        <f>IF(Stats!$AR1096=Stats!$AO1096,CONCATENATE(Stats!$AN1096," loser to ",Stats!$AO1096),CONCATENATE(Stats!$AO1096," loser to ",Stats!$AN1096))</f>
        <v>Hoyle loser to Neill</v>
      </c>
      <c r="AU1096" s="45">
        <f>ABS(Stats!$AQ1096-Stats!$AP1096)</f>
        <v>38.27</v>
      </c>
      <c r="AV1096" s="45">
        <f>Stats!$AQ1096+Stats!$AP1096</f>
        <v>212.23</v>
      </c>
      <c r="AW1096" s="45"/>
      <c r="AX1096" s="4"/>
      <c r="AY1096" s="4"/>
      <c r="AZ1096" s="4"/>
      <c r="BB1096" s="4"/>
      <c r="BC1096" s="4"/>
      <c r="BD1096" s="4"/>
      <c r="BE1096" s="4"/>
      <c r="BG1096" s="4"/>
      <c r="BH1096" s="4"/>
      <c r="BI1096" s="4"/>
      <c r="BJ1096" s="4"/>
      <c r="BK1096" s="4"/>
      <c r="BL1096" s="4"/>
      <c r="BM1096" s="4"/>
      <c r="BN1096" s="4"/>
      <c r="BO1096" s="4"/>
      <c r="BP1096" s="4"/>
      <c r="BQ1096" s="4"/>
      <c r="BR1096" s="4"/>
      <c r="BS1096" s="4"/>
      <c r="BT1096" s="4"/>
      <c r="BU1096" s="4"/>
      <c r="BV1096" s="4"/>
      <c r="BW1096" s="4"/>
      <c r="BX1096" s="4"/>
      <c r="BY1096" s="4"/>
      <c r="BZ1096" s="4"/>
      <c r="CA1096" s="4"/>
      <c r="CB1096" s="4"/>
      <c r="CC1096" s="4"/>
      <c r="CD1096" s="4"/>
      <c r="CE1096" s="4"/>
      <c r="CF1096" s="4"/>
      <c r="CG1096" s="4"/>
      <c r="CH1096" s="4"/>
      <c r="CI1096" s="4"/>
      <c r="CJ1096" s="4"/>
      <c r="CK1096" s="4"/>
      <c r="CL1096" s="4"/>
      <c r="CM1096" s="4"/>
      <c r="CN1096" s="4"/>
      <c r="CO1096" s="4"/>
      <c r="CP1096" s="4"/>
      <c r="CQ1096" s="4"/>
      <c r="CR1096" s="4"/>
      <c r="CS1096" s="4"/>
      <c r="CT1096" s="4"/>
      <c r="CU1096" s="4"/>
      <c r="CV1096" s="4"/>
      <c r="CW1096" s="4"/>
    </row>
    <row r="1097" ht="12.75" customHeight="1">
      <c r="A1097" s="4"/>
      <c r="B1097" s="4"/>
      <c r="C1097" s="4"/>
      <c r="D1097" s="4"/>
      <c r="E1097" s="4"/>
      <c r="F1097" s="4"/>
      <c r="G1097" s="4"/>
      <c r="H1097" s="4"/>
      <c r="I1097" s="4"/>
      <c r="J1097" s="5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64">
        <v>2015.0</v>
      </c>
      <c r="AM1097" s="64">
        <v>7.0</v>
      </c>
      <c r="AN1097" s="65" t="s">
        <v>49</v>
      </c>
      <c r="AO1097" s="65" t="s">
        <v>57</v>
      </c>
      <c r="AP1097" s="64">
        <v>54.8</v>
      </c>
      <c r="AQ1097" s="64">
        <v>81.14</v>
      </c>
      <c r="AR1097" s="65" t="str">
        <f>IF(Stats!$AP1097&gt;Stats!$AQ1097,Stats!$AN1097,Stats!$AO1097)</f>
        <v>Doug</v>
      </c>
      <c r="AS1097" s="65" t="str">
        <f>IF(Stats!$AR1097=Stats!$AN1097,CONCATENATE(Stats!$AN1097," over ",Stats!$AO1097),CONCATENATE(Stats!$AO1097," over ",Stats!$AN1097))</f>
        <v>Doug over Adler</v>
      </c>
      <c r="AT1097" s="65" t="str">
        <f>IF(Stats!$AR1097=Stats!$AO1097,CONCATENATE(Stats!$AN1097," loser to ",Stats!$AO1097),CONCATENATE(Stats!$AO1097," loser to ",Stats!$AN1097))</f>
        <v>Adler loser to Doug</v>
      </c>
      <c r="AU1097" s="64">
        <f>ABS(Stats!$AQ1097-Stats!$AP1097)</f>
        <v>26.34</v>
      </c>
      <c r="AV1097" s="64">
        <f>Stats!$AQ1097+Stats!$AP1097</f>
        <v>135.94</v>
      </c>
      <c r="AW1097" s="64"/>
      <c r="AX1097" s="4"/>
      <c r="AY1097" s="4"/>
      <c r="AZ1097" s="4"/>
      <c r="BB1097" s="4"/>
      <c r="BC1097" s="4"/>
      <c r="BD1097" s="4"/>
      <c r="BE1097" s="4"/>
      <c r="BG1097" s="4"/>
      <c r="BH1097" s="4"/>
      <c r="BI1097" s="4"/>
      <c r="BJ1097" s="4"/>
      <c r="BK1097" s="4"/>
      <c r="BL1097" s="4"/>
      <c r="BM1097" s="4"/>
      <c r="BN1097" s="4"/>
      <c r="BO1097" s="4"/>
      <c r="BP1097" s="4"/>
      <c r="BQ1097" s="4"/>
      <c r="BR1097" s="4"/>
      <c r="BS1097" s="4"/>
      <c r="BT1097" s="4"/>
      <c r="BU1097" s="4"/>
      <c r="BV1097" s="4"/>
      <c r="BW1097" s="4"/>
      <c r="BX1097" s="4"/>
      <c r="BY1097" s="4"/>
      <c r="BZ1097" s="4"/>
      <c r="CA1097" s="4"/>
      <c r="CB1097" s="4"/>
      <c r="CC1097" s="4"/>
      <c r="CD1097" s="4"/>
      <c r="CE1097" s="4"/>
      <c r="CF1097" s="4"/>
      <c r="CG1097" s="4"/>
      <c r="CH1097" s="4"/>
      <c r="CI1097" s="4"/>
      <c r="CJ1097" s="4"/>
      <c r="CK1097" s="4"/>
      <c r="CL1097" s="4"/>
      <c r="CM1097" s="4"/>
      <c r="CN1097" s="4"/>
      <c r="CO1097" s="4"/>
      <c r="CP1097" s="4"/>
      <c r="CQ1097" s="4"/>
      <c r="CR1097" s="4"/>
      <c r="CS1097" s="4"/>
      <c r="CT1097" s="4"/>
      <c r="CU1097" s="4"/>
      <c r="CV1097" s="4"/>
      <c r="CW1097" s="4"/>
    </row>
    <row r="1098" ht="12.75" customHeight="1">
      <c r="A1098" s="4"/>
      <c r="B1098" s="4"/>
      <c r="C1098" s="4"/>
      <c r="D1098" s="4"/>
      <c r="E1098" s="4"/>
      <c r="F1098" s="4"/>
      <c r="G1098" s="4"/>
      <c r="H1098" s="4"/>
      <c r="I1098" s="4"/>
      <c r="J1098" s="5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5">
        <v>2015.0</v>
      </c>
      <c r="AM1098" s="45">
        <v>7.0</v>
      </c>
      <c r="AN1098" s="46" t="s">
        <v>51</v>
      </c>
      <c r="AO1098" s="46" t="s">
        <v>63</v>
      </c>
      <c r="AP1098" s="45">
        <v>111.02</v>
      </c>
      <c r="AQ1098" s="45">
        <v>127.6</v>
      </c>
      <c r="AR1098" s="46" t="str">
        <f>IF(Stats!$AP1098&gt;Stats!$AQ1098,Stats!$AN1098,Stats!$AO1098)</f>
        <v>Mike S</v>
      </c>
      <c r="AS1098" s="46" t="str">
        <f>IF(Stats!$AR1098=Stats!$AN1098,CONCATENATE(Stats!$AN1098," over ",Stats!$AO1098),CONCATENATE(Stats!$AO1098," over ",Stats!$AN1098))</f>
        <v>Mike S over Cam</v>
      </c>
      <c r="AT1098" s="46" t="str">
        <f>IF(Stats!$AR1098=Stats!$AO1098,CONCATENATE(Stats!$AN1098," loser to ",Stats!$AO1098),CONCATENATE(Stats!$AO1098," loser to ",Stats!$AN1098))</f>
        <v>Cam loser to Mike S</v>
      </c>
      <c r="AU1098" s="45">
        <f>ABS(Stats!$AQ1098-Stats!$AP1098)</f>
        <v>16.58</v>
      </c>
      <c r="AV1098" s="45">
        <f>Stats!$AQ1098+Stats!$AP1098</f>
        <v>238.62</v>
      </c>
      <c r="AW1098" s="45"/>
      <c r="AX1098" s="4"/>
      <c r="AY1098" s="4"/>
      <c r="AZ1098" s="4"/>
      <c r="BB1098" s="4"/>
      <c r="BC1098" s="4"/>
      <c r="BD1098" s="4"/>
      <c r="BE1098" s="4"/>
      <c r="BG1098" s="4"/>
      <c r="BH1098" s="4"/>
      <c r="BI1098" s="4"/>
      <c r="BJ1098" s="4"/>
      <c r="BK1098" s="4"/>
      <c r="BL1098" s="4"/>
      <c r="BM1098" s="4"/>
      <c r="BN1098" s="4"/>
      <c r="BO1098" s="4"/>
      <c r="BP1098" s="4"/>
      <c r="BQ1098" s="4"/>
      <c r="BR1098" s="4"/>
      <c r="BS1098" s="4"/>
      <c r="BT1098" s="4"/>
      <c r="BU1098" s="4"/>
      <c r="BV1098" s="4"/>
      <c r="BW1098" s="4"/>
      <c r="BX1098" s="4"/>
      <c r="BY1098" s="4"/>
      <c r="BZ1098" s="4"/>
      <c r="CA1098" s="4"/>
      <c r="CB1098" s="4"/>
      <c r="CC1098" s="4"/>
      <c r="CD1098" s="4"/>
      <c r="CE1098" s="4"/>
      <c r="CF1098" s="4"/>
      <c r="CG1098" s="4"/>
      <c r="CH1098" s="4"/>
      <c r="CI1098" s="4"/>
      <c r="CJ1098" s="4"/>
      <c r="CK1098" s="4"/>
      <c r="CL1098" s="4"/>
      <c r="CM1098" s="4"/>
      <c r="CN1098" s="4"/>
      <c r="CO1098" s="4"/>
      <c r="CP1098" s="4"/>
      <c r="CQ1098" s="4"/>
      <c r="CR1098" s="4"/>
      <c r="CS1098" s="4"/>
      <c r="CT1098" s="4"/>
      <c r="CU1098" s="4"/>
      <c r="CV1098" s="4"/>
      <c r="CW1098" s="4"/>
    </row>
    <row r="1099" ht="12.75" customHeight="1">
      <c r="A1099" s="4"/>
      <c r="B1099" s="4"/>
      <c r="C1099" s="4"/>
      <c r="D1099" s="4"/>
      <c r="E1099" s="4"/>
      <c r="F1099" s="4"/>
      <c r="G1099" s="4"/>
      <c r="H1099" s="4"/>
      <c r="I1099" s="4"/>
      <c r="J1099" s="5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64">
        <v>2015.0</v>
      </c>
      <c r="AM1099" s="64">
        <v>7.0</v>
      </c>
      <c r="AN1099" s="65" t="s">
        <v>58</v>
      </c>
      <c r="AO1099" s="65" t="s">
        <v>50</v>
      </c>
      <c r="AP1099" s="64">
        <v>79.7</v>
      </c>
      <c r="AQ1099" s="64">
        <v>74.99</v>
      </c>
      <c r="AR1099" s="65" t="str">
        <f>IF(Stats!$AP1099&gt;Stats!$AQ1099,Stats!$AN1099,Stats!$AO1099)</f>
        <v>Ean</v>
      </c>
      <c r="AS1099" s="65" t="str">
        <f>IF(Stats!$AR1099=Stats!$AN1099,CONCATENATE(Stats!$AN1099," over ",Stats!$AO1099),CONCATENATE(Stats!$AO1099," over ",Stats!$AN1099))</f>
        <v>Ean over AJ</v>
      </c>
      <c r="AT1099" s="65" t="str">
        <f>IF(Stats!$AR1099=Stats!$AO1099,CONCATENATE(Stats!$AN1099," loser to ",Stats!$AO1099),CONCATENATE(Stats!$AO1099," loser to ",Stats!$AN1099))</f>
        <v>AJ loser to Ean</v>
      </c>
      <c r="AU1099" s="64">
        <f>ABS(Stats!$AQ1099-Stats!$AP1099)</f>
        <v>4.71</v>
      </c>
      <c r="AV1099" s="64">
        <f>Stats!$AQ1099+Stats!$AP1099</f>
        <v>154.69</v>
      </c>
      <c r="AW1099" s="64"/>
      <c r="AX1099" s="4"/>
      <c r="AY1099" s="4"/>
      <c r="AZ1099" s="4"/>
      <c r="BB1099" s="4"/>
      <c r="BC1099" s="4"/>
      <c r="BD1099" s="4"/>
      <c r="BE1099" s="4"/>
      <c r="BG1099" s="4"/>
      <c r="BH1099" s="4"/>
      <c r="BI1099" s="4"/>
      <c r="BJ1099" s="4"/>
      <c r="BK1099" s="4"/>
      <c r="BL1099" s="4"/>
      <c r="BM1099" s="4"/>
      <c r="BN1099" s="4"/>
      <c r="BO1099" s="4"/>
      <c r="BP1099" s="4"/>
      <c r="BQ1099" s="4"/>
      <c r="BR1099" s="4"/>
      <c r="BS1099" s="4"/>
      <c r="BT1099" s="4"/>
      <c r="BU1099" s="4"/>
      <c r="BV1099" s="4"/>
      <c r="BW1099" s="4"/>
      <c r="BX1099" s="4"/>
      <c r="BY1099" s="4"/>
      <c r="BZ1099" s="4"/>
      <c r="CA1099" s="4"/>
      <c r="CB1099" s="4"/>
      <c r="CC1099" s="4"/>
      <c r="CD1099" s="4"/>
      <c r="CE1099" s="4"/>
      <c r="CF1099" s="4"/>
      <c r="CG1099" s="4"/>
      <c r="CH1099" s="4"/>
      <c r="CI1099" s="4"/>
      <c r="CJ1099" s="4"/>
      <c r="CK1099" s="4"/>
      <c r="CL1099" s="4"/>
      <c r="CM1099" s="4"/>
      <c r="CN1099" s="4"/>
      <c r="CO1099" s="4"/>
      <c r="CP1099" s="4"/>
      <c r="CQ1099" s="4"/>
      <c r="CR1099" s="4"/>
      <c r="CS1099" s="4"/>
      <c r="CT1099" s="4"/>
      <c r="CU1099" s="4"/>
      <c r="CV1099" s="4"/>
      <c r="CW1099" s="4"/>
    </row>
    <row r="1100" ht="12.75" customHeight="1">
      <c r="A1100" s="4"/>
      <c r="B1100" s="4"/>
      <c r="C1100" s="4"/>
      <c r="D1100" s="4"/>
      <c r="E1100" s="4"/>
      <c r="F1100" s="4"/>
      <c r="G1100" s="4"/>
      <c r="H1100" s="4"/>
      <c r="I1100" s="4"/>
      <c r="J1100" s="5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5">
        <v>2015.0</v>
      </c>
      <c r="AM1100" s="45">
        <v>6.0</v>
      </c>
      <c r="AN1100" s="46" t="s">
        <v>66</v>
      </c>
      <c r="AO1100" s="46" t="s">
        <v>59</v>
      </c>
      <c r="AP1100" s="45">
        <v>83.75</v>
      </c>
      <c r="AQ1100" s="45">
        <v>83.45</v>
      </c>
      <c r="AR1100" s="46" t="str">
        <f>IF(Stats!$AP1100&gt;Stats!$AQ1100,Stats!$AN1100,Stats!$AO1100)</f>
        <v>Nixon</v>
      </c>
      <c r="AS1100" s="46" t="str">
        <f>IF(Stats!$AR1100=Stats!$AN1100,CONCATENATE(Stats!$AN1100," over ",Stats!$AO1100),CONCATENATE(Stats!$AO1100," over ",Stats!$AN1100))</f>
        <v>Nixon over Forrest</v>
      </c>
      <c r="AT1100" s="46" t="str">
        <f>IF(Stats!$AR1100=Stats!$AO1100,CONCATENATE(Stats!$AN1100," loser to ",Stats!$AO1100),CONCATENATE(Stats!$AO1100," loser to ",Stats!$AN1100))</f>
        <v>Forrest loser to Nixon</v>
      </c>
      <c r="AU1100" s="45">
        <f>ABS(Stats!$AQ1100-Stats!$AP1100)</f>
        <v>0.3</v>
      </c>
      <c r="AV1100" s="45">
        <f>Stats!$AQ1100+Stats!$AP1100</f>
        <v>167.2</v>
      </c>
      <c r="AW1100" s="45"/>
      <c r="AX1100" s="4"/>
      <c r="AY1100" s="4"/>
      <c r="AZ1100" s="4"/>
      <c r="BB1100" s="4"/>
      <c r="BC1100" s="4"/>
      <c r="BD1100" s="4"/>
      <c r="BE1100" s="4"/>
      <c r="BG1100" s="4"/>
      <c r="BH1100" s="4"/>
      <c r="BI1100" s="4"/>
      <c r="BJ1100" s="4"/>
      <c r="BK1100" s="4"/>
      <c r="BL1100" s="4"/>
      <c r="BM1100" s="4"/>
      <c r="BN1100" s="4"/>
      <c r="BO1100" s="4"/>
      <c r="BP1100" s="4"/>
      <c r="BQ1100" s="4"/>
      <c r="BR1100" s="4"/>
      <c r="BS1100" s="4"/>
      <c r="BT1100" s="4"/>
      <c r="BU1100" s="4"/>
      <c r="BV1100" s="4"/>
      <c r="BW1100" s="4"/>
      <c r="BX1100" s="4"/>
      <c r="BY1100" s="4"/>
      <c r="BZ1100" s="4"/>
      <c r="CA1100" s="4"/>
      <c r="CB1100" s="4"/>
      <c r="CC1100" s="4"/>
      <c r="CD1100" s="4"/>
      <c r="CE1100" s="4"/>
      <c r="CF1100" s="4"/>
      <c r="CG1100" s="4"/>
      <c r="CH1100" s="4"/>
      <c r="CI1100" s="4"/>
      <c r="CJ1100" s="4"/>
      <c r="CK1100" s="4"/>
      <c r="CL1100" s="4"/>
      <c r="CM1100" s="4"/>
      <c r="CN1100" s="4"/>
      <c r="CO1100" s="4"/>
      <c r="CP1100" s="4"/>
      <c r="CQ1100" s="4"/>
      <c r="CR1100" s="4"/>
      <c r="CS1100" s="4"/>
      <c r="CT1100" s="4"/>
      <c r="CU1100" s="4"/>
      <c r="CV1100" s="4"/>
      <c r="CW1100" s="4"/>
    </row>
    <row r="1101" ht="12.75" customHeight="1">
      <c r="A1101" s="4"/>
      <c r="B1101" s="4"/>
      <c r="C1101" s="4"/>
      <c r="D1101" s="4"/>
      <c r="E1101" s="4"/>
      <c r="F1101" s="4"/>
      <c r="G1101" s="4"/>
      <c r="H1101" s="4"/>
      <c r="I1101" s="4"/>
      <c r="J1101" s="5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64">
        <v>2015.0</v>
      </c>
      <c r="AM1101" s="64">
        <v>6.0</v>
      </c>
      <c r="AN1101" s="65" t="s">
        <v>69</v>
      </c>
      <c r="AO1101" s="65" t="s">
        <v>55</v>
      </c>
      <c r="AP1101" s="64">
        <v>91.97</v>
      </c>
      <c r="AQ1101" s="64">
        <v>109.02</v>
      </c>
      <c r="AR1101" s="65" t="str">
        <f>IF(Stats!$AP1101&gt;Stats!$AQ1101,Stats!$AN1101,Stats!$AO1101)</f>
        <v>Dave</v>
      </c>
      <c r="AS1101" s="65" t="str">
        <f>IF(Stats!$AR1101=Stats!$AN1101,CONCATENATE(Stats!$AN1101," over ",Stats!$AO1101),CONCATENATE(Stats!$AO1101," over ",Stats!$AN1101))</f>
        <v>Dave over Todd</v>
      </c>
      <c r="AT1101" s="65" t="str">
        <f>IF(Stats!$AR1101=Stats!$AO1101,CONCATENATE(Stats!$AN1101," loser to ",Stats!$AO1101),CONCATENATE(Stats!$AO1101," loser to ",Stats!$AN1101))</f>
        <v>Todd loser to Dave</v>
      </c>
      <c r="AU1101" s="64">
        <f>ABS(Stats!$AQ1101-Stats!$AP1101)</f>
        <v>17.05</v>
      </c>
      <c r="AV1101" s="64">
        <f>Stats!$AQ1101+Stats!$AP1101</f>
        <v>200.99</v>
      </c>
      <c r="AW1101" s="64"/>
      <c r="AX1101" s="4"/>
      <c r="AY1101" s="4"/>
      <c r="AZ1101" s="4"/>
      <c r="BB1101" s="4"/>
      <c r="BC1101" s="4"/>
      <c r="BD1101" s="4"/>
      <c r="BE1101" s="4"/>
      <c r="BG1101" s="4"/>
      <c r="BH1101" s="4"/>
      <c r="BI1101" s="4"/>
      <c r="BJ1101" s="4"/>
      <c r="BK1101" s="4"/>
      <c r="BL1101" s="4"/>
      <c r="BM1101" s="4"/>
      <c r="BN1101" s="4"/>
      <c r="BO1101" s="4"/>
      <c r="BP1101" s="4"/>
      <c r="BQ1101" s="4"/>
      <c r="BR1101" s="4"/>
      <c r="BS1101" s="4"/>
      <c r="BT1101" s="4"/>
      <c r="BU1101" s="4"/>
      <c r="BV1101" s="4"/>
      <c r="BW1101" s="4"/>
      <c r="BX1101" s="4"/>
      <c r="BY1101" s="4"/>
      <c r="BZ1101" s="4"/>
      <c r="CA1101" s="4"/>
      <c r="CB1101" s="4"/>
      <c r="CC1101" s="4"/>
      <c r="CD1101" s="4"/>
      <c r="CE1101" s="4"/>
      <c r="CF1101" s="4"/>
      <c r="CG1101" s="4"/>
      <c r="CH1101" s="4"/>
      <c r="CI1101" s="4"/>
      <c r="CJ1101" s="4"/>
      <c r="CK1101" s="4"/>
      <c r="CL1101" s="4"/>
      <c r="CM1101" s="4"/>
      <c r="CN1101" s="4"/>
      <c r="CO1101" s="4"/>
      <c r="CP1101" s="4"/>
      <c r="CQ1101" s="4"/>
      <c r="CR1101" s="4"/>
      <c r="CS1101" s="4"/>
      <c r="CT1101" s="4"/>
      <c r="CU1101" s="4"/>
      <c r="CV1101" s="4"/>
      <c r="CW1101" s="4"/>
    </row>
    <row r="1102" ht="12.75" customHeight="1">
      <c r="A1102" s="4"/>
      <c r="B1102" s="4"/>
      <c r="C1102" s="4"/>
      <c r="D1102" s="4"/>
      <c r="E1102" s="4"/>
      <c r="F1102" s="4"/>
      <c r="G1102" s="4"/>
      <c r="H1102" s="4"/>
      <c r="I1102" s="4"/>
      <c r="J1102" s="5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5">
        <v>2015.0</v>
      </c>
      <c r="AM1102" s="45">
        <v>6.0</v>
      </c>
      <c r="AN1102" s="46" t="s">
        <v>60</v>
      </c>
      <c r="AO1102" s="46" t="s">
        <v>68</v>
      </c>
      <c r="AP1102" s="45">
        <v>117.71</v>
      </c>
      <c r="AQ1102" s="45">
        <v>111.37</v>
      </c>
      <c r="AR1102" s="46" t="str">
        <f>IF(Stats!$AP1102&gt;Stats!$AQ1102,Stats!$AN1102,Stats!$AO1102)</f>
        <v>Hoyle</v>
      </c>
      <c r="AS1102" s="46" t="str">
        <f>IF(Stats!$AR1102=Stats!$AN1102,CONCATENATE(Stats!$AN1102," over ",Stats!$AO1102),CONCATENATE(Stats!$AO1102," over ",Stats!$AN1102))</f>
        <v>Hoyle over Ryan</v>
      </c>
      <c r="AT1102" s="46" t="str">
        <f>IF(Stats!$AR1102=Stats!$AO1102,CONCATENATE(Stats!$AN1102," loser to ",Stats!$AO1102),CONCATENATE(Stats!$AO1102," loser to ",Stats!$AN1102))</f>
        <v>Ryan loser to Hoyle</v>
      </c>
      <c r="AU1102" s="45">
        <f>ABS(Stats!$AQ1102-Stats!$AP1102)</f>
        <v>6.34</v>
      </c>
      <c r="AV1102" s="45">
        <f>Stats!$AQ1102+Stats!$AP1102</f>
        <v>229.08</v>
      </c>
      <c r="AW1102" s="45"/>
      <c r="AX1102" s="4"/>
      <c r="AY1102" s="4"/>
      <c r="AZ1102" s="4"/>
      <c r="BB1102" s="4"/>
      <c r="BC1102" s="4"/>
      <c r="BD1102" s="4"/>
      <c r="BE1102" s="4"/>
      <c r="BG1102" s="4"/>
      <c r="BH1102" s="4"/>
      <c r="BI1102" s="4"/>
      <c r="BJ1102" s="4"/>
      <c r="BK1102" s="4"/>
      <c r="BL1102" s="4"/>
      <c r="BM1102" s="4"/>
      <c r="BN1102" s="4"/>
      <c r="BO1102" s="4"/>
      <c r="BP1102" s="4"/>
      <c r="BQ1102" s="4"/>
      <c r="BR1102" s="4"/>
      <c r="BS1102" s="4"/>
      <c r="BT1102" s="4"/>
      <c r="BU1102" s="4"/>
      <c r="BV1102" s="4"/>
      <c r="BW1102" s="4"/>
      <c r="BX1102" s="4"/>
      <c r="BY1102" s="4"/>
      <c r="BZ1102" s="4"/>
      <c r="CA1102" s="4"/>
      <c r="CB1102" s="4"/>
      <c r="CC1102" s="4"/>
      <c r="CD1102" s="4"/>
      <c r="CE1102" s="4"/>
      <c r="CF1102" s="4"/>
      <c r="CG1102" s="4"/>
      <c r="CH1102" s="4"/>
      <c r="CI1102" s="4"/>
      <c r="CJ1102" s="4"/>
      <c r="CK1102" s="4"/>
      <c r="CL1102" s="4"/>
      <c r="CM1102" s="4"/>
      <c r="CN1102" s="4"/>
      <c r="CO1102" s="4"/>
      <c r="CP1102" s="4"/>
      <c r="CQ1102" s="4"/>
      <c r="CR1102" s="4"/>
      <c r="CS1102" s="4"/>
      <c r="CT1102" s="4"/>
      <c r="CU1102" s="4"/>
      <c r="CV1102" s="4"/>
      <c r="CW1102" s="4"/>
    </row>
    <row r="1103" ht="12.75" customHeight="1">
      <c r="A1103" s="4"/>
      <c r="B1103" s="4"/>
      <c r="C1103" s="4"/>
      <c r="D1103" s="4"/>
      <c r="E1103" s="4"/>
      <c r="F1103" s="4"/>
      <c r="G1103" s="4"/>
      <c r="H1103" s="4"/>
      <c r="I1103" s="4"/>
      <c r="J1103" s="5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64">
        <v>2015.0</v>
      </c>
      <c r="AM1103" s="64">
        <v>6.0</v>
      </c>
      <c r="AN1103" s="65" t="s">
        <v>57</v>
      </c>
      <c r="AO1103" s="65" t="s">
        <v>61</v>
      </c>
      <c r="AP1103" s="64">
        <v>92.65</v>
      </c>
      <c r="AQ1103" s="64">
        <v>116.32</v>
      </c>
      <c r="AR1103" s="65" t="str">
        <f>IF(Stats!$AP1103&gt;Stats!$AQ1103,Stats!$AN1103,Stats!$AO1103)</f>
        <v>Jimmy</v>
      </c>
      <c r="AS1103" s="65" t="str">
        <f>IF(Stats!$AR1103=Stats!$AN1103,CONCATENATE(Stats!$AN1103," over ",Stats!$AO1103),CONCATENATE(Stats!$AO1103," over ",Stats!$AN1103))</f>
        <v>Jimmy over Doug</v>
      </c>
      <c r="AT1103" s="65" t="str">
        <f>IF(Stats!$AR1103=Stats!$AO1103,CONCATENATE(Stats!$AN1103," loser to ",Stats!$AO1103),CONCATENATE(Stats!$AO1103," loser to ",Stats!$AN1103))</f>
        <v>Doug loser to Jimmy</v>
      </c>
      <c r="AU1103" s="64">
        <f>ABS(Stats!$AQ1103-Stats!$AP1103)</f>
        <v>23.67</v>
      </c>
      <c r="AV1103" s="64">
        <f>Stats!$AQ1103+Stats!$AP1103</f>
        <v>208.97</v>
      </c>
      <c r="AW1103" s="64"/>
      <c r="AX1103" s="4"/>
      <c r="AY1103" s="4"/>
      <c r="AZ1103" s="4"/>
      <c r="BB1103" s="4"/>
      <c r="BC1103" s="4"/>
      <c r="BD1103" s="4"/>
      <c r="BE1103" s="4"/>
      <c r="BG1103" s="4"/>
      <c r="BH1103" s="4"/>
      <c r="BI1103" s="4"/>
      <c r="BJ1103" s="4"/>
      <c r="BK1103" s="4"/>
      <c r="BL1103" s="4"/>
      <c r="BM1103" s="4"/>
      <c r="BN1103" s="4"/>
      <c r="BO1103" s="4"/>
      <c r="BP1103" s="4"/>
      <c r="BQ1103" s="4"/>
      <c r="BR1103" s="4"/>
      <c r="BS1103" s="4"/>
      <c r="BT1103" s="4"/>
      <c r="BU1103" s="4"/>
      <c r="BV1103" s="4"/>
      <c r="BW1103" s="4"/>
      <c r="BX1103" s="4"/>
      <c r="BY1103" s="4"/>
      <c r="BZ1103" s="4"/>
      <c r="CA1103" s="4"/>
      <c r="CB1103" s="4"/>
      <c r="CC1103" s="4"/>
      <c r="CD1103" s="4"/>
      <c r="CE1103" s="4"/>
      <c r="CF1103" s="4"/>
      <c r="CG1103" s="4"/>
      <c r="CH1103" s="4"/>
      <c r="CI1103" s="4"/>
      <c r="CJ1103" s="4"/>
      <c r="CK1103" s="4"/>
      <c r="CL1103" s="4"/>
      <c r="CM1103" s="4"/>
      <c r="CN1103" s="4"/>
      <c r="CO1103" s="4"/>
      <c r="CP1103" s="4"/>
      <c r="CQ1103" s="4"/>
      <c r="CR1103" s="4"/>
      <c r="CS1103" s="4"/>
      <c r="CT1103" s="4"/>
      <c r="CU1103" s="4"/>
      <c r="CV1103" s="4"/>
      <c r="CW1103" s="4"/>
    </row>
    <row r="1104" ht="12.75" customHeight="1">
      <c r="A1104" s="4"/>
      <c r="B1104" s="4"/>
      <c r="C1104" s="4"/>
      <c r="D1104" s="4"/>
      <c r="E1104" s="4"/>
      <c r="F1104" s="4"/>
      <c r="G1104" s="4"/>
      <c r="H1104" s="4"/>
      <c r="I1104" s="4"/>
      <c r="J1104" s="5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5">
        <v>2015.0</v>
      </c>
      <c r="AM1104" s="45">
        <v>6.0</v>
      </c>
      <c r="AN1104" s="46" t="s">
        <v>63</v>
      </c>
      <c r="AO1104" s="46" t="s">
        <v>65</v>
      </c>
      <c r="AP1104" s="45">
        <v>130.54</v>
      </c>
      <c r="AQ1104" s="45">
        <v>97.23</v>
      </c>
      <c r="AR1104" s="46" t="str">
        <f>IF(Stats!$AP1104&gt;Stats!$AQ1104,Stats!$AN1104,Stats!$AO1104)</f>
        <v>Mike S</v>
      </c>
      <c r="AS1104" s="46" t="str">
        <f>IF(Stats!$AR1104=Stats!$AN1104,CONCATENATE(Stats!$AN1104," over ",Stats!$AO1104),CONCATENATE(Stats!$AO1104," over ",Stats!$AN1104))</f>
        <v>Mike S over Neill</v>
      </c>
      <c r="AT1104" s="46" t="str">
        <f>IF(Stats!$AR1104=Stats!$AO1104,CONCATENATE(Stats!$AN1104," loser to ",Stats!$AO1104),CONCATENATE(Stats!$AO1104," loser to ",Stats!$AN1104))</f>
        <v>Neill loser to Mike S</v>
      </c>
      <c r="AU1104" s="45">
        <f>ABS(Stats!$AQ1104-Stats!$AP1104)</f>
        <v>33.31</v>
      </c>
      <c r="AV1104" s="45">
        <f>Stats!$AQ1104+Stats!$AP1104</f>
        <v>227.77</v>
      </c>
      <c r="AW1104" s="45"/>
      <c r="AX1104" s="4"/>
      <c r="AY1104" s="4"/>
      <c r="AZ1104" s="4"/>
      <c r="BB1104" s="4"/>
      <c r="BC1104" s="4"/>
      <c r="BD1104" s="4"/>
      <c r="BE1104" s="4"/>
      <c r="BG1104" s="4"/>
      <c r="BH1104" s="4"/>
      <c r="BI1104" s="4"/>
      <c r="BJ1104" s="4"/>
      <c r="BK1104" s="4"/>
      <c r="BL1104" s="4"/>
      <c r="BM1104" s="4"/>
      <c r="BN1104" s="4"/>
      <c r="BO1104" s="4"/>
      <c r="BP1104" s="4"/>
      <c r="BQ1104" s="4"/>
      <c r="BR1104" s="4"/>
      <c r="BS1104" s="4"/>
      <c r="BT1104" s="4"/>
      <c r="BU1104" s="4"/>
      <c r="BV1104" s="4"/>
      <c r="BW1104" s="4"/>
      <c r="BX1104" s="4"/>
      <c r="BY1104" s="4"/>
      <c r="BZ1104" s="4"/>
      <c r="CA1104" s="4"/>
      <c r="CB1104" s="4"/>
      <c r="CC1104" s="4"/>
      <c r="CD1104" s="4"/>
      <c r="CE1104" s="4"/>
      <c r="CF1104" s="4"/>
      <c r="CG1104" s="4"/>
      <c r="CH1104" s="4"/>
      <c r="CI1104" s="4"/>
      <c r="CJ1104" s="4"/>
      <c r="CK1104" s="4"/>
      <c r="CL1104" s="4"/>
      <c r="CM1104" s="4"/>
      <c r="CN1104" s="4"/>
      <c r="CO1104" s="4"/>
      <c r="CP1104" s="4"/>
      <c r="CQ1104" s="4"/>
      <c r="CR1104" s="4"/>
      <c r="CS1104" s="4"/>
      <c r="CT1104" s="4"/>
      <c r="CU1104" s="4"/>
      <c r="CV1104" s="4"/>
      <c r="CW1104" s="4"/>
    </row>
    <row r="1105" ht="12.75" customHeight="1">
      <c r="A1105" s="4"/>
      <c r="B1105" s="4"/>
      <c r="C1105" s="4"/>
      <c r="D1105" s="4"/>
      <c r="E1105" s="4"/>
      <c r="F1105" s="4"/>
      <c r="G1105" s="4"/>
      <c r="H1105" s="4"/>
      <c r="I1105" s="4"/>
      <c r="J1105" s="5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64">
        <v>2015.0</v>
      </c>
      <c r="AM1105" s="64">
        <v>6.0</v>
      </c>
      <c r="AN1105" s="65" t="s">
        <v>50</v>
      </c>
      <c r="AO1105" s="65" t="s">
        <v>49</v>
      </c>
      <c r="AP1105" s="64">
        <v>82.9</v>
      </c>
      <c r="AQ1105" s="64">
        <v>99.51</v>
      </c>
      <c r="AR1105" s="65" t="str">
        <f>IF(Stats!$AP1105&gt;Stats!$AQ1105,Stats!$AN1105,Stats!$AO1105)</f>
        <v>Adler</v>
      </c>
      <c r="AS1105" s="65" t="str">
        <f>IF(Stats!$AR1105=Stats!$AN1105,CONCATENATE(Stats!$AN1105," over ",Stats!$AO1105),CONCATENATE(Stats!$AO1105," over ",Stats!$AN1105))</f>
        <v>Adler over AJ</v>
      </c>
      <c r="AT1105" s="65" t="str">
        <f>IF(Stats!$AR1105=Stats!$AO1105,CONCATENATE(Stats!$AN1105," loser to ",Stats!$AO1105),CONCATENATE(Stats!$AO1105," loser to ",Stats!$AN1105))</f>
        <v>AJ loser to Adler</v>
      </c>
      <c r="AU1105" s="64">
        <f>ABS(Stats!$AQ1105-Stats!$AP1105)</f>
        <v>16.61</v>
      </c>
      <c r="AV1105" s="64">
        <f>Stats!$AQ1105+Stats!$AP1105</f>
        <v>182.41</v>
      </c>
      <c r="AW1105" s="64"/>
      <c r="AX1105" s="4"/>
      <c r="AY1105" s="4"/>
      <c r="AZ1105" s="4"/>
      <c r="BB1105" s="4"/>
      <c r="BC1105" s="4"/>
      <c r="BD1105" s="4"/>
      <c r="BE1105" s="4"/>
      <c r="BG1105" s="4"/>
      <c r="BH1105" s="4"/>
      <c r="BI1105" s="4"/>
      <c r="BJ1105" s="4"/>
      <c r="BK1105" s="4"/>
      <c r="BL1105" s="4"/>
      <c r="BM1105" s="4"/>
      <c r="BN1105" s="4"/>
      <c r="BO1105" s="4"/>
      <c r="BP1105" s="4"/>
      <c r="BQ1105" s="4"/>
      <c r="BR1105" s="4"/>
      <c r="BS1105" s="4"/>
      <c r="BT1105" s="4"/>
      <c r="BU1105" s="4"/>
      <c r="BV1105" s="4"/>
      <c r="BW1105" s="4"/>
      <c r="BX1105" s="4"/>
      <c r="BY1105" s="4"/>
      <c r="BZ1105" s="4"/>
      <c r="CA1105" s="4"/>
      <c r="CB1105" s="4"/>
      <c r="CC1105" s="4"/>
      <c r="CD1105" s="4"/>
      <c r="CE1105" s="4"/>
      <c r="CF1105" s="4"/>
      <c r="CG1105" s="4"/>
      <c r="CH1105" s="4"/>
      <c r="CI1105" s="4"/>
      <c r="CJ1105" s="4"/>
      <c r="CK1105" s="4"/>
      <c r="CL1105" s="4"/>
      <c r="CM1105" s="4"/>
      <c r="CN1105" s="4"/>
      <c r="CO1105" s="4"/>
      <c r="CP1105" s="4"/>
      <c r="CQ1105" s="4"/>
      <c r="CR1105" s="4"/>
      <c r="CS1105" s="4"/>
      <c r="CT1105" s="4"/>
      <c r="CU1105" s="4"/>
      <c r="CV1105" s="4"/>
      <c r="CW1105" s="4"/>
    </row>
    <row r="1106" ht="12.75" customHeight="1">
      <c r="A1106" s="4"/>
      <c r="B1106" s="4"/>
      <c r="C1106" s="4"/>
      <c r="D1106" s="4"/>
      <c r="E1106" s="4"/>
      <c r="F1106" s="4"/>
      <c r="G1106" s="4"/>
      <c r="H1106" s="4"/>
      <c r="I1106" s="4"/>
      <c r="J1106" s="5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5">
        <v>2015.0</v>
      </c>
      <c r="AM1106" s="45">
        <v>6.0</v>
      </c>
      <c r="AN1106" s="46" t="s">
        <v>58</v>
      </c>
      <c r="AO1106" s="46" t="s">
        <v>51</v>
      </c>
      <c r="AP1106" s="45">
        <v>91.83</v>
      </c>
      <c r="AQ1106" s="45">
        <v>112.38</v>
      </c>
      <c r="AR1106" s="46" t="str">
        <f>IF(Stats!$AP1106&gt;Stats!$AQ1106,Stats!$AN1106,Stats!$AO1106)</f>
        <v>Cam</v>
      </c>
      <c r="AS1106" s="46" t="str">
        <f>IF(Stats!$AR1106=Stats!$AN1106,CONCATENATE(Stats!$AN1106," over ",Stats!$AO1106),CONCATENATE(Stats!$AO1106," over ",Stats!$AN1106))</f>
        <v>Cam over Ean</v>
      </c>
      <c r="AT1106" s="46" t="str">
        <f>IF(Stats!$AR1106=Stats!$AO1106,CONCATENATE(Stats!$AN1106," loser to ",Stats!$AO1106),CONCATENATE(Stats!$AO1106," loser to ",Stats!$AN1106))</f>
        <v>Ean loser to Cam</v>
      </c>
      <c r="AU1106" s="45">
        <f>ABS(Stats!$AQ1106-Stats!$AP1106)</f>
        <v>20.55</v>
      </c>
      <c r="AV1106" s="45">
        <f>Stats!$AQ1106+Stats!$AP1106</f>
        <v>204.21</v>
      </c>
      <c r="AW1106" s="45"/>
      <c r="AX1106" s="4"/>
      <c r="AY1106" s="4"/>
      <c r="AZ1106" s="4"/>
      <c r="BB1106" s="4"/>
      <c r="BC1106" s="4"/>
      <c r="BD1106" s="4"/>
      <c r="BE1106" s="4"/>
      <c r="BG1106" s="4"/>
      <c r="BH1106" s="4"/>
      <c r="BI1106" s="4"/>
      <c r="BJ1106" s="4"/>
      <c r="BK1106" s="4"/>
      <c r="BL1106" s="4"/>
      <c r="BM1106" s="4"/>
      <c r="BN1106" s="4"/>
      <c r="BO1106" s="4"/>
      <c r="BP1106" s="4"/>
      <c r="BQ1106" s="4"/>
      <c r="BR1106" s="4"/>
      <c r="BS1106" s="4"/>
      <c r="BT1106" s="4"/>
      <c r="BU1106" s="4"/>
      <c r="BV1106" s="4"/>
      <c r="BW1106" s="4"/>
      <c r="BX1106" s="4"/>
      <c r="BY1106" s="4"/>
      <c r="BZ1106" s="4"/>
      <c r="CA1106" s="4"/>
      <c r="CB1106" s="4"/>
      <c r="CC1106" s="4"/>
      <c r="CD1106" s="4"/>
      <c r="CE1106" s="4"/>
      <c r="CF1106" s="4"/>
      <c r="CG1106" s="4"/>
      <c r="CH1106" s="4"/>
      <c r="CI1106" s="4"/>
      <c r="CJ1106" s="4"/>
      <c r="CK1106" s="4"/>
      <c r="CL1106" s="4"/>
      <c r="CM1106" s="4"/>
      <c r="CN1106" s="4"/>
      <c r="CO1106" s="4"/>
      <c r="CP1106" s="4"/>
      <c r="CQ1106" s="4"/>
      <c r="CR1106" s="4"/>
      <c r="CS1106" s="4"/>
      <c r="CT1106" s="4"/>
      <c r="CU1106" s="4"/>
      <c r="CV1106" s="4"/>
      <c r="CW1106" s="4"/>
    </row>
    <row r="1107" ht="12.75" customHeight="1">
      <c r="A1107" s="4"/>
      <c r="B1107" s="4"/>
      <c r="C1107" s="4"/>
      <c r="D1107" s="4"/>
      <c r="E1107" s="4"/>
      <c r="F1107" s="4"/>
      <c r="G1107" s="4"/>
      <c r="H1107" s="4"/>
      <c r="I1107" s="4"/>
      <c r="J1107" s="5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64">
        <v>2015.0</v>
      </c>
      <c r="AM1107" s="64">
        <v>5.0</v>
      </c>
      <c r="AN1107" s="65" t="s">
        <v>59</v>
      </c>
      <c r="AO1107" s="65" t="s">
        <v>69</v>
      </c>
      <c r="AP1107" s="64">
        <v>93.21</v>
      </c>
      <c r="AQ1107" s="64">
        <v>90.05</v>
      </c>
      <c r="AR1107" s="65" t="str">
        <f>IF(Stats!$AP1107&gt;Stats!$AQ1107,Stats!$AN1107,Stats!$AO1107)</f>
        <v>Forrest</v>
      </c>
      <c r="AS1107" s="65" t="str">
        <f>IF(Stats!$AR1107=Stats!$AN1107,CONCATENATE(Stats!$AN1107," over ",Stats!$AO1107),CONCATENATE(Stats!$AO1107," over ",Stats!$AN1107))</f>
        <v>Forrest over Todd</v>
      </c>
      <c r="AT1107" s="65" t="str">
        <f>IF(Stats!$AR1107=Stats!$AO1107,CONCATENATE(Stats!$AN1107," loser to ",Stats!$AO1107),CONCATENATE(Stats!$AO1107," loser to ",Stats!$AN1107))</f>
        <v>Todd loser to Forrest</v>
      </c>
      <c r="AU1107" s="64">
        <f>ABS(Stats!$AQ1107-Stats!$AP1107)</f>
        <v>3.16</v>
      </c>
      <c r="AV1107" s="64">
        <f>Stats!$AQ1107+Stats!$AP1107</f>
        <v>183.26</v>
      </c>
      <c r="AW1107" s="64"/>
      <c r="AX1107" s="4"/>
      <c r="AY1107" s="4"/>
      <c r="AZ1107" s="4"/>
      <c r="BB1107" s="4"/>
      <c r="BC1107" s="4"/>
      <c r="BD1107" s="4"/>
      <c r="BE1107" s="4"/>
      <c r="BG1107" s="4"/>
      <c r="BH1107" s="4"/>
      <c r="BI1107" s="4"/>
      <c r="BJ1107" s="4"/>
      <c r="BK1107" s="4"/>
      <c r="BL1107" s="4"/>
      <c r="BM1107" s="4"/>
      <c r="BN1107" s="4"/>
      <c r="BO1107" s="4"/>
      <c r="BP1107" s="4"/>
      <c r="BQ1107" s="4"/>
      <c r="BR1107" s="4"/>
      <c r="BS1107" s="4"/>
      <c r="BT1107" s="4"/>
      <c r="BU1107" s="4"/>
      <c r="BV1107" s="4"/>
      <c r="BW1107" s="4"/>
      <c r="BX1107" s="4"/>
      <c r="BY1107" s="4"/>
      <c r="BZ1107" s="4"/>
      <c r="CA1107" s="4"/>
      <c r="CB1107" s="4"/>
      <c r="CC1107" s="4"/>
      <c r="CD1107" s="4"/>
      <c r="CE1107" s="4"/>
      <c r="CF1107" s="4"/>
      <c r="CG1107" s="4"/>
      <c r="CH1107" s="4"/>
      <c r="CI1107" s="4"/>
      <c r="CJ1107" s="4"/>
      <c r="CK1107" s="4"/>
      <c r="CL1107" s="4"/>
      <c r="CM1107" s="4"/>
      <c r="CN1107" s="4"/>
      <c r="CO1107" s="4"/>
      <c r="CP1107" s="4"/>
      <c r="CQ1107" s="4"/>
      <c r="CR1107" s="4"/>
      <c r="CS1107" s="4"/>
      <c r="CT1107" s="4"/>
      <c r="CU1107" s="4"/>
      <c r="CV1107" s="4"/>
      <c r="CW1107" s="4"/>
    </row>
    <row r="1108" ht="12.75" customHeight="1">
      <c r="A1108" s="4"/>
      <c r="B1108" s="4"/>
      <c r="C1108" s="4"/>
      <c r="D1108" s="4"/>
      <c r="E1108" s="4"/>
      <c r="F1108" s="4"/>
      <c r="G1108" s="4"/>
      <c r="H1108" s="4"/>
      <c r="I1108" s="4"/>
      <c r="J1108" s="5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5">
        <v>2015.0</v>
      </c>
      <c r="AM1108" s="45">
        <v>5.0</v>
      </c>
      <c r="AN1108" s="46" t="s">
        <v>66</v>
      </c>
      <c r="AO1108" s="46" t="s">
        <v>60</v>
      </c>
      <c r="AP1108" s="45">
        <v>72.61</v>
      </c>
      <c r="AQ1108" s="45">
        <v>108.16</v>
      </c>
      <c r="AR1108" s="46" t="str">
        <f>IF(Stats!$AP1108&gt;Stats!$AQ1108,Stats!$AN1108,Stats!$AO1108)</f>
        <v>Hoyle</v>
      </c>
      <c r="AS1108" s="46" t="str">
        <f>IF(Stats!$AR1108=Stats!$AN1108,CONCATENATE(Stats!$AN1108," over ",Stats!$AO1108),CONCATENATE(Stats!$AO1108," over ",Stats!$AN1108))</f>
        <v>Hoyle over Nixon</v>
      </c>
      <c r="AT1108" s="46" t="str">
        <f>IF(Stats!$AR1108=Stats!$AO1108,CONCATENATE(Stats!$AN1108," loser to ",Stats!$AO1108),CONCATENATE(Stats!$AO1108," loser to ",Stats!$AN1108))</f>
        <v>Nixon loser to Hoyle</v>
      </c>
      <c r="AU1108" s="45">
        <f>ABS(Stats!$AQ1108-Stats!$AP1108)</f>
        <v>35.55</v>
      </c>
      <c r="AV1108" s="45">
        <f>Stats!$AQ1108+Stats!$AP1108</f>
        <v>180.77</v>
      </c>
      <c r="AW1108" s="45"/>
      <c r="AX1108" s="4"/>
      <c r="AY1108" s="4"/>
      <c r="AZ1108" s="4"/>
      <c r="BB1108" s="4"/>
      <c r="BC1108" s="4"/>
      <c r="BD1108" s="4"/>
      <c r="BE1108" s="4"/>
      <c r="BG1108" s="4"/>
      <c r="BH1108" s="4"/>
      <c r="BI1108" s="4"/>
      <c r="BJ1108" s="4"/>
      <c r="BK1108" s="4"/>
      <c r="BL1108" s="4"/>
      <c r="BM1108" s="4"/>
      <c r="BN1108" s="4"/>
      <c r="BO1108" s="4"/>
      <c r="BP1108" s="4"/>
      <c r="BQ1108" s="4"/>
      <c r="BR1108" s="4"/>
      <c r="BS1108" s="4"/>
      <c r="BT1108" s="4"/>
      <c r="BU1108" s="4"/>
      <c r="BV1108" s="4"/>
      <c r="BW1108" s="4"/>
      <c r="BX1108" s="4"/>
      <c r="BY1108" s="4"/>
      <c r="BZ1108" s="4"/>
      <c r="CA1108" s="4"/>
      <c r="CB1108" s="4"/>
      <c r="CC1108" s="4"/>
      <c r="CD1108" s="4"/>
      <c r="CE1108" s="4"/>
      <c r="CF1108" s="4"/>
      <c r="CG1108" s="4"/>
      <c r="CH1108" s="4"/>
      <c r="CI1108" s="4"/>
      <c r="CJ1108" s="4"/>
      <c r="CK1108" s="4"/>
      <c r="CL1108" s="4"/>
      <c r="CM1108" s="4"/>
      <c r="CN1108" s="4"/>
      <c r="CO1108" s="4"/>
      <c r="CP1108" s="4"/>
      <c r="CQ1108" s="4"/>
      <c r="CR1108" s="4"/>
      <c r="CS1108" s="4"/>
      <c r="CT1108" s="4"/>
      <c r="CU1108" s="4"/>
      <c r="CV1108" s="4"/>
      <c r="CW1108" s="4"/>
    </row>
    <row r="1109" ht="12.75" customHeight="1">
      <c r="A1109" s="4"/>
      <c r="B1109" s="4"/>
      <c r="C1109" s="4"/>
      <c r="D1109" s="4"/>
      <c r="E1109" s="4"/>
      <c r="F1109" s="4"/>
      <c r="G1109" s="4"/>
      <c r="H1109" s="4"/>
      <c r="I1109" s="4"/>
      <c r="J1109" s="5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64">
        <v>2015.0</v>
      </c>
      <c r="AM1109" s="64">
        <v>5.0</v>
      </c>
      <c r="AN1109" s="65" t="s">
        <v>55</v>
      </c>
      <c r="AO1109" s="65" t="s">
        <v>57</v>
      </c>
      <c r="AP1109" s="64">
        <v>66.94</v>
      </c>
      <c r="AQ1109" s="64">
        <v>77.44</v>
      </c>
      <c r="AR1109" s="65" t="str">
        <f>IF(Stats!$AP1109&gt;Stats!$AQ1109,Stats!$AN1109,Stats!$AO1109)</f>
        <v>Doug</v>
      </c>
      <c r="AS1109" s="65" t="str">
        <f>IF(Stats!$AR1109=Stats!$AN1109,CONCATENATE(Stats!$AN1109," over ",Stats!$AO1109),CONCATENATE(Stats!$AO1109," over ",Stats!$AN1109))</f>
        <v>Doug over Dave</v>
      </c>
      <c r="AT1109" s="65" t="str">
        <f>IF(Stats!$AR1109=Stats!$AO1109,CONCATENATE(Stats!$AN1109," loser to ",Stats!$AO1109),CONCATENATE(Stats!$AO1109," loser to ",Stats!$AN1109))</f>
        <v>Dave loser to Doug</v>
      </c>
      <c r="AU1109" s="64">
        <f>ABS(Stats!$AQ1109-Stats!$AP1109)</f>
        <v>10.5</v>
      </c>
      <c r="AV1109" s="64">
        <f>Stats!$AQ1109+Stats!$AP1109</f>
        <v>144.38</v>
      </c>
      <c r="AW1109" s="64"/>
      <c r="AX1109" s="4"/>
      <c r="AY1109" s="4"/>
      <c r="AZ1109" s="4"/>
      <c r="BB1109" s="4"/>
      <c r="BC1109" s="4"/>
      <c r="BD1109" s="4"/>
      <c r="BE1109" s="4"/>
      <c r="BG1109" s="4"/>
      <c r="BH1109" s="4"/>
      <c r="BI1109" s="4"/>
      <c r="BJ1109" s="4"/>
      <c r="BK1109" s="4"/>
      <c r="BL1109" s="4"/>
      <c r="BM1109" s="4"/>
      <c r="BN1109" s="4"/>
      <c r="BO1109" s="4"/>
      <c r="BP1109" s="4"/>
      <c r="BQ1109" s="4"/>
      <c r="BR1109" s="4"/>
      <c r="BS1109" s="4"/>
      <c r="BT1109" s="4"/>
      <c r="BU1109" s="4"/>
      <c r="BV1109" s="4"/>
      <c r="BW1109" s="4"/>
      <c r="BX1109" s="4"/>
      <c r="BY1109" s="4"/>
      <c r="BZ1109" s="4"/>
      <c r="CA1109" s="4"/>
      <c r="CB1109" s="4"/>
      <c r="CC1109" s="4"/>
      <c r="CD1109" s="4"/>
      <c r="CE1109" s="4"/>
      <c r="CF1109" s="4"/>
      <c r="CG1109" s="4"/>
      <c r="CH1109" s="4"/>
      <c r="CI1109" s="4"/>
      <c r="CJ1109" s="4"/>
      <c r="CK1109" s="4"/>
      <c r="CL1109" s="4"/>
      <c r="CM1109" s="4"/>
      <c r="CN1109" s="4"/>
      <c r="CO1109" s="4"/>
      <c r="CP1109" s="4"/>
      <c r="CQ1109" s="4"/>
      <c r="CR1109" s="4"/>
      <c r="CS1109" s="4"/>
      <c r="CT1109" s="4"/>
      <c r="CU1109" s="4"/>
      <c r="CV1109" s="4"/>
      <c r="CW1109" s="4"/>
    </row>
    <row r="1110" ht="12.75" customHeight="1">
      <c r="A1110" s="4"/>
      <c r="B1110" s="4"/>
      <c r="C1110" s="4"/>
      <c r="D1110" s="4"/>
      <c r="E1110" s="4"/>
      <c r="F1110" s="4"/>
      <c r="G1110" s="4"/>
      <c r="H1110" s="4"/>
      <c r="I1110" s="4"/>
      <c r="J1110" s="5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5">
        <v>2015.0</v>
      </c>
      <c r="AM1110" s="45">
        <v>5.0</v>
      </c>
      <c r="AN1110" s="46" t="s">
        <v>68</v>
      </c>
      <c r="AO1110" s="46" t="s">
        <v>63</v>
      </c>
      <c r="AP1110" s="45">
        <v>84.27</v>
      </c>
      <c r="AQ1110" s="45">
        <v>152.14</v>
      </c>
      <c r="AR1110" s="46" t="str">
        <f>IF(Stats!$AP1110&gt;Stats!$AQ1110,Stats!$AN1110,Stats!$AO1110)</f>
        <v>Mike S</v>
      </c>
      <c r="AS1110" s="46" t="str">
        <f>IF(Stats!$AR1110=Stats!$AN1110,CONCATENATE(Stats!$AN1110," over ",Stats!$AO1110),CONCATENATE(Stats!$AO1110," over ",Stats!$AN1110))</f>
        <v>Mike S over Ryan</v>
      </c>
      <c r="AT1110" s="46" t="str">
        <f>IF(Stats!$AR1110=Stats!$AO1110,CONCATENATE(Stats!$AN1110," loser to ",Stats!$AO1110),CONCATENATE(Stats!$AO1110," loser to ",Stats!$AN1110))</f>
        <v>Ryan loser to Mike S</v>
      </c>
      <c r="AU1110" s="45">
        <f>ABS(Stats!$AQ1110-Stats!$AP1110)</f>
        <v>67.87</v>
      </c>
      <c r="AV1110" s="45">
        <f>Stats!$AQ1110+Stats!$AP1110</f>
        <v>236.41</v>
      </c>
      <c r="AW1110" s="45"/>
      <c r="AX1110" s="4"/>
      <c r="AY1110" s="4"/>
      <c r="AZ1110" s="4"/>
      <c r="BB1110" s="4"/>
      <c r="BC1110" s="4"/>
      <c r="BD1110" s="4"/>
      <c r="BE1110" s="4"/>
      <c r="BG1110" s="4"/>
      <c r="BH1110" s="4"/>
      <c r="BI1110" s="4"/>
      <c r="BJ1110" s="4"/>
      <c r="BK1110" s="4"/>
      <c r="BL1110" s="4"/>
      <c r="BM1110" s="4"/>
      <c r="BN1110" s="4"/>
      <c r="BO1110" s="4"/>
      <c r="BP1110" s="4"/>
      <c r="BQ1110" s="4"/>
      <c r="BR1110" s="4"/>
      <c r="BS1110" s="4"/>
      <c r="BT1110" s="4"/>
      <c r="BU1110" s="4"/>
      <c r="BV1110" s="4"/>
      <c r="BW1110" s="4"/>
      <c r="BX1110" s="4"/>
      <c r="BY1110" s="4"/>
      <c r="BZ1110" s="4"/>
      <c r="CA1110" s="4"/>
      <c r="CB1110" s="4"/>
      <c r="CC1110" s="4"/>
      <c r="CD1110" s="4"/>
      <c r="CE1110" s="4"/>
      <c r="CF1110" s="4"/>
      <c r="CG1110" s="4"/>
      <c r="CH1110" s="4"/>
      <c r="CI1110" s="4"/>
      <c r="CJ1110" s="4"/>
      <c r="CK1110" s="4"/>
      <c r="CL1110" s="4"/>
      <c r="CM1110" s="4"/>
      <c r="CN1110" s="4"/>
      <c r="CO1110" s="4"/>
      <c r="CP1110" s="4"/>
      <c r="CQ1110" s="4"/>
      <c r="CR1110" s="4"/>
      <c r="CS1110" s="4"/>
      <c r="CT1110" s="4"/>
      <c r="CU1110" s="4"/>
      <c r="CV1110" s="4"/>
      <c r="CW1110" s="4"/>
    </row>
    <row r="1111" ht="12.75" customHeight="1">
      <c r="A1111" s="4"/>
      <c r="B1111" s="4"/>
      <c r="C1111" s="4"/>
      <c r="D1111" s="4"/>
      <c r="E1111" s="4"/>
      <c r="F1111" s="4"/>
      <c r="G1111" s="4"/>
      <c r="H1111" s="4"/>
      <c r="I1111" s="4"/>
      <c r="J1111" s="5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64">
        <v>2015.0</v>
      </c>
      <c r="AM1111" s="64">
        <v>5.0</v>
      </c>
      <c r="AN1111" s="65" t="s">
        <v>61</v>
      </c>
      <c r="AO1111" s="65" t="s">
        <v>50</v>
      </c>
      <c r="AP1111" s="64">
        <v>82.05</v>
      </c>
      <c r="AQ1111" s="64">
        <v>81.64</v>
      </c>
      <c r="AR1111" s="65" t="str">
        <f>IF(Stats!$AP1111&gt;Stats!$AQ1111,Stats!$AN1111,Stats!$AO1111)</f>
        <v>Jimmy</v>
      </c>
      <c r="AS1111" s="65" t="str">
        <f>IF(Stats!$AR1111=Stats!$AN1111,CONCATENATE(Stats!$AN1111," over ",Stats!$AO1111),CONCATENATE(Stats!$AO1111," over ",Stats!$AN1111))</f>
        <v>Jimmy over AJ</v>
      </c>
      <c r="AT1111" s="65" t="str">
        <f>IF(Stats!$AR1111=Stats!$AO1111,CONCATENATE(Stats!$AN1111," loser to ",Stats!$AO1111),CONCATENATE(Stats!$AO1111," loser to ",Stats!$AN1111))</f>
        <v>AJ loser to Jimmy</v>
      </c>
      <c r="AU1111" s="64">
        <f>ABS(Stats!$AQ1111-Stats!$AP1111)</f>
        <v>0.41</v>
      </c>
      <c r="AV1111" s="64">
        <f>Stats!$AQ1111+Stats!$AP1111</f>
        <v>163.69</v>
      </c>
      <c r="AW1111" s="64"/>
      <c r="AX1111" s="4"/>
      <c r="AY1111" s="4"/>
      <c r="AZ1111" s="4"/>
      <c r="BB1111" s="4"/>
      <c r="BC1111" s="4"/>
      <c r="BD1111" s="4"/>
      <c r="BE1111" s="4"/>
      <c r="BG1111" s="4"/>
      <c r="BH1111" s="4"/>
      <c r="BI1111" s="4"/>
      <c r="BJ1111" s="4"/>
      <c r="BK1111" s="4"/>
      <c r="BL1111" s="4"/>
      <c r="BM1111" s="4"/>
      <c r="BN1111" s="4"/>
      <c r="BO1111" s="4"/>
      <c r="BP1111" s="4"/>
      <c r="BQ1111" s="4"/>
      <c r="BR1111" s="4"/>
      <c r="BS1111" s="4"/>
      <c r="BT1111" s="4"/>
      <c r="BU1111" s="4"/>
      <c r="BV1111" s="4"/>
      <c r="BW1111" s="4"/>
      <c r="BX1111" s="4"/>
      <c r="BY1111" s="4"/>
      <c r="BZ1111" s="4"/>
      <c r="CA1111" s="4"/>
      <c r="CB1111" s="4"/>
      <c r="CC1111" s="4"/>
      <c r="CD1111" s="4"/>
      <c r="CE1111" s="4"/>
      <c r="CF1111" s="4"/>
      <c r="CG1111" s="4"/>
      <c r="CH1111" s="4"/>
      <c r="CI1111" s="4"/>
      <c r="CJ1111" s="4"/>
      <c r="CK1111" s="4"/>
      <c r="CL1111" s="4"/>
      <c r="CM1111" s="4"/>
      <c r="CN1111" s="4"/>
      <c r="CO1111" s="4"/>
      <c r="CP1111" s="4"/>
      <c r="CQ1111" s="4"/>
      <c r="CR1111" s="4"/>
      <c r="CS1111" s="4"/>
      <c r="CT1111" s="4"/>
      <c r="CU1111" s="4"/>
      <c r="CV1111" s="4"/>
      <c r="CW1111" s="4"/>
    </row>
    <row r="1112" ht="12.75" customHeight="1">
      <c r="A1112" s="4"/>
      <c r="B1112" s="4"/>
      <c r="C1112" s="4"/>
      <c r="D1112" s="4"/>
      <c r="E1112" s="4"/>
      <c r="F1112" s="4"/>
      <c r="G1112" s="4"/>
      <c r="H1112" s="4"/>
      <c r="I1112" s="4"/>
      <c r="J1112" s="5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5">
        <v>2015.0</v>
      </c>
      <c r="AM1112" s="45">
        <v>5.0</v>
      </c>
      <c r="AN1112" s="46" t="s">
        <v>65</v>
      </c>
      <c r="AO1112" s="46" t="s">
        <v>58</v>
      </c>
      <c r="AP1112" s="45">
        <v>127.85</v>
      </c>
      <c r="AQ1112" s="45">
        <v>77.1</v>
      </c>
      <c r="AR1112" s="46" t="str">
        <f>IF(Stats!$AP1112&gt;Stats!$AQ1112,Stats!$AN1112,Stats!$AO1112)</f>
        <v>Neill</v>
      </c>
      <c r="AS1112" s="46" t="str">
        <f>IF(Stats!$AR1112=Stats!$AN1112,CONCATENATE(Stats!$AN1112," over ",Stats!$AO1112),CONCATENATE(Stats!$AO1112," over ",Stats!$AN1112))</f>
        <v>Neill over Ean</v>
      </c>
      <c r="AT1112" s="46" t="str">
        <f>IF(Stats!$AR1112=Stats!$AO1112,CONCATENATE(Stats!$AN1112," loser to ",Stats!$AO1112),CONCATENATE(Stats!$AO1112," loser to ",Stats!$AN1112))</f>
        <v>Ean loser to Neill</v>
      </c>
      <c r="AU1112" s="45">
        <f>ABS(Stats!$AQ1112-Stats!$AP1112)</f>
        <v>50.75</v>
      </c>
      <c r="AV1112" s="45">
        <f>Stats!$AQ1112+Stats!$AP1112</f>
        <v>204.95</v>
      </c>
      <c r="AW1112" s="45"/>
      <c r="AX1112" s="4"/>
      <c r="AY1112" s="4"/>
      <c r="AZ1112" s="4"/>
      <c r="BB1112" s="4"/>
      <c r="BC1112" s="4"/>
      <c r="BD1112" s="4"/>
      <c r="BE1112" s="4"/>
      <c r="BG1112" s="4"/>
      <c r="BH1112" s="4"/>
      <c r="BI1112" s="4"/>
      <c r="BJ1112" s="4"/>
      <c r="BK1112" s="4"/>
      <c r="BL1112" s="4"/>
      <c r="BM1112" s="4"/>
      <c r="BN1112" s="4"/>
      <c r="BO1112" s="4"/>
      <c r="BP1112" s="4"/>
      <c r="BQ1112" s="4"/>
      <c r="BR1112" s="4"/>
      <c r="BS1112" s="4"/>
      <c r="BT1112" s="4"/>
      <c r="BU1112" s="4"/>
      <c r="BV1112" s="4"/>
      <c r="BW1112" s="4"/>
      <c r="BX1112" s="4"/>
      <c r="BY1112" s="4"/>
      <c r="BZ1112" s="4"/>
      <c r="CA1112" s="4"/>
      <c r="CB1112" s="4"/>
      <c r="CC1112" s="4"/>
      <c r="CD1112" s="4"/>
      <c r="CE1112" s="4"/>
      <c r="CF1112" s="4"/>
      <c r="CG1112" s="4"/>
      <c r="CH1112" s="4"/>
      <c r="CI1112" s="4"/>
      <c r="CJ1112" s="4"/>
      <c r="CK1112" s="4"/>
      <c r="CL1112" s="4"/>
      <c r="CM1112" s="4"/>
      <c r="CN1112" s="4"/>
      <c r="CO1112" s="4"/>
      <c r="CP1112" s="4"/>
      <c r="CQ1112" s="4"/>
      <c r="CR1112" s="4"/>
      <c r="CS1112" s="4"/>
      <c r="CT1112" s="4"/>
      <c r="CU1112" s="4"/>
      <c r="CV1112" s="4"/>
      <c r="CW1112" s="4"/>
    </row>
    <row r="1113" ht="12.75" customHeight="1">
      <c r="A1113" s="4"/>
      <c r="B1113" s="4"/>
      <c r="C1113" s="4"/>
      <c r="D1113" s="4"/>
      <c r="E1113" s="4"/>
      <c r="F1113" s="4"/>
      <c r="G1113" s="4"/>
      <c r="H1113" s="4"/>
      <c r="I1113" s="4"/>
      <c r="J1113" s="5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64">
        <v>2015.0</v>
      </c>
      <c r="AM1113" s="64">
        <v>5.0</v>
      </c>
      <c r="AN1113" s="65" t="s">
        <v>49</v>
      </c>
      <c r="AO1113" s="65" t="s">
        <v>51</v>
      </c>
      <c r="AP1113" s="64">
        <v>121.69</v>
      </c>
      <c r="AQ1113" s="64">
        <v>83.82</v>
      </c>
      <c r="AR1113" s="65" t="str">
        <f>IF(Stats!$AP1113&gt;Stats!$AQ1113,Stats!$AN1113,Stats!$AO1113)</f>
        <v>Adler</v>
      </c>
      <c r="AS1113" s="65" t="str">
        <f>IF(Stats!$AR1113=Stats!$AN1113,CONCATENATE(Stats!$AN1113," over ",Stats!$AO1113),CONCATENATE(Stats!$AO1113," over ",Stats!$AN1113))</f>
        <v>Adler over Cam</v>
      </c>
      <c r="AT1113" s="65" t="str">
        <f>IF(Stats!$AR1113=Stats!$AO1113,CONCATENATE(Stats!$AN1113," loser to ",Stats!$AO1113),CONCATENATE(Stats!$AO1113," loser to ",Stats!$AN1113))</f>
        <v>Cam loser to Adler</v>
      </c>
      <c r="AU1113" s="64">
        <f>ABS(Stats!$AQ1113-Stats!$AP1113)</f>
        <v>37.87</v>
      </c>
      <c r="AV1113" s="64">
        <f>Stats!$AQ1113+Stats!$AP1113</f>
        <v>205.51</v>
      </c>
      <c r="AW1113" s="64"/>
      <c r="AX1113" s="4"/>
      <c r="AY1113" s="4"/>
      <c r="AZ1113" s="4"/>
      <c r="BB1113" s="4"/>
      <c r="BC1113" s="4"/>
      <c r="BD1113" s="4"/>
      <c r="BE1113" s="4"/>
      <c r="BG1113" s="4"/>
      <c r="BH1113" s="4"/>
      <c r="BI1113" s="4"/>
      <c r="BJ1113" s="4"/>
      <c r="BK1113" s="4"/>
      <c r="BL1113" s="4"/>
      <c r="BM1113" s="4"/>
      <c r="BN1113" s="4"/>
      <c r="BO1113" s="4"/>
      <c r="BP1113" s="4"/>
      <c r="BQ1113" s="4"/>
      <c r="BR1113" s="4"/>
      <c r="BS1113" s="4"/>
      <c r="BT1113" s="4"/>
      <c r="BU1113" s="4"/>
      <c r="BV1113" s="4"/>
      <c r="BW1113" s="4"/>
      <c r="BX1113" s="4"/>
      <c r="BY1113" s="4"/>
      <c r="BZ1113" s="4"/>
      <c r="CA1113" s="4"/>
      <c r="CB1113" s="4"/>
      <c r="CC1113" s="4"/>
      <c r="CD1113" s="4"/>
      <c r="CE1113" s="4"/>
      <c r="CF1113" s="4"/>
      <c r="CG1113" s="4"/>
      <c r="CH1113" s="4"/>
      <c r="CI1113" s="4"/>
      <c r="CJ1113" s="4"/>
      <c r="CK1113" s="4"/>
      <c r="CL1113" s="4"/>
      <c r="CM1113" s="4"/>
      <c r="CN1113" s="4"/>
      <c r="CO1113" s="4"/>
      <c r="CP1113" s="4"/>
      <c r="CQ1113" s="4"/>
      <c r="CR1113" s="4"/>
      <c r="CS1113" s="4"/>
      <c r="CT1113" s="4"/>
      <c r="CU1113" s="4"/>
      <c r="CV1113" s="4"/>
      <c r="CW1113" s="4"/>
    </row>
    <row r="1114" ht="12.75" customHeight="1">
      <c r="A1114" s="4"/>
      <c r="B1114" s="4"/>
      <c r="C1114" s="4"/>
      <c r="D1114" s="4"/>
      <c r="E1114" s="4"/>
      <c r="F1114" s="4"/>
      <c r="G1114" s="4"/>
      <c r="H1114" s="4"/>
      <c r="I1114" s="4"/>
      <c r="J1114" s="5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5">
        <v>2015.0</v>
      </c>
      <c r="AM1114" s="45">
        <v>4.0</v>
      </c>
      <c r="AN1114" s="46" t="s">
        <v>60</v>
      </c>
      <c r="AO1114" s="46" t="s">
        <v>59</v>
      </c>
      <c r="AP1114" s="45">
        <v>106.81</v>
      </c>
      <c r="AQ1114" s="45">
        <v>71.91</v>
      </c>
      <c r="AR1114" s="46" t="str">
        <f>IF(Stats!$AP1114&gt;Stats!$AQ1114,Stats!$AN1114,Stats!$AO1114)</f>
        <v>Hoyle</v>
      </c>
      <c r="AS1114" s="46" t="str">
        <f>IF(Stats!$AR1114=Stats!$AN1114,CONCATENATE(Stats!$AN1114," over ",Stats!$AO1114),CONCATENATE(Stats!$AO1114," over ",Stats!$AN1114))</f>
        <v>Hoyle over Forrest</v>
      </c>
      <c r="AT1114" s="46" t="str">
        <f>IF(Stats!$AR1114=Stats!$AO1114,CONCATENATE(Stats!$AN1114," loser to ",Stats!$AO1114),CONCATENATE(Stats!$AO1114," loser to ",Stats!$AN1114))</f>
        <v>Forrest loser to Hoyle</v>
      </c>
      <c r="AU1114" s="45">
        <f>ABS(Stats!$AQ1114-Stats!$AP1114)</f>
        <v>34.9</v>
      </c>
      <c r="AV1114" s="45">
        <f>Stats!$AQ1114+Stats!$AP1114</f>
        <v>178.72</v>
      </c>
      <c r="AW1114" s="45"/>
      <c r="AX1114" s="4"/>
      <c r="AY1114" s="4"/>
      <c r="AZ1114" s="4"/>
      <c r="BB1114" s="4"/>
      <c r="BC1114" s="4"/>
      <c r="BD1114" s="4"/>
      <c r="BE1114" s="4"/>
      <c r="BG1114" s="4"/>
      <c r="BH1114" s="4"/>
      <c r="BI1114" s="4"/>
      <c r="BJ1114" s="4"/>
      <c r="BK1114" s="4"/>
      <c r="BL1114" s="4"/>
      <c r="BM1114" s="4"/>
      <c r="BN1114" s="4"/>
      <c r="BO1114" s="4"/>
      <c r="BP1114" s="4"/>
      <c r="BQ1114" s="4"/>
      <c r="BR1114" s="4"/>
      <c r="BS1114" s="4"/>
      <c r="BT1114" s="4"/>
      <c r="BU1114" s="4"/>
      <c r="BV1114" s="4"/>
      <c r="BW1114" s="4"/>
      <c r="BX1114" s="4"/>
      <c r="BY1114" s="4"/>
      <c r="BZ1114" s="4"/>
      <c r="CA1114" s="4"/>
      <c r="CB1114" s="4"/>
      <c r="CC1114" s="4"/>
      <c r="CD1114" s="4"/>
      <c r="CE1114" s="4"/>
      <c r="CF1114" s="4"/>
      <c r="CG1114" s="4"/>
      <c r="CH1114" s="4"/>
      <c r="CI1114" s="4"/>
      <c r="CJ1114" s="4"/>
      <c r="CK1114" s="4"/>
      <c r="CL1114" s="4"/>
      <c r="CM1114" s="4"/>
      <c r="CN1114" s="4"/>
      <c r="CO1114" s="4"/>
      <c r="CP1114" s="4"/>
      <c r="CQ1114" s="4"/>
      <c r="CR1114" s="4"/>
      <c r="CS1114" s="4"/>
      <c r="CT1114" s="4"/>
      <c r="CU1114" s="4"/>
      <c r="CV1114" s="4"/>
      <c r="CW1114" s="4"/>
    </row>
    <row r="1115" ht="12.75" customHeight="1">
      <c r="A1115" s="4"/>
      <c r="B1115" s="4"/>
      <c r="C1115" s="4"/>
      <c r="D1115" s="4"/>
      <c r="E1115" s="4"/>
      <c r="F1115" s="4"/>
      <c r="G1115" s="4"/>
      <c r="H1115" s="4"/>
      <c r="I1115" s="4"/>
      <c r="J1115" s="5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64">
        <v>2015.0</v>
      </c>
      <c r="AM1115" s="64">
        <v>4.0</v>
      </c>
      <c r="AN1115" s="65" t="s">
        <v>57</v>
      </c>
      <c r="AO1115" s="65" t="s">
        <v>69</v>
      </c>
      <c r="AP1115" s="64">
        <v>89.56</v>
      </c>
      <c r="AQ1115" s="64">
        <v>68.81</v>
      </c>
      <c r="AR1115" s="65" t="str">
        <f>IF(Stats!$AP1115&gt;Stats!$AQ1115,Stats!$AN1115,Stats!$AO1115)</f>
        <v>Doug</v>
      </c>
      <c r="AS1115" s="65" t="str">
        <f>IF(Stats!$AR1115=Stats!$AN1115,CONCATENATE(Stats!$AN1115," over ",Stats!$AO1115),CONCATENATE(Stats!$AO1115," over ",Stats!$AN1115))</f>
        <v>Doug over Todd</v>
      </c>
      <c r="AT1115" s="65" t="str">
        <f>IF(Stats!$AR1115=Stats!$AO1115,CONCATENATE(Stats!$AN1115," loser to ",Stats!$AO1115),CONCATENATE(Stats!$AO1115," loser to ",Stats!$AN1115))</f>
        <v>Todd loser to Doug</v>
      </c>
      <c r="AU1115" s="64">
        <f>ABS(Stats!$AQ1115-Stats!$AP1115)</f>
        <v>20.75</v>
      </c>
      <c r="AV1115" s="64">
        <f>Stats!$AQ1115+Stats!$AP1115</f>
        <v>158.37</v>
      </c>
      <c r="AW1115" s="64"/>
      <c r="AX1115" s="4"/>
      <c r="AY1115" s="4"/>
      <c r="AZ1115" s="4"/>
      <c r="BB1115" s="4"/>
      <c r="BC1115" s="4"/>
      <c r="BD1115" s="4"/>
      <c r="BE1115" s="4"/>
      <c r="BG1115" s="4"/>
      <c r="BH1115" s="4"/>
      <c r="BI1115" s="4"/>
      <c r="BJ1115" s="4"/>
      <c r="BK1115" s="4"/>
      <c r="BL1115" s="4"/>
      <c r="BM1115" s="4"/>
      <c r="BN1115" s="4"/>
      <c r="BO1115" s="4"/>
      <c r="BP1115" s="4"/>
      <c r="BQ1115" s="4"/>
      <c r="BR1115" s="4"/>
      <c r="BS1115" s="4"/>
      <c r="BT1115" s="4"/>
      <c r="BU1115" s="4"/>
      <c r="BV1115" s="4"/>
      <c r="BW1115" s="4"/>
      <c r="BX1115" s="4"/>
      <c r="BY1115" s="4"/>
      <c r="BZ1115" s="4"/>
      <c r="CA1115" s="4"/>
      <c r="CB1115" s="4"/>
      <c r="CC1115" s="4"/>
      <c r="CD1115" s="4"/>
      <c r="CE1115" s="4"/>
      <c r="CF1115" s="4"/>
      <c r="CG1115" s="4"/>
      <c r="CH1115" s="4"/>
      <c r="CI1115" s="4"/>
      <c r="CJ1115" s="4"/>
      <c r="CK1115" s="4"/>
      <c r="CL1115" s="4"/>
      <c r="CM1115" s="4"/>
      <c r="CN1115" s="4"/>
      <c r="CO1115" s="4"/>
      <c r="CP1115" s="4"/>
      <c r="CQ1115" s="4"/>
      <c r="CR1115" s="4"/>
      <c r="CS1115" s="4"/>
      <c r="CT1115" s="4"/>
      <c r="CU1115" s="4"/>
      <c r="CV1115" s="4"/>
      <c r="CW1115" s="4"/>
    </row>
    <row r="1116" ht="12.75" customHeight="1">
      <c r="A1116" s="4"/>
      <c r="B1116" s="4"/>
      <c r="C1116" s="4"/>
      <c r="D1116" s="4"/>
      <c r="E1116" s="4"/>
      <c r="F1116" s="4"/>
      <c r="G1116" s="4"/>
      <c r="H1116" s="4"/>
      <c r="I1116" s="4"/>
      <c r="J1116" s="5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5">
        <v>2015.0</v>
      </c>
      <c r="AM1116" s="45">
        <v>4.0</v>
      </c>
      <c r="AN1116" s="46" t="s">
        <v>63</v>
      </c>
      <c r="AO1116" s="46" t="s">
        <v>66</v>
      </c>
      <c r="AP1116" s="45">
        <v>128.28</v>
      </c>
      <c r="AQ1116" s="45">
        <v>62.29</v>
      </c>
      <c r="AR1116" s="46" t="str">
        <f>IF(Stats!$AP1116&gt;Stats!$AQ1116,Stats!$AN1116,Stats!$AO1116)</f>
        <v>Mike S</v>
      </c>
      <c r="AS1116" s="46" t="str">
        <f>IF(Stats!$AR1116=Stats!$AN1116,CONCATENATE(Stats!$AN1116," over ",Stats!$AO1116),CONCATENATE(Stats!$AO1116," over ",Stats!$AN1116))</f>
        <v>Mike S over Nixon</v>
      </c>
      <c r="AT1116" s="46" t="str">
        <f>IF(Stats!$AR1116=Stats!$AO1116,CONCATENATE(Stats!$AN1116," loser to ",Stats!$AO1116),CONCATENATE(Stats!$AO1116," loser to ",Stats!$AN1116))</f>
        <v>Nixon loser to Mike S</v>
      </c>
      <c r="AU1116" s="45">
        <f>ABS(Stats!$AQ1116-Stats!$AP1116)</f>
        <v>65.99</v>
      </c>
      <c r="AV1116" s="45">
        <f>Stats!$AQ1116+Stats!$AP1116</f>
        <v>190.57</v>
      </c>
      <c r="AW1116" s="45"/>
      <c r="AX1116" s="4"/>
      <c r="AY1116" s="4"/>
      <c r="AZ1116" s="4"/>
      <c r="BB1116" s="4"/>
      <c r="BC1116" s="4"/>
      <c r="BD1116" s="4"/>
      <c r="BE1116" s="4"/>
      <c r="BG1116" s="4"/>
      <c r="BH1116" s="4"/>
      <c r="BI1116" s="4"/>
      <c r="BJ1116" s="4"/>
      <c r="BK1116" s="4"/>
      <c r="BL1116" s="4"/>
      <c r="BM1116" s="4"/>
      <c r="BN1116" s="4"/>
      <c r="BO1116" s="4"/>
      <c r="BP1116" s="4"/>
      <c r="BQ1116" s="4"/>
      <c r="BR1116" s="4"/>
      <c r="BS1116" s="4"/>
      <c r="BT1116" s="4"/>
      <c r="BU1116" s="4"/>
      <c r="BV1116" s="4"/>
      <c r="BW1116" s="4"/>
      <c r="BX1116" s="4"/>
      <c r="BY1116" s="4"/>
      <c r="BZ1116" s="4"/>
      <c r="CA1116" s="4"/>
      <c r="CB1116" s="4"/>
      <c r="CC1116" s="4"/>
      <c r="CD1116" s="4"/>
      <c r="CE1116" s="4"/>
      <c r="CF1116" s="4"/>
      <c r="CG1116" s="4"/>
      <c r="CH1116" s="4"/>
      <c r="CI1116" s="4"/>
      <c r="CJ1116" s="4"/>
      <c r="CK1116" s="4"/>
      <c r="CL1116" s="4"/>
      <c r="CM1116" s="4"/>
      <c r="CN1116" s="4"/>
      <c r="CO1116" s="4"/>
      <c r="CP1116" s="4"/>
      <c r="CQ1116" s="4"/>
      <c r="CR1116" s="4"/>
      <c r="CS1116" s="4"/>
      <c r="CT1116" s="4"/>
      <c r="CU1116" s="4"/>
      <c r="CV1116" s="4"/>
      <c r="CW1116" s="4"/>
    </row>
    <row r="1117" ht="12.75" customHeight="1">
      <c r="A1117" s="4"/>
      <c r="B1117" s="4"/>
      <c r="C1117" s="4"/>
      <c r="D1117" s="4"/>
      <c r="E1117" s="4"/>
      <c r="F1117" s="4"/>
      <c r="G1117" s="4"/>
      <c r="H1117" s="4"/>
      <c r="I1117" s="4"/>
      <c r="J1117" s="5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64">
        <v>2015.0</v>
      </c>
      <c r="AM1117" s="64">
        <v>4.0</v>
      </c>
      <c r="AN1117" s="65" t="s">
        <v>50</v>
      </c>
      <c r="AO1117" s="65" t="s">
        <v>55</v>
      </c>
      <c r="AP1117" s="64">
        <v>99.57</v>
      </c>
      <c r="AQ1117" s="64">
        <v>62.44</v>
      </c>
      <c r="AR1117" s="65" t="str">
        <f>IF(Stats!$AP1117&gt;Stats!$AQ1117,Stats!$AN1117,Stats!$AO1117)</f>
        <v>AJ</v>
      </c>
      <c r="AS1117" s="65" t="str">
        <f>IF(Stats!$AR1117=Stats!$AN1117,CONCATENATE(Stats!$AN1117," over ",Stats!$AO1117),CONCATENATE(Stats!$AO1117," over ",Stats!$AN1117))</f>
        <v>AJ over Dave</v>
      </c>
      <c r="AT1117" s="65" t="str">
        <f>IF(Stats!$AR1117=Stats!$AO1117,CONCATENATE(Stats!$AN1117," loser to ",Stats!$AO1117),CONCATENATE(Stats!$AO1117," loser to ",Stats!$AN1117))</f>
        <v>Dave loser to AJ</v>
      </c>
      <c r="AU1117" s="64">
        <f>ABS(Stats!$AQ1117-Stats!$AP1117)</f>
        <v>37.13</v>
      </c>
      <c r="AV1117" s="64">
        <f>Stats!$AQ1117+Stats!$AP1117</f>
        <v>162.01</v>
      </c>
      <c r="AW1117" s="64"/>
      <c r="AX1117" s="4"/>
      <c r="AY1117" s="4"/>
      <c r="AZ1117" s="4"/>
      <c r="BB1117" s="4"/>
      <c r="BC1117" s="4"/>
      <c r="BD1117" s="4"/>
      <c r="BE1117" s="4"/>
      <c r="BG1117" s="4"/>
      <c r="BH1117" s="4"/>
      <c r="BI1117" s="4"/>
      <c r="BJ1117" s="4"/>
      <c r="BK1117" s="4"/>
      <c r="BL1117" s="4"/>
      <c r="BM1117" s="4"/>
      <c r="BN1117" s="4"/>
      <c r="BO1117" s="4"/>
      <c r="BP1117" s="4"/>
      <c r="BQ1117" s="4"/>
      <c r="BR1117" s="4"/>
      <c r="BS1117" s="4"/>
      <c r="BT1117" s="4"/>
      <c r="BU1117" s="4"/>
      <c r="BV1117" s="4"/>
      <c r="BW1117" s="4"/>
      <c r="BX1117" s="4"/>
      <c r="BY1117" s="4"/>
      <c r="BZ1117" s="4"/>
      <c r="CA1117" s="4"/>
      <c r="CB1117" s="4"/>
      <c r="CC1117" s="4"/>
      <c r="CD1117" s="4"/>
      <c r="CE1117" s="4"/>
      <c r="CF1117" s="4"/>
      <c r="CG1117" s="4"/>
      <c r="CH1117" s="4"/>
      <c r="CI1117" s="4"/>
      <c r="CJ1117" s="4"/>
      <c r="CK1117" s="4"/>
      <c r="CL1117" s="4"/>
      <c r="CM1117" s="4"/>
      <c r="CN1117" s="4"/>
      <c r="CO1117" s="4"/>
      <c r="CP1117" s="4"/>
      <c r="CQ1117" s="4"/>
      <c r="CR1117" s="4"/>
      <c r="CS1117" s="4"/>
      <c r="CT1117" s="4"/>
      <c r="CU1117" s="4"/>
      <c r="CV1117" s="4"/>
      <c r="CW1117" s="4"/>
    </row>
    <row r="1118" ht="12.75" customHeight="1">
      <c r="A1118" s="4"/>
      <c r="B1118" s="4"/>
      <c r="C1118" s="4"/>
      <c r="D1118" s="4"/>
      <c r="E1118" s="4"/>
      <c r="F1118" s="4"/>
      <c r="G1118" s="4"/>
      <c r="H1118" s="4"/>
      <c r="I1118" s="4"/>
      <c r="J1118" s="5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5">
        <v>2015.0</v>
      </c>
      <c r="AM1118" s="45">
        <v>4.0</v>
      </c>
      <c r="AN1118" s="46" t="s">
        <v>58</v>
      </c>
      <c r="AO1118" s="46" t="s">
        <v>68</v>
      </c>
      <c r="AP1118" s="45">
        <v>74.3</v>
      </c>
      <c r="AQ1118" s="45">
        <v>90.39</v>
      </c>
      <c r="AR1118" s="46" t="str">
        <f>IF(Stats!$AP1118&gt;Stats!$AQ1118,Stats!$AN1118,Stats!$AO1118)</f>
        <v>Ryan</v>
      </c>
      <c r="AS1118" s="46" t="str">
        <f>IF(Stats!$AR1118=Stats!$AN1118,CONCATENATE(Stats!$AN1118," over ",Stats!$AO1118),CONCATENATE(Stats!$AO1118," over ",Stats!$AN1118))</f>
        <v>Ryan over Ean</v>
      </c>
      <c r="AT1118" s="46" t="str">
        <f>IF(Stats!$AR1118=Stats!$AO1118,CONCATENATE(Stats!$AN1118," loser to ",Stats!$AO1118),CONCATENATE(Stats!$AO1118," loser to ",Stats!$AN1118))</f>
        <v>Ean loser to Ryan</v>
      </c>
      <c r="AU1118" s="45">
        <f>ABS(Stats!$AQ1118-Stats!$AP1118)</f>
        <v>16.09</v>
      </c>
      <c r="AV1118" s="45">
        <f>Stats!$AQ1118+Stats!$AP1118</f>
        <v>164.69</v>
      </c>
      <c r="AW1118" s="45"/>
      <c r="AX1118" s="4"/>
      <c r="AY1118" s="4"/>
      <c r="AZ1118" s="4"/>
      <c r="BB1118" s="4"/>
      <c r="BC1118" s="4"/>
      <c r="BD1118" s="4"/>
      <c r="BE1118" s="4"/>
      <c r="BG1118" s="4"/>
      <c r="BH1118" s="4"/>
      <c r="BI1118" s="4"/>
      <c r="BJ1118" s="4"/>
      <c r="BK1118" s="4"/>
      <c r="BL1118" s="4"/>
      <c r="BM1118" s="4"/>
      <c r="BN1118" s="4"/>
      <c r="BO1118" s="4"/>
      <c r="BP1118" s="4"/>
      <c r="BQ1118" s="4"/>
      <c r="BR1118" s="4"/>
      <c r="BS1118" s="4"/>
      <c r="BT1118" s="4"/>
      <c r="BU1118" s="4"/>
      <c r="BV1118" s="4"/>
      <c r="BW1118" s="4"/>
      <c r="BX1118" s="4"/>
      <c r="BY1118" s="4"/>
      <c r="BZ1118" s="4"/>
      <c r="CA1118" s="4"/>
      <c r="CB1118" s="4"/>
      <c r="CC1118" s="4"/>
      <c r="CD1118" s="4"/>
      <c r="CE1118" s="4"/>
      <c r="CF1118" s="4"/>
      <c r="CG1118" s="4"/>
      <c r="CH1118" s="4"/>
      <c r="CI1118" s="4"/>
      <c r="CJ1118" s="4"/>
      <c r="CK1118" s="4"/>
      <c r="CL1118" s="4"/>
      <c r="CM1118" s="4"/>
      <c r="CN1118" s="4"/>
      <c r="CO1118" s="4"/>
      <c r="CP1118" s="4"/>
      <c r="CQ1118" s="4"/>
      <c r="CR1118" s="4"/>
      <c r="CS1118" s="4"/>
      <c r="CT1118" s="4"/>
      <c r="CU1118" s="4"/>
      <c r="CV1118" s="4"/>
      <c r="CW1118" s="4"/>
    </row>
    <row r="1119" ht="12.75" customHeight="1">
      <c r="A1119" s="4"/>
      <c r="B1119" s="4"/>
      <c r="C1119" s="4"/>
      <c r="D1119" s="4"/>
      <c r="E1119" s="4"/>
      <c r="F1119" s="4"/>
      <c r="G1119" s="4"/>
      <c r="H1119" s="4"/>
      <c r="I1119" s="4"/>
      <c r="J1119" s="5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64">
        <v>2015.0</v>
      </c>
      <c r="AM1119" s="64">
        <v>4.0</v>
      </c>
      <c r="AN1119" s="65" t="s">
        <v>51</v>
      </c>
      <c r="AO1119" s="65" t="s">
        <v>61</v>
      </c>
      <c r="AP1119" s="64">
        <v>80.8</v>
      </c>
      <c r="AQ1119" s="64">
        <v>94.67</v>
      </c>
      <c r="AR1119" s="65" t="str">
        <f>IF(Stats!$AP1119&gt;Stats!$AQ1119,Stats!$AN1119,Stats!$AO1119)</f>
        <v>Jimmy</v>
      </c>
      <c r="AS1119" s="65" t="str">
        <f>IF(Stats!$AR1119=Stats!$AN1119,CONCATENATE(Stats!$AN1119," over ",Stats!$AO1119),CONCATENATE(Stats!$AO1119," over ",Stats!$AN1119))</f>
        <v>Jimmy over Cam</v>
      </c>
      <c r="AT1119" s="65" t="str">
        <f>IF(Stats!$AR1119=Stats!$AO1119,CONCATENATE(Stats!$AN1119," loser to ",Stats!$AO1119),CONCATENATE(Stats!$AO1119," loser to ",Stats!$AN1119))</f>
        <v>Cam loser to Jimmy</v>
      </c>
      <c r="AU1119" s="64">
        <f>ABS(Stats!$AQ1119-Stats!$AP1119)</f>
        <v>13.87</v>
      </c>
      <c r="AV1119" s="64">
        <f>Stats!$AQ1119+Stats!$AP1119</f>
        <v>175.47</v>
      </c>
      <c r="AW1119" s="64"/>
      <c r="AX1119" s="4"/>
      <c r="AY1119" s="4"/>
      <c r="AZ1119" s="4"/>
      <c r="BB1119" s="4"/>
      <c r="BC1119" s="4"/>
      <c r="BD1119" s="4"/>
      <c r="BE1119" s="4"/>
      <c r="BG1119" s="4"/>
      <c r="BH1119" s="4"/>
      <c r="BI1119" s="4"/>
      <c r="BJ1119" s="4"/>
      <c r="BK1119" s="4"/>
      <c r="BL1119" s="4"/>
      <c r="BM1119" s="4"/>
      <c r="BN1119" s="4"/>
      <c r="BO1119" s="4"/>
      <c r="BP1119" s="4"/>
      <c r="BQ1119" s="4"/>
      <c r="BR1119" s="4"/>
      <c r="BS1119" s="4"/>
      <c r="BT1119" s="4"/>
      <c r="BU1119" s="4"/>
      <c r="BV1119" s="4"/>
      <c r="BW1119" s="4"/>
      <c r="BX1119" s="4"/>
      <c r="BY1119" s="4"/>
      <c r="BZ1119" s="4"/>
      <c r="CA1119" s="4"/>
      <c r="CB1119" s="4"/>
      <c r="CC1119" s="4"/>
      <c r="CD1119" s="4"/>
      <c r="CE1119" s="4"/>
      <c r="CF1119" s="4"/>
      <c r="CG1119" s="4"/>
      <c r="CH1119" s="4"/>
      <c r="CI1119" s="4"/>
      <c r="CJ1119" s="4"/>
      <c r="CK1119" s="4"/>
      <c r="CL1119" s="4"/>
      <c r="CM1119" s="4"/>
      <c r="CN1119" s="4"/>
      <c r="CO1119" s="4"/>
      <c r="CP1119" s="4"/>
      <c r="CQ1119" s="4"/>
      <c r="CR1119" s="4"/>
      <c r="CS1119" s="4"/>
      <c r="CT1119" s="4"/>
      <c r="CU1119" s="4"/>
      <c r="CV1119" s="4"/>
      <c r="CW1119" s="4"/>
    </row>
    <row r="1120" ht="12.75" customHeight="1">
      <c r="A1120" s="4"/>
      <c r="B1120" s="4"/>
      <c r="C1120" s="4"/>
      <c r="D1120" s="4"/>
      <c r="E1120" s="4"/>
      <c r="F1120" s="4"/>
      <c r="G1120" s="4"/>
      <c r="H1120" s="4"/>
      <c r="I1120" s="4"/>
      <c r="J1120" s="5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5">
        <v>2015.0</v>
      </c>
      <c r="AM1120" s="45">
        <v>4.0</v>
      </c>
      <c r="AN1120" s="46" t="s">
        <v>49</v>
      </c>
      <c r="AO1120" s="46" t="s">
        <v>65</v>
      </c>
      <c r="AP1120" s="45">
        <v>103.53</v>
      </c>
      <c r="AQ1120" s="45">
        <v>63.07</v>
      </c>
      <c r="AR1120" s="46" t="str">
        <f>IF(Stats!$AP1120&gt;Stats!$AQ1120,Stats!$AN1120,Stats!$AO1120)</f>
        <v>Adler</v>
      </c>
      <c r="AS1120" s="46" t="str">
        <f>IF(Stats!$AR1120=Stats!$AN1120,CONCATENATE(Stats!$AN1120," over ",Stats!$AO1120),CONCATENATE(Stats!$AO1120," over ",Stats!$AN1120))</f>
        <v>Adler over Neill</v>
      </c>
      <c r="AT1120" s="46" t="str">
        <f>IF(Stats!$AR1120=Stats!$AO1120,CONCATENATE(Stats!$AN1120," loser to ",Stats!$AO1120),CONCATENATE(Stats!$AO1120," loser to ",Stats!$AN1120))</f>
        <v>Neill loser to Adler</v>
      </c>
      <c r="AU1120" s="45">
        <f>ABS(Stats!$AQ1120-Stats!$AP1120)</f>
        <v>40.46</v>
      </c>
      <c r="AV1120" s="45">
        <f>Stats!$AQ1120+Stats!$AP1120</f>
        <v>166.6</v>
      </c>
      <c r="AW1120" s="45"/>
      <c r="AX1120" s="4"/>
      <c r="AY1120" s="4"/>
      <c r="AZ1120" s="4"/>
      <c r="BB1120" s="4"/>
      <c r="BC1120" s="4"/>
      <c r="BD1120" s="4"/>
      <c r="BE1120" s="4"/>
      <c r="BG1120" s="4"/>
      <c r="BH1120" s="4"/>
      <c r="BI1120" s="4"/>
      <c r="BJ1120" s="4"/>
      <c r="BK1120" s="4"/>
      <c r="BL1120" s="4"/>
      <c r="BM1120" s="4"/>
      <c r="BN1120" s="4"/>
      <c r="BO1120" s="4"/>
      <c r="BP1120" s="4"/>
      <c r="BQ1120" s="4"/>
      <c r="BR1120" s="4"/>
      <c r="BS1120" s="4"/>
      <c r="BT1120" s="4"/>
      <c r="BU1120" s="4"/>
      <c r="BV1120" s="4"/>
      <c r="BW1120" s="4"/>
      <c r="BX1120" s="4"/>
      <c r="BY1120" s="4"/>
      <c r="BZ1120" s="4"/>
      <c r="CA1120" s="4"/>
      <c r="CB1120" s="4"/>
      <c r="CC1120" s="4"/>
      <c r="CD1120" s="4"/>
      <c r="CE1120" s="4"/>
      <c r="CF1120" s="4"/>
      <c r="CG1120" s="4"/>
      <c r="CH1120" s="4"/>
      <c r="CI1120" s="4"/>
      <c r="CJ1120" s="4"/>
      <c r="CK1120" s="4"/>
      <c r="CL1120" s="4"/>
      <c r="CM1120" s="4"/>
      <c r="CN1120" s="4"/>
      <c r="CO1120" s="4"/>
      <c r="CP1120" s="4"/>
      <c r="CQ1120" s="4"/>
      <c r="CR1120" s="4"/>
      <c r="CS1120" s="4"/>
      <c r="CT1120" s="4"/>
      <c r="CU1120" s="4"/>
      <c r="CV1120" s="4"/>
      <c r="CW1120" s="4"/>
    </row>
    <row r="1121" ht="12.75" customHeight="1">
      <c r="A1121" s="4"/>
      <c r="B1121" s="4"/>
      <c r="C1121" s="4"/>
      <c r="D1121" s="4"/>
      <c r="E1121" s="4"/>
      <c r="F1121" s="4"/>
      <c r="G1121" s="4"/>
      <c r="H1121" s="4"/>
      <c r="I1121" s="4"/>
      <c r="J1121" s="5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64">
        <v>2015.0</v>
      </c>
      <c r="AM1121" s="64">
        <v>3.0</v>
      </c>
      <c r="AN1121" s="65" t="s">
        <v>59</v>
      </c>
      <c r="AO1121" s="65" t="s">
        <v>57</v>
      </c>
      <c r="AP1121" s="64">
        <v>102.48</v>
      </c>
      <c r="AQ1121" s="64">
        <v>98.47</v>
      </c>
      <c r="AR1121" s="65" t="str">
        <f>IF(Stats!$AP1121&gt;Stats!$AQ1121,Stats!$AN1121,Stats!$AO1121)</f>
        <v>Forrest</v>
      </c>
      <c r="AS1121" s="65" t="str">
        <f>IF(Stats!$AR1121=Stats!$AN1121,CONCATENATE(Stats!$AN1121," over ",Stats!$AO1121),CONCATENATE(Stats!$AO1121," over ",Stats!$AN1121))</f>
        <v>Forrest over Doug</v>
      </c>
      <c r="AT1121" s="65" t="str">
        <f>IF(Stats!$AR1121=Stats!$AO1121,CONCATENATE(Stats!$AN1121," loser to ",Stats!$AO1121),CONCATENATE(Stats!$AO1121," loser to ",Stats!$AN1121))</f>
        <v>Doug loser to Forrest</v>
      </c>
      <c r="AU1121" s="64">
        <f>ABS(Stats!$AQ1121-Stats!$AP1121)</f>
        <v>4.01</v>
      </c>
      <c r="AV1121" s="64">
        <f>Stats!$AQ1121+Stats!$AP1121</f>
        <v>200.95</v>
      </c>
      <c r="AW1121" s="64"/>
      <c r="AX1121" s="4"/>
      <c r="AY1121" s="4"/>
      <c r="AZ1121" s="4"/>
      <c r="BB1121" s="4"/>
      <c r="BC1121" s="4"/>
      <c r="BD1121" s="4"/>
      <c r="BE1121" s="4"/>
      <c r="BG1121" s="4"/>
      <c r="BH1121" s="4"/>
      <c r="BI1121" s="4"/>
      <c r="BJ1121" s="4"/>
      <c r="BK1121" s="4"/>
      <c r="BL1121" s="4"/>
      <c r="BM1121" s="4"/>
      <c r="BN1121" s="4"/>
      <c r="BO1121" s="4"/>
      <c r="BP1121" s="4"/>
      <c r="BQ1121" s="4"/>
      <c r="BR1121" s="4"/>
      <c r="BS1121" s="4"/>
      <c r="BT1121" s="4"/>
      <c r="BU1121" s="4"/>
      <c r="BV1121" s="4"/>
      <c r="BW1121" s="4"/>
      <c r="BX1121" s="4"/>
      <c r="BY1121" s="4"/>
      <c r="BZ1121" s="4"/>
      <c r="CA1121" s="4"/>
      <c r="CB1121" s="4"/>
      <c r="CC1121" s="4"/>
      <c r="CD1121" s="4"/>
      <c r="CE1121" s="4"/>
      <c r="CF1121" s="4"/>
      <c r="CG1121" s="4"/>
      <c r="CH1121" s="4"/>
      <c r="CI1121" s="4"/>
      <c r="CJ1121" s="4"/>
      <c r="CK1121" s="4"/>
      <c r="CL1121" s="4"/>
      <c r="CM1121" s="4"/>
      <c r="CN1121" s="4"/>
      <c r="CO1121" s="4"/>
      <c r="CP1121" s="4"/>
      <c r="CQ1121" s="4"/>
      <c r="CR1121" s="4"/>
      <c r="CS1121" s="4"/>
      <c r="CT1121" s="4"/>
      <c r="CU1121" s="4"/>
      <c r="CV1121" s="4"/>
      <c r="CW1121" s="4"/>
    </row>
    <row r="1122" ht="12.75" customHeight="1">
      <c r="A1122" s="4"/>
      <c r="B1122" s="4"/>
      <c r="C1122" s="4"/>
      <c r="D1122" s="4"/>
      <c r="E1122" s="4"/>
      <c r="F1122" s="4"/>
      <c r="G1122" s="4"/>
      <c r="H1122" s="4"/>
      <c r="I1122" s="4"/>
      <c r="J1122" s="5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5">
        <v>2015.0</v>
      </c>
      <c r="AM1122" s="45">
        <v>3.0</v>
      </c>
      <c r="AN1122" s="46" t="s">
        <v>60</v>
      </c>
      <c r="AO1122" s="46" t="s">
        <v>63</v>
      </c>
      <c r="AP1122" s="45">
        <v>111.3</v>
      </c>
      <c r="AQ1122" s="45">
        <v>113.74</v>
      </c>
      <c r="AR1122" s="46" t="str">
        <f>IF(Stats!$AP1122&gt;Stats!$AQ1122,Stats!$AN1122,Stats!$AO1122)</f>
        <v>Mike S</v>
      </c>
      <c r="AS1122" s="46" t="str">
        <f>IF(Stats!$AR1122=Stats!$AN1122,CONCATENATE(Stats!$AN1122," over ",Stats!$AO1122),CONCATENATE(Stats!$AO1122," over ",Stats!$AN1122))</f>
        <v>Mike S over Hoyle</v>
      </c>
      <c r="AT1122" s="46" t="str">
        <f>IF(Stats!$AR1122=Stats!$AO1122,CONCATENATE(Stats!$AN1122," loser to ",Stats!$AO1122),CONCATENATE(Stats!$AO1122," loser to ",Stats!$AN1122))</f>
        <v>Hoyle loser to Mike S</v>
      </c>
      <c r="AU1122" s="45">
        <f>ABS(Stats!$AQ1122-Stats!$AP1122)</f>
        <v>2.44</v>
      </c>
      <c r="AV1122" s="45">
        <f>Stats!$AQ1122+Stats!$AP1122</f>
        <v>225.04</v>
      </c>
      <c r="AW1122" s="45"/>
      <c r="AX1122" s="4"/>
      <c r="AY1122" s="4"/>
      <c r="AZ1122" s="4"/>
      <c r="BB1122" s="4"/>
      <c r="BC1122" s="4"/>
      <c r="BD1122" s="4"/>
      <c r="BE1122" s="4"/>
      <c r="BG1122" s="4"/>
      <c r="BH1122" s="4"/>
      <c r="BI1122" s="4"/>
      <c r="BJ1122" s="4"/>
      <c r="BK1122" s="4"/>
      <c r="BL1122" s="4"/>
      <c r="BM1122" s="4"/>
      <c r="BN1122" s="4"/>
      <c r="BO1122" s="4"/>
      <c r="BP1122" s="4"/>
      <c r="BQ1122" s="4"/>
      <c r="BR1122" s="4"/>
      <c r="BS1122" s="4"/>
      <c r="BT1122" s="4"/>
      <c r="BU1122" s="4"/>
      <c r="BV1122" s="4"/>
      <c r="BW1122" s="4"/>
      <c r="BX1122" s="4"/>
      <c r="BY1122" s="4"/>
      <c r="BZ1122" s="4"/>
      <c r="CA1122" s="4"/>
      <c r="CB1122" s="4"/>
      <c r="CC1122" s="4"/>
      <c r="CD1122" s="4"/>
      <c r="CE1122" s="4"/>
      <c r="CF1122" s="4"/>
      <c r="CG1122" s="4"/>
      <c r="CH1122" s="4"/>
      <c r="CI1122" s="4"/>
      <c r="CJ1122" s="4"/>
      <c r="CK1122" s="4"/>
      <c r="CL1122" s="4"/>
      <c r="CM1122" s="4"/>
      <c r="CN1122" s="4"/>
      <c r="CO1122" s="4"/>
      <c r="CP1122" s="4"/>
      <c r="CQ1122" s="4"/>
      <c r="CR1122" s="4"/>
      <c r="CS1122" s="4"/>
      <c r="CT1122" s="4"/>
      <c r="CU1122" s="4"/>
      <c r="CV1122" s="4"/>
      <c r="CW1122" s="4"/>
    </row>
    <row r="1123" ht="12.75" customHeight="1">
      <c r="A1123" s="4"/>
      <c r="B1123" s="4"/>
      <c r="C1123" s="4"/>
      <c r="D1123" s="4"/>
      <c r="E1123" s="4"/>
      <c r="F1123" s="4"/>
      <c r="G1123" s="4"/>
      <c r="H1123" s="4"/>
      <c r="I1123" s="4"/>
      <c r="J1123" s="5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64">
        <v>2015.0</v>
      </c>
      <c r="AM1123" s="64">
        <v>3.0</v>
      </c>
      <c r="AN1123" s="65" t="s">
        <v>69</v>
      </c>
      <c r="AO1123" s="65" t="s">
        <v>50</v>
      </c>
      <c r="AP1123" s="64">
        <v>122.58</v>
      </c>
      <c r="AQ1123" s="64">
        <v>73.91</v>
      </c>
      <c r="AR1123" s="65" t="str">
        <f>IF(Stats!$AP1123&gt;Stats!$AQ1123,Stats!$AN1123,Stats!$AO1123)</f>
        <v>Todd</v>
      </c>
      <c r="AS1123" s="65" t="str">
        <f>IF(Stats!$AR1123=Stats!$AN1123,CONCATENATE(Stats!$AN1123," over ",Stats!$AO1123),CONCATENATE(Stats!$AO1123," over ",Stats!$AN1123))</f>
        <v>Todd over AJ</v>
      </c>
      <c r="AT1123" s="65" t="str">
        <f>IF(Stats!$AR1123=Stats!$AO1123,CONCATENATE(Stats!$AN1123," loser to ",Stats!$AO1123),CONCATENATE(Stats!$AO1123," loser to ",Stats!$AN1123))</f>
        <v>AJ loser to Todd</v>
      </c>
      <c r="AU1123" s="64">
        <f>ABS(Stats!$AQ1123-Stats!$AP1123)</f>
        <v>48.67</v>
      </c>
      <c r="AV1123" s="64">
        <f>Stats!$AQ1123+Stats!$AP1123</f>
        <v>196.49</v>
      </c>
      <c r="AW1123" s="64"/>
      <c r="AX1123" s="4"/>
      <c r="AY1123" s="4"/>
      <c r="AZ1123" s="4"/>
      <c r="BB1123" s="4"/>
      <c r="BC1123" s="4"/>
      <c r="BD1123" s="4"/>
      <c r="BE1123" s="4"/>
      <c r="BG1123" s="4"/>
      <c r="BH1123" s="4"/>
      <c r="BI1123" s="4"/>
      <c r="BJ1123" s="4"/>
      <c r="BK1123" s="4"/>
      <c r="BL1123" s="4"/>
      <c r="BM1123" s="4"/>
      <c r="BN1123" s="4"/>
      <c r="BO1123" s="4"/>
      <c r="BP1123" s="4"/>
      <c r="BQ1123" s="4"/>
      <c r="BR1123" s="4"/>
      <c r="BS1123" s="4"/>
      <c r="BT1123" s="4"/>
      <c r="BU1123" s="4"/>
      <c r="BV1123" s="4"/>
      <c r="BW1123" s="4"/>
      <c r="BX1123" s="4"/>
      <c r="BY1123" s="4"/>
      <c r="BZ1123" s="4"/>
      <c r="CA1123" s="4"/>
      <c r="CB1123" s="4"/>
      <c r="CC1123" s="4"/>
      <c r="CD1123" s="4"/>
      <c r="CE1123" s="4"/>
      <c r="CF1123" s="4"/>
      <c r="CG1123" s="4"/>
      <c r="CH1123" s="4"/>
      <c r="CI1123" s="4"/>
      <c r="CJ1123" s="4"/>
      <c r="CK1123" s="4"/>
      <c r="CL1123" s="4"/>
      <c r="CM1123" s="4"/>
      <c r="CN1123" s="4"/>
      <c r="CO1123" s="4"/>
      <c r="CP1123" s="4"/>
      <c r="CQ1123" s="4"/>
      <c r="CR1123" s="4"/>
      <c r="CS1123" s="4"/>
      <c r="CT1123" s="4"/>
      <c r="CU1123" s="4"/>
      <c r="CV1123" s="4"/>
      <c r="CW1123" s="4"/>
    </row>
    <row r="1124" ht="12.75" customHeight="1">
      <c r="A1124" s="4"/>
      <c r="B1124" s="4"/>
      <c r="C1124" s="4"/>
      <c r="D1124" s="4"/>
      <c r="E1124" s="4"/>
      <c r="F1124" s="4"/>
      <c r="G1124" s="4"/>
      <c r="H1124" s="4"/>
      <c r="I1124" s="4"/>
      <c r="J1124" s="5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5">
        <v>2015.0</v>
      </c>
      <c r="AM1124" s="45">
        <v>3.0</v>
      </c>
      <c r="AN1124" s="46" t="s">
        <v>66</v>
      </c>
      <c r="AO1124" s="46" t="s">
        <v>58</v>
      </c>
      <c r="AP1124" s="45">
        <v>106.95</v>
      </c>
      <c r="AQ1124" s="45">
        <v>122.63</v>
      </c>
      <c r="AR1124" s="46" t="str">
        <f>IF(Stats!$AP1124&gt;Stats!$AQ1124,Stats!$AN1124,Stats!$AO1124)</f>
        <v>Ean</v>
      </c>
      <c r="AS1124" s="46" t="str">
        <f>IF(Stats!$AR1124=Stats!$AN1124,CONCATENATE(Stats!$AN1124," over ",Stats!$AO1124),CONCATENATE(Stats!$AO1124," over ",Stats!$AN1124))</f>
        <v>Ean over Nixon</v>
      </c>
      <c r="AT1124" s="46" t="str">
        <f>IF(Stats!$AR1124=Stats!$AO1124,CONCATENATE(Stats!$AN1124," loser to ",Stats!$AO1124),CONCATENATE(Stats!$AO1124," loser to ",Stats!$AN1124))</f>
        <v>Nixon loser to Ean</v>
      </c>
      <c r="AU1124" s="45">
        <f>ABS(Stats!$AQ1124-Stats!$AP1124)</f>
        <v>15.68</v>
      </c>
      <c r="AV1124" s="45">
        <f>Stats!$AQ1124+Stats!$AP1124</f>
        <v>229.58</v>
      </c>
      <c r="AW1124" s="45"/>
      <c r="AX1124" s="4"/>
      <c r="AY1124" s="4"/>
      <c r="AZ1124" s="4"/>
      <c r="BB1124" s="4"/>
      <c r="BC1124" s="4"/>
      <c r="BD1124" s="4"/>
      <c r="BE1124" s="4"/>
      <c r="BG1124" s="4"/>
      <c r="BH1124" s="4"/>
      <c r="BI1124" s="4"/>
      <c r="BJ1124" s="4"/>
      <c r="BK1124" s="4"/>
      <c r="BL1124" s="4"/>
      <c r="BM1124" s="4"/>
      <c r="BN1124" s="4"/>
      <c r="BO1124" s="4"/>
      <c r="BP1124" s="4"/>
      <c r="BQ1124" s="4"/>
      <c r="BR1124" s="4"/>
      <c r="BS1124" s="4"/>
      <c r="BT1124" s="4"/>
      <c r="BU1124" s="4"/>
      <c r="BV1124" s="4"/>
      <c r="BW1124" s="4"/>
      <c r="BX1124" s="4"/>
      <c r="BY1124" s="4"/>
      <c r="BZ1124" s="4"/>
      <c r="CA1124" s="4"/>
      <c r="CB1124" s="4"/>
      <c r="CC1124" s="4"/>
      <c r="CD1124" s="4"/>
      <c r="CE1124" s="4"/>
      <c r="CF1124" s="4"/>
      <c r="CG1124" s="4"/>
      <c r="CH1124" s="4"/>
      <c r="CI1124" s="4"/>
      <c r="CJ1124" s="4"/>
      <c r="CK1124" s="4"/>
      <c r="CL1124" s="4"/>
      <c r="CM1124" s="4"/>
      <c r="CN1124" s="4"/>
      <c r="CO1124" s="4"/>
      <c r="CP1124" s="4"/>
      <c r="CQ1124" s="4"/>
      <c r="CR1124" s="4"/>
      <c r="CS1124" s="4"/>
      <c r="CT1124" s="4"/>
      <c r="CU1124" s="4"/>
      <c r="CV1124" s="4"/>
      <c r="CW1124" s="4"/>
    </row>
    <row r="1125" ht="12.75" customHeight="1">
      <c r="A1125" s="4"/>
      <c r="B1125" s="4"/>
      <c r="C1125" s="4"/>
      <c r="D1125" s="4"/>
      <c r="E1125" s="4"/>
      <c r="F1125" s="4"/>
      <c r="G1125" s="4"/>
      <c r="H1125" s="4"/>
      <c r="I1125" s="4"/>
      <c r="J1125" s="5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64">
        <v>2015.0</v>
      </c>
      <c r="AM1125" s="64">
        <v>3.0</v>
      </c>
      <c r="AN1125" s="65" t="s">
        <v>55</v>
      </c>
      <c r="AO1125" s="65" t="s">
        <v>51</v>
      </c>
      <c r="AP1125" s="64">
        <v>86.38</v>
      </c>
      <c r="AQ1125" s="64">
        <v>61.15</v>
      </c>
      <c r="AR1125" s="65" t="str">
        <f>IF(Stats!$AP1125&gt;Stats!$AQ1125,Stats!$AN1125,Stats!$AO1125)</f>
        <v>Dave</v>
      </c>
      <c r="AS1125" s="65" t="str">
        <f>IF(Stats!$AR1125=Stats!$AN1125,CONCATENATE(Stats!$AN1125," over ",Stats!$AO1125),CONCATENATE(Stats!$AO1125," over ",Stats!$AN1125))</f>
        <v>Dave over Cam</v>
      </c>
      <c r="AT1125" s="65" t="str">
        <f>IF(Stats!$AR1125=Stats!$AO1125,CONCATENATE(Stats!$AN1125," loser to ",Stats!$AO1125),CONCATENATE(Stats!$AO1125," loser to ",Stats!$AN1125))</f>
        <v>Cam loser to Dave</v>
      </c>
      <c r="AU1125" s="64">
        <f>ABS(Stats!$AQ1125-Stats!$AP1125)</f>
        <v>25.23</v>
      </c>
      <c r="AV1125" s="64">
        <f>Stats!$AQ1125+Stats!$AP1125</f>
        <v>147.53</v>
      </c>
      <c r="AW1125" s="64"/>
      <c r="AX1125" s="4"/>
      <c r="AY1125" s="4"/>
      <c r="AZ1125" s="4"/>
      <c r="BB1125" s="4"/>
      <c r="BC1125" s="4"/>
      <c r="BD1125" s="4"/>
      <c r="BE1125" s="4"/>
      <c r="BG1125" s="4"/>
      <c r="BH1125" s="4"/>
      <c r="BI1125" s="4"/>
      <c r="BJ1125" s="4"/>
      <c r="BK1125" s="4"/>
      <c r="BL1125" s="4"/>
      <c r="BM1125" s="4"/>
      <c r="BN1125" s="4"/>
      <c r="BO1125" s="4"/>
      <c r="BP1125" s="4"/>
      <c r="BQ1125" s="4"/>
      <c r="BR1125" s="4"/>
      <c r="BS1125" s="4"/>
      <c r="BT1125" s="4"/>
      <c r="BU1125" s="4"/>
      <c r="BV1125" s="4"/>
      <c r="BW1125" s="4"/>
      <c r="BX1125" s="4"/>
      <c r="BY1125" s="4"/>
      <c r="BZ1125" s="4"/>
      <c r="CA1125" s="4"/>
      <c r="CB1125" s="4"/>
      <c r="CC1125" s="4"/>
      <c r="CD1125" s="4"/>
      <c r="CE1125" s="4"/>
      <c r="CF1125" s="4"/>
      <c r="CG1125" s="4"/>
      <c r="CH1125" s="4"/>
      <c r="CI1125" s="4"/>
      <c r="CJ1125" s="4"/>
      <c r="CK1125" s="4"/>
      <c r="CL1125" s="4"/>
      <c r="CM1125" s="4"/>
      <c r="CN1125" s="4"/>
      <c r="CO1125" s="4"/>
      <c r="CP1125" s="4"/>
      <c r="CQ1125" s="4"/>
      <c r="CR1125" s="4"/>
      <c r="CS1125" s="4"/>
      <c r="CT1125" s="4"/>
      <c r="CU1125" s="4"/>
      <c r="CV1125" s="4"/>
      <c r="CW1125" s="4"/>
    </row>
    <row r="1126" ht="12.75" customHeight="1">
      <c r="A1126" s="4"/>
      <c r="B1126" s="4"/>
      <c r="C1126" s="4"/>
      <c r="D1126" s="4"/>
      <c r="E1126" s="4"/>
      <c r="F1126" s="4"/>
      <c r="G1126" s="4"/>
      <c r="H1126" s="4"/>
      <c r="I1126" s="4"/>
      <c r="J1126" s="5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5">
        <v>2015.0</v>
      </c>
      <c r="AM1126" s="45">
        <v>3.0</v>
      </c>
      <c r="AN1126" s="46" t="s">
        <v>68</v>
      </c>
      <c r="AO1126" s="46" t="s">
        <v>49</v>
      </c>
      <c r="AP1126" s="45">
        <v>74.6</v>
      </c>
      <c r="AQ1126" s="45">
        <v>77.26</v>
      </c>
      <c r="AR1126" s="46" t="str">
        <f>IF(Stats!$AP1126&gt;Stats!$AQ1126,Stats!$AN1126,Stats!$AO1126)</f>
        <v>Adler</v>
      </c>
      <c r="AS1126" s="46" t="str">
        <f>IF(Stats!$AR1126=Stats!$AN1126,CONCATENATE(Stats!$AN1126," over ",Stats!$AO1126),CONCATENATE(Stats!$AO1126," over ",Stats!$AN1126))</f>
        <v>Adler over Ryan</v>
      </c>
      <c r="AT1126" s="46" t="str">
        <f>IF(Stats!$AR1126=Stats!$AO1126,CONCATENATE(Stats!$AN1126," loser to ",Stats!$AO1126),CONCATENATE(Stats!$AO1126," loser to ",Stats!$AN1126))</f>
        <v>Ryan loser to Adler</v>
      </c>
      <c r="AU1126" s="45">
        <f>ABS(Stats!$AQ1126-Stats!$AP1126)</f>
        <v>2.66</v>
      </c>
      <c r="AV1126" s="45">
        <f>Stats!$AQ1126+Stats!$AP1126</f>
        <v>151.86</v>
      </c>
      <c r="AW1126" s="45"/>
      <c r="AX1126" s="4"/>
      <c r="AY1126" s="4"/>
      <c r="AZ1126" s="4"/>
      <c r="BB1126" s="4"/>
      <c r="BC1126" s="4"/>
      <c r="BD1126" s="4"/>
      <c r="BE1126" s="4"/>
      <c r="BG1126" s="4"/>
      <c r="BH1126" s="4"/>
      <c r="BI1126" s="4"/>
      <c r="BJ1126" s="4"/>
      <c r="BK1126" s="4"/>
      <c r="BL1126" s="4"/>
      <c r="BM1126" s="4"/>
      <c r="BN1126" s="4"/>
      <c r="BO1126" s="4"/>
      <c r="BP1126" s="4"/>
      <c r="BQ1126" s="4"/>
      <c r="BR1126" s="4"/>
      <c r="BS1126" s="4"/>
      <c r="BT1126" s="4"/>
      <c r="BU1126" s="4"/>
      <c r="BV1126" s="4"/>
      <c r="BW1126" s="4"/>
      <c r="BX1126" s="4"/>
      <c r="BY1126" s="4"/>
      <c r="BZ1126" s="4"/>
      <c r="CA1126" s="4"/>
      <c r="CB1126" s="4"/>
      <c r="CC1126" s="4"/>
      <c r="CD1126" s="4"/>
      <c r="CE1126" s="4"/>
      <c r="CF1126" s="4"/>
      <c r="CG1126" s="4"/>
      <c r="CH1126" s="4"/>
      <c r="CI1126" s="4"/>
      <c r="CJ1126" s="4"/>
      <c r="CK1126" s="4"/>
      <c r="CL1126" s="4"/>
      <c r="CM1126" s="4"/>
      <c r="CN1126" s="4"/>
      <c r="CO1126" s="4"/>
      <c r="CP1126" s="4"/>
      <c r="CQ1126" s="4"/>
      <c r="CR1126" s="4"/>
      <c r="CS1126" s="4"/>
      <c r="CT1126" s="4"/>
      <c r="CU1126" s="4"/>
      <c r="CV1126" s="4"/>
      <c r="CW1126" s="4"/>
    </row>
    <row r="1127" ht="12.75" customHeight="1">
      <c r="A1127" s="4"/>
      <c r="B1127" s="4"/>
      <c r="C1127" s="4"/>
      <c r="D1127" s="4"/>
      <c r="E1127" s="4"/>
      <c r="F1127" s="4"/>
      <c r="G1127" s="4"/>
      <c r="H1127" s="4"/>
      <c r="I1127" s="4"/>
      <c r="J1127" s="5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64">
        <v>2015.0</v>
      </c>
      <c r="AM1127" s="64">
        <v>3.0</v>
      </c>
      <c r="AN1127" s="65" t="s">
        <v>61</v>
      </c>
      <c r="AO1127" s="65" t="s">
        <v>65</v>
      </c>
      <c r="AP1127" s="64">
        <v>144.29</v>
      </c>
      <c r="AQ1127" s="64">
        <v>118.57</v>
      </c>
      <c r="AR1127" s="65" t="str">
        <f>IF(Stats!$AP1127&gt;Stats!$AQ1127,Stats!$AN1127,Stats!$AO1127)</f>
        <v>Jimmy</v>
      </c>
      <c r="AS1127" s="65" t="str">
        <f>IF(Stats!$AR1127=Stats!$AN1127,CONCATENATE(Stats!$AN1127," over ",Stats!$AO1127),CONCATENATE(Stats!$AO1127," over ",Stats!$AN1127))</f>
        <v>Jimmy over Neill</v>
      </c>
      <c r="AT1127" s="65" t="str">
        <f>IF(Stats!$AR1127=Stats!$AO1127,CONCATENATE(Stats!$AN1127," loser to ",Stats!$AO1127),CONCATENATE(Stats!$AO1127," loser to ",Stats!$AN1127))</f>
        <v>Neill loser to Jimmy</v>
      </c>
      <c r="AU1127" s="64">
        <f>ABS(Stats!$AQ1127-Stats!$AP1127)</f>
        <v>25.72</v>
      </c>
      <c r="AV1127" s="64">
        <f>Stats!$AQ1127+Stats!$AP1127</f>
        <v>262.86</v>
      </c>
      <c r="AW1127" s="64"/>
      <c r="AX1127" s="4"/>
      <c r="AY1127" s="4"/>
      <c r="AZ1127" s="4"/>
      <c r="BB1127" s="4"/>
      <c r="BC1127" s="4"/>
      <c r="BD1127" s="4"/>
      <c r="BE1127" s="4"/>
      <c r="BG1127" s="4"/>
      <c r="BH1127" s="4"/>
      <c r="BI1127" s="4"/>
      <c r="BJ1127" s="4"/>
      <c r="BK1127" s="4"/>
      <c r="BL1127" s="4"/>
      <c r="BM1127" s="4"/>
      <c r="BN1127" s="4"/>
      <c r="BO1127" s="4"/>
      <c r="BP1127" s="4"/>
      <c r="BQ1127" s="4"/>
      <c r="BR1127" s="4"/>
      <c r="BS1127" s="4"/>
      <c r="BT1127" s="4"/>
      <c r="BU1127" s="4"/>
      <c r="BV1127" s="4"/>
      <c r="BW1127" s="4"/>
      <c r="BX1127" s="4"/>
      <c r="BY1127" s="4"/>
      <c r="BZ1127" s="4"/>
      <c r="CA1127" s="4"/>
      <c r="CB1127" s="4"/>
      <c r="CC1127" s="4"/>
      <c r="CD1127" s="4"/>
      <c r="CE1127" s="4"/>
      <c r="CF1127" s="4"/>
      <c r="CG1127" s="4"/>
      <c r="CH1127" s="4"/>
      <c r="CI1127" s="4"/>
      <c r="CJ1127" s="4"/>
      <c r="CK1127" s="4"/>
      <c r="CL1127" s="4"/>
      <c r="CM1127" s="4"/>
      <c r="CN1127" s="4"/>
      <c r="CO1127" s="4"/>
      <c r="CP1127" s="4"/>
      <c r="CQ1127" s="4"/>
      <c r="CR1127" s="4"/>
      <c r="CS1127" s="4"/>
      <c r="CT1127" s="4"/>
      <c r="CU1127" s="4"/>
      <c r="CV1127" s="4"/>
      <c r="CW1127" s="4"/>
    </row>
    <row r="1128" ht="12.75" customHeight="1">
      <c r="A1128" s="4"/>
      <c r="B1128" s="4"/>
      <c r="C1128" s="4"/>
      <c r="D1128" s="4"/>
      <c r="E1128" s="4"/>
      <c r="F1128" s="4"/>
      <c r="G1128" s="4"/>
      <c r="H1128" s="4"/>
      <c r="I1128" s="4"/>
      <c r="J1128" s="5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5">
        <v>2015.0</v>
      </c>
      <c r="AM1128" s="45">
        <v>2.0</v>
      </c>
      <c r="AN1128" s="46" t="s">
        <v>63</v>
      </c>
      <c r="AO1128" s="46" t="s">
        <v>59</v>
      </c>
      <c r="AP1128" s="45">
        <v>103.3</v>
      </c>
      <c r="AQ1128" s="45">
        <v>81.85</v>
      </c>
      <c r="AR1128" s="46" t="str">
        <f>IF(Stats!$AP1128&gt;Stats!$AQ1128,Stats!$AN1128,Stats!$AO1128)</f>
        <v>Mike S</v>
      </c>
      <c r="AS1128" s="46" t="str">
        <f>IF(Stats!$AR1128=Stats!$AN1128,CONCATENATE(Stats!$AN1128," over ",Stats!$AO1128),CONCATENATE(Stats!$AO1128," over ",Stats!$AN1128))</f>
        <v>Mike S over Forrest</v>
      </c>
      <c r="AT1128" s="46" t="str">
        <f>IF(Stats!$AR1128=Stats!$AO1128,CONCATENATE(Stats!$AN1128," loser to ",Stats!$AO1128),CONCATENATE(Stats!$AO1128," loser to ",Stats!$AN1128))</f>
        <v>Forrest loser to Mike S</v>
      </c>
      <c r="AU1128" s="45">
        <f>ABS(Stats!$AQ1128-Stats!$AP1128)</f>
        <v>21.45</v>
      </c>
      <c r="AV1128" s="45">
        <f>Stats!$AQ1128+Stats!$AP1128</f>
        <v>185.15</v>
      </c>
      <c r="AW1128" s="45"/>
      <c r="AX1128" s="4"/>
      <c r="AY1128" s="4"/>
      <c r="AZ1128" s="4"/>
      <c r="BB1128" s="4"/>
      <c r="BC1128" s="4"/>
      <c r="BD1128" s="4"/>
      <c r="BE1128" s="4"/>
      <c r="BG1128" s="4"/>
      <c r="BH1128" s="4"/>
      <c r="BI1128" s="4"/>
      <c r="BJ1128" s="4"/>
      <c r="BK1128" s="4"/>
      <c r="BL1128" s="4"/>
      <c r="BM1128" s="4"/>
      <c r="BN1128" s="4"/>
      <c r="BO1128" s="4"/>
      <c r="BP1128" s="4"/>
      <c r="BQ1128" s="4"/>
      <c r="BR1128" s="4"/>
      <c r="BS1128" s="4"/>
      <c r="BT1128" s="4"/>
      <c r="BU1128" s="4"/>
      <c r="BV1128" s="4"/>
      <c r="BW1128" s="4"/>
      <c r="BX1128" s="4"/>
      <c r="BY1128" s="4"/>
      <c r="BZ1128" s="4"/>
      <c r="CA1128" s="4"/>
      <c r="CB1128" s="4"/>
      <c r="CC1128" s="4"/>
      <c r="CD1128" s="4"/>
      <c r="CE1128" s="4"/>
      <c r="CF1128" s="4"/>
      <c r="CG1128" s="4"/>
      <c r="CH1128" s="4"/>
      <c r="CI1128" s="4"/>
      <c r="CJ1128" s="4"/>
      <c r="CK1128" s="4"/>
      <c r="CL1128" s="4"/>
      <c r="CM1128" s="4"/>
      <c r="CN1128" s="4"/>
      <c r="CO1128" s="4"/>
      <c r="CP1128" s="4"/>
      <c r="CQ1128" s="4"/>
      <c r="CR1128" s="4"/>
      <c r="CS1128" s="4"/>
      <c r="CT1128" s="4"/>
      <c r="CU1128" s="4"/>
      <c r="CV1128" s="4"/>
      <c r="CW1128" s="4"/>
    </row>
    <row r="1129" ht="12.75" customHeight="1">
      <c r="A1129" s="4"/>
      <c r="B1129" s="4"/>
      <c r="C1129" s="4"/>
      <c r="D1129" s="4"/>
      <c r="E1129" s="4"/>
      <c r="F1129" s="4"/>
      <c r="G1129" s="4"/>
      <c r="H1129" s="4"/>
      <c r="I1129" s="4"/>
      <c r="J1129" s="5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64">
        <v>2015.0</v>
      </c>
      <c r="AM1129" s="64">
        <v>2.0</v>
      </c>
      <c r="AN1129" s="65" t="s">
        <v>50</v>
      </c>
      <c r="AO1129" s="65" t="s">
        <v>57</v>
      </c>
      <c r="AP1129" s="64">
        <v>91.37</v>
      </c>
      <c r="AQ1129" s="64">
        <v>108.91</v>
      </c>
      <c r="AR1129" s="65" t="str">
        <f>IF(Stats!$AP1129&gt;Stats!$AQ1129,Stats!$AN1129,Stats!$AO1129)</f>
        <v>Doug</v>
      </c>
      <c r="AS1129" s="65" t="str">
        <f>IF(Stats!$AR1129=Stats!$AN1129,CONCATENATE(Stats!$AN1129," over ",Stats!$AO1129),CONCATENATE(Stats!$AO1129," over ",Stats!$AN1129))</f>
        <v>Doug over AJ</v>
      </c>
      <c r="AT1129" s="65" t="str">
        <f>IF(Stats!$AR1129=Stats!$AO1129,CONCATENATE(Stats!$AN1129," loser to ",Stats!$AO1129),CONCATENATE(Stats!$AO1129," loser to ",Stats!$AN1129))</f>
        <v>AJ loser to Doug</v>
      </c>
      <c r="AU1129" s="64">
        <f>ABS(Stats!$AQ1129-Stats!$AP1129)</f>
        <v>17.54</v>
      </c>
      <c r="AV1129" s="64">
        <f>Stats!$AQ1129+Stats!$AP1129</f>
        <v>200.28</v>
      </c>
      <c r="AW1129" s="64"/>
      <c r="AX1129" s="4"/>
      <c r="AY1129" s="4"/>
      <c r="AZ1129" s="4"/>
      <c r="BB1129" s="4"/>
      <c r="BC1129" s="4"/>
      <c r="BD1129" s="4"/>
      <c r="BE1129" s="4"/>
      <c r="BG1129" s="4"/>
      <c r="BH1129" s="4"/>
      <c r="BI1129" s="4"/>
      <c r="BJ1129" s="4"/>
      <c r="BK1129" s="4"/>
      <c r="BL1129" s="4"/>
      <c r="BM1129" s="4"/>
      <c r="BN1129" s="4"/>
      <c r="BO1129" s="4"/>
      <c r="BP1129" s="4"/>
      <c r="BQ1129" s="4"/>
      <c r="BR1129" s="4"/>
      <c r="BS1129" s="4"/>
      <c r="BT1129" s="4"/>
      <c r="BU1129" s="4"/>
      <c r="BV1129" s="4"/>
      <c r="BW1129" s="4"/>
      <c r="BX1129" s="4"/>
      <c r="BY1129" s="4"/>
      <c r="BZ1129" s="4"/>
      <c r="CA1129" s="4"/>
      <c r="CB1129" s="4"/>
      <c r="CC1129" s="4"/>
      <c r="CD1129" s="4"/>
      <c r="CE1129" s="4"/>
      <c r="CF1129" s="4"/>
      <c r="CG1129" s="4"/>
      <c r="CH1129" s="4"/>
      <c r="CI1129" s="4"/>
      <c r="CJ1129" s="4"/>
      <c r="CK1129" s="4"/>
      <c r="CL1129" s="4"/>
      <c r="CM1129" s="4"/>
      <c r="CN1129" s="4"/>
      <c r="CO1129" s="4"/>
      <c r="CP1129" s="4"/>
      <c r="CQ1129" s="4"/>
      <c r="CR1129" s="4"/>
      <c r="CS1129" s="4"/>
      <c r="CT1129" s="4"/>
      <c r="CU1129" s="4"/>
      <c r="CV1129" s="4"/>
      <c r="CW1129" s="4"/>
    </row>
    <row r="1130" ht="12.75" customHeight="1">
      <c r="A1130" s="4"/>
      <c r="B1130" s="4"/>
      <c r="C1130" s="4"/>
      <c r="D1130" s="4"/>
      <c r="E1130" s="4"/>
      <c r="F1130" s="4"/>
      <c r="G1130" s="4"/>
      <c r="H1130" s="4"/>
      <c r="I1130" s="4"/>
      <c r="J1130" s="5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5">
        <v>2015.0</v>
      </c>
      <c r="AM1130" s="45">
        <v>2.0</v>
      </c>
      <c r="AN1130" s="46" t="s">
        <v>58</v>
      </c>
      <c r="AO1130" s="46" t="s">
        <v>60</v>
      </c>
      <c r="AP1130" s="45">
        <v>109.25</v>
      </c>
      <c r="AQ1130" s="45">
        <v>75.9</v>
      </c>
      <c r="AR1130" s="46" t="str">
        <f>IF(Stats!$AP1130&gt;Stats!$AQ1130,Stats!$AN1130,Stats!$AO1130)</f>
        <v>Ean</v>
      </c>
      <c r="AS1130" s="46" t="str">
        <f>IF(Stats!$AR1130=Stats!$AN1130,CONCATENATE(Stats!$AN1130," over ",Stats!$AO1130),CONCATENATE(Stats!$AO1130," over ",Stats!$AN1130))</f>
        <v>Ean over Hoyle</v>
      </c>
      <c r="AT1130" s="46" t="str">
        <f>IF(Stats!$AR1130=Stats!$AO1130,CONCATENATE(Stats!$AN1130," loser to ",Stats!$AO1130),CONCATENATE(Stats!$AO1130," loser to ",Stats!$AN1130))</f>
        <v>Hoyle loser to Ean</v>
      </c>
      <c r="AU1130" s="45">
        <f>ABS(Stats!$AQ1130-Stats!$AP1130)</f>
        <v>33.35</v>
      </c>
      <c r="AV1130" s="45">
        <f>Stats!$AQ1130+Stats!$AP1130</f>
        <v>185.15</v>
      </c>
      <c r="AW1130" s="45"/>
      <c r="AX1130" s="4"/>
      <c r="AY1130" s="4"/>
      <c r="AZ1130" s="4"/>
      <c r="BB1130" s="4"/>
      <c r="BC1130" s="4"/>
      <c r="BD1130" s="4"/>
      <c r="BE1130" s="4"/>
      <c r="BG1130" s="4"/>
      <c r="BH1130" s="4"/>
      <c r="BI1130" s="4"/>
      <c r="BJ1130" s="4"/>
      <c r="BK1130" s="4"/>
      <c r="BL1130" s="4"/>
      <c r="BM1130" s="4"/>
      <c r="BN1130" s="4"/>
      <c r="BO1130" s="4"/>
      <c r="BP1130" s="4"/>
      <c r="BQ1130" s="4"/>
      <c r="BR1130" s="4"/>
      <c r="BS1130" s="4"/>
      <c r="BT1130" s="4"/>
      <c r="BU1130" s="4"/>
      <c r="BV1130" s="4"/>
      <c r="BW1130" s="4"/>
      <c r="BX1130" s="4"/>
      <c r="BY1130" s="4"/>
      <c r="BZ1130" s="4"/>
      <c r="CA1130" s="4"/>
      <c r="CB1130" s="4"/>
      <c r="CC1130" s="4"/>
      <c r="CD1130" s="4"/>
      <c r="CE1130" s="4"/>
      <c r="CF1130" s="4"/>
      <c r="CG1130" s="4"/>
      <c r="CH1130" s="4"/>
      <c r="CI1130" s="4"/>
      <c r="CJ1130" s="4"/>
      <c r="CK1130" s="4"/>
      <c r="CL1130" s="4"/>
      <c r="CM1130" s="4"/>
      <c r="CN1130" s="4"/>
      <c r="CO1130" s="4"/>
      <c r="CP1130" s="4"/>
      <c r="CQ1130" s="4"/>
      <c r="CR1130" s="4"/>
      <c r="CS1130" s="4"/>
      <c r="CT1130" s="4"/>
      <c r="CU1130" s="4"/>
      <c r="CV1130" s="4"/>
      <c r="CW1130" s="4"/>
    </row>
    <row r="1131" ht="12.75" customHeight="1">
      <c r="A1131" s="4"/>
      <c r="B1131" s="4"/>
      <c r="C1131" s="4"/>
      <c r="D1131" s="4"/>
      <c r="E1131" s="4"/>
      <c r="F1131" s="4"/>
      <c r="G1131" s="4"/>
      <c r="H1131" s="4"/>
      <c r="I1131" s="4"/>
      <c r="J1131" s="5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64">
        <v>2015.0</v>
      </c>
      <c r="AM1131" s="64">
        <v>2.0</v>
      </c>
      <c r="AN1131" s="65" t="s">
        <v>51</v>
      </c>
      <c r="AO1131" s="65" t="s">
        <v>69</v>
      </c>
      <c r="AP1131" s="64">
        <v>75.25</v>
      </c>
      <c r="AQ1131" s="64">
        <v>80.16</v>
      </c>
      <c r="AR1131" s="65" t="str">
        <f>IF(Stats!$AP1131&gt;Stats!$AQ1131,Stats!$AN1131,Stats!$AO1131)</f>
        <v>Todd</v>
      </c>
      <c r="AS1131" s="65" t="str">
        <f>IF(Stats!$AR1131=Stats!$AN1131,CONCATENATE(Stats!$AN1131," over ",Stats!$AO1131),CONCATENATE(Stats!$AO1131," over ",Stats!$AN1131))</f>
        <v>Todd over Cam</v>
      </c>
      <c r="AT1131" s="65" t="str">
        <f>IF(Stats!$AR1131=Stats!$AO1131,CONCATENATE(Stats!$AN1131," loser to ",Stats!$AO1131),CONCATENATE(Stats!$AO1131," loser to ",Stats!$AN1131))</f>
        <v>Cam loser to Todd</v>
      </c>
      <c r="AU1131" s="64">
        <f>ABS(Stats!$AQ1131-Stats!$AP1131)</f>
        <v>4.91</v>
      </c>
      <c r="AV1131" s="64">
        <f>Stats!$AQ1131+Stats!$AP1131</f>
        <v>155.41</v>
      </c>
      <c r="AW1131" s="64"/>
      <c r="AX1131" s="4"/>
      <c r="AY1131" s="4"/>
      <c r="AZ1131" s="4"/>
      <c r="BB1131" s="4"/>
      <c r="BC1131" s="4"/>
      <c r="BD1131" s="4"/>
      <c r="BE1131" s="4"/>
      <c r="BG1131" s="4"/>
      <c r="BH1131" s="4"/>
      <c r="BI1131" s="4"/>
      <c r="BJ1131" s="4"/>
      <c r="BK1131" s="4"/>
      <c r="BL1131" s="4"/>
      <c r="BM1131" s="4"/>
      <c r="BN1131" s="4"/>
      <c r="BO1131" s="4"/>
      <c r="BP1131" s="4"/>
      <c r="BQ1131" s="4"/>
      <c r="BR1131" s="4"/>
      <c r="BS1131" s="4"/>
      <c r="BT1131" s="4"/>
      <c r="BU1131" s="4"/>
      <c r="BV1131" s="4"/>
      <c r="BW1131" s="4"/>
      <c r="BX1131" s="4"/>
      <c r="BY1131" s="4"/>
      <c r="BZ1131" s="4"/>
      <c r="CA1131" s="4"/>
      <c r="CB1131" s="4"/>
      <c r="CC1131" s="4"/>
      <c r="CD1131" s="4"/>
      <c r="CE1131" s="4"/>
      <c r="CF1131" s="4"/>
      <c r="CG1131" s="4"/>
      <c r="CH1131" s="4"/>
      <c r="CI1131" s="4"/>
      <c r="CJ1131" s="4"/>
      <c r="CK1131" s="4"/>
      <c r="CL1131" s="4"/>
      <c r="CM1131" s="4"/>
      <c r="CN1131" s="4"/>
      <c r="CO1131" s="4"/>
      <c r="CP1131" s="4"/>
      <c r="CQ1131" s="4"/>
      <c r="CR1131" s="4"/>
      <c r="CS1131" s="4"/>
      <c r="CT1131" s="4"/>
      <c r="CU1131" s="4"/>
      <c r="CV1131" s="4"/>
      <c r="CW1131" s="4"/>
    </row>
    <row r="1132" ht="12.75" customHeight="1">
      <c r="A1132" s="4"/>
      <c r="B1132" s="4"/>
      <c r="C1132" s="4"/>
      <c r="D1132" s="4"/>
      <c r="E1132" s="4"/>
      <c r="F1132" s="4"/>
      <c r="G1132" s="4"/>
      <c r="H1132" s="4"/>
      <c r="I1132" s="4"/>
      <c r="J1132" s="5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5">
        <v>2015.0</v>
      </c>
      <c r="AM1132" s="45">
        <v>2.0</v>
      </c>
      <c r="AN1132" s="46" t="s">
        <v>49</v>
      </c>
      <c r="AO1132" s="46" t="s">
        <v>66</v>
      </c>
      <c r="AP1132" s="45">
        <v>83.18</v>
      </c>
      <c r="AQ1132" s="45">
        <v>95.12</v>
      </c>
      <c r="AR1132" s="46" t="str">
        <f>IF(Stats!$AP1132&gt;Stats!$AQ1132,Stats!$AN1132,Stats!$AO1132)</f>
        <v>Nixon</v>
      </c>
      <c r="AS1132" s="46" t="str">
        <f>IF(Stats!$AR1132=Stats!$AN1132,CONCATENATE(Stats!$AN1132," over ",Stats!$AO1132),CONCATENATE(Stats!$AO1132," over ",Stats!$AN1132))</f>
        <v>Nixon over Adler</v>
      </c>
      <c r="AT1132" s="46" t="str">
        <f>IF(Stats!$AR1132=Stats!$AO1132,CONCATENATE(Stats!$AN1132," loser to ",Stats!$AO1132),CONCATENATE(Stats!$AO1132," loser to ",Stats!$AN1132))</f>
        <v>Adler loser to Nixon</v>
      </c>
      <c r="AU1132" s="45">
        <f>ABS(Stats!$AQ1132-Stats!$AP1132)</f>
        <v>11.94</v>
      </c>
      <c r="AV1132" s="45">
        <f>Stats!$AQ1132+Stats!$AP1132</f>
        <v>178.3</v>
      </c>
      <c r="AW1132" s="45"/>
      <c r="AX1132" s="4"/>
      <c r="AY1132" s="4"/>
      <c r="AZ1132" s="4"/>
      <c r="BB1132" s="4"/>
      <c r="BC1132" s="4"/>
      <c r="BD1132" s="4"/>
      <c r="BE1132" s="4"/>
      <c r="BG1132" s="4"/>
      <c r="BH1132" s="4"/>
      <c r="BI1132" s="4"/>
      <c r="BJ1132" s="4"/>
      <c r="BK1132" s="4"/>
      <c r="BL1132" s="4"/>
      <c r="BM1132" s="4"/>
      <c r="BN1132" s="4"/>
      <c r="BO1132" s="4"/>
      <c r="BP1132" s="4"/>
      <c r="BQ1132" s="4"/>
      <c r="BR1132" s="4"/>
      <c r="BS1132" s="4"/>
      <c r="BT1132" s="4"/>
      <c r="BU1132" s="4"/>
      <c r="BV1132" s="4"/>
      <c r="BW1132" s="4"/>
      <c r="BX1132" s="4"/>
      <c r="BY1132" s="4"/>
      <c r="BZ1132" s="4"/>
      <c r="CA1132" s="4"/>
      <c r="CB1132" s="4"/>
      <c r="CC1132" s="4"/>
      <c r="CD1132" s="4"/>
      <c r="CE1132" s="4"/>
      <c r="CF1132" s="4"/>
      <c r="CG1132" s="4"/>
      <c r="CH1132" s="4"/>
      <c r="CI1132" s="4"/>
      <c r="CJ1132" s="4"/>
      <c r="CK1132" s="4"/>
      <c r="CL1132" s="4"/>
      <c r="CM1132" s="4"/>
      <c r="CN1132" s="4"/>
      <c r="CO1132" s="4"/>
      <c r="CP1132" s="4"/>
      <c r="CQ1132" s="4"/>
      <c r="CR1132" s="4"/>
      <c r="CS1132" s="4"/>
      <c r="CT1132" s="4"/>
      <c r="CU1132" s="4"/>
      <c r="CV1132" s="4"/>
      <c r="CW1132" s="4"/>
    </row>
    <row r="1133" ht="12.75" customHeight="1">
      <c r="A1133" s="4"/>
      <c r="B1133" s="4"/>
      <c r="C1133" s="4"/>
      <c r="D1133" s="4"/>
      <c r="E1133" s="4"/>
      <c r="F1133" s="4"/>
      <c r="G1133" s="4"/>
      <c r="H1133" s="4"/>
      <c r="I1133" s="4"/>
      <c r="J1133" s="5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64">
        <v>2015.0</v>
      </c>
      <c r="AM1133" s="64">
        <v>2.0</v>
      </c>
      <c r="AN1133" s="65" t="s">
        <v>65</v>
      </c>
      <c r="AO1133" s="65" t="s">
        <v>55</v>
      </c>
      <c r="AP1133" s="64">
        <v>133.14</v>
      </c>
      <c r="AQ1133" s="64">
        <v>102.51</v>
      </c>
      <c r="AR1133" s="65" t="str">
        <f>IF(Stats!$AP1133&gt;Stats!$AQ1133,Stats!$AN1133,Stats!$AO1133)</f>
        <v>Neill</v>
      </c>
      <c r="AS1133" s="65" t="str">
        <f>IF(Stats!$AR1133=Stats!$AN1133,CONCATENATE(Stats!$AN1133," over ",Stats!$AO1133),CONCATENATE(Stats!$AO1133," over ",Stats!$AN1133))</f>
        <v>Neill over Dave</v>
      </c>
      <c r="AT1133" s="65" t="str">
        <f>IF(Stats!$AR1133=Stats!$AO1133,CONCATENATE(Stats!$AN1133," loser to ",Stats!$AO1133),CONCATENATE(Stats!$AO1133," loser to ",Stats!$AN1133))</f>
        <v>Dave loser to Neill</v>
      </c>
      <c r="AU1133" s="64">
        <f>ABS(Stats!$AQ1133-Stats!$AP1133)</f>
        <v>30.63</v>
      </c>
      <c r="AV1133" s="64">
        <f>Stats!$AQ1133+Stats!$AP1133</f>
        <v>235.65</v>
      </c>
      <c r="AW1133" s="64"/>
      <c r="AX1133" s="4"/>
      <c r="AY1133" s="4"/>
      <c r="AZ1133" s="4"/>
      <c r="BB1133" s="4"/>
      <c r="BC1133" s="4"/>
      <c r="BD1133" s="4"/>
      <c r="BE1133" s="4"/>
      <c r="BG1133" s="4"/>
      <c r="BH1133" s="4"/>
      <c r="BI1133" s="4"/>
      <c r="BJ1133" s="4"/>
      <c r="BK1133" s="4"/>
      <c r="BL1133" s="4"/>
      <c r="BM1133" s="4"/>
      <c r="BN1133" s="4"/>
      <c r="BO1133" s="4"/>
      <c r="BP1133" s="4"/>
      <c r="BQ1133" s="4"/>
      <c r="BR1133" s="4"/>
      <c r="BS1133" s="4"/>
      <c r="BT1133" s="4"/>
      <c r="BU1133" s="4"/>
      <c r="BV1133" s="4"/>
      <c r="BW1133" s="4"/>
      <c r="BX1133" s="4"/>
      <c r="BY1133" s="4"/>
      <c r="BZ1133" s="4"/>
      <c r="CA1133" s="4"/>
      <c r="CB1133" s="4"/>
      <c r="CC1133" s="4"/>
      <c r="CD1133" s="4"/>
      <c r="CE1133" s="4"/>
      <c r="CF1133" s="4"/>
      <c r="CG1133" s="4"/>
      <c r="CH1133" s="4"/>
      <c r="CI1133" s="4"/>
      <c r="CJ1133" s="4"/>
      <c r="CK1133" s="4"/>
      <c r="CL1133" s="4"/>
      <c r="CM1133" s="4"/>
      <c r="CN1133" s="4"/>
      <c r="CO1133" s="4"/>
      <c r="CP1133" s="4"/>
      <c r="CQ1133" s="4"/>
      <c r="CR1133" s="4"/>
      <c r="CS1133" s="4"/>
      <c r="CT1133" s="4"/>
      <c r="CU1133" s="4"/>
      <c r="CV1133" s="4"/>
      <c r="CW1133" s="4"/>
    </row>
    <row r="1134" ht="12.75" customHeight="1">
      <c r="A1134" s="4"/>
      <c r="B1134" s="4"/>
      <c r="C1134" s="4"/>
      <c r="D1134" s="4"/>
      <c r="E1134" s="4"/>
      <c r="F1134" s="4"/>
      <c r="G1134" s="4"/>
      <c r="H1134" s="4"/>
      <c r="I1134" s="4"/>
      <c r="J1134" s="5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5">
        <v>2015.0</v>
      </c>
      <c r="AM1134" s="45">
        <v>2.0</v>
      </c>
      <c r="AN1134" s="46" t="s">
        <v>61</v>
      </c>
      <c r="AO1134" s="46" t="s">
        <v>68</v>
      </c>
      <c r="AP1134" s="45">
        <v>91.34</v>
      </c>
      <c r="AQ1134" s="45">
        <v>60.31</v>
      </c>
      <c r="AR1134" s="46" t="str">
        <f>IF(Stats!$AP1134&gt;Stats!$AQ1134,Stats!$AN1134,Stats!$AO1134)</f>
        <v>Jimmy</v>
      </c>
      <c r="AS1134" s="46" t="str">
        <f>IF(Stats!$AR1134=Stats!$AN1134,CONCATENATE(Stats!$AN1134," over ",Stats!$AO1134),CONCATENATE(Stats!$AO1134," over ",Stats!$AN1134))</f>
        <v>Jimmy over Ryan</v>
      </c>
      <c r="AT1134" s="46" t="str">
        <f>IF(Stats!$AR1134=Stats!$AO1134,CONCATENATE(Stats!$AN1134," loser to ",Stats!$AO1134),CONCATENATE(Stats!$AO1134," loser to ",Stats!$AN1134))</f>
        <v>Ryan loser to Jimmy</v>
      </c>
      <c r="AU1134" s="45">
        <f>ABS(Stats!$AQ1134-Stats!$AP1134)</f>
        <v>31.03</v>
      </c>
      <c r="AV1134" s="45">
        <f>Stats!$AQ1134+Stats!$AP1134</f>
        <v>151.65</v>
      </c>
      <c r="AW1134" s="45"/>
      <c r="AX1134" s="4"/>
      <c r="AY1134" s="4"/>
      <c r="AZ1134" s="4"/>
      <c r="BB1134" s="4"/>
      <c r="BC1134" s="4"/>
      <c r="BD1134" s="4"/>
      <c r="BE1134" s="4"/>
      <c r="BG1134" s="4"/>
      <c r="BH1134" s="4"/>
      <c r="BI1134" s="4"/>
      <c r="BJ1134" s="4"/>
      <c r="BK1134" s="4"/>
      <c r="BL1134" s="4"/>
      <c r="BM1134" s="4"/>
      <c r="BN1134" s="4"/>
      <c r="BO1134" s="4"/>
      <c r="BP1134" s="4"/>
      <c r="BQ1134" s="4"/>
      <c r="BR1134" s="4"/>
      <c r="BS1134" s="4"/>
      <c r="BT1134" s="4"/>
      <c r="BU1134" s="4"/>
      <c r="BV1134" s="4"/>
      <c r="BW1134" s="4"/>
      <c r="BX1134" s="4"/>
      <c r="BY1134" s="4"/>
      <c r="BZ1134" s="4"/>
      <c r="CA1134" s="4"/>
      <c r="CB1134" s="4"/>
      <c r="CC1134" s="4"/>
      <c r="CD1134" s="4"/>
      <c r="CE1134" s="4"/>
      <c r="CF1134" s="4"/>
      <c r="CG1134" s="4"/>
      <c r="CH1134" s="4"/>
      <c r="CI1134" s="4"/>
      <c r="CJ1134" s="4"/>
      <c r="CK1134" s="4"/>
      <c r="CL1134" s="4"/>
      <c r="CM1134" s="4"/>
      <c r="CN1134" s="4"/>
      <c r="CO1134" s="4"/>
      <c r="CP1134" s="4"/>
      <c r="CQ1134" s="4"/>
      <c r="CR1134" s="4"/>
      <c r="CS1134" s="4"/>
      <c r="CT1134" s="4"/>
      <c r="CU1134" s="4"/>
      <c r="CV1134" s="4"/>
      <c r="CW1134" s="4"/>
    </row>
    <row r="1135" ht="12.75" customHeight="1">
      <c r="A1135" s="4"/>
      <c r="B1135" s="4"/>
      <c r="C1135" s="4"/>
      <c r="D1135" s="4"/>
      <c r="E1135" s="4"/>
      <c r="F1135" s="4"/>
      <c r="G1135" s="4"/>
      <c r="H1135" s="4"/>
      <c r="I1135" s="4"/>
      <c r="J1135" s="5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64">
        <v>2015.0</v>
      </c>
      <c r="AM1135" s="64">
        <v>1.0</v>
      </c>
      <c r="AN1135" s="65" t="s">
        <v>59</v>
      </c>
      <c r="AO1135" s="65" t="s">
        <v>50</v>
      </c>
      <c r="AP1135" s="64">
        <v>88.69</v>
      </c>
      <c r="AQ1135" s="64">
        <v>84.0</v>
      </c>
      <c r="AR1135" s="65" t="str">
        <f>IF(Stats!$AP1135&gt;Stats!$AQ1135,Stats!$AN1135,Stats!$AO1135)</f>
        <v>Forrest</v>
      </c>
      <c r="AS1135" s="65" t="str">
        <f>IF(Stats!$AR1135=Stats!$AN1135,CONCATENATE(Stats!$AN1135," over ",Stats!$AO1135),CONCATENATE(Stats!$AO1135," over ",Stats!$AN1135))</f>
        <v>Forrest over AJ</v>
      </c>
      <c r="AT1135" s="65" t="str">
        <f>IF(Stats!$AR1135=Stats!$AO1135,CONCATENATE(Stats!$AN1135," loser to ",Stats!$AO1135),CONCATENATE(Stats!$AO1135," loser to ",Stats!$AN1135))</f>
        <v>AJ loser to Forrest</v>
      </c>
      <c r="AU1135" s="64">
        <f>ABS(Stats!$AQ1135-Stats!$AP1135)</f>
        <v>4.69</v>
      </c>
      <c r="AV1135" s="64">
        <f>Stats!$AQ1135+Stats!$AP1135</f>
        <v>172.69</v>
      </c>
      <c r="AW1135" s="64"/>
      <c r="AX1135" s="4"/>
      <c r="AY1135" s="4"/>
      <c r="AZ1135" s="4"/>
      <c r="BB1135" s="4"/>
      <c r="BC1135" s="4"/>
      <c r="BD1135" s="4"/>
      <c r="BE1135" s="4"/>
      <c r="BG1135" s="4"/>
      <c r="BH1135" s="4"/>
      <c r="BI1135" s="4"/>
      <c r="BJ1135" s="4"/>
      <c r="BK1135" s="4"/>
      <c r="BL1135" s="4"/>
      <c r="BM1135" s="4"/>
      <c r="BN1135" s="4"/>
      <c r="BO1135" s="4"/>
      <c r="BP1135" s="4"/>
      <c r="BQ1135" s="4"/>
      <c r="BR1135" s="4"/>
      <c r="BS1135" s="4"/>
      <c r="BT1135" s="4"/>
      <c r="BU1135" s="4"/>
      <c r="BV1135" s="4"/>
      <c r="BW1135" s="4"/>
      <c r="BX1135" s="4"/>
      <c r="BY1135" s="4"/>
      <c r="BZ1135" s="4"/>
      <c r="CA1135" s="4"/>
      <c r="CB1135" s="4"/>
      <c r="CC1135" s="4"/>
      <c r="CD1135" s="4"/>
      <c r="CE1135" s="4"/>
      <c r="CF1135" s="4"/>
      <c r="CG1135" s="4"/>
      <c r="CH1135" s="4"/>
      <c r="CI1135" s="4"/>
      <c r="CJ1135" s="4"/>
      <c r="CK1135" s="4"/>
      <c r="CL1135" s="4"/>
      <c r="CM1135" s="4"/>
      <c r="CN1135" s="4"/>
      <c r="CO1135" s="4"/>
      <c r="CP1135" s="4"/>
      <c r="CQ1135" s="4"/>
      <c r="CR1135" s="4"/>
      <c r="CS1135" s="4"/>
      <c r="CT1135" s="4"/>
      <c r="CU1135" s="4"/>
      <c r="CV1135" s="4"/>
      <c r="CW1135" s="4"/>
    </row>
    <row r="1136" ht="12.75" customHeight="1">
      <c r="A1136" s="4"/>
      <c r="B1136" s="4"/>
      <c r="C1136" s="4"/>
      <c r="D1136" s="4"/>
      <c r="E1136" s="4"/>
      <c r="F1136" s="4"/>
      <c r="G1136" s="4"/>
      <c r="H1136" s="4"/>
      <c r="I1136" s="4"/>
      <c r="J1136" s="5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5">
        <v>2015.0</v>
      </c>
      <c r="AM1136" s="45">
        <v>1.0</v>
      </c>
      <c r="AN1136" s="46" t="s">
        <v>63</v>
      </c>
      <c r="AO1136" s="46" t="s">
        <v>58</v>
      </c>
      <c r="AP1136" s="45">
        <v>134.38</v>
      </c>
      <c r="AQ1136" s="45">
        <v>99.25</v>
      </c>
      <c r="AR1136" s="46" t="str">
        <f>IF(Stats!$AP1136&gt;Stats!$AQ1136,Stats!$AN1136,Stats!$AO1136)</f>
        <v>Mike S</v>
      </c>
      <c r="AS1136" s="46" t="str">
        <f>IF(Stats!$AR1136=Stats!$AN1136,CONCATENATE(Stats!$AN1136," over ",Stats!$AO1136),CONCATENATE(Stats!$AO1136," over ",Stats!$AN1136))</f>
        <v>Mike S over Ean</v>
      </c>
      <c r="AT1136" s="46" t="str">
        <f>IF(Stats!$AR1136=Stats!$AO1136,CONCATENATE(Stats!$AN1136," loser to ",Stats!$AO1136),CONCATENATE(Stats!$AO1136," loser to ",Stats!$AN1136))</f>
        <v>Ean loser to Mike S</v>
      </c>
      <c r="AU1136" s="45">
        <f>ABS(Stats!$AQ1136-Stats!$AP1136)</f>
        <v>35.13</v>
      </c>
      <c r="AV1136" s="45">
        <f>Stats!$AQ1136+Stats!$AP1136</f>
        <v>233.63</v>
      </c>
      <c r="AW1136" s="45"/>
      <c r="AX1136" s="4"/>
      <c r="AY1136" s="4"/>
      <c r="AZ1136" s="4"/>
      <c r="BB1136" s="4"/>
      <c r="BC1136" s="4"/>
      <c r="BD1136" s="4"/>
      <c r="BE1136" s="4"/>
      <c r="BG1136" s="4"/>
      <c r="BH1136" s="4"/>
      <c r="BI1136" s="4"/>
      <c r="BJ1136" s="4"/>
      <c r="BK1136" s="4"/>
      <c r="BL1136" s="4"/>
      <c r="BM1136" s="4"/>
      <c r="BN1136" s="4"/>
      <c r="BO1136" s="4"/>
      <c r="BP1136" s="4"/>
      <c r="BQ1136" s="4"/>
      <c r="BR1136" s="4"/>
      <c r="BS1136" s="4"/>
      <c r="BT1136" s="4"/>
      <c r="BU1136" s="4"/>
      <c r="BV1136" s="4"/>
      <c r="BW1136" s="4"/>
      <c r="BX1136" s="4"/>
      <c r="BY1136" s="4"/>
      <c r="BZ1136" s="4"/>
      <c r="CA1136" s="4"/>
      <c r="CB1136" s="4"/>
      <c r="CC1136" s="4"/>
      <c r="CD1136" s="4"/>
      <c r="CE1136" s="4"/>
      <c r="CF1136" s="4"/>
      <c r="CG1136" s="4"/>
      <c r="CH1136" s="4"/>
      <c r="CI1136" s="4"/>
      <c r="CJ1136" s="4"/>
      <c r="CK1136" s="4"/>
      <c r="CL1136" s="4"/>
      <c r="CM1136" s="4"/>
      <c r="CN1136" s="4"/>
      <c r="CO1136" s="4"/>
      <c r="CP1136" s="4"/>
      <c r="CQ1136" s="4"/>
      <c r="CR1136" s="4"/>
      <c r="CS1136" s="4"/>
      <c r="CT1136" s="4"/>
      <c r="CU1136" s="4"/>
      <c r="CV1136" s="4"/>
      <c r="CW1136" s="4"/>
    </row>
    <row r="1137" ht="12.75" customHeight="1">
      <c r="A1137" s="4"/>
      <c r="B1137" s="4"/>
      <c r="C1137" s="4"/>
      <c r="D1137" s="4"/>
      <c r="E1137" s="4"/>
      <c r="F1137" s="4"/>
      <c r="G1137" s="4"/>
      <c r="H1137" s="4"/>
      <c r="I1137" s="4"/>
      <c r="J1137" s="5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64">
        <v>2015.0</v>
      </c>
      <c r="AM1137" s="64">
        <v>1.0</v>
      </c>
      <c r="AN1137" s="65" t="s">
        <v>57</v>
      </c>
      <c r="AO1137" s="65" t="s">
        <v>51</v>
      </c>
      <c r="AP1137" s="64">
        <v>103.11</v>
      </c>
      <c r="AQ1137" s="64">
        <v>74.77</v>
      </c>
      <c r="AR1137" s="65" t="str">
        <f>IF(Stats!$AP1137&gt;Stats!$AQ1137,Stats!$AN1137,Stats!$AO1137)</f>
        <v>Doug</v>
      </c>
      <c r="AS1137" s="65" t="str">
        <f>IF(Stats!$AR1137=Stats!$AN1137,CONCATENATE(Stats!$AN1137," over ",Stats!$AO1137),CONCATENATE(Stats!$AO1137," over ",Stats!$AN1137))</f>
        <v>Doug over Cam</v>
      </c>
      <c r="AT1137" s="65" t="str">
        <f>IF(Stats!$AR1137=Stats!$AO1137,CONCATENATE(Stats!$AN1137," loser to ",Stats!$AO1137),CONCATENATE(Stats!$AO1137," loser to ",Stats!$AN1137))</f>
        <v>Cam loser to Doug</v>
      </c>
      <c r="AU1137" s="64">
        <f>ABS(Stats!$AQ1137-Stats!$AP1137)</f>
        <v>28.34</v>
      </c>
      <c r="AV1137" s="64">
        <f>Stats!$AQ1137+Stats!$AP1137</f>
        <v>177.88</v>
      </c>
      <c r="AW1137" s="64"/>
      <c r="AX1137" s="4"/>
      <c r="AY1137" s="4"/>
      <c r="AZ1137" s="4"/>
      <c r="BB1137" s="4"/>
      <c r="BC1137" s="4"/>
      <c r="BD1137" s="4"/>
      <c r="BE1137" s="4"/>
      <c r="BG1137" s="4"/>
      <c r="BH1137" s="4"/>
      <c r="BI1137" s="4"/>
      <c r="BJ1137" s="4"/>
      <c r="BK1137" s="4"/>
      <c r="BL1137" s="4"/>
      <c r="BM1137" s="4"/>
      <c r="BN1137" s="4"/>
      <c r="BO1137" s="4"/>
      <c r="BP1137" s="4"/>
      <c r="BQ1137" s="4"/>
      <c r="BR1137" s="4"/>
      <c r="BS1137" s="4"/>
      <c r="BT1137" s="4"/>
      <c r="BU1137" s="4"/>
      <c r="BV1137" s="4"/>
      <c r="BW1137" s="4"/>
      <c r="BX1137" s="4"/>
      <c r="BY1137" s="4"/>
      <c r="BZ1137" s="4"/>
      <c r="CA1137" s="4"/>
      <c r="CB1137" s="4"/>
      <c r="CC1137" s="4"/>
      <c r="CD1137" s="4"/>
      <c r="CE1137" s="4"/>
      <c r="CF1137" s="4"/>
      <c r="CG1137" s="4"/>
      <c r="CH1137" s="4"/>
      <c r="CI1137" s="4"/>
      <c r="CJ1137" s="4"/>
      <c r="CK1137" s="4"/>
      <c r="CL1137" s="4"/>
      <c r="CM1137" s="4"/>
      <c r="CN1137" s="4"/>
      <c r="CO1137" s="4"/>
      <c r="CP1137" s="4"/>
      <c r="CQ1137" s="4"/>
      <c r="CR1137" s="4"/>
      <c r="CS1137" s="4"/>
      <c r="CT1137" s="4"/>
      <c r="CU1137" s="4"/>
      <c r="CV1137" s="4"/>
      <c r="CW1137" s="4"/>
    </row>
    <row r="1138" ht="12.75" customHeight="1">
      <c r="A1138" s="4"/>
      <c r="B1138" s="4"/>
      <c r="C1138" s="4"/>
      <c r="D1138" s="4"/>
      <c r="E1138" s="4"/>
      <c r="F1138" s="4"/>
      <c r="G1138" s="4"/>
      <c r="H1138" s="4"/>
      <c r="I1138" s="4"/>
      <c r="J1138" s="5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5">
        <v>2015.0</v>
      </c>
      <c r="AM1138" s="45">
        <v>1.0</v>
      </c>
      <c r="AN1138" s="46" t="s">
        <v>60</v>
      </c>
      <c r="AO1138" s="46" t="s">
        <v>49</v>
      </c>
      <c r="AP1138" s="45">
        <v>115.95</v>
      </c>
      <c r="AQ1138" s="45">
        <v>87.12</v>
      </c>
      <c r="AR1138" s="46" t="str">
        <f>IF(Stats!$AP1138&gt;Stats!$AQ1138,Stats!$AN1138,Stats!$AO1138)</f>
        <v>Hoyle</v>
      </c>
      <c r="AS1138" s="46" t="str">
        <f>IF(Stats!$AR1138=Stats!$AN1138,CONCATENATE(Stats!$AN1138," over ",Stats!$AO1138),CONCATENATE(Stats!$AO1138," over ",Stats!$AN1138))</f>
        <v>Hoyle over Adler</v>
      </c>
      <c r="AT1138" s="46" t="str">
        <f>IF(Stats!$AR1138=Stats!$AO1138,CONCATENATE(Stats!$AN1138," loser to ",Stats!$AO1138),CONCATENATE(Stats!$AO1138," loser to ",Stats!$AN1138))</f>
        <v>Adler loser to Hoyle</v>
      </c>
      <c r="AU1138" s="45">
        <f>ABS(Stats!$AQ1138-Stats!$AP1138)</f>
        <v>28.83</v>
      </c>
      <c r="AV1138" s="45">
        <f>Stats!$AQ1138+Stats!$AP1138</f>
        <v>203.07</v>
      </c>
      <c r="AW1138" s="45"/>
      <c r="AX1138" s="4"/>
      <c r="AY1138" s="4"/>
      <c r="AZ1138" s="4"/>
      <c r="BB1138" s="4"/>
      <c r="BC1138" s="4"/>
      <c r="BD1138" s="4"/>
      <c r="BE1138" s="4"/>
      <c r="BG1138" s="4"/>
      <c r="BH1138" s="4"/>
      <c r="BI1138" s="4"/>
      <c r="BJ1138" s="4"/>
      <c r="BK1138" s="4"/>
      <c r="BL1138" s="4"/>
      <c r="BM1138" s="4"/>
      <c r="BN1138" s="4"/>
      <c r="BO1138" s="4"/>
      <c r="BP1138" s="4"/>
      <c r="BQ1138" s="4"/>
      <c r="BR1138" s="4"/>
      <c r="BS1138" s="4"/>
      <c r="BT1138" s="4"/>
      <c r="BU1138" s="4"/>
      <c r="BV1138" s="4"/>
      <c r="BW1138" s="4"/>
      <c r="BX1138" s="4"/>
      <c r="BY1138" s="4"/>
      <c r="BZ1138" s="4"/>
      <c r="CA1138" s="4"/>
      <c r="CB1138" s="4"/>
      <c r="CC1138" s="4"/>
      <c r="CD1138" s="4"/>
      <c r="CE1138" s="4"/>
      <c r="CF1138" s="4"/>
      <c r="CG1138" s="4"/>
      <c r="CH1138" s="4"/>
      <c r="CI1138" s="4"/>
      <c r="CJ1138" s="4"/>
      <c r="CK1138" s="4"/>
      <c r="CL1138" s="4"/>
      <c r="CM1138" s="4"/>
      <c r="CN1138" s="4"/>
      <c r="CO1138" s="4"/>
      <c r="CP1138" s="4"/>
      <c r="CQ1138" s="4"/>
      <c r="CR1138" s="4"/>
      <c r="CS1138" s="4"/>
      <c r="CT1138" s="4"/>
      <c r="CU1138" s="4"/>
      <c r="CV1138" s="4"/>
      <c r="CW1138" s="4"/>
    </row>
    <row r="1139" ht="12.75" customHeight="1">
      <c r="A1139" s="4"/>
      <c r="B1139" s="4"/>
      <c r="C1139" s="4"/>
      <c r="D1139" s="4"/>
      <c r="E1139" s="4"/>
      <c r="F1139" s="4"/>
      <c r="G1139" s="4"/>
      <c r="H1139" s="4"/>
      <c r="I1139" s="4"/>
      <c r="J1139" s="5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64">
        <v>2015.0</v>
      </c>
      <c r="AM1139" s="64">
        <v>1.0</v>
      </c>
      <c r="AN1139" s="65" t="s">
        <v>69</v>
      </c>
      <c r="AO1139" s="65" t="s">
        <v>65</v>
      </c>
      <c r="AP1139" s="64">
        <v>89.49</v>
      </c>
      <c r="AQ1139" s="64">
        <v>139.12</v>
      </c>
      <c r="AR1139" s="65" t="str">
        <f>IF(Stats!$AP1139&gt;Stats!$AQ1139,Stats!$AN1139,Stats!$AO1139)</f>
        <v>Neill</v>
      </c>
      <c r="AS1139" s="65" t="str">
        <f>IF(Stats!$AR1139=Stats!$AN1139,CONCATENATE(Stats!$AN1139," over ",Stats!$AO1139),CONCATENATE(Stats!$AO1139," over ",Stats!$AN1139))</f>
        <v>Neill over Todd</v>
      </c>
      <c r="AT1139" s="65" t="str">
        <f>IF(Stats!$AR1139=Stats!$AO1139,CONCATENATE(Stats!$AN1139," loser to ",Stats!$AO1139),CONCATENATE(Stats!$AO1139," loser to ",Stats!$AN1139))</f>
        <v>Todd loser to Neill</v>
      </c>
      <c r="AU1139" s="64">
        <f>ABS(Stats!$AQ1139-Stats!$AP1139)</f>
        <v>49.63</v>
      </c>
      <c r="AV1139" s="64">
        <f>Stats!$AQ1139+Stats!$AP1139</f>
        <v>228.61</v>
      </c>
      <c r="AW1139" s="64"/>
      <c r="AX1139" s="4"/>
      <c r="AY1139" s="4"/>
      <c r="AZ1139" s="4"/>
      <c r="BB1139" s="4"/>
      <c r="BC1139" s="4"/>
      <c r="BD1139" s="4"/>
      <c r="BE1139" s="4"/>
      <c r="BG1139" s="4"/>
      <c r="BH1139" s="4"/>
      <c r="BI1139" s="4"/>
      <c r="BJ1139" s="4"/>
      <c r="BK1139" s="4"/>
      <c r="BL1139" s="4"/>
      <c r="BM1139" s="4"/>
      <c r="BN1139" s="4"/>
      <c r="BO1139" s="4"/>
      <c r="BP1139" s="4"/>
      <c r="BQ1139" s="4"/>
      <c r="BR1139" s="4"/>
      <c r="BS1139" s="4"/>
      <c r="BT1139" s="4"/>
      <c r="BU1139" s="4"/>
      <c r="BV1139" s="4"/>
      <c r="BW1139" s="4"/>
      <c r="BX1139" s="4"/>
      <c r="BY1139" s="4"/>
      <c r="BZ1139" s="4"/>
      <c r="CA1139" s="4"/>
      <c r="CB1139" s="4"/>
      <c r="CC1139" s="4"/>
      <c r="CD1139" s="4"/>
      <c r="CE1139" s="4"/>
      <c r="CF1139" s="4"/>
      <c r="CG1139" s="4"/>
      <c r="CH1139" s="4"/>
      <c r="CI1139" s="4"/>
      <c r="CJ1139" s="4"/>
      <c r="CK1139" s="4"/>
      <c r="CL1139" s="4"/>
      <c r="CM1139" s="4"/>
      <c r="CN1139" s="4"/>
      <c r="CO1139" s="4"/>
      <c r="CP1139" s="4"/>
      <c r="CQ1139" s="4"/>
      <c r="CR1139" s="4"/>
      <c r="CS1139" s="4"/>
      <c r="CT1139" s="4"/>
      <c r="CU1139" s="4"/>
      <c r="CV1139" s="4"/>
      <c r="CW1139" s="4"/>
    </row>
    <row r="1140" ht="12.75" customHeight="1">
      <c r="A1140" s="4"/>
      <c r="B1140" s="4"/>
      <c r="C1140" s="4"/>
      <c r="D1140" s="4"/>
      <c r="E1140" s="4"/>
      <c r="F1140" s="4"/>
      <c r="G1140" s="4"/>
      <c r="H1140" s="4"/>
      <c r="I1140" s="4"/>
      <c r="J1140" s="5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5">
        <v>2015.0</v>
      </c>
      <c r="AM1140" s="45">
        <v>1.0</v>
      </c>
      <c r="AN1140" s="46" t="s">
        <v>66</v>
      </c>
      <c r="AO1140" s="46" t="s">
        <v>61</v>
      </c>
      <c r="AP1140" s="45">
        <v>87.52</v>
      </c>
      <c r="AQ1140" s="45">
        <v>89.46</v>
      </c>
      <c r="AR1140" s="46" t="str">
        <f>IF(Stats!$AP1140&gt;Stats!$AQ1140,Stats!$AN1140,Stats!$AO1140)</f>
        <v>Jimmy</v>
      </c>
      <c r="AS1140" s="46" t="str">
        <f>IF(Stats!$AR1140=Stats!$AN1140,CONCATENATE(Stats!$AN1140," over ",Stats!$AO1140),CONCATENATE(Stats!$AO1140," over ",Stats!$AN1140))</f>
        <v>Jimmy over Nixon</v>
      </c>
      <c r="AT1140" s="46" t="str">
        <f>IF(Stats!$AR1140=Stats!$AO1140,CONCATENATE(Stats!$AN1140," loser to ",Stats!$AO1140),CONCATENATE(Stats!$AO1140," loser to ",Stats!$AN1140))</f>
        <v>Nixon loser to Jimmy</v>
      </c>
      <c r="AU1140" s="45">
        <f>ABS(Stats!$AQ1140-Stats!$AP1140)</f>
        <v>1.94</v>
      </c>
      <c r="AV1140" s="45">
        <f>Stats!$AQ1140+Stats!$AP1140</f>
        <v>176.98</v>
      </c>
      <c r="AW1140" s="45"/>
      <c r="AX1140" s="4"/>
      <c r="AY1140" s="4"/>
      <c r="AZ1140" s="4"/>
      <c r="BB1140" s="4"/>
      <c r="BC1140" s="4"/>
      <c r="BD1140" s="4"/>
      <c r="BE1140" s="4"/>
      <c r="BG1140" s="4"/>
      <c r="BH1140" s="4"/>
      <c r="BI1140" s="4"/>
      <c r="BJ1140" s="4"/>
      <c r="BK1140" s="4"/>
      <c r="BL1140" s="4"/>
      <c r="BM1140" s="4"/>
      <c r="BN1140" s="4"/>
      <c r="BO1140" s="4"/>
      <c r="BP1140" s="4"/>
      <c r="BQ1140" s="4"/>
      <c r="BR1140" s="4"/>
      <c r="BS1140" s="4"/>
      <c r="BT1140" s="4"/>
      <c r="BU1140" s="4"/>
      <c r="BV1140" s="4"/>
      <c r="BW1140" s="4"/>
      <c r="BX1140" s="4"/>
      <c r="BY1140" s="4"/>
      <c r="BZ1140" s="4"/>
      <c r="CA1140" s="4"/>
      <c r="CB1140" s="4"/>
      <c r="CC1140" s="4"/>
      <c r="CD1140" s="4"/>
      <c r="CE1140" s="4"/>
      <c r="CF1140" s="4"/>
      <c r="CG1140" s="4"/>
      <c r="CH1140" s="4"/>
      <c r="CI1140" s="4"/>
      <c r="CJ1140" s="4"/>
      <c r="CK1140" s="4"/>
      <c r="CL1140" s="4"/>
      <c r="CM1140" s="4"/>
      <c r="CN1140" s="4"/>
      <c r="CO1140" s="4"/>
      <c r="CP1140" s="4"/>
      <c r="CQ1140" s="4"/>
      <c r="CR1140" s="4"/>
      <c r="CS1140" s="4"/>
      <c r="CT1140" s="4"/>
      <c r="CU1140" s="4"/>
      <c r="CV1140" s="4"/>
      <c r="CW1140" s="4"/>
    </row>
    <row r="1141" ht="12.75" customHeight="1">
      <c r="A1141" s="4"/>
      <c r="B1141" s="4"/>
      <c r="C1141" s="4"/>
      <c r="D1141" s="4"/>
      <c r="E1141" s="4"/>
      <c r="F1141" s="4"/>
      <c r="G1141" s="4"/>
      <c r="H1141" s="4"/>
      <c r="I1141" s="4"/>
      <c r="J1141" s="5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64">
        <v>2015.0</v>
      </c>
      <c r="AM1141" s="64">
        <v>1.0</v>
      </c>
      <c r="AN1141" s="65" t="s">
        <v>55</v>
      </c>
      <c r="AO1141" s="65" t="s">
        <v>68</v>
      </c>
      <c r="AP1141" s="64">
        <v>90.14</v>
      </c>
      <c r="AQ1141" s="64">
        <v>83.04</v>
      </c>
      <c r="AR1141" s="65" t="str">
        <f>IF(Stats!$AP1141&gt;Stats!$AQ1141,Stats!$AN1141,Stats!$AO1141)</f>
        <v>Dave</v>
      </c>
      <c r="AS1141" s="65" t="str">
        <f>IF(Stats!$AR1141=Stats!$AN1141,CONCATENATE(Stats!$AN1141," over ",Stats!$AO1141),CONCATENATE(Stats!$AO1141," over ",Stats!$AN1141))</f>
        <v>Dave over Ryan</v>
      </c>
      <c r="AT1141" s="65" t="str">
        <f>IF(Stats!$AR1141=Stats!$AO1141,CONCATENATE(Stats!$AN1141," loser to ",Stats!$AO1141),CONCATENATE(Stats!$AO1141," loser to ",Stats!$AN1141))</f>
        <v>Ryan loser to Dave</v>
      </c>
      <c r="AU1141" s="64">
        <f>ABS(Stats!$AQ1141-Stats!$AP1141)</f>
        <v>7.1</v>
      </c>
      <c r="AV1141" s="64">
        <f>Stats!$AQ1141+Stats!$AP1141</f>
        <v>173.18</v>
      </c>
      <c r="AW1141" s="64"/>
      <c r="AX1141" s="4"/>
      <c r="AY1141" s="4"/>
      <c r="AZ1141" s="4"/>
      <c r="BB1141" s="4"/>
      <c r="BC1141" s="4"/>
      <c r="BD1141" s="4"/>
      <c r="BE1141" s="4"/>
      <c r="BG1141" s="4"/>
      <c r="BH1141" s="4"/>
      <c r="BI1141" s="4"/>
      <c r="BJ1141" s="4"/>
      <c r="BK1141" s="4"/>
      <c r="BL1141" s="4"/>
      <c r="BM1141" s="4"/>
      <c r="BN1141" s="4"/>
      <c r="BO1141" s="4"/>
      <c r="BP1141" s="4"/>
      <c r="BQ1141" s="4"/>
      <c r="BR1141" s="4"/>
      <c r="BS1141" s="4"/>
      <c r="BT1141" s="4"/>
      <c r="BU1141" s="4"/>
      <c r="BV1141" s="4"/>
      <c r="BW1141" s="4"/>
      <c r="BX1141" s="4"/>
      <c r="BY1141" s="4"/>
      <c r="BZ1141" s="4"/>
      <c r="CA1141" s="4"/>
      <c r="CB1141" s="4"/>
      <c r="CC1141" s="4"/>
      <c r="CD1141" s="4"/>
      <c r="CE1141" s="4"/>
      <c r="CF1141" s="4"/>
      <c r="CG1141" s="4"/>
      <c r="CH1141" s="4"/>
      <c r="CI1141" s="4"/>
      <c r="CJ1141" s="4"/>
      <c r="CK1141" s="4"/>
      <c r="CL1141" s="4"/>
      <c r="CM1141" s="4"/>
      <c r="CN1141" s="4"/>
      <c r="CO1141" s="4"/>
      <c r="CP1141" s="4"/>
      <c r="CQ1141" s="4"/>
      <c r="CR1141" s="4"/>
      <c r="CS1141" s="4"/>
      <c r="CT1141" s="4"/>
      <c r="CU1141" s="4"/>
      <c r="CV1141" s="4"/>
      <c r="CW1141" s="4"/>
    </row>
    <row r="1142" ht="12.75" customHeight="1">
      <c r="A1142" s="4"/>
      <c r="B1142" s="4"/>
      <c r="C1142" s="4"/>
      <c r="D1142" s="4"/>
      <c r="E1142" s="4"/>
      <c r="F1142" s="4"/>
      <c r="G1142" s="4"/>
      <c r="H1142" s="4"/>
      <c r="I1142" s="4"/>
      <c r="J1142" s="5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5">
        <v>2014.0</v>
      </c>
      <c r="AM1142" s="46" t="s">
        <v>1049</v>
      </c>
      <c r="AN1142" s="46" t="s">
        <v>49</v>
      </c>
      <c r="AO1142" s="46" t="s">
        <v>63</v>
      </c>
      <c r="AP1142" s="45">
        <v>223.99</v>
      </c>
      <c r="AQ1142" s="45">
        <v>202.9</v>
      </c>
      <c r="AR1142" s="46" t="str">
        <f>IF(Stats!$AP1142&gt;Stats!$AQ1142,Stats!$AN1142,Stats!$AO1142)</f>
        <v>Adler</v>
      </c>
      <c r="AS1142" s="46" t="str">
        <f>IF(Stats!$AR1142=Stats!$AN1142,CONCATENATE(Stats!$AN1142," over ",Stats!$AO1142),CONCATENATE(Stats!$AO1142," over ",Stats!$AN1142))</f>
        <v>Adler over Mike S</v>
      </c>
      <c r="AT1142" s="46" t="str">
        <f>IF(Stats!$AR1142=Stats!$AO1142,CONCATENATE(Stats!$AN1142," loser to ",Stats!$AO1142),CONCATENATE(Stats!$AO1142," loser to ",Stats!$AN1142))</f>
        <v>Mike S loser to Adler</v>
      </c>
      <c r="AU1142" s="45">
        <f>ABS(Stats!$AQ1142-Stats!$AP1142)</f>
        <v>21.09</v>
      </c>
      <c r="AV1142" s="45">
        <f>Stats!$AQ1142+Stats!$AP1142</f>
        <v>426.89</v>
      </c>
      <c r="AW1142" s="45" t="s">
        <v>73</v>
      </c>
      <c r="AX1142" s="4"/>
      <c r="AY1142" s="4"/>
      <c r="AZ1142" s="4"/>
      <c r="BB1142" s="4"/>
      <c r="BC1142" s="4"/>
      <c r="BD1142" s="4"/>
      <c r="BE1142" s="4"/>
      <c r="BG1142" s="4"/>
      <c r="BH1142" s="4"/>
      <c r="BI1142" s="4"/>
      <c r="BJ1142" s="4"/>
      <c r="BK1142" s="4"/>
      <c r="BL1142" s="4"/>
      <c r="BM1142" s="4"/>
      <c r="BN1142" s="4"/>
      <c r="BO1142" s="4"/>
      <c r="BP1142" s="4"/>
      <c r="BQ1142" s="4"/>
      <c r="BR1142" s="4"/>
      <c r="BS1142" s="4"/>
      <c r="BT1142" s="4"/>
      <c r="BU1142" s="4"/>
      <c r="BV1142" s="4"/>
      <c r="BW1142" s="4"/>
      <c r="BX1142" s="4"/>
      <c r="BY1142" s="4"/>
      <c r="BZ1142" s="4"/>
      <c r="CA1142" s="4"/>
      <c r="CB1142" s="4"/>
      <c r="CC1142" s="4"/>
      <c r="CD1142" s="4"/>
      <c r="CE1142" s="4"/>
      <c r="CF1142" s="4"/>
      <c r="CG1142" s="4"/>
      <c r="CH1142" s="4"/>
      <c r="CI1142" s="4"/>
      <c r="CJ1142" s="4"/>
      <c r="CK1142" s="4"/>
      <c r="CL1142" s="4"/>
      <c r="CM1142" s="4"/>
      <c r="CN1142" s="4"/>
      <c r="CO1142" s="4"/>
      <c r="CP1142" s="4"/>
      <c r="CQ1142" s="4"/>
      <c r="CR1142" s="4"/>
      <c r="CS1142" s="4"/>
      <c r="CT1142" s="4"/>
      <c r="CU1142" s="4"/>
      <c r="CV1142" s="4"/>
      <c r="CW1142" s="4"/>
    </row>
    <row r="1143" ht="12.75" customHeight="1">
      <c r="A1143" s="4"/>
      <c r="B1143" s="4"/>
      <c r="C1143" s="4"/>
      <c r="D1143" s="4"/>
      <c r="E1143" s="4"/>
      <c r="F1143" s="4"/>
      <c r="G1143" s="4"/>
      <c r="H1143" s="4"/>
      <c r="I1143" s="4"/>
      <c r="J1143" s="5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64">
        <v>2014.0</v>
      </c>
      <c r="AM1143" s="65" t="s">
        <v>1049</v>
      </c>
      <c r="AN1143" s="65" t="s">
        <v>59</v>
      </c>
      <c r="AO1143" s="65" t="s">
        <v>66</v>
      </c>
      <c r="AP1143" s="64">
        <v>105.23</v>
      </c>
      <c r="AQ1143" s="64">
        <v>186.48</v>
      </c>
      <c r="AR1143" s="65" t="str">
        <f>IF(Stats!$AP1143&gt;Stats!$AQ1143,Stats!$AN1143,Stats!$AO1143)</f>
        <v>Nixon</v>
      </c>
      <c r="AS1143" s="65" t="str">
        <f>IF(Stats!$AR1143=Stats!$AN1143,CONCATENATE(Stats!$AN1143," over ",Stats!$AO1143),CONCATENATE(Stats!$AO1143," over ",Stats!$AN1143))</f>
        <v>Nixon over Forrest</v>
      </c>
      <c r="AT1143" s="65" t="str">
        <f>IF(Stats!$AR1143=Stats!$AO1143,CONCATENATE(Stats!$AN1143," loser to ",Stats!$AO1143),CONCATENATE(Stats!$AO1143," loser to ",Stats!$AN1143))</f>
        <v>Forrest loser to Nixon</v>
      </c>
      <c r="AU1143" s="64">
        <f>ABS(Stats!$AQ1143-Stats!$AP1143)</f>
        <v>81.25</v>
      </c>
      <c r="AV1143" s="64">
        <f>Stats!$AQ1143+Stats!$AP1143</f>
        <v>291.71</v>
      </c>
      <c r="AW1143" s="64" t="s">
        <v>73</v>
      </c>
      <c r="AX1143" s="4"/>
      <c r="AY1143" s="4"/>
      <c r="AZ1143" s="4"/>
      <c r="BB1143" s="4"/>
      <c r="BC1143" s="4"/>
      <c r="BD1143" s="4"/>
      <c r="BE1143" s="4"/>
      <c r="BG1143" s="4"/>
      <c r="BH1143" s="4"/>
      <c r="BI1143" s="4"/>
      <c r="BJ1143" s="4"/>
      <c r="BK1143" s="4"/>
      <c r="BL1143" s="4"/>
      <c r="BM1143" s="4"/>
      <c r="BN1143" s="4"/>
      <c r="BO1143" s="4"/>
      <c r="BP1143" s="4"/>
      <c r="BQ1143" s="4"/>
      <c r="BR1143" s="4"/>
      <c r="BS1143" s="4"/>
      <c r="BT1143" s="4"/>
      <c r="BU1143" s="4"/>
      <c r="BV1143" s="4"/>
      <c r="BW1143" s="4"/>
      <c r="BX1143" s="4"/>
      <c r="BY1143" s="4"/>
      <c r="BZ1143" s="4"/>
      <c r="CA1143" s="4"/>
      <c r="CB1143" s="4"/>
      <c r="CC1143" s="4"/>
      <c r="CD1143" s="4"/>
      <c r="CE1143" s="4"/>
      <c r="CF1143" s="4"/>
      <c r="CG1143" s="4"/>
      <c r="CH1143" s="4"/>
      <c r="CI1143" s="4"/>
      <c r="CJ1143" s="4"/>
      <c r="CK1143" s="4"/>
      <c r="CL1143" s="4"/>
      <c r="CM1143" s="4"/>
      <c r="CN1143" s="4"/>
      <c r="CO1143" s="4"/>
      <c r="CP1143" s="4"/>
      <c r="CQ1143" s="4"/>
      <c r="CR1143" s="4"/>
      <c r="CS1143" s="4"/>
      <c r="CT1143" s="4"/>
      <c r="CU1143" s="4"/>
      <c r="CV1143" s="4"/>
      <c r="CW1143" s="4"/>
    </row>
    <row r="1144" ht="12.75" customHeight="1">
      <c r="A1144" s="4"/>
      <c r="B1144" s="4"/>
      <c r="C1144" s="4"/>
      <c r="D1144" s="4"/>
      <c r="E1144" s="4"/>
      <c r="F1144" s="4"/>
      <c r="G1144" s="4"/>
      <c r="H1144" s="4"/>
      <c r="I1144" s="4"/>
      <c r="J1144" s="5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5">
        <v>2014.0</v>
      </c>
      <c r="AM1144" s="46" t="s">
        <v>1049</v>
      </c>
      <c r="AN1144" s="46" t="s">
        <v>58</v>
      </c>
      <c r="AO1144" s="46" t="s">
        <v>61</v>
      </c>
      <c r="AP1144" s="45">
        <v>122.63</v>
      </c>
      <c r="AQ1144" s="45">
        <v>163.62</v>
      </c>
      <c r="AR1144" s="46" t="str">
        <f>IF(Stats!$AP1144&gt;Stats!$AQ1144,Stats!$AN1144,Stats!$AO1144)</f>
        <v>Jimmy</v>
      </c>
      <c r="AS1144" s="46" t="str">
        <f>IF(Stats!$AR1144=Stats!$AN1144,CONCATENATE(Stats!$AN1144," over ",Stats!$AO1144),CONCATENATE(Stats!$AO1144," over ",Stats!$AN1144))</f>
        <v>Jimmy over Ean</v>
      </c>
      <c r="AT1144" s="46" t="str">
        <f>IF(Stats!$AR1144=Stats!$AO1144,CONCATENATE(Stats!$AN1144," loser to ",Stats!$AO1144),CONCATENATE(Stats!$AO1144," loser to ",Stats!$AN1144))</f>
        <v>Ean loser to Jimmy</v>
      </c>
      <c r="AU1144" s="45">
        <f>ABS(Stats!$AQ1144-Stats!$AP1144)</f>
        <v>40.99</v>
      </c>
      <c r="AV1144" s="45">
        <f>Stats!$AQ1144+Stats!$AP1144</f>
        <v>286.25</v>
      </c>
      <c r="AW1144" s="45" t="s">
        <v>73</v>
      </c>
      <c r="AX1144" s="4"/>
      <c r="AY1144" s="4"/>
      <c r="AZ1144" s="4"/>
      <c r="BB1144" s="4"/>
      <c r="BC1144" s="4"/>
      <c r="BD1144" s="4"/>
      <c r="BE1144" s="4"/>
      <c r="BG1144" s="4"/>
      <c r="BH1144" s="4"/>
      <c r="BI1144" s="4"/>
      <c r="BJ1144" s="4"/>
      <c r="BK1144" s="4"/>
      <c r="BL1144" s="4"/>
      <c r="BM1144" s="4"/>
      <c r="BN1144" s="4"/>
      <c r="BO1144" s="4"/>
      <c r="BP1144" s="4"/>
      <c r="BQ1144" s="4"/>
      <c r="BR1144" s="4"/>
      <c r="BS1144" s="4"/>
      <c r="BT1144" s="4"/>
      <c r="BU1144" s="4"/>
      <c r="BV1144" s="4"/>
      <c r="BW1144" s="4"/>
      <c r="BX1144" s="4"/>
      <c r="BY1144" s="4"/>
      <c r="BZ1144" s="4"/>
      <c r="CA1144" s="4"/>
      <c r="CB1144" s="4"/>
      <c r="CC1144" s="4"/>
      <c r="CD1144" s="4"/>
      <c r="CE1144" s="4"/>
      <c r="CF1144" s="4"/>
      <c r="CG1144" s="4"/>
      <c r="CH1144" s="4"/>
      <c r="CI1144" s="4"/>
      <c r="CJ1144" s="4"/>
      <c r="CK1144" s="4"/>
      <c r="CL1144" s="4"/>
      <c r="CM1144" s="4"/>
      <c r="CN1144" s="4"/>
      <c r="CO1144" s="4"/>
      <c r="CP1144" s="4"/>
      <c r="CQ1144" s="4"/>
      <c r="CR1144" s="4"/>
      <c r="CS1144" s="4"/>
      <c r="CT1144" s="4"/>
      <c r="CU1144" s="4"/>
      <c r="CV1144" s="4"/>
      <c r="CW1144" s="4"/>
    </row>
    <row r="1145" ht="12.75" customHeight="1">
      <c r="A1145" s="4"/>
      <c r="B1145" s="4"/>
      <c r="C1145" s="4"/>
      <c r="D1145" s="4"/>
      <c r="E1145" s="4"/>
      <c r="F1145" s="4"/>
      <c r="G1145" s="4"/>
      <c r="H1145" s="4"/>
      <c r="I1145" s="4"/>
      <c r="J1145" s="5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64">
        <v>2014.0</v>
      </c>
      <c r="AM1145" s="65" t="s">
        <v>1049</v>
      </c>
      <c r="AN1145" s="65" t="s">
        <v>65</v>
      </c>
      <c r="AO1145" s="65" t="s">
        <v>50</v>
      </c>
      <c r="AP1145" s="64">
        <v>232.01</v>
      </c>
      <c r="AQ1145" s="64">
        <v>128.16</v>
      </c>
      <c r="AR1145" s="65" t="str">
        <f>IF(Stats!$AP1145&gt;Stats!$AQ1145,Stats!$AN1145,Stats!$AO1145)</f>
        <v>Neill</v>
      </c>
      <c r="AS1145" s="65" t="str">
        <f>IF(Stats!$AR1145=Stats!$AN1145,CONCATENATE(Stats!$AN1145," over ",Stats!$AO1145),CONCATENATE(Stats!$AO1145," over ",Stats!$AN1145))</f>
        <v>Neill over AJ</v>
      </c>
      <c r="AT1145" s="65" t="str">
        <f>IF(Stats!$AR1145=Stats!$AO1145,CONCATENATE(Stats!$AN1145," loser to ",Stats!$AO1145),CONCATENATE(Stats!$AO1145," loser to ",Stats!$AN1145))</f>
        <v>AJ loser to Neill</v>
      </c>
      <c r="AU1145" s="64">
        <f>ABS(Stats!$AQ1145-Stats!$AP1145)</f>
        <v>103.85</v>
      </c>
      <c r="AV1145" s="64">
        <f>Stats!$AQ1145+Stats!$AP1145</f>
        <v>360.17</v>
      </c>
      <c r="AW1145" s="64" t="s">
        <v>73</v>
      </c>
      <c r="AX1145" s="4"/>
      <c r="AY1145" s="4"/>
      <c r="AZ1145" s="4"/>
      <c r="BB1145" s="4"/>
      <c r="BC1145" s="4"/>
      <c r="BD1145" s="4"/>
      <c r="BE1145" s="4"/>
      <c r="BG1145" s="4"/>
      <c r="BH1145" s="4"/>
      <c r="BI1145" s="4"/>
      <c r="BJ1145" s="4"/>
      <c r="BK1145" s="4"/>
      <c r="BL1145" s="4"/>
      <c r="BM1145" s="4"/>
      <c r="BN1145" s="4"/>
      <c r="BO1145" s="4"/>
      <c r="BP1145" s="4"/>
      <c r="BQ1145" s="4"/>
      <c r="BR1145" s="4"/>
      <c r="BS1145" s="4"/>
      <c r="BT1145" s="4"/>
      <c r="BU1145" s="4"/>
      <c r="BV1145" s="4"/>
      <c r="BW1145" s="4"/>
      <c r="BX1145" s="4"/>
      <c r="BY1145" s="4"/>
      <c r="BZ1145" s="4"/>
      <c r="CA1145" s="4"/>
      <c r="CB1145" s="4"/>
      <c r="CC1145" s="4"/>
      <c r="CD1145" s="4"/>
      <c r="CE1145" s="4"/>
      <c r="CF1145" s="4"/>
      <c r="CG1145" s="4"/>
      <c r="CH1145" s="4"/>
      <c r="CI1145" s="4"/>
      <c r="CJ1145" s="4"/>
      <c r="CK1145" s="4"/>
      <c r="CL1145" s="4"/>
      <c r="CM1145" s="4"/>
      <c r="CN1145" s="4"/>
      <c r="CO1145" s="4"/>
      <c r="CP1145" s="4"/>
      <c r="CQ1145" s="4"/>
      <c r="CR1145" s="4"/>
      <c r="CS1145" s="4"/>
      <c r="CT1145" s="4"/>
      <c r="CU1145" s="4"/>
      <c r="CV1145" s="4"/>
      <c r="CW1145" s="4"/>
    </row>
    <row r="1146" ht="12.75" customHeight="1">
      <c r="A1146" s="4"/>
      <c r="B1146" s="4"/>
      <c r="C1146" s="4"/>
      <c r="D1146" s="4"/>
      <c r="E1146" s="4"/>
      <c r="F1146" s="4"/>
      <c r="G1146" s="4"/>
      <c r="H1146" s="4"/>
      <c r="I1146" s="4"/>
      <c r="J1146" s="5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5">
        <v>2014.0</v>
      </c>
      <c r="AM1146" s="46" t="s">
        <v>1049</v>
      </c>
      <c r="AN1146" s="46" t="s">
        <v>57</v>
      </c>
      <c r="AO1146" s="46" t="s">
        <v>69</v>
      </c>
      <c r="AP1146" s="45">
        <v>183.98</v>
      </c>
      <c r="AQ1146" s="45">
        <v>145.31</v>
      </c>
      <c r="AR1146" s="46" t="str">
        <f>IF(Stats!$AP1146&gt;Stats!$AQ1146,Stats!$AN1146,Stats!$AO1146)</f>
        <v>Doug</v>
      </c>
      <c r="AS1146" s="46" t="str">
        <f>IF(Stats!$AR1146=Stats!$AN1146,CONCATENATE(Stats!$AN1146," over ",Stats!$AO1146),CONCATENATE(Stats!$AO1146," over ",Stats!$AN1146))</f>
        <v>Doug over Todd</v>
      </c>
      <c r="AT1146" s="46" t="str">
        <f>IF(Stats!$AR1146=Stats!$AO1146,CONCATENATE(Stats!$AN1146," loser to ",Stats!$AO1146),CONCATENATE(Stats!$AO1146," loser to ",Stats!$AN1146))</f>
        <v>Todd loser to Doug</v>
      </c>
      <c r="AU1146" s="45">
        <f>ABS(Stats!$AQ1146-Stats!$AP1146)</f>
        <v>38.67</v>
      </c>
      <c r="AV1146" s="45">
        <f>Stats!$AQ1146+Stats!$AP1146</f>
        <v>329.29</v>
      </c>
      <c r="AW1146" s="45" t="s">
        <v>73</v>
      </c>
      <c r="AX1146" s="4"/>
      <c r="AY1146" s="4"/>
      <c r="AZ1146" s="4"/>
      <c r="BB1146" s="4"/>
      <c r="BC1146" s="4"/>
      <c r="BD1146" s="4"/>
      <c r="BE1146" s="4"/>
      <c r="BG1146" s="4"/>
      <c r="BH1146" s="4"/>
      <c r="BI1146" s="4"/>
      <c r="BJ1146" s="4"/>
      <c r="BK1146" s="4"/>
      <c r="BL1146" s="4"/>
      <c r="BM1146" s="4"/>
      <c r="BN1146" s="4"/>
      <c r="BO1146" s="4"/>
      <c r="BP1146" s="4"/>
      <c r="BQ1146" s="4"/>
      <c r="BR1146" s="4"/>
      <c r="BS1146" s="4"/>
      <c r="BT1146" s="4"/>
      <c r="BU1146" s="4"/>
      <c r="BV1146" s="4"/>
      <c r="BW1146" s="4"/>
      <c r="BX1146" s="4"/>
      <c r="BY1146" s="4"/>
      <c r="BZ1146" s="4"/>
      <c r="CA1146" s="4"/>
      <c r="CB1146" s="4"/>
      <c r="CC1146" s="4"/>
      <c r="CD1146" s="4"/>
      <c r="CE1146" s="4"/>
      <c r="CF1146" s="4"/>
      <c r="CG1146" s="4"/>
      <c r="CH1146" s="4"/>
      <c r="CI1146" s="4"/>
      <c r="CJ1146" s="4"/>
      <c r="CK1146" s="4"/>
      <c r="CL1146" s="4"/>
      <c r="CM1146" s="4"/>
      <c r="CN1146" s="4"/>
      <c r="CO1146" s="4"/>
      <c r="CP1146" s="4"/>
      <c r="CQ1146" s="4"/>
      <c r="CR1146" s="4"/>
      <c r="CS1146" s="4"/>
      <c r="CT1146" s="4"/>
      <c r="CU1146" s="4"/>
      <c r="CV1146" s="4"/>
      <c r="CW1146" s="4"/>
    </row>
    <row r="1147" ht="12.75" customHeight="1">
      <c r="A1147" s="4"/>
      <c r="B1147" s="4"/>
      <c r="C1147" s="4"/>
      <c r="D1147" s="4"/>
      <c r="E1147" s="4"/>
      <c r="F1147" s="4"/>
      <c r="G1147" s="4"/>
      <c r="H1147" s="4"/>
      <c r="I1147" s="4"/>
      <c r="J1147" s="5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64">
        <v>2014.0</v>
      </c>
      <c r="AM1147" s="65" t="s">
        <v>1049</v>
      </c>
      <c r="AN1147" s="65" t="s">
        <v>55</v>
      </c>
      <c r="AO1147" s="65" t="s">
        <v>68</v>
      </c>
      <c r="AP1147" s="64">
        <v>167.2</v>
      </c>
      <c r="AQ1147" s="64">
        <v>235.01</v>
      </c>
      <c r="AR1147" s="65" t="str">
        <f>IF(Stats!$AP1147&gt;Stats!$AQ1147,Stats!$AN1147,Stats!$AO1147)</f>
        <v>Ryan</v>
      </c>
      <c r="AS1147" s="65" t="str">
        <f>IF(Stats!$AR1147=Stats!$AN1147,CONCATENATE(Stats!$AN1147," over ",Stats!$AO1147),CONCATENATE(Stats!$AO1147," over ",Stats!$AN1147))</f>
        <v>Ryan over Dave</v>
      </c>
      <c r="AT1147" s="65" t="str">
        <f>IF(Stats!$AR1147=Stats!$AO1147,CONCATENATE(Stats!$AN1147," loser to ",Stats!$AO1147),CONCATENATE(Stats!$AO1147," loser to ",Stats!$AN1147))</f>
        <v>Dave loser to Ryan</v>
      </c>
      <c r="AU1147" s="64">
        <f>ABS(Stats!$AQ1147-Stats!$AP1147)</f>
        <v>67.81</v>
      </c>
      <c r="AV1147" s="64">
        <f>Stats!$AQ1147+Stats!$AP1147</f>
        <v>402.21</v>
      </c>
      <c r="AW1147" s="64" t="s">
        <v>73</v>
      </c>
      <c r="AX1147" s="4"/>
      <c r="AY1147" s="4"/>
      <c r="AZ1147" s="4"/>
      <c r="BB1147" s="4"/>
      <c r="BC1147" s="4"/>
      <c r="BD1147" s="4"/>
      <c r="BE1147" s="4"/>
      <c r="BG1147" s="4"/>
      <c r="BH1147" s="4"/>
      <c r="BI1147" s="4"/>
      <c r="BJ1147" s="4"/>
      <c r="BK1147" s="4"/>
      <c r="BL1147" s="4"/>
      <c r="BM1147" s="4"/>
      <c r="BN1147" s="4"/>
      <c r="BO1147" s="4"/>
      <c r="BP1147" s="4"/>
      <c r="BQ1147" s="4"/>
      <c r="BR1147" s="4"/>
      <c r="BS1147" s="4"/>
      <c r="BT1147" s="4"/>
      <c r="BU1147" s="4"/>
      <c r="BV1147" s="4"/>
      <c r="BW1147" s="4"/>
      <c r="BX1147" s="4"/>
      <c r="BY1147" s="4"/>
      <c r="BZ1147" s="4"/>
      <c r="CA1147" s="4"/>
      <c r="CB1147" s="4"/>
      <c r="CC1147" s="4"/>
      <c r="CD1147" s="4"/>
      <c r="CE1147" s="4"/>
      <c r="CF1147" s="4"/>
      <c r="CG1147" s="4"/>
      <c r="CH1147" s="4"/>
      <c r="CI1147" s="4"/>
      <c r="CJ1147" s="4"/>
      <c r="CK1147" s="4"/>
      <c r="CL1147" s="4"/>
      <c r="CM1147" s="4"/>
      <c r="CN1147" s="4"/>
      <c r="CO1147" s="4"/>
      <c r="CP1147" s="4"/>
      <c r="CQ1147" s="4"/>
      <c r="CR1147" s="4"/>
      <c r="CS1147" s="4"/>
      <c r="CT1147" s="4"/>
      <c r="CU1147" s="4"/>
      <c r="CV1147" s="4"/>
      <c r="CW1147" s="4"/>
    </row>
    <row r="1148" ht="12.75" customHeight="1">
      <c r="A1148" s="4"/>
      <c r="B1148" s="4"/>
      <c r="C1148" s="4"/>
      <c r="D1148" s="4"/>
      <c r="E1148" s="4"/>
      <c r="F1148" s="4"/>
      <c r="G1148" s="4"/>
      <c r="H1148" s="4"/>
      <c r="I1148" s="4"/>
      <c r="J1148" s="5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5">
        <v>2014.0</v>
      </c>
      <c r="AM1148" s="46" t="s">
        <v>1049</v>
      </c>
      <c r="AN1148" s="46" t="s">
        <v>60</v>
      </c>
      <c r="AO1148" s="46" t="s">
        <v>51</v>
      </c>
      <c r="AP1148" s="45">
        <v>161.88</v>
      </c>
      <c r="AQ1148" s="45">
        <v>138.05</v>
      </c>
      <c r="AR1148" s="46" t="str">
        <f>IF(Stats!$AP1148&gt;Stats!$AQ1148,Stats!$AN1148,Stats!$AO1148)</f>
        <v>Hoyle</v>
      </c>
      <c r="AS1148" s="46" t="str">
        <f>IF(Stats!$AR1148=Stats!$AN1148,CONCATENATE(Stats!$AN1148," over ",Stats!$AO1148),CONCATENATE(Stats!$AO1148," over ",Stats!$AN1148))</f>
        <v>Hoyle over Cam</v>
      </c>
      <c r="AT1148" s="46" t="str">
        <f>IF(Stats!$AR1148=Stats!$AO1148,CONCATENATE(Stats!$AN1148," loser to ",Stats!$AO1148),CONCATENATE(Stats!$AO1148," loser to ",Stats!$AN1148))</f>
        <v>Cam loser to Hoyle</v>
      </c>
      <c r="AU1148" s="45">
        <f>ABS(Stats!$AQ1148-Stats!$AP1148)</f>
        <v>23.83</v>
      </c>
      <c r="AV1148" s="45">
        <f>Stats!$AQ1148+Stats!$AP1148</f>
        <v>299.93</v>
      </c>
      <c r="AW1148" s="45" t="s">
        <v>73</v>
      </c>
      <c r="AX1148" s="4"/>
      <c r="AY1148" s="4"/>
      <c r="AZ1148" s="4"/>
      <c r="BB1148" s="4"/>
      <c r="BC1148" s="4"/>
      <c r="BD1148" s="4"/>
      <c r="BE1148" s="4"/>
      <c r="BG1148" s="4"/>
      <c r="BH1148" s="4"/>
      <c r="BI1148" s="4"/>
      <c r="BJ1148" s="4"/>
      <c r="BK1148" s="4"/>
      <c r="BL1148" s="4"/>
      <c r="BM1148" s="4"/>
      <c r="BN1148" s="4"/>
      <c r="BO1148" s="4"/>
      <c r="BP1148" s="4"/>
      <c r="BQ1148" s="4"/>
      <c r="BR1148" s="4"/>
      <c r="BS1148" s="4"/>
      <c r="BT1148" s="4"/>
      <c r="BU1148" s="4"/>
      <c r="BV1148" s="4"/>
      <c r="BW1148" s="4"/>
      <c r="BX1148" s="4"/>
      <c r="BY1148" s="4"/>
      <c r="BZ1148" s="4"/>
      <c r="CA1148" s="4"/>
      <c r="CB1148" s="4"/>
      <c r="CC1148" s="4"/>
      <c r="CD1148" s="4"/>
      <c r="CE1148" s="4"/>
      <c r="CF1148" s="4"/>
      <c r="CG1148" s="4"/>
      <c r="CH1148" s="4"/>
      <c r="CI1148" s="4"/>
      <c r="CJ1148" s="4"/>
      <c r="CK1148" s="4"/>
      <c r="CL1148" s="4"/>
      <c r="CM1148" s="4"/>
      <c r="CN1148" s="4"/>
      <c r="CO1148" s="4"/>
      <c r="CP1148" s="4"/>
      <c r="CQ1148" s="4"/>
      <c r="CR1148" s="4"/>
      <c r="CS1148" s="4"/>
      <c r="CT1148" s="4"/>
      <c r="CU1148" s="4"/>
      <c r="CV1148" s="4"/>
      <c r="CW1148" s="4"/>
    </row>
    <row r="1149" ht="12.75" customHeight="1">
      <c r="A1149" s="4"/>
      <c r="B1149" s="4"/>
      <c r="C1149" s="4"/>
      <c r="D1149" s="4"/>
      <c r="E1149" s="4"/>
      <c r="F1149" s="4"/>
      <c r="G1149" s="4"/>
      <c r="H1149" s="4"/>
      <c r="I1149" s="4"/>
      <c r="J1149" s="5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64">
        <v>2014.0</v>
      </c>
      <c r="AM1149" s="65" t="s">
        <v>1050</v>
      </c>
      <c r="AN1149" s="65" t="s">
        <v>49</v>
      </c>
      <c r="AO1149" s="65" t="s">
        <v>66</v>
      </c>
      <c r="AP1149" s="64">
        <v>229.63</v>
      </c>
      <c r="AQ1149" s="64">
        <v>202.75</v>
      </c>
      <c r="AR1149" s="65" t="str">
        <f>IF(Stats!$AP1149&gt;Stats!$AQ1149,Stats!$AN1149,Stats!$AO1149)</f>
        <v>Adler</v>
      </c>
      <c r="AS1149" s="65" t="str">
        <f>IF(Stats!$AR1149=Stats!$AN1149,CONCATENATE(Stats!$AN1149," over ",Stats!$AO1149),CONCATENATE(Stats!$AO1149," over ",Stats!$AN1149))</f>
        <v>Adler over Nixon</v>
      </c>
      <c r="AT1149" s="65" t="str">
        <f>IF(Stats!$AR1149=Stats!$AO1149,CONCATENATE(Stats!$AN1149," loser to ",Stats!$AO1149),CONCATENATE(Stats!$AO1149," loser to ",Stats!$AN1149))</f>
        <v>Nixon loser to Adler</v>
      </c>
      <c r="AU1149" s="64">
        <f>ABS(Stats!$AQ1149-Stats!$AP1149)</f>
        <v>26.88</v>
      </c>
      <c r="AV1149" s="64">
        <f>Stats!$AQ1149+Stats!$AP1149</f>
        <v>432.38</v>
      </c>
      <c r="AW1149" s="64" t="s">
        <v>73</v>
      </c>
      <c r="AX1149" s="4"/>
      <c r="AY1149" s="4"/>
      <c r="AZ1149" s="4"/>
      <c r="BB1149" s="4"/>
      <c r="BC1149" s="4"/>
      <c r="BD1149" s="4"/>
      <c r="BE1149" s="4"/>
      <c r="BG1149" s="4"/>
      <c r="BH1149" s="4"/>
      <c r="BI1149" s="4"/>
      <c r="BJ1149" s="4"/>
      <c r="BK1149" s="4"/>
      <c r="BL1149" s="4"/>
      <c r="BM1149" s="4"/>
      <c r="BN1149" s="4"/>
      <c r="BO1149" s="4"/>
      <c r="BP1149" s="4"/>
      <c r="BQ1149" s="4"/>
      <c r="BR1149" s="4"/>
      <c r="BS1149" s="4"/>
      <c r="BT1149" s="4"/>
      <c r="BU1149" s="4"/>
      <c r="BV1149" s="4"/>
      <c r="BW1149" s="4"/>
      <c r="BX1149" s="4"/>
      <c r="BY1149" s="4"/>
      <c r="BZ1149" s="4"/>
      <c r="CA1149" s="4"/>
      <c r="CB1149" s="4"/>
      <c r="CC1149" s="4"/>
      <c r="CD1149" s="4"/>
      <c r="CE1149" s="4"/>
      <c r="CF1149" s="4"/>
      <c r="CG1149" s="4"/>
      <c r="CH1149" s="4"/>
      <c r="CI1149" s="4"/>
      <c r="CJ1149" s="4"/>
      <c r="CK1149" s="4"/>
      <c r="CL1149" s="4"/>
      <c r="CM1149" s="4"/>
      <c r="CN1149" s="4"/>
      <c r="CO1149" s="4"/>
      <c r="CP1149" s="4"/>
      <c r="CQ1149" s="4"/>
      <c r="CR1149" s="4"/>
      <c r="CS1149" s="4"/>
      <c r="CT1149" s="4"/>
      <c r="CU1149" s="4"/>
      <c r="CV1149" s="4"/>
      <c r="CW1149" s="4"/>
    </row>
    <row r="1150" ht="12.75" customHeight="1">
      <c r="A1150" s="4"/>
      <c r="B1150" s="4"/>
      <c r="C1150" s="4"/>
      <c r="D1150" s="4"/>
      <c r="E1150" s="4"/>
      <c r="F1150" s="4"/>
      <c r="G1150" s="4"/>
      <c r="H1150" s="4"/>
      <c r="I1150" s="4"/>
      <c r="J1150" s="5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5">
        <v>2014.0</v>
      </c>
      <c r="AM1150" s="46" t="s">
        <v>1050</v>
      </c>
      <c r="AN1150" s="46" t="s">
        <v>59</v>
      </c>
      <c r="AO1150" s="46" t="s">
        <v>63</v>
      </c>
      <c r="AP1150" s="45">
        <v>167.9</v>
      </c>
      <c r="AQ1150" s="45">
        <v>187.66</v>
      </c>
      <c r="AR1150" s="46" t="str">
        <f>IF(Stats!$AP1150&gt;Stats!$AQ1150,Stats!$AN1150,Stats!$AO1150)</f>
        <v>Mike S</v>
      </c>
      <c r="AS1150" s="46" t="str">
        <f>IF(Stats!$AR1150=Stats!$AN1150,CONCATENATE(Stats!$AN1150," over ",Stats!$AO1150),CONCATENATE(Stats!$AO1150," over ",Stats!$AN1150))</f>
        <v>Mike S over Forrest</v>
      </c>
      <c r="AT1150" s="46" t="str">
        <f>IF(Stats!$AR1150=Stats!$AO1150,CONCATENATE(Stats!$AN1150," loser to ",Stats!$AO1150),CONCATENATE(Stats!$AO1150," loser to ",Stats!$AN1150))</f>
        <v>Forrest loser to Mike S</v>
      </c>
      <c r="AU1150" s="45">
        <f>ABS(Stats!$AQ1150-Stats!$AP1150)</f>
        <v>19.76</v>
      </c>
      <c r="AV1150" s="45">
        <f>Stats!$AQ1150+Stats!$AP1150</f>
        <v>355.56</v>
      </c>
      <c r="AW1150" s="45" t="s">
        <v>73</v>
      </c>
      <c r="AX1150" s="4"/>
      <c r="AY1150" s="4"/>
      <c r="AZ1150" s="4"/>
      <c r="BB1150" s="4"/>
      <c r="BC1150" s="4"/>
      <c r="BD1150" s="4"/>
      <c r="BE1150" s="4"/>
      <c r="BG1150" s="4"/>
      <c r="BH1150" s="4"/>
      <c r="BI1150" s="4"/>
      <c r="BJ1150" s="4"/>
      <c r="BK1150" s="4"/>
      <c r="BL1150" s="4"/>
      <c r="BM1150" s="4"/>
      <c r="BN1150" s="4"/>
      <c r="BO1150" s="4"/>
      <c r="BP1150" s="4"/>
      <c r="BQ1150" s="4"/>
      <c r="BR1150" s="4"/>
      <c r="BS1150" s="4"/>
      <c r="BT1150" s="4"/>
      <c r="BU1150" s="4"/>
      <c r="BV1150" s="4"/>
      <c r="BW1150" s="4"/>
      <c r="BX1150" s="4"/>
      <c r="BY1150" s="4"/>
      <c r="BZ1150" s="4"/>
      <c r="CA1150" s="4"/>
      <c r="CB1150" s="4"/>
      <c r="CC1150" s="4"/>
      <c r="CD1150" s="4"/>
      <c r="CE1150" s="4"/>
      <c r="CF1150" s="4"/>
      <c r="CG1150" s="4"/>
      <c r="CH1150" s="4"/>
      <c r="CI1150" s="4"/>
      <c r="CJ1150" s="4"/>
      <c r="CK1150" s="4"/>
      <c r="CL1150" s="4"/>
      <c r="CM1150" s="4"/>
      <c r="CN1150" s="4"/>
      <c r="CO1150" s="4"/>
      <c r="CP1150" s="4"/>
      <c r="CQ1150" s="4"/>
      <c r="CR1150" s="4"/>
      <c r="CS1150" s="4"/>
      <c r="CT1150" s="4"/>
      <c r="CU1150" s="4"/>
      <c r="CV1150" s="4"/>
      <c r="CW1150" s="4"/>
    </row>
    <row r="1151" ht="12.75" customHeight="1">
      <c r="A1151" s="4"/>
      <c r="B1151" s="4"/>
      <c r="C1151" s="4"/>
      <c r="D1151" s="4"/>
      <c r="E1151" s="4"/>
      <c r="F1151" s="4"/>
      <c r="G1151" s="4"/>
      <c r="H1151" s="4"/>
      <c r="I1151" s="4"/>
      <c r="J1151" s="5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64">
        <v>2014.0</v>
      </c>
      <c r="AM1151" s="65" t="s">
        <v>1050</v>
      </c>
      <c r="AN1151" s="65" t="s">
        <v>61</v>
      </c>
      <c r="AO1151" s="65" t="s">
        <v>65</v>
      </c>
      <c r="AP1151" s="64">
        <v>181.04</v>
      </c>
      <c r="AQ1151" s="64">
        <v>230.38</v>
      </c>
      <c r="AR1151" s="65" t="str">
        <f>IF(Stats!$AP1151&gt;Stats!$AQ1151,Stats!$AN1151,Stats!$AO1151)</f>
        <v>Neill</v>
      </c>
      <c r="AS1151" s="65" t="str">
        <f>IF(Stats!$AR1151=Stats!$AN1151,CONCATENATE(Stats!$AN1151," over ",Stats!$AO1151),CONCATENATE(Stats!$AO1151," over ",Stats!$AN1151))</f>
        <v>Neill over Jimmy</v>
      </c>
      <c r="AT1151" s="65" t="str">
        <f>IF(Stats!$AR1151=Stats!$AO1151,CONCATENATE(Stats!$AN1151," loser to ",Stats!$AO1151),CONCATENATE(Stats!$AO1151," loser to ",Stats!$AN1151))</f>
        <v>Jimmy loser to Neill</v>
      </c>
      <c r="AU1151" s="64">
        <f>ABS(Stats!$AQ1151-Stats!$AP1151)</f>
        <v>49.34</v>
      </c>
      <c r="AV1151" s="64">
        <f>Stats!$AQ1151+Stats!$AP1151</f>
        <v>411.42</v>
      </c>
      <c r="AW1151" s="64" t="s">
        <v>73</v>
      </c>
      <c r="AX1151" s="4"/>
      <c r="AY1151" s="4"/>
      <c r="AZ1151" s="4"/>
      <c r="BB1151" s="4"/>
      <c r="BC1151" s="4"/>
      <c r="BD1151" s="4"/>
      <c r="BE1151" s="4"/>
      <c r="BG1151" s="4"/>
      <c r="BH1151" s="4"/>
      <c r="BI1151" s="4"/>
      <c r="BJ1151" s="4"/>
      <c r="BK1151" s="4"/>
      <c r="BL1151" s="4"/>
      <c r="BM1151" s="4"/>
      <c r="BN1151" s="4"/>
      <c r="BO1151" s="4"/>
      <c r="BP1151" s="4"/>
      <c r="BQ1151" s="4"/>
      <c r="BR1151" s="4"/>
      <c r="BS1151" s="4"/>
      <c r="BT1151" s="4"/>
      <c r="BU1151" s="4"/>
      <c r="BV1151" s="4"/>
      <c r="BW1151" s="4"/>
      <c r="BX1151" s="4"/>
      <c r="BY1151" s="4"/>
      <c r="BZ1151" s="4"/>
      <c r="CA1151" s="4"/>
      <c r="CB1151" s="4"/>
      <c r="CC1151" s="4"/>
      <c r="CD1151" s="4"/>
      <c r="CE1151" s="4"/>
      <c r="CF1151" s="4"/>
      <c r="CG1151" s="4"/>
      <c r="CH1151" s="4"/>
      <c r="CI1151" s="4"/>
      <c r="CJ1151" s="4"/>
      <c r="CK1151" s="4"/>
      <c r="CL1151" s="4"/>
      <c r="CM1151" s="4"/>
      <c r="CN1151" s="4"/>
      <c r="CO1151" s="4"/>
      <c r="CP1151" s="4"/>
      <c r="CQ1151" s="4"/>
      <c r="CR1151" s="4"/>
      <c r="CS1151" s="4"/>
      <c r="CT1151" s="4"/>
      <c r="CU1151" s="4"/>
      <c r="CV1151" s="4"/>
      <c r="CW1151" s="4"/>
    </row>
    <row r="1152" ht="12.75" customHeight="1">
      <c r="A1152" s="4"/>
      <c r="B1152" s="4"/>
      <c r="C1152" s="4"/>
      <c r="D1152" s="4"/>
      <c r="E1152" s="4"/>
      <c r="F1152" s="4"/>
      <c r="G1152" s="4"/>
      <c r="H1152" s="4"/>
      <c r="I1152" s="4"/>
      <c r="J1152" s="5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5">
        <v>2014.0</v>
      </c>
      <c r="AM1152" s="46" t="s">
        <v>1050</v>
      </c>
      <c r="AN1152" s="46" t="s">
        <v>58</v>
      </c>
      <c r="AO1152" s="46" t="s">
        <v>50</v>
      </c>
      <c r="AP1152" s="45">
        <v>223.96</v>
      </c>
      <c r="AQ1152" s="45">
        <v>207.69</v>
      </c>
      <c r="AR1152" s="46" t="str">
        <f>IF(Stats!$AP1152&gt;Stats!$AQ1152,Stats!$AN1152,Stats!$AO1152)</f>
        <v>Ean</v>
      </c>
      <c r="AS1152" s="46" t="str">
        <f>IF(Stats!$AR1152=Stats!$AN1152,CONCATENATE(Stats!$AN1152," over ",Stats!$AO1152),CONCATENATE(Stats!$AO1152," over ",Stats!$AN1152))</f>
        <v>Ean over AJ</v>
      </c>
      <c r="AT1152" s="46" t="str">
        <f>IF(Stats!$AR1152=Stats!$AO1152,CONCATENATE(Stats!$AN1152," loser to ",Stats!$AO1152),CONCATENATE(Stats!$AO1152," loser to ",Stats!$AN1152))</f>
        <v>AJ loser to Ean</v>
      </c>
      <c r="AU1152" s="45">
        <f>ABS(Stats!$AQ1152-Stats!$AP1152)</f>
        <v>16.27</v>
      </c>
      <c r="AV1152" s="45">
        <f>Stats!$AQ1152+Stats!$AP1152</f>
        <v>431.65</v>
      </c>
      <c r="AW1152" s="45" t="s">
        <v>73</v>
      </c>
      <c r="AX1152" s="4"/>
      <c r="AY1152" s="4"/>
      <c r="AZ1152" s="4"/>
      <c r="BB1152" s="4"/>
      <c r="BC1152" s="4"/>
      <c r="BD1152" s="4"/>
      <c r="BE1152" s="4"/>
      <c r="BG1152" s="4"/>
      <c r="BH1152" s="4"/>
      <c r="BI1152" s="4"/>
      <c r="BJ1152" s="4"/>
      <c r="BK1152" s="4"/>
      <c r="BL1152" s="4"/>
      <c r="BM1152" s="4"/>
      <c r="BN1152" s="4"/>
      <c r="BO1152" s="4"/>
      <c r="BP1152" s="4"/>
      <c r="BQ1152" s="4"/>
      <c r="BR1152" s="4"/>
      <c r="BS1152" s="4"/>
      <c r="BT1152" s="4"/>
      <c r="BU1152" s="4"/>
      <c r="BV1152" s="4"/>
      <c r="BW1152" s="4"/>
      <c r="BX1152" s="4"/>
      <c r="BY1152" s="4"/>
      <c r="BZ1152" s="4"/>
      <c r="CA1152" s="4"/>
      <c r="CB1152" s="4"/>
      <c r="CC1152" s="4"/>
      <c r="CD1152" s="4"/>
      <c r="CE1152" s="4"/>
      <c r="CF1152" s="4"/>
      <c r="CG1152" s="4"/>
      <c r="CH1152" s="4"/>
      <c r="CI1152" s="4"/>
      <c r="CJ1152" s="4"/>
      <c r="CK1152" s="4"/>
      <c r="CL1152" s="4"/>
      <c r="CM1152" s="4"/>
      <c r="CN1152" s="4"/>
      <c r="CO1152" s="4"/>
      <c r="CP1152" s="4"/>
      <c r="CQ1152" s="4"/>
      <c r="CR1152" s="4"/>
      <c r="CS1152" s="4"/>
      <c r="CT1152" s="4"/>
      <c r="CU1152" s="4"/>
      <c r="CV1152" s="4"/>
      <c r="CW1152" s="4"/>
    </row>
    <row r="1153" ht="12.75" customHeight="1">
      <c r="A1153" s="4"/>
      <c r="B1153" s="4"/>
      <c r="C1153" s="4"/>
      <c r="D1153" s="4"/>
      <c r="E1153" s="4"/>
      <c r="F1153" s="4"/>
      <c r="G1153" s="4"/>
      <c r="H1153" s="4"/>
      <c r="I1153" s="4"/>
      <c r="J1153" s="5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64">
        <v>2014.0</v>
      </c>
      <c r="AM1153" s="65" t="s">
        <v>1050</v>
      </c>
      <c r="AN1153" s="65" t="s">
        <v>69</v>
      </c>
      <c r="AO1153" s="65" t="s">
        <v>57</v>
      </c>
      <c r="AP1153" s="64">
        <v>155.55</v>
      </c>
      <c r="AQ1153" s="64">
        <v>174.15</v>
      </c>
      <c r="AR1153" s="65" t="str">
        <f>IF(Stats!$AP1153&gt;Stats!$AQ1153,Stats!$AN1153,Stats!$AO1153)</f>
        <v>Doug</v>
      </c>
      <c r="AS1153" s="65" t="str">
        <f>IF(Stats!$AR1153=Stats!$AN1153,CONCATENATE(Stats!$AN1153," over ",Stats!$AO1153),CONCATENATE(Stats!$AO1153," over ",Stats!$AN1153))</f>
        <v>Doug over Todd</v>
      </c>
      <c r="AT1153" s="65" t="str">
        <f>IF(Stats!$AR1153=Stats!$AO1153,CONCATENATE(Stats!$AN1153," loser to ",Stats!$AO1153),CONCATENATE(Stats!$AO1153," loser to ",Stats!$AN1153))</f>
        <v>Todd loser to Doug</v>
      </c>
      <c r="AU1153" s="64">
        <f>ABS(Stats!$AQ1153-Stats!$AP1153)</f>
        <v>18.6</v>
      </c>
      <c r="AV1153" s="64">
        <f>Stats!$AQ1153+Stats!$AP1153</f>
        <v>329.7</v>
      </c>
      <c r="AW1153" s="64" t="s">
        <v>73</v>
      </c>
      <c r="AX1153" s="4"/>
      <c r="AY1153" s="4"/>
      <c r="AZ1153" s="4"/>
      <c r="BB1153" s="4"/>
      <c r="BC1153" s="4"/>
      <c r="BD1153" s="4"/>
      <c r="BE1153" s="4"/>
      <c r="BG1153" s="4"/>
      <c r="BH1153" s="4"/>
      <c r="BI1153" s="4"/>
      <c r="BJ1153" s="4"/>
      <c r="BK1153" s="4"/>
      <c r="BL1153" s="4"/>
      <c r="BM1153" s="4"/>
      <c r="BN1153" s="4"/>
      <c r="BO1153" s="4"/>
      <c r="BP1153" s="4"/>
      <c r="BQ1153" s="4"/>
      <c r="BR1153" s="4"/>
      <c r="BS1153" s="4"/>
      <c r="BT1153" s="4"/>
      <c r="BU1153" s="4"/>
      <c r="BV1153" s="4"/>
      <c r="BW1153" s="4"/>
      <c r="BX1153" s="4"/>
      <c r="BY1153" s="4"/>
      <c r="BZ1153" s="4"/>
      <c r="CA1153" s="4"/>
      <c r="CB1153" s="4"/>
      <c r="CC1153" s="4"/>
      <c r="CD1153" s="4"/>
      <c r="CE1153" s="4"/>
      <c r="CF1153" s="4"/>
      <c r="CG1153" s="4"/>
      <c r="CH1153" s="4"/>
      <c r="CI1153" s="4"/>
      <c r="CJ1153" s="4"/>
      <c r="CK1153" s="4"/>
      <c r="CL1153" s="4"/>
      <c r="CM1153" s="4"/>
      <c r="CN1153" s="4"/>
      <c r="CO1153" s="4"/>
      <c r="CP1153" s="4"/>
      <c r="CQ1153" s="4"/>
      <c r="CR1153" s="4"/>
      <c r="CS1153" s="4"/>
      <c r="CT1153" s="4"/>
      <c r="CU1153" s="4"/>
      <c r="CV1153" s="4"/>
      <c r="CW1153" s="4"/>
    </row>
    <row r="1154" ht="12.75" customHeight="1">
      <c r="A1154" s="4"/>
      <c r="B1154" s="4"/>
      <c r="C1154" s="4"/>
      <c r="D1154" s="4"/>
      <c r="E1154" s="4"/>
      <c r="F1154" s="4"/>
      <c r="G1154" s="4"/>
      <c r="H1154" s="4"/>
      <c r="I1154" s="4"/>
      <c r="J1154" s="5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5">
        <v>2014.0</v>
      </c>
      <c r="AM1154" s="46" t="s">
        <v>1050</v>
      </c>
      <c r="AN1154" s="46" t="s">
        <v>55</v>
      </c>
      <c r="AO1154" s="46" t="s">
        <v>68</v>
      </c>
      <c r="AP1154" s="45">
        <v>169.12</v>
      </c>
      <c r="AQ1154" s="45">
        <v>166.89</v>
      </c>
      <c r="AR1154" s="46" t="str">
        <f>IF(Stats!$AP1154&gt;Stats!$AQ1154,Stats!$AN1154,Stats!$AO1154)</f>
        <v>Dave</v>
      </c>
      <c r="AS1154" s="46" t="str">
        <f>IF(Stats!$AR1154=Stats!$AN1154,CONCATENATE(Stats!$AN1154," over ",Stats!$AO1154),CONCATENATE(Stats!$AO1154," over ",Stats!$AN1154))</f>
        <v>Dave over Ryan</v>
      </c>
      <c r="AT1154" s="46" t="str">
        <f>IF(Stats!$AR1154=Stats!$AO1154,CONCATENATE(Stats!$AN1154," loser to ",Stats!$AO1154),CONCATENATE(Stats!$AO1154," loser to ",Stats!$AN1154))</f>
        <v>Ryan loser to Dave</v>
      </c>
      <c r="AU1154" s="45">
        <f>ABS(Stats!$AQ1154-Stats!$AP1154)</f>
        <v>2.23</v>
      </c>
      <c r="AV1154" s="45">
        <f>Stats!$AQ1154+Stats!$AP1154</f>
        <v>336.01</v>
      </c>
      <c r="AW1154" s="45" t="s">
        <v>73</v>
      </c>
      <c r="AX1154" s="4"/>
      <c r="AY1154" s="4"/>
      <c r="AZ1154" s="4"/>
      <c r="BB1154" s="4"/>
      <c r="BC1154" s="4"/>
      <c r="BD1154" s="4"/>
      <c r="BE1154" s="4"/>
      <c r="BG1154" s="4"/>
      <c r="BH1154" s="4"/>
      <c r="BI1154" s="4"/>
      <c r="BJ1154" s="4"/>
      <c r="BK1154" s="4"/>
      <c r="BL1154" s="4"/>
      <c r="BM1154" s="4"/>
      <c r="BN1154" s="4"/>
      <c r="BO1154" s="4"/>
      <c r="BP1154" s="4"/>
      <c r="BQ1154" s="4"/>
      <c r="BR1154" s="4"/>
      <c r="BS1154" s="4"/>
      <c r="BT1154" s="4"/>
      <c r="BU1154" s="4"/>
      <c r="BV1154" s="4"/>
      <c r="BW1154" s="4"/>
      <c r="BX1154" s="4"/>
      <c r="BY1154" s="4"/>
      <c r="BZ1154" s="4"/>
      <c r="CA1154" s="4"/>
      <c r="CB1154" s="4"/>
      <c r="CC1154" s="4"/>
      <c r="CD1154" s="4"/>
      <c r="CE1154" s="4"/>
      <c r="CF1154" s="4"/>
      <c r="CG1154" s="4"/>
      <c r="CH1154" s="4"/>
      <c r="CI1154" s="4"/>
      <c r="CJ1154" s="4"/>
      <c r="CK1154" s="4"/>
      <c r="CL1154" s="4"/>
      <c r="CM1154" s="4"/>
      <c r="CN1154" s="4"/>
      <c r="CO1154" s="4"/>
      <c r="CP1154" s="4"/>
      <c r="CQ1154" s="4"/>
      <c r="CR1154" s="4"/>
      <c r="CS1154" s="4"/>
      <c r="CT1154" s="4"/>
      <c r="CU1154" s="4"/>
      <c r="CV1154" s="4"/>
      <c r="CW1154" s="4"/>
    </row>
    <row r="1155" ht="12.75" customHeight="1">
      <c r="A1155" s="4"/>
      <c r="B1155" s="4"/>
      <c r="C1155" s="4"/>
      <c r="D1155" s="4"/>
      <c r="E1155" s="4"/>
      <c r="F1155" s="4"/>
      <c r="G1155" s="4"/>
      <c r="H1155" s="4"/>
      <c r="I1155" s="4"/>
      <c r="J1155" s="5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64">
        <v>2014.0</v>
      </c>
      <c r="AM1155" s="65" t="s">
        <v>1050</v>
      </c>
      <c r="AN1155" s="65" t="s">
        <v>60</v>
      </c>
      <c r="AO1155" s="65" t="s">
        <v>51</v>
      </c>
      <c r="AP1155" s="64">
        <v>184.89</v>
      </c>
      <c r="AQ1155" s="64">
        <v>140.16</v>
      </c>
      <c r="AR1155" s="65" t="str">
        <f>IF(Stats!$AP1155&gt;Stats!$AQ1155,Stats!$AN1155,Stats!$AO1155)</f>
        <v>Hoyle</v>
      </c>
      <c r="AS1155" s="65" t="str">
        <f>IF(Stats!$AR1155=Stats!$AN1155,CONCATENATE(Stats!$AN1155," over ",Stats!$AO1155),CONCATENATE(Stats!$AO1155," over ",Stats!$AN1155))</f>
        <v>Hoyle over Cam</v>
      </c>
      <c r="AT1155" s="65" t="str">
        <f>IF(Stats!$AR1155=Stats!$AO1155,CONCATENATE(Stats!$AN1155," loser to ",Stats!$AO1155),CONCATENATE(Stats!$AO1155," loser to ",Stats!$AN1155))</f>
        <v>Cam loser to Hoyle</v>
      </c>
      <c r="AU1155" s="64">
        <f>ABS(Stats!$AQ1155-Stats!$AP1155)</f>
        <v>44.73</v>
      </c>
      <c r="AV1155" s="64">
        <f>Stats!$AQ1155+Stats!$AP1155</f>
        <v>325.05</v>
      </c>
      <c r="AW1155" s="64" t="s">
        <v>73</v>
      </c>
      <c r="AX1155" s="4"/>
      <c r="AY1155" s="4"/>
      <c r="AZ1155" s="4"/>
      <c r="BB1155" s="4"/>
      <c r="BC1155" s="4"/>
      <c r="BD1155" s="4"/>
      <c r="BE1155" s="4"/>
      <c r="BG1155" s="4"/>
      <c r="BH1155" s="4"/>
      <c r="BI1155" s="4"/>
      <c r="BJ1155" s="4"/>
      <c r="BK1155" s="4"/>
      <c r="BL1155" s="4"/>
      <c r="BM1155" s="4"/>
      <c r="BN1155" s="4"/>
      <c r="BO1155" s="4"/>
      <c r="BP1155" s="4"/>
      <c r="BQ1155" s="4"/>
      <c r="BR1155" s="4"/>
      <c r="BS1155" s="4"/>
      <c r="BT1155" s="4"/>
      <c r="BU1155" s="4"/>
      <c r="BV1155" s="4"/>
      <c r="BW1155" s="4"/>
      <c r="BX1155" s="4"/>
      <c r="BY1155" s="4"/>
      <c r="BZ1155" s="4"/>
      <c r="CA1155" s="4"/>
      <c r="CB1155" s="4"/>
      <c r="CC1155" s="4"/>
      <c r="CD1155" s="4"/>
      <c r="CE1155" s="4"/>
      <c r="CF1155" s="4"/>
      <c r="CG1155" s="4"/>
      <c r="CH1155" s="4"/>
      <c r="CI1155" s="4"/>
      <c r="CJ1155" s="4"/>
      <c r="CK1155" s="4"/>
      <c r="CL1155" s="4"/>
      <c r="CM1155" s="4"/>
      <c r="CN1155" s="4"/>
      <c r="CO1155" s="4"/>
      <c r="CP1155" s="4"/>
      <c r="CQ1155" s="4"/>
      <c r="CR1155" s="4"/>
      <c r="CS1155" s="4"/>
      <c r="CT1155" s="4"/>
      <c r="CU1155" s="4"/>
      <c r="CV1155" s="4"/>
      <c r="CW1155" s="4"/>
    </row>
    <row r="1156" ht="12.75" customHeight="1">
      <c r="A1156" s="4"/>
      <c r="B1156" s="4"/>
      <c r="C1156" s="4"/>
      <c r="D1156" s="4"/>
      <c r="E1156" s="4"/>
      <c r="F1156" s="4"/>
      <c r="G1156" s="4"/>
      <c r="H1156" s="4"/>
      <c r="I1156" s="4"/>
      <c r="J1156" s="5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5">
        <v>2014.0</v>
      </c>
      <c r="AM1156" s="45">
        <v>13.0</v>
      </c>
      <c r="AN1156" s="46" t="s">
        <v>66</v>
      </c>
      <c r="AO1156" s="46" t="s">
        <v>68</v>
      </c>
      <c r="AP1156" s="45">
        <v>127.71</v>
      </c>
      <c r="AQ1156" s="45">
        <v>56.35</v>
      </c>
      <c r="AR1156" s="46" t="str">
        <f>IF(Stats!$AP1156&gt;Stats!$AQ1156,Stats!$AN1156,Stats!$AO1156)</f>
        <v>Nixon</v>
      </c>
      <c r="AS1156" s="46" t="str">
        <f>IF(Stats!$AR1156=Stats!$AN1156,CONCATENATE(Stats!$AN1156," over ",Stats!$AO1156),CONCATENATE(Stats!$AO1156," over ",Stats!$AN1156))</f>
        <v>Nixon over Ryan</v>
      </c>
      <c r="AT1156" s="46" t="str">
        <f>IF(Stats!$AR1156=Stats!$AO1156,CONCATENATE(Stats!$AN1156," loser to ",Stats!$AO1156),CONCATENATE(Stats!$AO1156," loser to ",Stats!$AN1156))</f>
        <v>Ryan loser to Nixon</v>
      </c>
      <c r="AU1156" s="45">
        <f>ABS(Stats!$AQ1156-Stats!$AP1156)</f>
        <v>71.36</v>
      </c>
      <c r="AV1156" s="45">
        <f>Stats!$AQ1156+Stats!$AP1156</f>
        <v>184.06</v>
      </c>
      <c r="AW1156" s="45"/>
      <c r="AX1156" s="4"/>
      <c r="AY1156" s="4"/>
      <c r="AZ1156" s="4"/>
      <c r="BB1156" s="4"/>
      <c r="BC1156" s="4"/>
      <c r="BD1156" s="4"/>
      <c r="BE1156" s="4"/>
      <c r="BG1156" s="4"/>
      <c r="BH1156" s="4"/>
      <c r="BI1156" s="4"/>
      <c r="BJ1156" s="4"/>
      <c r="BK1156" s="4"/>
      <c r="BL1156" s="4"/>
      <c r="BM1156" s="4"/>
      <c r="BN1156" s="4"/>
      <c r="BO1156" s="4"/>
      <c r="BP1156" s="4"/>
      <c r="BQ1156" s="4"/>
      <c r="BR1156" s="4"/>
      <c r="BS1156" s="4"/>
      <c r="BT1156" s="4"/>
      <c r="BU1156" s="4"/>
      <c r="BV1156" s="4"/>
      <c r="BW1156" s="4"/>
      <c r="BX1156" s="4"/>
      <c r="BY1156" s="4"/>
      <c r="BZ1156" s="4"/>
      <c r="CA1156" s="4"/>
      <c r="CB1156" s="4"/>
      <c r="CC1156" s="4"/>
      <c r="CD1156" s="4"/>
      <c r="CE1156" s="4"/>
      <c r="CF1156" s="4"/>
      <c r="CG1156" s="4"/>
      <c r="CH1156" s="4"/>
      <c r="CI1156" s="4"/>
      <c r="CJ1156" s="4"/>
      <c r="CK1156" s="4"/>
      <c r="CL1156" s="4"/>
      <c r="CM1156" s="4"/>
      <c r="CN1156" s="4"/>
      <c r="CO1156" s="4"/>
      <c r="CP1156" s="4"/>
      <c r="CQ1156" s="4"/>
      <c r="CR1156" s="4"/>
      <c r="CS1156" s="4"/>
      <c r="CT1156" s="4"/>
      <c r="CU1156" s="4"/>
      <c r="CV1156" s="4"/>
      <c r="CW1156" s="4"/>
    </row>
    <row r="1157" ht="12.75" customHeight="1">
      <c r="A1157" s="4"/>
      <c r="B1157" s="4"/>
      <c r="C1157" s="4"/>
      <c r="D1157" s="4"/>
      <c r="E1157" s="4"/>
      <c r="F1157" s="4"/>
      <c r="G1157" s="4"/>
      <c r="H1157" s="4"/>
      <c r="I1157" s="4"/>
      <c r="J1157" s="5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64">
        <v>2014.0</v>
      </c>
      <c r="AM1157" s="64">
        <v>13.0</v>
      </c>
      <c r="AN1157" s="65" t="s">
        <v>59</v>
      </c>
      <c r="AO1157" s="65" t="s">
        <v>63</v>
      </c>
      <c r="AP1157" s="64">
        <v>85.94</v>
      </c>
      <c r="AQ1157" s="64">
        <v>106.55</v>
      </c>
      <c r="AR1157" s="65" t="str">
        <f>IF(Stats!$AP1157&gt;Stats!$AQ1157,Stats!$AN1157,Stats!$AO1157)</f>
        <v>Mike S</v>
      </c>
      <c r="AS1157" s="65" t="str">
        <f>IF(Stats!$AR1157=Stats!$AN1157,CONCATENATE(Stats!$AN1157," over ",Stats!$AO1157),CONCATENATE(Stats!$AO1157," over ",Stats!$AN1157))</f>
        <v>Mike S over Forrest</v>
      </c>
      <c r="AT1157" s="65" t="str">
        <f>IF(Stats!$AR1157=Stats!$AO1157,CONCATENATE(Stats!$AN1157," loser to ",Stats!$AO1157),CONCATENATE(Stats!$AO1157," loser to ",Stats!$AN1157))</f>
        <v>Forrest loser to Mike S</v>
      </c>
      <c r="AU1157" s="64">
        <f>ABS(Stats!$AQ1157-Stats!$AP1157)</f>
        <v>20.61</v>
      </c>
      <c r="AV1157" s="64">
        <f>Stats!$AQ1157+Stats!$AP1157</f>
        <v>192.49</v>
      </c>
      <c r="AW1157" s="64"/>
      <c r="AX1157" s="4"/>
      <c r="AY1157" s="4"/>
      <c r="AZ1157" s="4"/>
      <c r="BB1157" s="4"/>
      <c r="BC1157" s="4"/>
      <c r="BD1157" s="4"/>
      <c r="BE1157" s="4"/>
      <c r="BG1157" s="4"/>
      <c r="BH1157" s="4"/>
      <c r="BI1157" s="4"/>
      <c r="BJ1157" s="4"/>
      <c r="BK1157" s="4"/>
      <c r="BL1157" s="4"/>
      <c r="BM1157" s="4"/>
      <c r="BN1157" s="4"/>
      <c r="BO1157" s="4"/>
      <c r="BP1157" s="4"/>
      <c r="BQ1157" s="4"/>
      <c r="BR1157" s="4"/>
      <c r="BS1157" s="4"/>
      <c r="BT1157" s="4"/>
      <c r="BU1157" s="4"/>
      <c r="BV1157" s="4"/>
      <c r="BW1157" s="4"/>
      <c r="BX1157" s="4"/>
      <c r="BY1157" s="4"/>
      <c r="BZ1157" s="4"/>
      <c r="CA1157" s="4"/>
      <c r="CB1157" s="4"/>
      <c r="CC1157" s="4"/>
      <c r="CD1157" s="4"/>
      <c r="CE1157" s="4"/>
      <c r="CF1157" s="4"/>
      <c r="CG1157" s="4"/>
      <c r="CH1157" s="4"/>
      <c r="CI1157" s="4"/>
      <c r="CJ1157" s="4"/>
      <c r="CK1157" s="4"/>
      <c r="CL1157" s="4"/>
      <c r="CM1157" s="4"/>
      <c r="CN1157" s="4"/>
      <c r="CO1157" s="4"/>
      <c r="CP1157" s="4"/>
      <c r="CQ1157" s="4"/>
      <c r="CR1157" s="4"/>
      <c r="CS1157" s="4"/>
      <c r="CT1157" s="4"/>
      <c r="CU1157" s="4"/>
      <c r="CV1157" s="4"/>
      <c r="CW1157" s="4"/>
    </row>
    <row r="1158" ht="12.75" customHeight="1">
      <c r="A1158" s="4"/>
      <c r="B1158" s="4"/>
      <c r="C1158" s="4"/>
      <c r="D1158" s="4"/>
      <c r="E1158" s="4"/>
      <c r="F1158" s="4"/>
      <c r="G1158" s="4"/>
      <c r="H1158" s="4"/>
      <c r="I1158" s="4"/>
      <c r="J1158" s="5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5">
        <v>2014.0</v>
      </c>
      <c r="AM1158" s="45">
        <v>13.0</v>
      </c>
      <c r="AN1158" s="46" t="s">
        <v>50</v>
      </c>
      <c r="AO1158" s="46" t="s">
        <v>69</v>
      </c>
      <c r="AP1158" s="45">
        <v>107.0</v>
      </c>
      <c r="AQ1158" s="45">
        <v>79.88</v>
      </c>
      <c r="AR1158" s="46" t="str">
        <f>IF(Stats!$AP1158&gt;Stats!$AQ1158,Stats!$AN1158,Stats!$AO1158)</f>
        <v>AJ</v>
      </c>
      <c r="AS1158" s="46" t="str">
        <f>IF(Stats!$AR1158=Stats!$AN1158,CONCATENATE(Stats!$AN1158," over ",Stats!$AO1158),CONCATENATE(Stats!$AO1158," over ",Stats!$AN1158))</f>
        <v>AJ over Todd</v>
      </c>
      <c r="AT1158" s="46" t="str">
        <f>IF(Stats!$AR1158=Stats!$AO1158,CONCATENATE(Stats!$AN1158," loser to ",Stats!$AO1158),CONCATENATE(Stats!$AO1158," loser to ",Stats!$AN1158))</f>
        <v>Todd loser to AJ</v>
      </c>
      <c r="AU1158" s="45">
        <f>ABS(Stats!$AQ1158-Stats!$AP1158)</f>
        <v>27.12</v>
      </c>
      <c r="AV1158" s="45">
        <f>Stats!$AQ1158+Stats!$AP1158</f>
        <v>186.88</v>
      </c>
      <c r="AW1158" s="45"/>
      <c r="AX1158" s="4"/>
      <c r="AY1158" s="4"/>
      <c r="AZ1158" s="4"/>
      <c r="BB1158" s="4"/>
      <c r="BC1158" s="4"/>
      <c r="BD1158" s="4"/>
      <c r="BE1158" s="4"/>
      <c r="BG1158" s="4"/>
      <c r="BH1158" s="4"/>
      <c r="BI1158" s="4"/>
      <c r="BJ1158" s="4"/>
      <c r="BK1158" s="4"/>
      <c r="BL1158" s="4"/>
      <c r="BM1158" s="4"/>
      <c r="BN1158" s="4"/>
      <c r="BO1158" s="4"/>
      <c r="BP1158" s="4"/>
      <c r="BQ1158" s="4"/>
      <c r="BR1158" s="4"/>
      <c r="BS1158" s="4"/>
      <c r="BT1158" s="4"/>
      <c r="BU1158" s="4"/>
      <c r="BV1158" s="4"/>
      <c r="BW1158" s="4"/>
      <c r="BX1158" s="4"/>
      <c r="BY1158" s="4"/>
      <c r="BZ1158" s="4"/>
      <c r="CA1158" s="4"/>
      <c r="CB1158" s="4"/>
      <c r="CC1158" s="4"/>
      <c r="CD1158" s="4"/>
      <c r="CE1158" s="4"/>
      <c r="CF1158" s="4"/>
      <c r="CG1158" s="4"/>
      <c r="CH1158" s="4"/>
      <c r="CI1158" s="4"/>
      <c r="CJ1158" s="4"/>
      <c r="CK1158" s="4"/>
      <c r="CL1158" s="4"/>
      <c r="CM1158" s="4"/>
      <c r="CN1158" s="4"/>
      <c r="CO1158" s="4"/>
      <c r="CP1158" s="4"/>
      <c r="CQ1158" s="4"/>
      <c r="CR1158" s="4"/>
      <c r="CS1158" s="4"/>
      <c r="CT1158" s="4"/>
      <c r="CU1158" s="4"/>
      <c r="CV1158" s="4"/>
      <c r="CW1158" s="4"/>
    </row>
    <row r="1159" ht="12.75" customHeight="1">
      <c r="A1159" s="4"/>
      <c r="B1159" s="4"/>
      <c r="C1159" s="4"/>
      <c r="D1159" s="4"/>
      <c r="E1159" s="4"/>
      <c r="F1159" s="4"/>
      <c r="G1159" s="4"/>
      <c r="H1159" s="4"/>
      <c r="I1159" s="4"/>
      <c r="J1159" s="5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64">
        <v>2014.0</v>
      </c>
      <c r="AM1159" s="64">
        <v>13.0</v>
      </c>
      <c r="AN1159" s="65" t="s">
        <v>61</v>
      </c>
      <c r="AO1159" s="65" t="s">
        <v>49</v>
      </c>
      <c r="AP1159" s="64">
        <v>111.49</v>
      </c>
      <c r="AQ1159" s="64">
        <v>127.63</v>
      </c>
      <c r="AR1159" s="65" t="str">
        <f>IF(Stats!$AP1159&gt;Stats!$AQ1159,Stats!$AN1159,Stats!$AO1159)</f>
        <v>Adler</v>
      </c>
      <c r="AS1159" s="65" t="str">
        <f>IF(Stats!$AR1159=Stats!$AN1159,CONCATENATE(Stats!$AN1159," over ",Stats!$AO1159),CONCATENATE(Stats!$AO1159," over ",Stats!$AN1159))</f>
        <v>Adler over Jimmy</v>
      </c>
      <c r="AT1159" s="65" t="str">
        <f>IF(Stats!$AR1159=Stats!$AO1159,CONCATENATE(Stats!$AN1159," loser to ",Stats!$AO1159),CONCATENATE(Stats!$AO1159," loser to ",Stats!$AN1159))</f>
        <v>Jimmy loser to Adler</v>
      </c>
      <c r="AU1159" s="64">
        <f>ABS(Stats!$AQ1159-Stats!$AP1159)</f>
        <v>16.14</v>
      </c>
      <c r="AV1159" s="64">
        <f>Stats!$AQ1159+Stats!$AP1159</f>
        <v>239.12</v>
      </c>
      <c r="AW1159" s="64"/>
      <c r="AX1159" s="4"/>
      <c r="AY1159" s="4"/>
      <c r="AZ1159" s="4"/>
      <c r="BB1159" s="4"/>
      <c r="BC1159" s="4"/>
      <c r="BD1159" s="4"/>
      <c r="BE1159" s="4"/>
      <c r="BG1159" s="4"/>
      <c r="BH1159" s="4"/>
      <c r="BI1159" s="4"/>
      <c r="BJ1159" s="4"/>
      <c r="BK1159" s="4"/>
      <c r="BL1159" s="4"/>
      <c r="BM1159" s="4"/>
      <c r="BN1159" s="4"/>
      <c r="BO1159" s="4"/>
      <c r="BP1159" s="4"/>
      <c r="BQ1159" s="4"/>
      <c r="BR1159" s="4"/>
      <c r="BS1159" s="4"/>
      <c r="BT1159" s="4"/>
      <c r="BU1159" s="4"/>
      <c r="BV1159" s="4"/>
      <c r="BW1159" s="4"/>
      <c r="BX1159" s="4"/>
      <c r="BY1159" s="4"/>
      <c r="BZ1159" s="4"/>
      <c r="CA1159" s="4"/>
      <c r="CB1159" s="4"/>
      <c r="CC1159" s="4"/>
      <c r="CD1159" s="4"/>
      <c r="CE1159" s="4"/>
      <c r="CF1159" s="4"/>
      <c r="CG1159" s="4"/>
      <c r="CH1159" s="4"/>
      <c r="CI1159" s="4"/>
      <c r="CJ1159" s="4"/>
      <c r="CK1159" s="4"/>
      <c r="CL1159" s="4"/>
      <c r="CM1159" s="4"/>
      <c r="CN1159" s="4"/>
      <c r="CO1159" s="4"/>
      <c r="CP1159" s="4"/>
      <c r="CQ1159" s="4"/>
      <c r="CR1159" s="4"/>
      <c r="CS1159" s="4"/>
      <c r="CT1159" s="4"/>
      <c r="CU1159" s="4"/>
      <c r="CV1159" s="4"/>
      <c r="CW1159" s="4"/>
    </row>
    <row r="1160" ht="12.75" customHeight="1">
      <c r="A1160" s="4"/>
      <c r="B1160" s="4"/>
      <c r="C1160" s="4"/>
      <c r="D1160" s="4"/>
      <c r="E1160" s="4"/>
      <c r="F1160" s="4"/>
      <c r="G1160" s="4"/>
      <c r="H1160" s="4"/>
      <c r="I1160" s="4"/>
      <c r="J1160" s="5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5">
        <v>2014.0</v>
      </c>
      <c r="AM1160" s="45">
        <v>13.0</v>
      </c>
      <c r="AN1160" s="46" t="s">
        <v>65</v>
      </c>
      <c r="AO1160" s="46" t="s">
        <v>57</v>
      </c>
      <c r="AP1160" s="45">
        <v>118.97</v>
      </c>
      <c r="AQ1160" s="45">
        <v>75.5</v>
      </c>
      <c r="AR1160" s="46" t="str">
        <f>IF(Stats!$AP1160&gt;Stats!$AQ1160,Stats!$AN1160,Stats!$AO1160)</f>
        <v>Neill</v>
      </c>
      <c r="AS1160" s="46" t="str">
        <f>IF(Stats!$AR1160=Stats!$AN1160,CONCATENATE(Stats!$AN1160," over ",Stats!$AO1160),CONCATENATE(Stats!$AO1160," over ",Stats!$AN1160))</f>
        <v>Neill over Doug</v>
      </c>
      <c r="AT1160" s="46" t="str">
        <f>IF(Stats!$AR1160=Stats!$AO1160,CONCATENATE(Stats!$AN1160," loser to ",Stats!$AO1160),CONCATENATE(Stats!$AO1160," loser to ",Stats!$AN1160))</f>
        <v>Doug loser to Neill</v>
      </c>
      <c r="AU1160" s="45">
        <f>ABS(Stats!$AQ1160-Stats!$AP1160)</f>
        <v>43.47</v>
      </c>
      <c r="AV1160" s="45">
        <f>Stats!$AQ1160+Stats!$AP1160</f>
        <v>194.47</v>
      </c>
      <c r="AW1160" s="45"/>
      <c r="AX1160" s="4"/>
      <c r="AY1160" s="4"/>
      <c r="AZ1160" s="4"/>
      <c r="BB1160" s="4"/>
      <c r="BC1160" s="4"/>
      <c r="BD1160" s="4"/>
      <c r="BE1160" s="4"/>
      <c r="BG1160" s="4"/>
      <c r="BH1160" s="4"/>
      <c r="BI1160" s="4"/>
      <c r="BJ1160" s="4"/>
      <c r="BK1160" s="4"/>
      <c r="BL1160" s="4"/>
      <c r="BM1160" s="4"/>
      <c r="BN1160" s="4"/>
      <c r="BO1160" s="4"/>
      <c r="BP1160" s="4"/>
      <c r="BQ1160" s="4"/>
      <c r="BR1160" s="4"/>
      <c r="BS1160" s="4"/>
      <c r="BT1160" s="4"/>
      <c r="BU1160" s="4"/>
      <c r="BV1160" s="4"/>
      <c r="BW1160" s="4"/>
      <c r="BX1160" s="4"/>
      <c r="BY1160" s="4"/>
      <c r="BZ1160" s="4"/>
      <c r="CA1160" s="4"/>
      <c r="CB1160" s="4"/>
      <c r="CC1160" s="4"/>
      <c r="CD1160" s="4"/>
      <c r="CE1160" s="4"/>
      <c r="CF1160" s="4"/>
      <c r="CG1160" s="4"/>
      <c r="CH1160" s="4"/>
      <c r="CI1160" s="4"/>
      <c r="CJ1160" s="4"/>
      <c r="CK1160" s="4"/>
      <c r="CL1160" s="4"/>
      <c r="CM1160" s="4"/>
      <c r="CN1160" s="4"/>
      <c r="CO1160" s="4"/>
      <c r="CP1160" s="4"/>
      <c r="CQ1160" s="4"/>
      <c r="CR1160" s="4"/>
      <c r="CS1160" s="4"/>
      <c r="CT1160" s="4"/>
      <c r="CU1160" s="4"/>
      <c r="CV1160" s="4"/>
      <c r="CW1160" s="4"/>
    </row>
    <row r="1161" ht="12.75" customHeight="1">
      <c r="A1161" s="4"/>
      <c r="B1161" s="4"/>
      <c r="C1161" s="4"/>
      <c r="D1161" s="4"/>
      <c r="E1161" s="4"/>
      <c r="F1161" s="4"/>
      <c r="G1161" s="4"/>
      <c r="H1161" s="4"/>
      <c r="I1161" s="4"/>
      <c r="J1161" s="5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64">
        <v>2014.0</v>
      </c>
      <c r="AM1161" s="64">
        <v>13.0</v>
      </c>
      <c r="AN1161" s="65" t="s">
        <v>51</v>
      </c>
      <c r="AO1161" s="65" t="s">
        <v>58</v>
      </c>
      <c r="AP1161" s="64">
        <v>97.94</v>
      </c>
      <c r="AQ1161" s="64">
        <v>95.8</v>
      </c>
      <c r="AR1161" s="65" t="str">
        <f>IF(Stats!$AP1161&gt;Stats!$AQ1161,Stats!$AN1161,Stats!$AO1161)</f>
        <v>Cam</v>
      </c>
      <c r="AS1161" s="65" t="str">
        <f>IF(Stats!$AR1161=Stats!$AN1161,CONCATENATE(Stats!$AN1161," over ",Stats!$AO1161),CONCATENATE(Stats!$AO1161," over ",Stats!$AN1161))</f>
        <v>Cam over Ean</v>
      </c>
      <c r="AT1161" s="65" t="str">
        <f>IF(Stats!$AR1161=Stats!$AO1161,CONCATENATE(Stats!$AN1161," loser to ",Stats!$AO1161),CONCATENATE(Stats!$AO1161," loser to ",Stats!$AN1161))</f>
        <v>Ean loser to Cam</v>
      </c>
      <c r="AU1161" s="64">
        <f>ABS(Stats!$AQ1161-Stats!$AP1161)</f>
        <v>2.14</v>
      </c>
      <c r="AV1161" s="64">
        <f>Stats!$AQ1161+Stats!$AP1161</f>
        <v>193.74</v>
      </c>
      <c r="AW1161" s="64"/>
      <c r="AX1161" s="4"/>
      <c r="AY1161" s="4"/>
      <c r="AZ1161" s="4"/>
      <c r="BB1161" s="4"/>
      <c r="BC1161" s="4"/>
      <c r="BD1161" s="4"/>
      <c r="BE1161" s="4"/>
      <c r="BG1161" s="4"/>
      <c r="BH1161" s="4"/>
      <c r="BI1161" s="4"/>
      <c r="BJ1161" s="4"/>
      <c r="BK1161" s="4"/>
      <c r="BL1161" s="4"/>
      <c r="BM1161" s="4"/>
      <c r="BN1161" s="4"/>
      <c r="BO1161" s="4"/>
      <c r="BP1161" s="4"/>
      <c r="BQ1161" s="4"/>
      <c r="BR1161" s="4"/>
      <c r="BS1161" s="4"/>
      <c r="BT1161" s="4"/>
      <c r="BU1161" s="4"/>
      <c r="BV1161" s="4"/>
      <c r="BW1161" s="4"/>
      <c r="BX1161" s="4"/>
      <c r="BY1161" s="4"/>
      <c r="BZ1161" s="4"/>
      <c r="CA1161" s="4"/>
      <c r="CB1161" s="4"/>
      <c r="CC1161" s="4"/>
      <c r="CD1161" s="4"/>
      <c r="CE1161" s="4"/>
      <c r="CF1161" s="4"/>
      <c r="CG1161" s="4"/>
      <c r="CH1161" s="4"/>
      <c r="CI1161" s="4"/>
      <c r="CJ1161" s="4"/>
      <c r="CK1161" s="4"/>
      <c r="CL1161" s="4"/>
      <c r="CM1161" s="4"/>
      <c r="CN1161" s="4"/>
      <c r="CO1161" s="4"/>
      <c r="CP1161" s="4"/>
      <c r="CQ1161" s="4"/>
      <c r="CR1161" s="4"/>
      <c r="CS1161" s="4"/>
      <c r="CT1161" s="4"/>
      <c r="CU1161" s="4"/>
      <c r="CV1161" s="4"/>
      <c r="CW1161" s="4"/>
    </row>
    <row r="1162" ht="12.75" customHeight="1">
      <c r="A1162" s="4"/>
      <c r="B1162" s="4"/>
      <c r="C1162" s="4"/>
      <c r="D1162" s="4"/>
      <c r="E1162" s="4"/>
      <c r="F1162" s="4"/>
      <c r="G1162" s="4"/>
      <c r="H1162" s="4"/>
      <c r="I1162" s="4"/>
      <c r="J1162" s="5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5">
        <v>2014.0</v>
      </c>
      <c r="AM1162" s="45">
        <v>13.0</v>
      </c>
      <c r="AN1162" s="46" t="s">
        <v>60</v>
      </c>
      <c r="AO1162" s="46" t="s">
        <v>55</v>
      </c>
      <c r="AP1162" s="45">
        <v>105.87</v>
      </c>
      <c r="AQ1162" s="45">
        <v>121.26</v>
      </c>
      <c r="AR1162" s="46" t="str">
        <f>IF(Stats!$AP1162&gt;Stats!$AQ1162,Stats!$AN1162,Stats!$AO1162)</f>
        <v>Dave</v>
      </c>
      <c r="AS1162" s="46" t="str">
        <f>IF(Stats!$AR1162=Stats!$AN1162,CONCATENATE(Stats!$AN1162," over ",Stats!$AO1162),CONCATENATE(Stats!$AO1162," over ",Stats!$AN1162))</f>
        <v>Dave over Hoyle</v>
      </c>
      <c r="AT1162" s="46" t="str">
        <f>IF(Stats!$AR1162=Stats!$AO1162,CONCATENATE(Stats!$AN1162," loser to ",Stats!$AO1162),CONCATENATE(Stats!$AO1162," loser to ",Stats!$AN1162))</f>
        <v>Hoyle loser to Dave</v>
      </c>
      <c r="AU1162" s="45">
        <f>ABS(Stats!$AQ1162-Stats!$AP1162)</f>
        <v>15.39</v>
      </c>
      <c r="AV1162" s="45">
        <f>Stats!$AQ1162+Stats!$AP1162</f>
        <v>227.13</v>
      </c>
      <c r="AW1162" s="45"/>
      <c r="AX1162" s="4"/>
      <c r="AY1162" s="4"/>
      <c r="AZ1162" s="4"/>
      <c r="BB1162" s="4"/>
      <c r="BC1162" s="4"/>
      <c r="BD1162" s="4"/>
      <c r="BE1162" s="4"/>
      <c r="BG1162" s="4"/>
      <c r="BH1162" s="4"/>
      <c r="BI1162" s="4"/>
      <c r="BJ1162" s="4"/>
      <c r="BK1162" s="4"/>
      <c r="BL1162" s="4"/>
      <c r="BM1162" s="4"/>
      <c r="BN1162" s="4"/>
      <c r="BO1162" s="4"/>
      <c r="BP1162" s="4"/>
      <c r="BQ1162" s="4"/>
      <c r="BR1162" s="4"/>
      <c r="BS1162" s="4"/>
      <c r="BT1162" s="4"/>
      <c r="BU1162" s="4"/>
      <c r="BV1162" s="4"/>
      <c r="BW1162" s="4"/>
      <c r="BX1162" s="4"/>
      <c r="BY1162" s="4"/>
      <c r="BZ1162" s="4"/>
      <c r="CA1162" s="4"/>
      <c r="CB1162" s="4"/>
      <c r="CC1162" s="4"/>
      <c r="CD1162" s="4"/>
      <c r="CE1162" s="4"/>
      <c r="CF1162" s="4"/>
      <c r="CG1162" s="4"/>
      <c r="CH1162" s="4"/>
      <c r="CI1162" s="4"/>
      <c r="CJ1162" s="4"/>
      <c r="CK1162" s="4"/>
      <c r="CL1162" s="4"/>
      <c r="CM1162" s="4"/>
      <c r="CN1162" s="4"/>
      <c r="CO1162" s="4"/>
      <c r="CP1162" s="4"/>
      <c r="CQ1162" s="4"/>
      <c r="CR1162" s="4"/>
      <c r="CS1162" s="4"/>
      <c r="CT1162" s="4"/>
      <c r="CU1162" s="4"/>
      <c r="CV1162" s="4"/>
      <c r="CW1162" s="4"/>
    </row>
    <row r="1163" ht="12.75" customHeight="1">
      <c r="A1163" s="4"/>
      <c r="B1163" s="4"/>
      <c r="C1163" s="4"/>
      <c r="D1163" s="4"/>
      <c r="E1163" s="4"/>
      <c r="F1163" s="4"/>
      <c r="G1163" s="4"/>
      <c r="H1163" s="4"/>
      <c r="I1163" s="4"/>
      <c r="J1163" s="5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64">
        <v>2014.0</v>
      </c>
      <c r="AM1163" s="64">
        <v>12.0</v>
      </c>
      <c r="AN1163" s="65" t="s">
        <v>51</v>
      </c>
      <c r="AO1163" s="65" t="s">
        <v>55</v>
      </c>
      <c r="AP1163" s="64">
        <v>96.25</v>
      </c>
      <c r="AQ1163" s="64">
        <v>84.31</v>
      </c>
      <c r="AR1163" s="65" t="str">
        <f>IF(Stats!$AP1163&gt;Stats!$AQ1163,Stats!$AN1163,Stats!$AO1163)</f>
        <v>Cam</v>
      </c>
      <c r="AS1163" s="65" t="str">
        <f>IF(Stats!$AR1163=Stats!$AN1163,CONCATENATE(Stats!$AN1163," over ",Stats!$AO1163),CONCATENATE(Stats!$AO1163," over ",Stats!$AN1163))</f>
        <v>Cam over Dave</v>
      </c>
      <c r="AT1163" s="65" t="str">
        <f>IF(Stats!$AR1163=Stats!$AO1163,CONCATENATE(Stats!$AN1163," loser to ",Stats!$AO1163),CONCATENATE(Stats!$AO1163," loser to ",Stats!$AN1163))</f>
        <v>Dave loser to Cam</v>
      </c>
      <c r="AU1163" s="64">
        <f>ABS(Stats!$AQ1163-Stats!$AP1163)</f>
        <v>11.94</v>
      </c>
      <c r="AV1163" s="64">
        <f>Stats!$AQ1163+Stats!$AP1163</f>
        <v>180.56</v>
      </c>
      <c r="AW1163" s="64"/>
      <c r="AX1163" s="4"/>
      <c r="AY1163" s="4"/>
      <c r="AZ1163" s="4"/>
      <c r="BB1163" s="4"/>
      <c r="BC1163" s="4"/>
      <c r="BD1163" s="4"/>
      <c r="BE1163" s="4"/>
      <c r="BG1163" s="4"/>
      <c r="BH1163" s="4"/>
      <c r="BI1163" s="4"/>
      <c r="BJ1163" s="4"/>
      <c r="BK1163" s="4"/>
      <c r="BL1163" s="4"/>
      <c r="BM1163" s="4"/>
      <c r="BN1163" s="4"/>
      <c r="BO1163" s="4"/>
      <c r="BP1163" s="4"/>
      <c r="BQ1163" s="4"/>
      <c r="BR1163" s="4"/>
      <c r="BS1163" s="4"/>
      <c r="BT1163" s="4"/>
      <c r="BU1163" s="4"/>
      <c r="BV1163" s="4"/>
      <c r="BW1163" s="4"/>
      <c r="BX1163" s="4"/>
      <c r="BY1163" s="4"/>
      <c r="BZ1163" s="4"/>
      <c r="CA1163" s="4"/>
      <c r="CB1163" s="4"/>
      <c r="CC1163" s="4"/>
      <c r="CD1163" s="4"/>
      <c r="CE1163" s="4"/>
      <c r="CF1163" s="4"/>
      <c r="CG1163" s="4"/>
      <c r="CH1163" s="4"/>
      <c r="CI1163" s="4"/>
      <c r="CJ1163" s="4"/>
      <c r="CK1163" s="4"/>
      <c r="CL1163" s="4"/>
      <c r="CM1163" s="4"/>
      <c r="CN1163" s="4"/>
      <c r="CO1163" s="4"/>
      <c r="CP1163" s="4"/>
      <c r="CQ1163" s="4"/>
      <c r="CR1163" s="4"/>
      <c r="CS1163" s="4"/>
      <c r="CT1163" s="4"/>
      <c r="CU1163" s="4"/>
      <c r="CV1163" s="4"/>
      <c r="CW1163" s="4"/>
    </row>
    <row r="1164" ht="12.75" customHeight="1">
      <c r="A1164" s="4"/>
      <c r="B1164" s="4"/>
      <c r="C1164" s="4"/>
      <c r="D1164" s="4"/>
      <c r="E1164" s="4"/>
      <c r="F1164" s="4"/>
      <c r="G1164" s="4"/>
      <c r="H1164" s="4"/>
      <c r="I1164" s="4"/>
      <c r="J1164" s="5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5">
        <v>2014.0</v>
      </c>
      <c r="AM1164" s="45">
        <v>12.0</v>
      </c>
      <c r="AN1164" s="46" t="s">
        <v>60</v>
      </c>
      <c r="AO1164" s="46" t="s">
        <v>68</v>
      </c>
      <c r="AP1164" s="45">
        <v>55.4</v>
      </c>
      <c r="AQ1164" s="45">
        <v>99.93</v>
      </c>
      <c r="AR1164" s="46" t="str">
        <f>IF(Stats!$AP1164&gt;Stats!$AQ1164,Stats!$AN1164,Stats!$AO1164)</f>
        <v>Ryan</v>
      </c>
      <c r="AS1164" s="46" t="str">
        <f>IF(Stats!$AR1164=Stats!$AN1164,CONCATENATE(Stats!$AN1164," over ",Stats!$AO1164),CONCATENATE(Stats!$AO1164," over ",Stats!$AN1164))</f>
        <v>Ryan over Hoyle</v>
      </c>
      <c r="AT1164" s="46" t="str">
        <f>IF(Stats!$AR1164=Stats!$AO1164,CONCATENATE(Stats!$AN1164," loser to ",Stats!$AO1164),CONCATENATE(Stats!$AO1164," loser to ",Stats!$AN1164))</f>
        <v>Hoyle loser to Ryan</v>
      </c>
      <c r="AU1164" s="45">
        <f>ABS(Stats!$AQ1164-Stats!$AP1164)</f>
        <v>44.53</v>
      </c>
      <c r="AV1164" s="45">
        <f>Stats!$AQ1164+Stats!$AP1164</f>
        <v>155.33</v>
      </c>
      <c r="AW1164" s="45"/>
      <c r="AX1164" s="4"/>
      <c r="AY1164" s="4"/>
      <c r="AZ1164" s="4"/>
      <c r="BB1164" s="4"/>
      <c r="BC1164" s="4"/>
      <c r="BD1164" s="4"/>
      <c r="BE1164" s="4"/>
      <c r="BG1164" s="4"/>
      <c r="BH1164" s="4"/>
      <c r="BI1164" s="4"/>
      <c r="BJ1164" s="4"/>
      <c r="BK1164" s="4"/>
      <c r="BL1164" s="4"/>
      <c r="BM1164" s="4"/>
      <c r="BN1164" s="4"/>
      <c r="BO1164" s="4"/>
      <c r="BP1164" s="4"/>
      <c r="BQ1164" s="4"/>
      <c r="BR1164" s="4"/>
      <c r="BS1164" s="4"/>
      <c r="BT1164" s="4"/>
      <c r="BU1164" s="4"/>
      <c r="BV1164" s="4"/>
      <c r="BW1164" s="4"/>
      <c r="BX1164" s="4"/>
      <c r="BY1164" s="4"/>
      <c r="BZ1164" s="4"/>
      <c r="CA1164" s="4"/>
      <c r="CB1164" s="4"/>
      <c r="CC1164" s="4"/>
      <c r="CD1164" s="4"/>
      <c r="CE1164" s="4"/>
      <c r="CF1164" s="4"/>
      <c r="CG1164" s="4"/>
      <c r="CH1164" s="4"/>
      <c r="CI1164" s="4"/>
      <c r="CJ1164" s="4"/>
      <c r="CK1164" s="4"/>
      <c r="CL1164" s="4"/>
      <c r="CM1164" s="4"/>
      <c r="CN1164" s="4"/>
      <c r="CO1164" s="4"/>
      <c r="CP1164" s="4"/>
      <c r="CQ1164" s="4"/>
      <c r="CR1164" s="4"/>
      <c r="CS1164" s="4"/>
      <c r="CT1164" s="4"/>
      <c r="CU1164" s="4"/>
      <c r="CV1164" s="4"/>
      <c r="CW1164" s="4"/>
    </row>
    <row r="1165" ht="12.75" customHeight="1">
      <c r="A1165" s="4"/>
      <c r="B1165" s="4"/>
      <c r="C1165" s="4"/>
      <c r="D1165" s="4"/>
      <c r="E1165" s="4"/>
      <c r="F1165" s="4"/>
      <c r="G1165" s="4"/>
      <c r="H1165" s="4"/>
      <c r="I1165" s="4"/>
      <c r="J1165" s="5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64">
        <v>2014.0</v>
      </c>
      <c r="AM1165" s="64">
        <v>12.0</v>
      </c>
      <c r="AN1165" s="65" t="s">
        <v>66</v>
      </c>
      <c r="AO1165" s="65" t="s">
        <v>63</v>
      </c>
      <c r="AP1165" s="64">
        <v>98.1</v>
      </c>
      <c r="AQ1165" s="64">
        <v>95.66</v>
      </c>
      <c r="AR1165" s="65" t="str">
        <f>IF(Stats!$AP1165&gt;Stats!$AQ1165,Stats!$AN1165,Stats!$AO1165)</f>
        <v>Nixon</v>
      </c>
      <c r="AS1165" s="65" t="str">
        <f>IF(Stats!$AR1165=Stats!$AN1165,CONCATENATE(Stats!$AN1165," over ",Stats!$AO1165),CONCATENATE(Stats!$AO1165," over ",Stats!$AN1165))</f>
        <v>Nixon over Mike S</v>
      </c>
      <c r="AT1165" s="65" t="str">
        <f>IF(Stats!$AR1165=Stats!$AO1165,CONCATENATE(Stats!$AN1165," loser to ",Stats!$AO1165),CONCATENATE(Stats!$AO1165," loser to ",Stats!$AN1165))</f>
        <v>Mike S loser to Nixon</v>
      </c>
      <c r="AU1165" s="64">
        <f>ABS(Stats!$AQ1165-Stats!$AP1165)</f>
        <v>2.44</v>
      </c>
      <c r="AV1165" s="64">
        <f>Stats!$AQ1165+Stats!$AP1165</f>
        <v>193.76</v>
      </c>
      <c r="AW1165" s="64"/>
      <c r="AX1165" s="4"/>
      <c r="AY1165" s="4"/>
      <c r="AZ1165" s="4"/>
      <c r="BB1165" s="4"/>
      <c r="BC1165" s="4"/>
      <c r="BD1165" s="4"/>
      <c r="BE1165" s="4"/>
      <c r="BG1165" s="4"/>
      <c r="BH1165" s="4"/>
      <c r="BI1165" s="4"/>
      <c r="BJ1165" s="4"/>
      <c r="BK1165" s="4"/>
      <c r="BL1165" s="4"/>
      <c r="BM1165" s="4"/>
      <c r="BN1165" s="4"/>
      <c r="BO1165" s="4"/>
      <c r="BP1165" s="4"/>
      <c r="BQ1165" s="4"/>
      <c r="BR1165" s="4"/>
      <c r="BS1165" s="4"/>
      <c r="BT1165" s="4"/>
      <c r="BU1165" s="4"/>
      <c r="BV1165" s="4"/>
      <c r="BW1165" s="4"/>
      <c r="BX1165" s="4"/>
      <c r="BY1165" s="4"/>
      <c r="BZ1165" s="4"/>
      <c r="CA1165" s="4"/>
      <c r="CB1165" s="4"/>
      <c r="CC1165" s="4"/>
      <c r="CD1165" s="4"/>
      <c r="CE1165" s="4"/>
      <c r="CF1165" s="4"/>
      <c r="CG1165" s="4"/>
      <c r="CH1165" s="4"/>
      <c r="CI1165" s="4"/>
      <c r="CJ1165" s="4"/>
      <c r="CK1165" s="4"/>
      <c r="CL1165" s="4"/>
      <c r="CM1165" s="4"/>
      <c r="CN1165" s="4"/>
      <c r="CO1165" s="4"/>
      <c r="CP1165" s="4"/>
      <c r="CQ1165" s="4"/>
      <c r="CR1165" s="4"/>
      <c r="CS1165" s="4"/>
      <c r="CT1165" s="4"/>
      <c r="CU1165" s="4"/>
      <c r="CV1165" s="4"/>
      <c r="CW1165" s="4"/>
    </row>
    <row r="1166" ht="12.75" customHeight="1">
      <c r="A1166" s="4"/>
      <c r="B1166" s="4"/>
      <c r="C1166" s="4"/>
      <c r="D1166" s="4"/>
      <c r="E1166" s="4"/>
      <c r="F1166" s="4"/>
      <c r="G1166" s="4"/>
      <c r="H1166" s="4"/>
      <c r="I1166" s="4"/>
      <c r="J1166" s="5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5">
        <v>2014.0</v>
      </c>
      <c r="AM1166" s="45">
        <v>12.0</v>
      </c>
      <c r="AN1166" s="46" t="s">
        <v>59</v>
      </c>
      <c r="AO1166" s="46" t="s">
        <v>69</v>
      </c>
      <c r="AP1166" s="45">
        <v>113.99</v>
      </c>
      <c r="AQ1166" s="45">
        <v>96.85</v>
      </c>
      <c r="AR1166" s="46" t="str">
        <f>IF(Stats!$AP1166&gt;Stats!$AQ1166,Stats!$AN1166,Stats!$AO1166)</f>
        <v>Forrest</v>
      </c>
      <c r="AS1166" s="46" t="str">
        <f>IF(Stats!$AR1166=Stats!$AN1166,CONCATENATE(Stats!$AN1166," over ",Stats!$AO1166),CONCATENATE(Stats!$AO1166," over ",Stats!$AN1166))</f>
        <v>Forrest over Todd</v>
      </c>
      <c r="AT1166" s="46" t="str">
        <f>IF(Stats!$AR1166=Stats!$AO1166,CONCATENATE(Stats!$AN1166," loser to ",Stats!$AO1166),CONCATENATE(Stats!$AO1166," loser to ",Stats!$AN1166))</f>
        <v>Todd loser to Forrest</v>
      </c>
      <c r="AU1166" s="45">
        <f>ABS(Stats!$AQ1166-Stats!$AP1166)</f>
        <v>17.14</v>
      </c>
      <c r="AV1166" s="45">
        <f>Stats!$AQ1166+Stats!$AP1166</f>
        <v>210.84</v>
      </c>
      <c r="AW1166" s="45"/>
      <c r="AX1166" s="4"/>
      <c r="AY1166" s="4"/>
      <c r="AZ1166" s="4"/>
      <c r="BB1166" s="4"/>
      <c r="BC1166" s="4"/>
      <c r="BD1166" s="4"/>
      <c r="BE1166" s="4"/>
      <c r="BG1166" s="4"/>
      <c r="BH1166" s="4"/>
      <c r="BI1166" s="4"/>
      <c r="BJ1166" s="4"/>
      <c r="BK1166" s="4"/>
      <c r="BL1166" s="4"/>
      <c r="BM1166" s="4"/>
      <c r="BN1166" s="4"/>
      <c r="BO1166" s="4"/>
      <c r="BP1166" s="4"/>
      <c r="BQ1166" s="4"/>
      <c r="BR1166" s="4"/>
      <c r="BS1166" s="4"/>
      <c r="BT1166" s="4"/>
      <c r="BU1166" s="4"/>
      <c r="BV1166" s="4"/>
      <c r="BW1166" s="4"/>
      <c r="BX1166" s="4"/>
      <c r="BY1166" s="4"/>
      <c r="BZ1166" s="4"/>
      <c r="CA1166" s="4"/>
      <c r="CB1166" s="4"/>
      <c r="CC1166" s="4"/>
      <c r="CD1166" s="4"/>
      <c r="CE1166" s="4"/>
      <c r="CF1166" s="4"/>
      <c r="CG1166" s="4"/>
      <c r="CH1166" s="4"/>
      <c r="CI1166" s="4"/>
      <c r="CJ1166" s="4"/>
      <c r="CK1166" s="4"/>
      <c r="CL1166" s="4"/>
      <c r="CM1166" s="4"/>
      <c r="CN1166" s="4"/>
      <c r="CO1166" s="4"/>
      <c r="CP1166" s="4"/>
      <c r="CQ1166" s="4"/>
      <c r="CR1166" s="4"/>
      <c r="CS1166" s="4"/>
      <c r="CT1166" s="4"/>
      <c r="CU1166" s="4"/>
      <c r="CV1166" s="4"/>
      <c r="CW1166" s="4"/>
    </row>
    <row r="1167" ht="12.75" customHeight="1">
      <c r="A1167" s="4"/>
      <c r="B1167" s="4"/>
      <c r="C1167" s="4"/>
      <c r="D1167" s="4"/>
      <c r="E1167" s="4"/>
      <c r="F1167" s="4"/>
      <c r="G1167" s="4"/>
      <c r="H1167" s="4"/>
      <c r="I1167" s="4"/>
      <c r="J1167" s="5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64">
        <v>2014.0</v>
      </c>
      <c r="AM1167" s="64">
        <v>12.0</v>
      </c>
      <c r="AN1167" s="65" t="s">
        <v>50</v>
      </c>
      <c r="AO1167" s="65" t="s">
        <v>49</v>
      </c>
      <c r="AP1167" s="64">
        <v>102.72</v>
      </c>
      <c r="AQ1167" s="64">
        <v>89.98</v>
      </c>
      <c r="AR1167" s="65" t="str">
        <f>IF(Stats!$AP1167&gt;Stats!$AQ1167,Stats!$AN1167,Stats!$AO1167)</f>
        <v>AJ</v>
      </c>
      <c r="AS1167" s="65" t="str">
        <f>IF(Stats!$AR1167=Stats!$AN1167,CONCATENATE(Stats!$AN1167," over ",Stats!$AO1167),CONCATENATE(Stats!$AO1167," over ",Stats!$AN1167))</f>
        <v>AJ over Adler</v>
      </c>
      <c r="AT1167" s="65" t="str">
        <f>IF(Stats!$AR1167=Stats!$AO1167,CONCATENATE(Stats!$AN1167," loser to ",Stats!$AO1167),CONCATENATE(Stats!$AO1167," loser to ",Stats!$AN1167))</f>
        <v>Adler loser to AJ</v>
      </c>
      <c r="AU1167" s="64">
        <f>ABS(Stats!$AQ1167-Stats!$AP1167)</f>
        <v>12.74</v>
      </c>
      <c r="AV1167" s="64">
        <f>Stats!$AQ1167+Stats!$AP1167</f>
        <v>192.7</v>
      </c>
      <c r="AW1167" s="64"/>
      <c r="AX1167" s="4"/>
      <c r="AY1167" s="4"/>
      <c r="AZ1167" s="4"/>
      <c r="BB1167" s="4"/>
      <c r="BC1167" s="4"/>
      <c r="BD1167" s="4"/>
      <c r="BE1167" s="4"/>
      <c r="BG1167" s="4"/>
      <c r="BH1167" s="4"/>
      <c r="BI1167" s="4"/>
      <c r="BJ1167" s="4"/>
      <c r="BK1167" s="4"/>
      <c r="BL1167" s="4"/>
      <c r="BM1167" s="4"/>
      <c r="BN1167" s="4"/>
      <c r="BO1167" s="4"/>
      <c r="BP1167" s="4"/>
      <c r="BQ1167" s="4"/>
      <c r="BR1167" s="4"/>
      <c r="BS1167" s="4"/>
      <c r="BT1167" s="4"/>
      <c r="BU1167" s="4"/>
      <c r="BV1167" s="4"/>
      <c r="BW1167" s="4"/>
      <c r="BX1167" s="4"/>
      <c r="BY1167" s="4"/>
      <c r="BZ1167" s="4"/>
      <c r="CA1167" s="4"/>
      <c r="CB1167" s="4"/>
      <c r="CC1167" s="4"/>
      <c r="CD1167" s="4"/>
      <c r="CE1167" s="4"/>
      <c r="CF1167" s="4"/>
      <c r="CG1167" s="4"/>
      <c r="CH1167" s="4"/>
      <c r="CI1167" s="4"/>
      <c r="CJ1167" s="4"/>
      <c r="CK1167" s="4"/>
      <c r="CL1167" s="4"/>
      <c r="CM1167" s="4"/>
      <c r="CN1167" s="4"/>
      <c r="CO1167" s="4"/>
      <c r="CP1167" s="4"/>
      <c r="CQ1167" s="4"/>
      <c r="CR1167" s="4"/>
      <c r="CS1167" s="4"/>
      <c r="CT1167" s="4"/>
      <c r="CU1167" s="4"/>
      <c r="CV1167" s="4"/>
      <c r="CW1167" s="4"/>
    </row>
    <row r="1168" ht="12.75" customHeight="1">
      <c r="A1168" s="4"/>
      <c r="B1168" s="4"/>
      <c r="C1168" s="4"/>
      <c r="D1168" s="4"/>
      <c r="E1168" s="4"/>
      <c r="F1168" s="4"/>
      <c r="G1168" s="4"/>
      <c r="H1168" s="4"/>
      <c r="I1168" s="4"/>
      <c r="J1168" s="5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5">
        <v>2014.0</v>
      </c>
      <c r="AM1168" s="45">
        <v>12.0</v>
      </c>
      <c r="AN1168" s="46" t="s">
        <v>61</v>
      </c>
      <c r="AO1168" s="46" t="s">
        <v>57</v>
      </c>
      <c r="AP1168" s="45">
        <v>93.54</v>
      </c>
      <c r="AQ1168" s="45">
        <v>87.54</v>
      </c>
      <c r="AR1168" s="46" t="str">
        <f>IF(Stats!$AP1168&gt;Stats!$AQ1168,Stats!$AN1168,Stats!$AO1168)</f>
        <v>Jimmy</v>
      </c>
      <c r="AS1168" s="46" t="str">
        <f>IF(Stats!$AR1168=Stats!$AN1168,CONCATENATE(Stats!$AN1168," over ",Stats!$AO1168),CONCATENATE(Stats!$AO1168," over ",Stats!$AN1168))</f>
        <v>Jimmy over Doug</v>
      </c>
      <c r="AT1168" s="46" t="str">
        <f>IF(Stats!$AR1168=Stats!$AO1168,CONCATENATE(Stats!$AN1168," loser to ",Stats!$AO1168),CONCATENATE(Stats!$AO1168," loser to ",Stats!$AN1168))</f>
        <v>Doug loser to Jimmy</v>
      </c>
      <c r="AU1168" s="45">
        <f>ABS(Stats!$AQ1168-Stats!$AP1168)</f>
        <v>6</v>
      </c>
      <c r="AV1168" s="45">
        <f>Stats!$AQ1168+Stats!$AP1168</f>
        <v>181.08</v>
      </c>
      <c r="AW1168" s="45"/>
      <c r="AX1168" s="4"/>
      <c r="AY1168" s="4"/>
      <c r="AZ1168" s="4"/>
      <c r="BB1168" s="4"/>
      <c r="BC1168" s="4"/>
      <c r="BD1168" s="4"/>
      <c r="BE1168" s="4"/>
      <c r="BG1168" s="4"/>
      <c r="BH1168" s="4"/>
      <c r="BI1168" s="4"/>
      <c r="BJ1168" s="4"/>
      <c r="BK1168" s="4"/>
      <c r="BL1168" s="4"/>
      <c r="BM1168" s="4"/>
      <c r="BN1168" s="4"/>
      <c r="BO1168" s="4"/>
      <c r="BP1168" s="4"/>
      <c r="BQ1168" s="4"/>
      <c r="BR1168" s="4"/>
      <c r="BS1168" s="4"/>
      <c r="BT1168" s="4"/>
      <c r="BU1168" s="4"/>
      <c r="BV1168" s="4"/>
      <c r="BW1168" s="4"/>
      <c r="BX1168" s="4"/>
      <c r="BY1168" s="4"/>
      <c r="BZ1168" s="4"/>
      <c r="CA1168" s="4"/>
      <c r="CB1168" s="4"/>
      <c r="CC1168" s="4"/>
      <c r="CD1168" s="4"/>
      <c r="CE1168" s="4"/>
      <c r="CF1168" s="4"/>
      <c r="CG1168" s="4"/>
      <c r="CH1168" s="4"/>
      <c r="CI1168" s="4"/>
      <c r="CJ1168" s="4"/>
      <c r="CK1168" s="4"/>
      <c r="CL1168" s="4"/>
      <c r="CM1168" s="4"/>
      <c r="CN1168" s="4"/>
      <c r="CO1168" s="4"/>
      <c r="CP1168" s="4"/>
      <c r="CQ1168" s="4"/>
      <c r="CR1168" s="4"/>
      <c r="CS1168" s="4"/>
      <c r="CT1168" s="4"/>
      <c r="CU1168" s="4"/>
      <c r="CV1168" s="4"/>
      <c r="CW1168" s="4"/>
    </row>
    <row r="1169" ht="12.75" customHeight="1">
      <c r="A1169" s="4"/>
      <c r="B1169" s="4"/>
      <c r="C1169" s="4"/>
      <c r="D1169" s="4"/>
      <c r="E1169" s="4"/>
      <c r="F1169" s="4"/>
      <c r="G1169" s="4"/>
      <c r="H1169" s="4"/>
      <c r="I1169" s="4"/>
      <c r="J1169" s="5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64">
        <v>2014.0</v>
      </c>
      <c r="AM1169" s="64">
        <v>12.0</v>
      </c>
      <c r="AN1169" s="65" t="s">
        <v>65</v>
      </c>
      <c r="AO1169" s="65" t="s">
        <v>58</v>
      </c>
      <c r="AP1169" s="64">
        <v>144.16</v>
      </c>
      <c r="AQ1169" s="64">
        <v>88.11</v>
      </c>
      <c r="AR1169" s="65" t="str">
        <f>IF(Stats!$AP1169&gt;Stats!$AQ1169,Stats!$AN1169,Stats!$AO1169)</f>
        <v>Neill</v>
      </c>
      <c r="AS1169" s="65" t="str">
        <f>IF(Stats!$AR1169=Stats!$AN1169,CONCATENATE(Stats!$AN1169," over ",Stats!$AO1169),CONCATENATE(Stats!$AO1169," over ",Stats!$AN1169))</f>
        <v>Neill over Ean</v>
      </c>
      <c r="AT1169" s="65" t="str">
        <f>IF(Stats!$AR1169=Stats!$AO1169,CONCATENATE(Stats!$AN1169," loser to ",Stats!$AO1169),CONCATENATE(Stats!$AO1169," loser to ",Stats!$AN1169))</f>
        <v>Ean loser to Neill</v>
      </c>
      <c r="AU1169" s="64">
        <f>ABS(Stats!$AQ1169-Stats!$AP1169)</f>
        <v>56.05</v>
      </c>
      <c r="AV1169" s="64">
        <f>Stats!$AQ1169+Stats!$AP1169</f>
        <v>232.27</v>
      </c>
      <c r="AW1169" s="64"/>
      <c r="AX1169" s="4"/>
      <c r="AY1169" s="4"/>
      <c r="AZ1169" s="4"/>
      <c r="BB1169" s="4"/>
      <c r="BC1169" s="4"/>
      <c r="BD1169" s="4"/>
      <c r="BE1169" s="4"/>
      <c r="BG1169" s="4"/>
      <c r="BH1169" s="4"/>
      <c r="BI1169" s="4"/>
      <c r="BJ1169" s="4"/>
      <c r="BK1169" s="4"/>
      <c r="BL1169" s="4"/>
      <c r="BM1169" s="4"/>
      <c r="BN1169" s="4"/>
      <c r="BO1169" s="4"/>
      <c r="BP1169" s="4"/>
      <c r="BQ1169" s="4"/>
      <c r="BR1169" s="4"/>
      <c r="BS1169" s="4"/>
      <c r="BT1169" s="4"/>
      <c r="BU1169" s="4"/>
      <c r="BV1169" s="4"/>
      <c r="BW1169" s="4"/>
      <c r="BX1169" s="4"/>
      <c r="BY1169" s="4"/>
      <c r="BZ1169" s="4"/>
      <c r="CA1169" s="4"/>
      <c r="CB1169" s="4"/>
      <c r="CC1169" s="4"/>
      <c r="CD1169" s="4"/>
      <c r="CE1169" s="4"/>
      <c r="CF1169" s="4"/>
      <c r="CG1169" s="4"/>
      <c r="CH1169" s="4"/>
      <c r="CI1169" s="4"/>
      <c r="CJ1169" s="4"/>
      <c r="CK1169" s="4"/>
      <c r="CL1169" s="4"/>
      <c r="CM1169" s="4"/>
      <c r="CN1169" s="4"/>
      <c r="CO1169" s="4"/>
      <c r="CP1169" s="4"/>
      <c r="CQ1169" s="4"/>
      <c r="CR1169" s="4"/>
      <c r="CS1169" s="4"/>
      <c r="CT1169" s="4"/>
      <c r="CU1169" s="4"/>
      <c r="CV1169" s="4"/>
      <c r="CW1169" s="4"/>
    </row>
    <row r="1170" ht="12.75" customHeight="1">
      <c r="A1170" s="4"/>
      <c r="B1170" s="4"/>
      <c r="C1170" s="4"/>
      <c r="D1170" s="4"/>
      <c r="E1170" s="4"/>
      <c r="F1170" s="4"/>
      <c r="G1170" s="4"/>
      <c r="H1170" s="4"/>
      <c r="I1170" s="4"/>
      <c r="J1170" s="5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5">
        <v>2014.0</v>
      </c>
      <c r="AM1170" s="45">
        <v>11.0</v>
      </c>
      <c r="AN1170" s="46" t="s">
        <v>55</v>
      </c>
      <c r="AO1170" s="46" t="s">
        <v>65</v>
      </c>
      <c r="AP1170" s="45">
        <v>145.03</v>
      </c>
      <c r="AQ1170" s="45">
        <v>115.34</v>
      </c>
      <c r="AR1170" s="46" t="str">
        <f>IF(Stats!$AP1170&gt;Stats!$AQ1170,Stats!$AN1170,Stats!$AO1170)</f>
        <v>Dave</v>
      </c>
      <c r="AS1170" s="46" t="str">
        <f>IF(Stats!$AR1170=Stats!$AN1170,CONCATENATE(Stats!$AN1170," over ",Stats!$AO1170),CONCATENATE(Stats!$AO1170," over ",Stats!$AN1170))</f>
        <v>Dave over Neill</v>
      </c>
      <c r="AT1170" s="46" t="str">
        <f>IF(Stats!$AR1170=Stats!$AO1170,CONCATENATE(Stats!$AN1170," loser to ",Stats!$AO1170),CONCATENATE(Stats!$AO1170," loser to ",Stats!$AN1170))</f>
        <v>Neill loser to Dave</v>
      </c>
      <c r="AU1170" s="45">
        <f>ABS(Stats!$AQ1170-Stats!$AP1170)</f>
        <v>29.69</v>
      </c>
      <c r="AV1170" s="45">
        <f>Stats!$AQ1170+Stats!$AP1170</f>
        <v>260.37</v>
      </c>
      <c r="AW1170" s="45"/>
      <c r="AX1170" s="4"/>
      <c r="AY1170" s="4"/>
      <c r="AZ1170" s="4"/>
      <c r="BB1170" s="4"/>
      <c r="BC1170" s="4"/>
      <c r="BD1170" s="4"/>
      <c r="BE1170" s="4"/>
      <c r="BG1170" s="4"/>
      <c r="BH1170" s="4"/>
      <c r="BI1170" s="4"/>
      <c r="BJ1170" s="4"/>
      <c r="BK1170" s="4"/>
      <c r="BL1170" s="4"/>
      <c r="BM1170" s="4"/>
      <c r="BN1170" s="4"/>
      <c r="BO1170" s="4"/>
      <c r="BP1170" s="4"/>
      <c r="BQ1170" s="4"/>
      <c r="BR1170" s="4"/>
      <c r="BS1170" s="4"/>
      <c r="BT1170" s="4"/>
      <c r="BU1170" s="4"/>
      <c r="BV1170" s="4"/>
      <c r="BW1170" s="4"/>
      <c r="BX1170" s="4"/>
      <c r="BY1170" s="4"/>
      <c r="BZ1170" s="4"/>
      <c r="CA1170" s="4"/>
      <c r="CB1170" s="4"/>
      <c r="CC1170" s="4"/>
      <c r="CD1170" s="4"/>
      <c r="CE1170" s="4"/>
      <c r="CF1170" s="4"/>
      <c r="CG1170" s="4"/>
      <c r="CH1170" s="4"/>
      <c r="CI1170" s="4"/>
      <c r="CJ1170" s="4"/>
      <c r="CK1170" s="4"/>
      <c r="CL1170" s="4"/>
      <c r="CM1170" s="4"/>
      <c r="CN1170" s="4"/>
      <c r="CO1170" s="4"/>
      <c r="CP1170" s="4"/>
      <c r="CQ1170" s="4"/>
      <c r="CR1170" s="4"/>
      <c r="CS1170" s="4"/>
      <c r="CT1170" s="4"/>
      <c r="CU1170" s="4"/>
      <c r="CV1170" s="4"/>
      <c r="CW1170" s="4"/>
    </row>
    <row r="1171" ht="12.75" customHeight="1">
      <c r="A1171" s="4"/>
      <c r="B1171" s="4"/>
      <c r="C1171" s="4"/>
      <c r="D1171" s="4"/>
      <c r="E1171" s="4"/>
      <c r="F1171" s="4"/>
      <c r="G1171" s="4"/>
      <c r="H1171" s="4"/>
      <c r="I1171" s="4"/>
      <c r="J1171" s="5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64">
        <v>2014.0</v>
      </c>
      <c r="AM1171" s="64">
        <v>11.0</v>
      </c>
      <c r="AN1171" s="65" t="s">
        <v>68</v>
      </c>
      <c r="AO1171" s="65" t="s">
        <v>51</v>
      </c>
      <c r="AP1171" s="64">
        <v>61.46</v>
      </c>
      <c r="AQ1171" s="64">
        <v>77.85</v>
      </c>
      <c r="AR1171" s="65" t="str">
        <f>IF(Stats!$AP1171&gt;Stats!$AQ1171,Stats!$AN1171,Stats!$AO1171)</f>
        <v>Cam</v>
      </c>
      <c r="AS1171" s="65" t="str">
        <f>IF(Stats!$AR1171=Stats!$AN1171,CONCATENATE(Stats!$AN1171," over ",Stats!$AO1171),CONCATENATE(Stats!$AO1171," over ",Stats!$AN1171))</f>
        <v>Cam over Ryan</v>
      </c>
      <c r="AT1171" s="65" t="str">
        <f>IF(Stats!$AR1171=Stats!$AO1171,CONCATENATE(Stats!$AN1171," loser to ",Stats!$AO1171),CONCATENATE(Stats!$AO1171," loser to ",Stats!$AN1171))</f>
        <v>Ryan loser to Cam</v>
      </c>
      <c r="AU1171" s="64">
        <f>ABS(Stats!$AQ1171-Stats!$AP1171)</f>
        <v>16.39</v>
      </c>
      <c r="AV1171" s="64">
        <f>Stats!$AQ1171+Stats!$AP1171</f>
        <v>139.31</v>
      </c>
      <c r="AW1171" s="64"/>
      <c r="AX1171" s="4"/>
      <c r="AY1171" s="4"/>
      <c r="AZ1171" s="4"/>
      <c r="BB1171" s="4"/>
      <c r="BC1171" s="4"/>
      <c r="BD1171" s="4"/>
      <c r="BE1171" s="4"/>
      <c r="BG1171" s="4"/>
      <c r="BH1171" s="4"/>
      <c r="BI1171" s="4"/>
      <c r="BJ1171" s="4"/>
      <c r="BK1171" s="4"/>
      <c r="BL1171" s="4"/>
      <c r="BM1171" s="4"/>
      <c r="BN1171" s="4"/>
      <c r="BO1171" s="4"/>
      <c r="BP1171" s="4"/>
      <c r="BQ1171" s="4"/>
      <c r="BR1171" s="4"/>
      <c r="BS1171" s="4"/>
      <c r="BT1171" s="4"/>
      <c r="BU1171" s="4"/>
      <c r="BV1171" s="4"/>
      <c r="BW1171" s="4"/>
      <c r="BX1171" s="4"/>
      <c r="BY1171" s="4"/>
      <c r="BZ1171" s="4"/>
      <c r="CA1171" s="4"/>
      <c r="CB1171" s="4"/>
      <c r="CC1171" s="4"/>
      <c r="CD1171" s="4"/>
      <c r="CE1171" s="4"/>
      <c r="CF1171" s="4"/>
      <c r="CG1171" s="4"/>
      <c r="CH1171" s="4"/>
      <c r="CI1171" s="4"/>
      <c r="CJ1171" s="4"/>
      <c r="CK1171" s="4"/>
      <c r="CL1171" s="4"/>
      <c r="CM1171" s="4"/>
      <c r="CN1171" s="4"/>
      <c r="CO1171" s="4"/>
      <c r="CP1171" s="4"/>
      <c r="CQ1171" s="4"/>
      <c r="CR1171" s="4"/>
      <c r="CS1171" s="4"/>
      <c r="CT1171" s="4"/>
      <c r="CU1171" s="4"/>
      <c r="CV1171" s="4"/>
      <c r="CW1171" s="4"/>
    </row>
    <row r="1172" ht="12.75" customHeight="1">
      <c r="A1172" s="4"/>
      <c r="B1172" s="4"/>
      <c r="C1172" s="4"/>
      <c r="D1172" s="4"/>
      <c r="E1172" s="4"/>
      <c r="F1172" s="4"/>
      <c r="G1172" s="4"/>
      <c r="H1172" s="4"/>
      <c r="I1172" s="4"/>
      <c r="J1172" s="5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5">
        <v>2014.0</v>
      </c>
      <c r="AM1172" s="45">
        <v>11.0</v>
      </c>
      <c r="AN1172" s="46" t="s">
        <v>63</v>
      </c>
      <c r="AO1172" s="46" t="s">
        <v>60</v>
      </c>
      <c r="AP1172" s="45">
        <v>101.72</v>
      </c>
      <c r="AQ1172" s="45">
        <v>44.77</v>
      </c>
      <c r="AR1172" s="46" t="str">
        <f>IF(Stats!$AP1172&gt;Stats!$AQ1172,Stats!$AN1172,Stats!$AO1172)</f>
        <v>Mike S</v>
      </c>
      <c r="AS1172" s="46" t="str">
        <f>IF(Stats!$AR1172=Stats!$AN1172,CONCATENATE(Stats!$AN1172," over ",Stats!$AO1172),CONCATENATE(Stats!$AO1172," over ",Stats!$AN1172))</f>
        <v>Mike S over Hoyle</v>
      </c>
      <c r="AT1172" s="46" t="str">
        <f>IF(Stats!$AR1172=Stats!$AO1172,CONCATENATE(Stats!$AN1172," loser to ",Stats!$AO1172),CONCATENATE(Stats!$AO1172," loser to ",Stats!$AN1172))</f>
        <v>Hoyle loser to Mike S</v>
      </c>
      <c r="AU1172" s="45">
        <f>ABS(Stats!$AQ1172-Stats!$AP1172)</f>
        <v>56.95</v>
      </c>
      <c r="AV1172" s="45">
        <f>Stats!$AQ1172+Stats!$AP1172</f>
        <v>146.49</v>
      </c>
      <c r="AW1172" s="45"/>
      <c r="AX1172" s="4"/>
      <c r="AY1172" s="4"/>
      <c r="AZ1172" s="4"/>
      <c r="BB1172" s="4"/>
      <c r="BC1172" s="4"/>
      <c r="BD1172" s="4"/>
      <c r="BE1172" s="4"/>
      <c r="BG1172" s="4"/>
      <c r="BH1172" s="4"/>
      <c r="BI1172" s="4"/>
      <c r="BJ1172" s="4"/>
      <c r="BK1172" s="4"/>
      <c r="BL1172" s="4"/>
      <c r="BM1172" s="4"/>
      <c r="BN1172" s="4"/>
      <c r="BO1172" s="4"/>
      <c r="BP1172" s="4"/>
      <c r="BQ1172" s="4"/>
      <c r="BR1172" s="4"/>
      <c r="BS1172" s="4"/>
      <c r="BT1172" s="4"/>
      <c r="BU1172" s="4"/>
      <c r="BV1172" s="4"/>
      <c r="BW1172" s="4"/>
      <c r="BX1172" s="4"/>
      <c r="BY1172" s="4"/>
      <c r="BZ1172" s="4"/>
      <c r="CA1172" s="4"/>
      <c r="CB1172" s="4"/>
      <c r="CC1172" s="4"/>
      <c r="CD1172" s="4"/>
      <c r="CE1172" s="4"/>
      <c r="CF1172" s="4"/>
      <c r="CG1172" s="4"/>
      <c r="CH1172" s="4"/>
      <c r="CI1172" s="4"/>
      <c r="CJ1172" s="4"/>
      <c r="CK1172" s="4"/>
      <c r="CL1172" s="4"/>
      <c r="CM1172" s="4"/>
      <c r="CN1172" s="4"/>
      <c r="CO1172" s="4"/>
      <c r="CP1172" s="4"/>
      <c r="CQ1172" s="4"/>
      <c r="CR1172" s="4"/>
      <c r="CS1172" s="4"/>
      <c r="CT1172" s="4"/>
      <c r="CU1172" s="4"/>
      <c r="CV1172" s="4"/>
      <c r="CW1172" s="4"/>
    </row>
    <row r="1173" ht="12.75" customHeight="1">
      <c r="A1173" s="4"/>
      <c r="B1173" s="4"/>
      <c r="C1173" s="4"/>
      <c r="D1173" s="4"/>
      <c r="E1173" s="4"/>
      <c r="F1173" s="4"/>
      <c r="G1173" s="4"/>
      <c r="H1173" s="4"/>
      <c r="I1173" s="4"/>
      <c r="J1173" s="5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64">
        <v>2014.0</v>
      </c>
      <c r="AM1173" s="64">
        <v>11.0</v>
      </c>
      <c r="AN1173" s="65" t="s">
        <v>69</v>
      </c>
      <c r="AO1173" s="65" t="s">
        <v>66</v>
      </c>
      <c r="AP1173" s="64">
        <v>58.0</v>
      </c>
      <c r="AQ1173" s="64">
        <v>66.98</v>
      </c>
      <c r="AR1173" s="65" t="str">
        <f>IF(Stats!$AP1173&gt;Stats!$AQ1173,Stats!$AN1173,Stats!$AO1173)</f>
        <v>Nixon</v>
      </c>
      <c r="AS1173" s="65" t="str">
        <f>IF(Stats!$AR1173=Stats!$AN1173,CONCATENATE(Stats!$AN1173," over ",Stats!$AO1173),CONCATENATE(Stats!$AO1173," over ",Stats!$AN1173))</f>
        <v>Nixon over Todd</v>
      </c>
      <c r="AT1173" s="65" t="str">
        <f>IF(Stats!$AR1173=Stats!$AO1173,CONCATENATE(Stats!$AN1173," loser to ",Stats!$AO1173),CONCATENATE(Stats!$AO1173," loser to ",Stats!$AN1173))</f>
        <v>Todd loser to Nixon</v>
      </c>
      <c r="AU1173" s="64">
        <f>ABS(Stats!$AQ1173-Stats!$AP1173)</f>
        <v>8.98</v>
      </c>
      <c r="AV1173" s="64">
        <f>Stats!$AQ1173+Stats!$AP1173</f>
        <v>124.98</v>
      </c>
      <c r="AW1173" s="64"/>
      <c r="AX1173" s="4"/>
      <c r="AY1173" s="4"/>
      <c r="AZ1173" s="4"/>
      <c r="BB1173" s="4"/>
      <c r="BC1173" s="4"/>
      <c r="BD1173" s="4"/>
      <c r="BE1173" s="4"/>
      <c r="BG1173" s="4"/>
      <c r="BH1173" s="4"/>
      <c r="BI1173" s="4"/>
      <c r="BJ1173" s="4"/>
      <c r="BK1173" s="4"/>
      <c r="BL1173" s="4"/>
      <c r="BM1173" s="4"/>
      <c r="BN1173" s="4"/>
      <c r="BO1173" s="4"/>
      <c r="BP1173" s="4"/>
      <c r="BQ1173" s="4"/>
      <c r="BR1173" s="4"/>
      <c r="BS1173" s="4"/>
      <c r="BT1173" s="4"/>
      <c r="BU1173" s="4"/>
      <c r="BV1173" s="4"/>
      <c r="BW1173" s="4"/>
      <c r="BX1173" s="4"/>
      <c r="BY1173" s="4"/>
      <c r="BZ1173" s="4"/>
      <c r="CA1173" s="4"/>
      <c r="CB1173" s="4"/>
      <c r="CC1173" s="4"/>
      <c r="CD1173" s="4"/>
      <c r="CE1173" s="4"/>
      <c r="CF1173" s="4"/>
      <c r="CG1173" s="4"/>
      <c r="CH1173" s="4"/>
      <c r="CI1173" s="4"/>
      <c r="CJ1173" s="4"/>
      <c r="CK1173" s="4"/>
      <c r="CL1173" s="4"/>
      <c r="CM1173" s="4"/>
      <c r="CN1173" s="4"/>
      <c r="CO1173" s="4"/>
      <c r="CP1173" s="4"/>
      <c r="CQ1173" s="4"/>
      <c r="CR1173" s="4"/>
      <c r="CS1173" s="4"/>
      <c r="CT1173" s="4"/>
      <c r="CU1173" s="4"/>
      <c r="CV1173" s="4"/>
      <c r="CW1173" s="4"/>
    </row>
    <row r="1174" ht="12.75" customHeight="1">
      <c r="A1174" s="4"/>
      <c r="B1174" s="4"/>
      <c r="C1174" s="4"/>
      <c r="D1174" s="4"/>
      <c r="E1174" s="4"/>
      <c r="F1174" s="4"/>
      <c r="G1174" s="4"/>
      <c r="H1174" s="4"/>
      <c r="I1174" s="4"/>
      <c r="J1174" s="5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5">
        <v>2014.0</v>
      </c>
      <c r="AM1174" s="45">
        <v>11.0</v>
      </c>
      <c r="AN1174" s="46" t="s">
        <v>49</v>
      </c>
      <c r="AO1174" s="46" t="s">
        <v>59</v>
      </c>
      <c r="AP1174" s="45">
        <v>72.99</v>
      </c>
      <c r="AQ1174" s="45">
        <v>88.08</v>
      </c>
      <c r="AR1174" s="46" t="str">
        <f>IF(Stats!$AP1174&gt;Stats!$AQ1174,Stats!$AN1174,Stats!$AO1174)</f>
        <v>Forrest</v>
      </c>
      <c r="AS1174" s="46" t="str">
        <f>IF(Stats!$AR1174=Stats!$AN1174,CONCATENATE(Stats!$AN1174," over ",Stats!$AO1174),CONCATENATE(Stats!$AO1174," over ",Stats!$AN1174))</f>
        <v>Forrest over Adler</v>
      </c>
      <c r="AT1174" s="46" t="str">
        <f>IF(Stats!$AR1174=Stats!$AO1174,CONCATENATE(Stats!$AN1174," loser to ",Stats!$AO1174),CONCATENATE(Stats!$AO1174," loser to ",Stats!$AN1174))</f>
        <v>Adler loser to Forrest</v>
      </c>
      <c r="AU1174" s="45">
        <f>ABS(Stats!$AQ1174-Stats!$AP1174)</f>
        <v>15.09</v>
      </c>
      <c r="AV1174" s="45">
        <f>Stats!$AQ1174+Stats!$AP1174</f>
        <v>161.07</v>
      </c>
      <c r="AW1174" s="45"/>
      <c r="AX1174" s="4"/>
      <c r="AY1174" s="4"/>
      <c r="AZ1174" s="4"/>
      <c r="BB1174" s="4"/>
      <c r="BC1174" s="4"/>
      <c r="BD1174" s="4"/>
      <c r="BE1174" s="4"/>
      <c r="BG1174" s="4"/>
      <c r="BH1174" s="4"/>
      <c r="BI1174" s="4"/>
      <c r="BJ1174" s="4"/>
      <c r="BK1174" s="4"/>
      <c r="BL1174" s="4"/>
      <c r="BM1174" s="4"/>
      <c r="BN1174" s="4"/>
      <c r="BO1174" s="4"/>
      <c r="BP1174" s="4"/>
      <c r="BQ1174" s="4"/>
      <c r="BR1174" s="4"/>
      <c r="BS1174" s="4"/>
      <c r="BT1174" s="4"/>
      <c r="BU1174" s="4"/>
      <c r="BV1174" s="4"/>
      <c r="BW1174" s="4"/>
      <c r="BX1174" s="4"/>
      <c r="BY1174" s="4"/>
      <c r="BZ1174" s="4"/>
      <c r="CA1174" s="4"/>
      <c r="CB1174" s="4"/>
      <c r="CC1174" s="4"/>
      <c r="CD1174" s="4"/>
      <c r="CE1174" s="4"/>
      <c r="CF1174" s="4"/>
      <c r="CG1174" s="4"/>
      <c r="CH1174" s="4"/>
      <c r="CI1174" s="4"/>
      <c r="CJ1174" s="4"/>
      <c r="CK1174" s="4"/>
      <c r="CL1174" s="4"/>
      <c r="CM1174" s="4"/>
      <c r="CN1174" s="4"/>
      <c r="CO1174" s="4"/>
      <c r="CP1174" s="4"/>
      <c r="CQ1174" s="4"/>
      <c r="CR1174" s="4"/>
      <c r="CS1174" s="4"/>
      <c r="CT1174" s="4"/>
      <c r="CU1174" s="4"/>
      <c r="CV1174" s="4"/>
      <c r="CW1174" s="4"/>
    </row>
    <row r="1175" ht="12.75" customHeight="1">
      <c r="A1175" s="4"/>
      <c r="B1175" s="4"/>
      <c r="C1175" s="4"/>
      <c r="D1175" s="4"/>
      <c r="E1175" s="4"/>
      <c r="F1175" s="4"/>
      <c r="G1175" s="4"/>
      <c r="H1175" s="4"/>
      <c r="I1175" s="4"/>
      <c r="J1175" s="5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64">
        <v>2014.0</v>
      </c>
      <c r="AM1175" s="64">
        <v>11.0</v>
      </c>
      <c r="AN1175" s="65" t="s">
        <v>57</v>
      </c>
      <c r="AO1175" s="65" t="s">
        <v>50</v>
      </c>
      <c r="AP1175" s="64">
        <v>69.53</v>
      </c>
      <c r="AQ1175" s="64">
        <v>91.87</v>
      </c>
      <c r="AR1175" s="65" t="str">
        <f>IF(Stats!$AP1175&gt;Stats!$AQ1175,Stats!$AN1175,Stats!$AO1175)</f>
        <v>AJ</v>
      </c>
      <c r="AS1175" s="65" t="str">
        <f>IF(Stats!$AR1175=Stats!$AN1175,CONCATENATE(Stats!$AN1175," over ",Stats!$AO1175),CONCATENATE(Stats!$AO1175," over ",Stats!$AN1175))</f>
        <v>AJ over Doug</v>
      </c>
      <c r="AT1175" s="65" t="str">
        <f>IF(Stats!$AR1175=Stats!$AO1175,CONCATENATE(Stats!$AN1175," loser to ",Stats!$AO1175),CONCATENATE(Stats!$AO1175," loser to ",Stats!$AN1175))</f>
        <v>Doug loser to AJ</v>
      </c>
      <c r="AU1175" s="64">
        <f>ABS(Stats!$AQ1175-Stats!$AP1175)</f>
        <v>22.34</v>
      </c>
      <c r="AV1175" s="64">
        <f>Stats!$AQ1175+Stats!$AP1175</f>
        <v>161.4</v>
      </c>
      <c r="AW1175" s="64"/>
      <c r="AX1175" s="4"/>
      <c r="AY1175" s="4"/>
      <c r="AZ1175" s="4"/>
      <c r="BB1175" s="4"/>
      <c r="BC1175" s="4"/>
      <c r="BD1175" s="4"/>
      <c r="BE1175" s="4"/>
      <c r="BG1175" s="4"/>
      <c r="BH1175" s="4"/>
      <c r="BI1175" s="4"/>
      <c r="BJ1175" s="4"/>
      <c r="BK1175" s="4"/>
      <c r="BL1175" s="4"/>
      <c r="BM1175" s="4"/>
      <c r="BN1175" s="4"/>
      <c r="BO1175" s="4"/>
      <c r="BP1175" s="4"/>
      <c r="BQ1175" s="4"/>
      <c r="BR1175" s="4"/>
      <c r="BS1175" s="4"/>
      <c r="BT1175" s="4"/>
      <c r="BU1175" s="4"/>
      <c r="BV1175" s="4"/>
      <c r="BW1175" s="4"/>
      <c r="BX1175" s="4"/>
      <c r="BY1175" s="4"/>
      <c r="BZ1175" s="4"/>
      <c r="CA1175" s="4"/>
      <c r="CB1175" s="4"/>
      <c r="CC1175" s="4"/>
      <c r="CD1175" s="4"/>
      <c r="CE1175" s="4"/>
      <c r="CF1175" s="4"/>
      <c r="CG1175" s="4"/>
      <c r="CH1175" s="4"/>
      <c r="CI1175" s="4"/>
      <c r="CJ1175" s="4"/>
      <c r="CK1175" s="4"/>
      <c r="CL1175" s="4"/>
      <c r="CM1175" s="4"/>
      <c r="CN1175" s="4"/>
      <c r="CO1175" s="4"/>
      <c r="CP1175" s="4"/>
      <c r="CQ1175" s="4"/>
      <c r="CR1175" s="4"/>
      <c r="CS1175" s="4"/>
      <c r="CT1175" s="4"/>
      <c r="CU1175" s="4"/>
      <c r="CV1175" s="4"/>
      <c r="CW1175" s="4"/>
    </row>
    <row r="1176" ht="12.75" customHeight="1">
      <c r="A1176" s="4"/>
      <c r="B1176" s="4"/>
      <c r="C1176" s="4"/>
      <c r="D1176" s="4"/>
      <c r="E1176" s="4"/>
      <c r="F1176" s="4"/>
      <c r="G1176" s="4"/>
      <c r="H1176" s="4"/>
      <c r="I1176" s="4"/>
      <c r="J1176" s="5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5">
        <v>2014.0</v>
      </c>
      <c r="AM1176" s="45">
        <v>11.0</v>
      </c>
      <c r="AN1176" s="46" t="s">
        <v>58</v>
      </c>
      <c r="AO1176" s="46" t="s">
        <v>61</v>
      </c>
      <c r="AP1176" s="45">
        <v>114.33</v>
      </c>
      <c r="AQ1176" s="45">
        <v>89.87</v>
      </c>
      <c r="AR1176" s="46" t="str">
        <f>IF(Stats!$AP1176&gt;Stats!$AQ1176,Stats!$AN1176,Stats!$AO1176)</f>
        <v>Ean</v>
      </c>
      <c r="AS1176" s="46" t="str">
        <f>IF(Stats!$AR1176=Stats!$AN1176,CONCATENATE(Stats!$AN1176," over ",Stats!$AO1176),CONCATENATE(Stats!$AO1176," over ",Stats!$AN1176))</f>
        <v>Ean over Jimmy</v>
      </c>
      <c r="AT1176" s="46" t="str">
        <f>IF(Stats!$AR1176=Stats!$AO1176,CONCATENATE(Stats!$AN1176," loser to ",Stats!$AO1176),CONCATENATE(Stats!$AO1176," loser to ",Stats!$AN1176))</f>
        <v>Jimmy loser to Ean</v>
      </c>
      <c r="AU1176" s="45">
        <f>ABS(Stats!$AQ1176-Stats!$AP1176)</f>
        <v>24.46</v>
      </c>
      <c r="AV1176" s="45">
        <f>Stats!$AQ1176+Stats!$AP1176</f>
        <v>204.2</v>
      </c>
      <c r="AW1176" s="45"/>
      <c r="AX1176" s="4"/>
      <c r="AY1176" s="4"/>
      <c r="AZ1176" s="4"/>
      <c r="BB1176" s="4"/>
      <c r="BC1176" s="4"/>
      <c r="BD1176" s="4"/>
      <c r="BE1176" s="4"/>
      <c r="BG1176" s="4"/>
      <c r="BH1176" s="4"/>
      <c r="BI1176" s="4"/>
      <c r="BJ1176" s="4"/>
      <c r="BK1176" s="4"/>
      <c r="BL1176" s="4"/>
      <c r="BM1176" s="4"/>
      <c r="BN1176" s="4"/>
      <c r="BO1176" s="4"/>
      <c r="BP1176" s="4"/>
      <c r="BQ1176" s="4"/>
      <c r="BR1176" s="4"/>
      <c r="BS1176" s="4"/>
      <c r="BT1176" s="4"/>
      <c r="BU1176" s="4"/>
      <c r="BV1176" s="4"/>
      <c r="BW1176" s="4"/>
      <c r="BX1176" s="4"/>
      <c r="BY1176" s="4"/>
      <c r="BZ1176" s="4"/>
      <c r="CA1176" s="4"/>
      <c r="CB1176" s="4"/>
      <c r="CC1176" s="4"/>
      <c r="CD1176" s="4"/>
      <c r="CE1176" s="4"/>
      <c r="CF1176" s="4"/>
      <c r="CG1176" s="4"/>
      <c r="CH1176" s="4"/>
      <c r="CI1176" s="4"/>
      <c r="CJ1176" s="4"/>
      <c r="CK1176" s="4"/>
      <c r="CL1176" s="4"/>
      <c r="CM1176" s="4"/>
      <c r="CN1176" s="4"/>
      <c r="CO1176" s="4"/>
      <c r="CP1176" s="4"/>
      <c r="CQ1176" s="4"/>
      <c r="CR1176" s="4"/>
      <c r="CS1176" s="4"/>
      <c r="CT1176" s="4"/>
      <c r="CU1176" s="4"/>
      <c r="CV1176" s="4"/>
      <c r="CW1176" s="4"/>
    </row>
    <row r="1177" ht="12.75" customHeight="1">
      <c r="A1177" s="4"/>
      <c r="B1177" s="4"/>
      <c r="C1177" s="4"/>
      <c r="D1177" s="4"/>
      <c r="E1177" s="4"/>
      <c r="F1177" s="4"/>
      <c r="G1177" s="4"/>
      <c r="H1177" s="4"/>
      <c r="I1177" s="4"/>
      <c r="J1177" s="5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64">
        <v>2014.0</v>
      </c>
      <c r="AM1177" s="64">
        <v>10.0</v>
      </c>
      <c r="AN1177" s="65" t="s">
        <v>61</v>
      </c>
      <c r="AO1177" s="65" t="s">
        <v>55</v>
      </c>
      <c r="AP1177" s="64">
        <v>126.78</v>
      </c>
      <c r="AQ1177" s="64">
        <v>101.84</v>
      </c>
      <c r="AR1177" s="65" t="str">
        <f>IF(Stats!$AP1177&gt;Stats!$AQ1177,Stats!$AN1177,Stats!$AO1177)</f>
        <v>Jimmy</v>
      </c>
      <c r="AS1177" s="65" t="str">
        <f>IF(Stats!$AR1177=Stats!$AN1177,CONCATENATE(Stats!$AN1177," over ",Stats!$AO1177),CONCATENATE(Stats!$AO1177," over ",Stats!$AN1177))</f>
        <v>Jimmy over Dave</v>
      </c>
      <c r="AT1177" s="65" t="str">
        <f>IF(Stats!$AR1177=Stats!$AO1177,CONCATENATE(Stats!$AN1177," loser to ",Stats!$AO1177),CONCATENATE(Stats!$AO1177," loser to ",Stats!$AN1177))</f>
        <v>Dave loser to Jimmy</v>
      </c>
      <c r="AU1177" s="64">
        <f>ABS(Stats!$AQ1177-Stats!$AP1177)</f>
        <v>24.94</v>
      </c>
      <c r="AV1177" s="64">
        <f>Stats!$AQ1177+Stats!$AP1177</f>
        <v>228.62</v>
      </c>
      <c r="AW1177" s="64"/>
      <c r="AX1177" s="4"/>
      <c r="AY1177" s="4"/>
      <c r="AZ1177" s="4"/>
      <c r="BB1177" s="4"/>
      <c r="BC1177" s="4"/>
      <c r="BD1177" s="4"/>
      <c r="BE1177" s="4"/>
      <c r="BG1177" s="4"/>
      <c r="BH1177" s="4"/>
      <c r="BI1177" s="4"/>
      <c r="BJ1177" s="4"/>
      <c r="BK1177" s="4"/>
      <c r="BL1177" s="4"/>
      <c r="BM1177" s="4"/>
      <c r="BN1177" s="4"/>
      <c r="BO1177" s="4"/>
      <c r="BP1177" s="4"/>
      <c r="BQ1177" s="4"/>
      <c r="BR1177" s="4"/>
      <c r="BS1177" s="4"/>
      <c r="BT1177" s="4"/>
      <c r="BU1177" s="4"/>
      <c r="BV1177" s="4"/>
      <c r="BW1177" s="4"/>
      <c r="BX1177" s="4"/>
      <c r="BY1177" s="4"/>
      <c r="BZ1177" s="4"/>
      <c r="CA1177" s="4"/>
      <c r="CB1177" s="4"/>
      <c r="CC1177" s="4"/>
      <c r="CD1177" s="4"/>
      <c r="CE1177" s="4"/>
      <c r="CF1177" s="4"/>
      <c r="CG1177" s="4"/>
      <c r="CH1177" s="4"/>
      <c r="CI1177" s="4"/>
      <c r="CJ1177" s="4"/>
      <c r="CK1177" s="4"/>
      <c r="CL1177" s="4"/>
      <c r="CM1177" s="4"/>
      <c r="CN1177" s="4"/>
      <c r="CO1177" s="4"/>
      <c r="CP1177" s="4"/>
      <c r="CQ1177" s="4"/>
      <c r="CR1177" s="4"/>
      <c r="CS1177" s="4"/>
      <c r="CT1177" s="4"/>
      <c r="CU1177" s="4"/>
      <c r="CV1177" s="4"/>
      <c r="CW1177" s="4"/>
    </row>
    <row r="1178" ht="12.75" customHeight="1">
      <c r="A1178" s="4"/>
      <c r="B1178" s="4"/>
      <c r="C1178" s="4"/>
      <c r="D1178" s="4"/>
      <c r="E1178" s="4"/>
      <c r="F1178" s="4"/>
      <c r="G1178" s="4"/>
      <c r="H1178" s="4"/>
      <c r="I1178" s="4"/>
      <c r="J1178" s="5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5">
        <v>2014.0</v>
      </c>
      <c r="AM1178" s="45">
        <v>10.0</v>
      </c>
      <c r="AN1178" s="46" t="s">
        <v>65</v>
      </c>
      <c r="AO1178" s="46" t="s">
        <v>68</v>
      </c>
      <c r="AP1178" s="45">
        <v>105.2</v>
      </c>
      <c r="AQ1178" s="45">
        <v>126.3</v>
      </c>
      <c r="AR1178" s="46" t="str">
        <f>IF(Stats!$AP1178&gt;Stats!$AQ1178,Stats!$AN1178,Stats!$AO1178)</f>
        <v>Ryan</v>
      </c>
      <c r="AS1178" s="46" t="str">
        <f>IF(Stats!$AR1178=Stats!$AN1178,CONCATENATE(Stats!$AN1178," over ",Stats!$AO1178),CONCATENATE(Stats!$AO1178," over ",Stats!$AN1178))</f>
        <v>Ryan over Neill</v>
      </c>
      <c r="AT1178" s="46" t="str">
        <f>IF(Stats!$AR1178=Stats!$AO1178,CONCATENATE(Stats!$AN1178," loser to ",Stats!$AO1178),CONCATENATE(Stats!$AO1178," loser to ",Stats!$AN1178))</f>
        <v>Neill loser to Ryan</v>
      </c>
      <c r="AU1178" s="45">
        <f>ABS(Stats!$AQ1178-Stats!$AP1178)</f>
        <v>21.1</v>
      </c>
      <c r="AV1178" s="45">
        <f>Stats!$AQ1178+Stats!$AP1178</f>
        <v>231.5</v>
      </c>
      <c r="AW1178" s="45"/>
      <c r="AX1178" s="4"/>
      <c r="AY1178" s="4"/>
      <c r="AZ1178" s="4"/>
      <c r="BB1178" s="4"/>
      <c r="BC1178" s="4"/>
      <c r="BD1178" s="4"/>
      <c r="BE1178" s="4"/>
      <c r="BG1178" s="4"/>
      <c r="BH1178" s="4"/>
      <c r="BI1178" s="4"/>
      <c r="BJ1178" s="4"/>
      <c r="BK1178" s="4"/>
      <c r="BL1178" s="4"/>
      <c r="BM1178" s="4"/>
      <c r="BN1178" s="4"/>
      <c r="BO1178" s="4"/>
      <c r="BP1178" s="4"/>
      <c r="BQ1178" s="4"/>
      <c r="BR1178" s="4"/>
      <c r="BS1178" s="4"/>
      <c r="BT1178" s="4"/>
      <c r="BU1178" s="4"/>
      <c r="BV1178" s="4"/>
      <c r="BW1178" s="4"/>
      <c r="BX1178" s="4"/>
      <c r="BY1178" s="4"/>
      <c r="BZ1178" s="4"/>
      <c r="CA1178" s="4"/>
      <c r="CB1178" s="4"/>
      <c r="CC1178" s="4"/>
      <c r="CD1178" s="4"/>
      <c r="CE1178" s="4"/>
      <c r="CF1178" s="4"/>
      <c r="CG1178" s="4"/>
      <c r="CH1178" s="4"/>
      <c r="CI1178" s="4"/>
      <c r="CJ1178" s="4"/>
      <c r="CK1178" s="4"/>
      <c r="CL1178" s="4"/>
      <c r="CM1178" s="4"/>
      <c r="CN1178" s="4"/>
      <c r="CO1178" s="4"/>
      <c r="CP1178" s="4"/>
      <c r="CQ1178" s="4"/>
      <c r="CR1178" s="4"/>
      <c r="CS1178" s="4"/>
      <c r="CT1178" s="4"/>
      <c r="CU1178" s="4"/>
      <c r="CV1178" s="4"/>
      <c r="CW1178" s="4"/>
    </row>
    <row r="1179" ht="12.75" customHeight="1">
      <c r="A1179" s="4"/>
      <c r="B1179" s="4"/>
      <c r="C1179" s="4"/>
      <c r="D1179" s="4"/>
      <c r="E1179" s="4"/>
      <c r="F1179" s="4"/>
      <c r="G1179" s="4"/>
      <c r="H1179" s="4"/>
      <c r="I1179" s="4"/>
      <c r="J1179" s="5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64">
        <v>2014.0</v>
      </c>
      <c r="AM1179" s="64">
        <v>10.0</v>
      </c>
      <c r="AN1179" s="65" t="s">
        <v>51</v>
      </c>
      <c r="AO1179" s="65" t="s">
        <v>63</v>
      </c>
      <c r="AP1179" s="64">
        <v>75.54</v>
      </c>
      <c r="AQ1179" s="64">
        <v>90.94</v>
      </c>
      <c r="AR1179" s="65" t="str">
        <f>IF(Stats!$AP1179&gt;Stats!$AQ1179,Stats!$AN1179,Stats!$AO1179)</f>
        <v>Mike S</v>
      </c>
      <c r="AS1179" s="65" t="str">
        <f>IF(Stats!$AR1179=Stats!$AN1179,CONCATENATE(Stats!$AN1179," over ",Stats!$AO1179),CONCATENATE(Stats!$AO1179," over ",Stats!$AN1179))</f>
        <v>Mike S over Cam</v>
      </c>
      <c r="AT1179" s="65" t="str">
        <f>IF(Stats!$AR1179=Stats!$AO1179,CONCATENATE(Stats!$AN1179," loser to ",Stats!$AO1179),CONCATENATE(Stats!$AO1179," loser to ",Stats!$AN1179))</f>
        <v>Cam loser to Mike S</v>
      </c>
      <c r="AU1179" s="64">
        <f>ABS(Stats!$AQ1179-Stats!$AP1179)</f>
        <v>15.4</v>
      </c>
      <c r="AV1179" s="64">
        <f>Stats!$AQ1179+Stats!$AP1179</f>
        <v>166.48</v>
      </c>
      <c r="AW1179" s="64"/>
      <c r="AX1179" s="4"/>
      <c r="AY1179" s="4"/>
      <c r="AZ1179" s="4"/>
      <c r="BB1179" s="4"/>
      <c r="BC1179" s="4"/>
      <c r="BD1179" s="4"/>
      <c r="BE1179" s="4"/>
      <c r="BG1179" s="4"/>
      <c r="BH1179" s="4"/>
      <c r="BI1179" s="4"/>
      <c r="BJ1179" s="4"/>
      <c r="BK1179" s="4"/>
      <c r="BL1179" s="4"/>
      <c r="BM1179" s="4"/>
      <c r="BN1179" s="4"/>
      <c r="BO1179" s="4"/>
      <c r="BP1179" s="4"/>
      <c r="BQ1179" s="4"/>
      <c r="BR1179" s="4"/>
      <c r="BS1179" s="4"/>
      <c r="BT1179" s="4"/>
      <c r="BU1179" s="4"/>
      <c r="BV1179" s="4"/>
      <c r="BW1179" s="4"/>
      <c r="BX1179" s="4"/>
      <c r="BY1179" s="4"/>
      <c r="BZ1179" s="4"/>
      <c r="CA1179" s="4"/>
      <c r="CB1179" s="4"/>
      <c r="CC1179" s="4"/>
      <c r="CD1179" s="4"/>
      <c r="CE1179" s="4"/>
      <c r="CF1179" s="4"/>
      <c r="CG1179" s="4"/>
      <c r="CH1179" s="4"/>
      <c r="CI1179" s="4"/>
      <c r="CJ1179" s="4"/>
      <c r="CK1179" s="4"/>
      <c r="CL1179" s="4"/>
      <c r="CM1179" s="4"/>
      <c r="CN1179" s="4"/>
      <c r="CO1179" s="4"/>
      <c r="CP1179" s="4"/>
      <c r="CQ1179" s="4"/>
      <c r="CR1179" s="4"/>
      <c r="CS1179" s="4"/>
      <c r="CT1179" s="4"/>
      <c r="CU1179" s="4"/>
      <c r="CV1179" s="4"/>
      <c r="CW1179" s="4"/>
    </row>
    <row r="1180" ht="12.75" customHeight="1">
      <c r="A1180" s="4"/>
      <c r="B1180" s="4"/>
      <c r="C1180" s="4"/>
      <c r="D1180" s="4"/>
      <c r="E1180" s="4"/>
      <c r="F1180" s="4"/>
      <c r="G1180" s="4"/>
      <c r="H1180" s="4"/>
      <c r="I1180" s="4"/>
      <c r="J1180" s="5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5">
        <v>2014.0</v>
      </c>
      <c r="AM1180" s="45">
        <v>10.0</v>
      </c>
      <c r="AN1180" s="46" t="s">
        <v>60</v>
      </c>
      <c r="AO1180" s="46" t="s">
        <v>69</v>
      </c>
      <c r="AP1180" s="45">
        <v>80.53</v>
      </c>
      <c r="AQ1180" s="45">
        <v>99.68</v>
      </c>
      <c r="AR1180" s="46" t="str">
        <f>IF(Stats!$AP1180&gt;Stats!$AQ1180,Stats!$AN1180,Stats!$AO1180)</f>
        <v>Todd</v>
      </c>
      <c r="AS1180" s="46" t="str">
        <f>IF(Stats!$AR1180=Stats!$AN1180,CONCATENATE(Stats!$AN1180," over ",Stats!$AO1180),CONCATENATE(Stats!$AO1180," over ",Stats!$AN1180))</f>
        <v>Todd over Hoyle</v>
      </c>
      <c r="AT1180" s="46" t="str">
        <f>IF(Stats!$AR1180=Stats!$AO1180,CONCATENATE(Stats!$AN1180," loser to ",Stats!$AO1180),CONCATENATE(Stats!$AO1180," loser to ",Stats!$AN1180))</f>
        <v>Hoyle loser to Todd</v>
      </c>
      <c r="AU1180" s="45">
        <f>ABS(Stats!$AQ1180-Stats!$AP1180)</f>
        <v>19.15</v>
      </c>
      <c r="AV1180" s="45">
        <f>Stats!$AQ1180+Stats!$AP1180</f>
        <v>180.21</v>
      </c>
      <c r="AW1180" s="45"/>
      <c r="AX1180" s="4"/>
      <c r="AY1180" s="4"/>
      <c r="AZ1180" s="4"/>
      <c r="BB1180" s="4"/>
      <c r="BC1180" s="4"/>
      <c r="BD1180" s="4"/>
      <c r="BE1180" s="4"/>
      <c r="BG1180" s="4"/>
      <c r="BH1180" s="4"/>
      <c r="BI1180" s="4"/>
      <c r="BJ1180" s="4"/>
      <c r="BK1180" s="4"/>
      <c r="BL1180" s="4"/>
      <c r="BM1180" s="4"/>
      <c r="BN1180" s="4"/>
      <c r="BO1180" s="4"/>
      <c r="BP1180" s="4"/>
      <c r="BQ1180" s="4"/>
      <c r="BR1180" s="4"/>
      <c r="BS1180" s="4"/>
      <c r="BT1180" s="4"/>
      <c r="BU1180" s="4"/>
      <c r="BV1180" s="4"/>
      <c r="BW1180" s="4"/>
      <c r="BX1180" s="4"/>
      <c r="BY1180" s="4"/>
      <c r="BZ1180" s="4"/>
      <c r="CA1180" s="4"/>
      <c r="CB1180" s="4"/>
      <c r="CC1180" s="4"/>
      <c r="CD1180" s="4"/>
      <c r="CE1180" s="4"/>
      <c r="CF1180" s="4"/>
      <c r="CG1180" s="4"/>
      <c r="CH1180" s="4"/>
      <c r="CI1180" s="4"/>
      <c r="CJ1180" s="4"/>
      <c r="CK1180" s="4"/>
      <c r="CL1180" s="4"/>
      <c r="CM1180" s="4"/>
      <c r="CN1180" s="4"/>
      <c r="CO1180" s="4"/>
      <c r="CP1180" s="4"/>
      <c r="CQ1180" s="4"/>
      <c r="CR1180" s="4"/>
      <c r="CS1180" s="4"/>
      <c r="CT1180" s="4"/>
      <c r="CU1180" s="4"/>
      <c r="CV1180" s="4"/>
      <c r="CW1180" s="4"/>
    </row>
    <row r="1181" ht="12.75" customHeight="1">
      <c r="A1181" s="4"/>
      <c r="B1181" s="4"/>
      <c r="C1181" s="4"/>
      <c r="D1181" s="4"/>
      <c r="E1181" s="4"/>
      <c r="F1181" s="4"/>
      <c r="G1181" s="4"/>
      <c r="H1181" s="4"/>
      <c r="I1181" s="4"/>
      <c r="J1181" s="5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64">
        <v>2014.0</v>
      </c>
      <c r="AM1181" s="64">
        <v>10.0</v>
      </c>
      <c r="AN1181" s="65" t="s">
        <v>66</v>
      </c>
      <c r="AO1181" s="65" t="s">
        <v>49</v>
      </c>
      <c r="AP1181" s="64">
        <v>122.49</v>
      </c>
      <c r="AQ1181" s="64">
        <v>95.23</v>
      </c>
      <c r="AR1181" s="65" t="str">
        <f>IF(Stats!$AP1181&gt;Stats!$AQ1181,Stats!$AN1181,Stats!$AO1181)</f>
        <v>Nixon</v>
      </c>
      <c r="AS1181" s="65" t="str">
        <f>IF(Stats!$AR1181=Stats!$AN1181,CONCATENATE(Stats!$AN1181," over ",Stats!$AO1181),CONCATENATE(Stats!$AO1181," over ",Stats!$AN1181))</f>
        <v>Nixon over Adler</v>
      </c>
      <c r="AT1181" s="65" t="str">
        <f>IF(Stats!$AR1181=Stats!$AO1181,CONCATENATE(Stats!$AN1181," loser to ",Stats!$AO1181),CONCATENATE(Stats!$AO1181," loser to ",Stats!$AN1181))</f>
        <v>Adler loser to Nixon</v>
      </c>
      <c r="AU1181" s="64">
        <f>ABS(Stats!$AQ1181-Stats!$AP1181)</f>
        <v>27.26</v>
      </c>
      <c r="AV1181" s="64">
        <f>Stats!$AQ1181+Stats!$AP1181</f>
        <v>217.72</v>
      </c>
      <c r="AW1181" s="64"/>
      <c r="AX1181" s="4"/>
      <c r="AY1181" s="4"/>
      <c r="AZ1181" s="4"/>
      <c r="BB1181" s="4"/>
      <c r="BC1181" s="4"/>
      <c r="BD1181" s="4"/>
      <c r="BE1181" s="4"/>
      <c r="BG1181" s="4"/>
      <c r="BH1181" s="4"/>
      <c r="BI1181" s="4"/>
      <c r="BJ1181" s="4"/>
      <c r="BK1181" s="4"/>
      <c r="BL1181" s="4"/>
      <c r="BM1181" s="4"/>
      <c r="BN1181" s="4"/>
      <c r="BO1181" s="4"/>
      <c r="BP1181" s="4"/>
      <c r="BQ1181" s="4"/>
      <c r="BR1181" s="4"/>
      <c r="BS1181" s="4"/>
      <c r="BT1181" s="4"/>
      <c r="BU1181" s="4"/>
      <c r="BV1181" s="4"/>
      <c r="BW1181" s="4"/>
      <c r="BX1181" s="4"/>
      <c r="BY1181" s="4"/>
      <c r="BZ1181" s="4"/>
      <c r="CA1181" s="4"/>
      <c r="CB1181" s="4"/>
      <c r="CC1181" s="4"/>
      <c r="CD1181" s="4"/>
      <c r="CE1181" s="4"/>
      <c r="CF1181" s="4"/>
      <c r="CG1181" s="4"/>
      <c r="CH1181" s="4"/>
      <c r="CI1181" s="4"/>
      <c r="CJ1181" s="4"/>
      <c r="CK1181" s="4"/>
      <c r="CL1181" s="4"/>
      <c r="CM1181" s="4"/>
      <c r="CN1181" s="4"/>
      <c r="CO1181" s="4"/>
      <c r="CP1181" s="4"/>
      <c r="CQ1181" s="4"/>
      <c r="CR1181" s="4"/>
      <c r="CS1181" s="4"/>
      <c r="CT1181" s="4"/>
      <c r="CU1181" s="4"/>
      <c r="CV1181" s="4"/>
      <c r="CW1181" s="4"/>
    </row>
    <row r="1182" ht="12.75" customHeight="1">
      <c r="A1182" s="4"/>
      <c r="B1182" s="4"/>
      <c r="C1182" s="4"/>
      <c r="D1182" s="4"/>
      <c r="E1182" s="4"/>
      <c r="F1182" s="4"/>
      <c r="G1182" s="4"/>
      <c r="H1182" s="4"/>
      <c r="I1182" s="4"/>
      <c r="J1182" s="5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5">
        <v>2014.0</v>
      </c>
      <c r="AM1182" s="45">
        <v>10.0</v>
      </c>
      <c r="AN1182" s="46" t="s">
        <v>59</v>
      </c>
      <c r="AO1182" s="46" t="s">
        <v>57</v>
      </c>
      <c r="AP1182" s="45">
        <v>85.36</v>
      </c>
      <c r="AQ1182" s="45">
        <v>97.82</v>
      </c>
      <c r="AR1182" s="46" t="str">
        <f>IF(Stats!$AP1182&gt;Stats!$AQ1182,Stats!$AN1182,Stats!$AO1182)</f>
        <v>Doug</v>
      </c>
      <c r="AS1182" s="46" t="str">
        <f>IF(Stats!$AR1182=Stats!$AN1182,CONCATENATE(Stats!$AN1182," over ",Stats!$AO1182),CONCATENATE(Stats!$AO1182," over ",Stats!$AN1182))</f>
        <v>Doug over Forrest</v>
      </c>
      <c r="AT1182" s="46" t="str">
        <f>IF(Stats!$AR1182=Stats!$AO1182,CONCATENATE(Stats!$AN1182," loser to ",Stats!$AO1182),CONCATENATE(Stats!$AO1182," loser to ",Stats!$AN1182))</f>
        <v>Forrest loser to Doug</v>
      </c>
      <c r="AU1182" s="45">
        <f>ABS(Stats!$AQ1182-Stats!$AP1182)</f>
        <v>12.46</v>
      </c>
      <c r="AV1182" s="45">
        <f>Stats!$AQ1182+Stats!$AP1182</f>
        <v>183.18</v>
      </c>
      <c r="AW1182" s="45"/>
      <c r="AX1182" s="4"/>
      <c r="AY1182" s="4"/>
      <c r="AZ1182" s="4"/>
      <c r="BB1182" s="4"/>
      <c r="BC1182" s="4"/>
      <c r="BD1182" s="4"/>
      <c r="BE1182" s="4"/>
      <c r="BG1182" s="4"/>
      <c r="BH1182" s="4"/>
      <c r="BI1182" s="4"/>
      <c r="BJ1182" s="4"/>
      <c r="BK1182" s="4"/>
      <c r="BL1182" s="4"/>
      <c r="BM1182" s="4"/>
      <c r="BN1182" s="4"/>
      <c r="BO1182" s="4"/>
      <c r="BP1182" s="4"/>
      <c r="BQ1182" s="4"/>
      <c r="BR1182" s="4"/>
      <c r="BS1182" s="4"/>
      <c r="BT1182" s="4"/>
      <c r="BU1182" s="4"/>
      <c r="BV1182" s="4"/>
      <c r="BW1182" s="4"/>
      <c r="BX1182" s="4"/>
      <c r="BY1182" s="4"/>
      <c r="BZ1182" s="4"/>
      <c r="CA1182" s="4"/>
      <c r="CB1182" s="4"/>
      <c r="CC1182" s="4"/>
      <c r="CD1182" s="4"/>
      <c r="CE1182" s="4"/>
      <c r="CF1182" s="4"/>
      <c r="CG1182" s="4"/>
      <c r="CH1182" s="4"/>
      <c r="CI1182" s="4"/>
      <c r="CJ1182" s="4"/>
      <c r="CK1182" s="4"/>
      <c r="CL1182" s="4"/>
      <c r="CM1182" s="4"/>
      <c r="CN1182" s="4"/>
      <c r="CO1182" s="4"/>
      <c r="CP1182" s="4"/>
      <c r="CQ1182" s="4"/>
      <c r="CR1182" s="4"/>
      <c r="CS1182" s="4"/>
      <c r="CT1182" s="4"/>
      <c r="CU1182" s="4"/>
      <c r="CV1182" s="4"/>
      <c r="CW1182" s="4"/>
    </row>
    <row r="1183" ht="12.75" customHeight="1">
      <c r="A1183" s="4"/>
      <c r="B1183" s="4"/>
      <c r="C1183" s="4"/>
      <c r="D1183" s="4"/>
      <c r="E1183" s="4"/>
      <c r="F1183" s="4"/>
      <c r="G1183" s="4"/>
      <c r="H1183" s="4"/>
      <c r="I1183" s="4"/>
      <c r="J1183" s="5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64">
        <v>2014.0</v>
      </c>
      <c r="AM1183" s="64">
        <v>10.0</v>
      </c>
      <c r="AN1183" s="65" t="s">
        <v>50</v>
      </c>
      <c r="AO1183" s="65" t="s">
        <v>58</v>
      </c>
      <c r="AP1183" s="64">
        <v>68.82</v>
      </c>
      <c r="AQ1183" s="64">
        <v>90.31</v>
      </c>
      <c r="AR1183" s="65" t="str">
        <f>IF(Stats!$AP1183&gt;Stats!$AQ1183,Stats!$AN1183,Stats!$AO1183)</f>
        <v>Ean</v>
      </c>
      <c r="AS1183" s="65" t="str">
        <f>IF(Stats!$AR1183=Stats!$AN1183,CONCATENATE(Stats!$AN1183," over ",Stats!$AO1183),CONCATENATE(Stats!$AO1183," over ",Stats!$AN1183))</f>
        <v>Ean over AJ</v>
      </c>
      <c r="AT1183" s="65" t="str">
        <f>IF(Stats!$AR1183=Stats!$AO1183,CONCATENATE(Stats!$AN1183," loser to ",Stats!$AO1183),CONCATENATE(Stats!$AO1183," loser to ",Stats!$AN1183))</f>
        <v>AJ loser to Ean</v>
      </c>
      <c r="AU1183" s="64">
        <f>ABS(Stats!$AQ1183-Stats!$AP1183)</f>
        <v>21.49</v>
      </c>
      <c r="AV1183" s="64">
        <f>Stats!$AQ1183+Stats!$AP1183</f>
        <v>159.13</v>
      </c>
      <c r="AW1183" s="64"/>
      <c r="AX1183" s="4"/>
      <c r="AY1183" s="4"/>
      <c r="AZ1183" s="4"/>
      <c r="BB1183" s="4"/>
      <c r="BC1183" s="4"/>
      <c r="BD1183" s="4"/>
      <c r="BE1183" s="4"/>
      <c r="BG1183" s="4"/>
      <c r="BH1183" s="4"/>
      <c r="BI1183" s="4"/>
      <c r="BJ1183" s="4"/>
      <c r="BK1183" s="4"/>
      <c r="BL1183" s="4"/>
      <c r="BM1183" s="4"/>
      <c r="BN1183" s="4"/>
      <c r="BO1183" s="4"/>
      <c r="BP1183" s="4"/>
      <c r="BQ1183" s="4"/>
      <c r="BR1183" s="4"/>
      <c r="BS1183" s="4"/>
      <c r="BT1183" s="4"/>
      <c r="BU1183" s="4"/>
      <c r="BV1183" s="4"/>
      <c r="BW1183" s="4"/>
      <c r="BX1183" s="4"/>
      <c r="BY1183" s="4"/>
      <c r="BZ1183" s="4"/>
      <c r="CA1183" s="4"/>
      <c r="CB1183" s="4"/>
      <c r="CC1183" s="4"/>
      <c r="CD1183" s="4"/>
      <c r="CE1183" s="4"/>
      <c r="CF1183" s="4"/>
      <c r="CG1183" s="4"/>
      <c r="CH1183" s="4"/>
      <c r="CI1183" s="4"/>
      <c r="CJ1183" s="4"/>
      <c r="CK1183" s="4"/>
      <c r="CL1183" s="4"/>
      <c r="CM1183" s="4"/>
      <c r="CN1183" s="4"/>
      <c r="CO1183" s="4"/>
      <c r="CP1183" s="4"/>
      <c r="CQ1183" s="4"/>
      <c r="CR1183" s="4"/>
      <c r="CS1183" s="4"/>
      <c r="CT1183" s="4"/>
      <c r="CU1183" s="4"/>
      <c r="CV1183" s="4"/>
      <c r="CW1183" s="4"/>
    </row>
    <row r="1184" ht="12.75" customHeight="1">
      <c r="A1184" s="4"/>
      <c r="B1184" s="4"/>
      <c r="C1184" s="4"/>
      <c r="D1184" s="4"/>
      <c r="E1184" s="4"/>
      <c r="F1184" s="4"/>
      <c r="G1184" s="4"/>
      <c r="H1184" s="4"/>
      <c r="I1184" s="4"/>
      <c r="J1184" s="5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5">
        <v>2014.0</v>
      </c>
      <c r="AM1184" s="45">
        <v>9.0</v>
      </c>
      <c r="AN1184" s="46" t="s">
        <v>55</v>
      </c>
      <c r="AO1184" s="46" t="s">
        <v>50</v>
      </c>
      <c r="AP1184" s="45">
        <v>86.69</v>
      </c>
      <c r="AQ1184" s="45">
        <v>93.06</v>
      </c>
      <c r="AR1184" s="46" t="str">
        <f>IF(Stats!$AP1184&gt;Stats!$AQ1184,Stats!$AN1184,Stats!$AO1184)</f>
        <v>AJ</v>
      </c>
      <c r="AS1184" s="46" t="str">
        <f>IF(Stats!$AR1184=Stats!$AN1184,CONCATENATE(Stats!$AN1184," over ",Stats!$AO1184),CONCATENATE(Stats!$AO1184," over ",Stats!$AN1184))</f>
        <v>AJ over Dave</v>
      </c>
      <c r="AT1184" s="46" t="str">
        <f>IF(Stats!$AR1184=Stats!$AO1184,CONCATENATE(Stats!$AN1184," loser to ",Stats!$AO1184),CONCATENATE(Stats!$AO1184," loser to ",Stats!$AN1184))</f>
        <v>Dave loser to AJ</v>
      </c>
      <c r="AU1184" s="45">
        <f>ABS(Stats!$AQ1184-Stats!$AP1184)</f>
        <v>6.37</v>
      </c>
      <c r="AV1184" s="45">
        <f>Stats!$AQ1184+Stats!$AP1184</f>
        <v>179.75</v>
      </c>
      <c r="AW1184" s="45"/>
      <c r="AX1184" s="4"/>
      <c r="AY1184" s="4"/>
      <c r="AZ1184" s="4"/>
      <c r="BB1184" s="4"/>
      <c r="BC1184" s="4"/>
      <c r="BD1184" s="4"/>
      <c r="BE1184" s="4"/>
      <c r="BG1184" s="4"/>
      <c r="BH1184" s="4"/>
      <c r="BI1184" s="4"/>
      <c r="BJ1184" s="4"/>
      <c r="BK1184" s="4"/>
      <c r="BL1184" s="4"/>
      <c r="BM1184" s="4"/>
      <c r="BN1184" s="4"/>
      <c r="BO1184" s="4"/>
      <c r="BP1184" s="4"/>
      <c r="BQ1184" s="4"/>
      <c r="BR1184" s="4"/>
      <c r="BS1184" s="4"/>
      <c r="BT1184" s="4"/>
      <c r="BU1184" s="4"/>
      <c r="BV1184" s="4"/>
      <c r="BW1184" s="4"/>
      <c r="BX1184" s="4"/>
      <c r="BY1184" s="4"/>
      <c r="BZ1184" s="4"/>
      <c r="CA1184" s="4"/>
      <c r="CB1184" s="4"/>
      <c r="CC1184" s="4"/>
      <c r="CD1184" s="4"/>
      <c r="CE1184" s="4"/>
      <c r="CF1184" s="4"/>
      <c r="CG1184" s="4"/>
      <c r="CH1184" s="4"/>
      <c r="CI1184" s="4"/>
      <c r="CJ1184" s="4"/>
      <c r="CK1184" s="4"/>
      <c r="CL1184" s="4"/>
      <c r="CM1184" s="4"/>
      <c r="CN1184" s="4"/>
      <c r="CO1184" s="4"/>
      <c r="CP1184" s="4"/>
      <c r="CQ1184" s="4"/>
      <c r="CR1184" s="4"/>
      <c r="CS1184" s="4"/>
      <c r="CT1184" s="4"/>
      <c r="CU1184" s="4"/>
      <c r="CV1184" s="4"/>
      <c r="CW1184" s="4"/>
    </row>
    <row r="1185" ht="12.75" customHeight="1">
      <c r="A1185" s="4"/>
      <c r="B1185" s="4"/>
      <c r="C1185" s="4"/>
      <c r="D1185" s="4"/>
      <c r="E1185" s="4"/>
      <c r="F1185" s="4"/>
      <c r="G1185" s="4"/>
      <c r="H1185" s="4"/>
      <c r="I1185" s="4"/>
      <c r="J1185" s="5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64">
        <v>2014.0</v>
      </c>
      <c r="AM1185" s="64">
        <v>9.0</v>
      </c>
      <c r="AN1185" s="65" t="s">
        <v>68</v>
      </c>
      <c r="AO1185" s="65" t="s">
        <v>61</v>
      </c>
      <c r="AP1185" s="64">
        <v>74.77</v>
      </c>
      <c r="AQ1185" s="64">
        <v>100.41</v>
      </c>
      <c r="AR1185" s="65" t="str">
        <f>IF(Stats!$AP1185&gt;Stats!$AQ1185,Stats!$AN1185,Stats!$AO1185)</f>
        <v>Jimmy</v>
      </c>
      <c r="AS1185" s="65" t="str">
        <f>IF(Stats!$AR1185=Stats!$AN1185,CONCATENATE(Stats!$AN1185," over ",Stats!$AO1185),CONCATENATE(Stats!$AO1185," over ",Stats!$AN1185))</f>
        <v>Jimmy over Ryan</v>
      </c>
      <c r="AT1185" s="65" t="str">
        <f>IF(Stats!$AR1185=Stats!$AO1185,CONCATENATE(Stats!$AN1185," loser to ",Stats!$AO1185),CONCATENATE(Stats!$AO1185," loser to ",Stats!$AN1185))</f>
        <v>Ryan loser to Jimmy</v>
      </c>
      <c r="AU1185" s="64">
        <f>ABS(Stats!$AQ1185-Stats!$AP1185)</f>
        <v>25.64</v>
      </c>
      <c r="AV1185" s="64">
        <f>Stats!$AQ1185+Stats!$AP1185</f>
        <v>175.18</v>
      </c>
      <c r="AW1185" s="64"/>
      <c r="AX1185" s="4"/>
      <c r="AY1185" s="4"/>
      <c r="AZ1185" s="4"/>
      <c r="BB1185" s="4"/>
      <c r="BC1185" s="4"/>
      <c r="BD1185" s="4"/>
      <c r="BE1185" s="4"/>
      <c r="BG1185" s="4"/>
      <c r="BH1185" s="4"/>
      <c r="BI1185" s="4"/>
      <c r="BJ1185" s="4"/>
      <c r="BK1185" s="4"/>
      <c r="BL1185" s="4"/>
      <c r="BM1185" s="4"/>
      <c r="BN1185" s="4"/>
      <c r="BO1185" s="4"/>
      <c r="BP1185" s="4"/>
      <c r="BQ1185" s="4"/>
      <c r="BR1185" s="4"/>
      <c r="BS1185" s="4"/>
      <c r="BT1185" s="4"/>
      <c r="BU1185" s="4"/>
      <c r="BV1185" s="4"/>
      <c r="BW1185" s="4"/>
      <c r="BX1185" s="4"/>
      <c r="BY1185" s="4"/>
      <c r="BZ1185" s="4"/>
      <c r="CA1185" s="4"/>
      <c r="CB1185" s="4"/>
      <c r="CC1185" s="4"/>
      <c r="CD1185" s="4"/>
      <c r="CE1185" s="4"/>
      <c r="CF1185" s="4"/>
      <c r="CG1185" s="4"/>
      <c r="CH1185" s="4"/>
      <c r="CI1185" s="4"/>
      <c r="CJ1185" s="4"/>
      <c r="CK1185" s="4"/>
      <c r="CL1185" s="4"/>
      <c r="CM1185" s="4"/>
      <c r="CN1185" s="4"/>
      <c r="CO1185" s="4"/>
      <c r="CP1185" s="4"/>
      <c r="CQ1185" s="4"/>
      <c r="CR1185" s="4"/>
      <c r="CS1185" s="4"/>
      <c r="CT1185" s="4"/>
      <c r="CU1185" s="4"/>
      <c r="CV1185" s="4"/>
      <c r="CW1185" s="4"/>
    </row>
    <row r="1186" ht="12.75" customHeight="1">
      <c r="A1186" s="4"/>
      <c r="B1186" s="4"/>
      <c r="C1186" s="4"/>
      <c r="D1186" s="4"/>
      <c r="E1186" s="4"/>
      <c r="F1186" s="4"/>
      <c r="G1186" s="4"/>
      <c r="H1186" s="4"/>
      <c r="I1186" s="4"/>
      <c r="J1186" s="5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5">
        <v>2014.0</v>
      </c>
      <c r="AM1186" s="45">
        <v>9.0</v>
      </c>
      <c r="AN1186" s="46" t="s">
        <v>63</v>
      </c>
      <c r="AO1186" s="46" t="s">
        <v>65</v>
      </c>
      <c r="AP1186" s="45">
        <v>131.26</v>
      </c>
      <c r="AQ1186" s="45">
        <v>83.62</v>
      </c>
      <c r="AR1186" s="46" t="str">
        <f>IF(Stats!$AP1186&gt;Stats!$AQ1186,Stats!$AN1186,Stats!$AO1186)</f>
        <v>Mike S</v>
      </c>
      <c r="AS1186" s="46" t="str">
        <f>IF(Stats!$AR1186=Stats!$AN1186,CONCATENATE(Stats!$AN1186," over ",Stats!$AO1186),CONCATENATE(Stats!$AO1186," over ",Stats!$AN1186))</f>
        <v>Mike S over Neill</v>
      </c>
      <c r="AT1186" s="46" t="str">
        <f>IF(Stats!$AR1186=Stats!$AO1186,CONCATENATE(Stats!$AN1186," loser to ",Stats!$AO1186),CONCATENATE(Stats!$AO1186," loser to ",Stats!$AN1186))</f>
        <v>Neill loser to Mike S</v>
      </c>
      <c r="AU1186" s="45">
        <f>ABS(Stats!$AQ1186-Stats!$AP1186)</f>
        <v>47.64</v>
      </c>
      <c r="AV1186" s="45">
        <f>Stats!$AQ1186+Stats!$AP1186</f>
        <v>214.88</v>
      </c>
      <c r="AW1186" s="45"/>
      <c r="AX1186" s="4"/>
      <c r="AY1186" s="4"/>
      <c r="AZ1186" s="4"/>
      <c r="BB1186" s="4"/>
      <c r="BC1186" s="4"/>
      <c r="BD1186" s="4"/>
      <c r="BE1186" s="4"/>
      <c r="BG1186" s="4"/>
      <c r="BH1186" s="4"/>
      <c r="BI1186" s="4"/>
      <c r="BJ1186" s="4"/>
      <c r="BK1186" s="4"/>
      <c r="BL1186" s="4"/>
      <c r="BM1186" s="4"/>
      <c r="BN1186" s="4"/>
      <c r="BO1186" s="4"/>
      <c r="BP1186" s="4"/>
      <c r="BQ1186" s="4"/>
      <c r="BR1186" s="4"/>
      <c r="BS1186" s="4"/>
      <c r="BT1186" s="4"/>
      <c r="BU1186" s="4"/>
      <c r="BV1186" s="4"/>
      <c r="BW1186" s="4"/>
      <c r="BX1186" s="4"/>
      <c r="BY1186" s="4"/>
      <c r="BZ1186" s="4"/>
      <c r="CA1186" s="4"/>
      <c r="CB1186" s="4"/>
      <c r="CC1186" s="4"/>
      <c r="CD1186" s="4"/>
      <c r="CE1186" s="4"/>
      <c r="CF1186" s="4"/>
      <c r="CG1186" s="4"/>
      <c r="CH1186" s="4"/>
      <c r="CI1186" s="4"/>
      <c r="CJ1186" s="4"/>
      <c r="CK1186" s="4"/>
      <c r="CL1186" s="4"/>
      <c r="CM1186" s="4"/>
      <c r="CN1186" s="4"/>
      <c r="CO1186" s="4"/>
      <c r="CP1186" s="4"/>
      <c r="CQ1186" s="4"/>
      <c r="CR1186" s="4"/>
      <c r="CS1186" s="4"/>
      <c r="CT1186" s="4"/>
      <c r="CU1186" s="4"/>
      <c r="CV1186" s="4"/>
      <c r="CW1186" s="4"/>
    </row>
    <row r="1187" ht="12.75" customHeight="1">
      <c r="A1187" s="4"/>
      <c r="B1187" s="4"/>
      <c r="C1187" s="4"/>
      <c r="D1187" s="4"/>
      <c r="E1187" s="4"/>
      <c r="F1187" s="4"/>
      <c r="G1187" s="4"/>
      <c r="H1187" s="4"/>
      <c r="I1187" s="4"/>
      <c r="J1187" s="5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64">
        <v>2014.0</v>
      </c>
      <c r="AM1187" s="64">
        <v>9.0</v>
      </c>
      <c r="AN1187" s="65" t="s">
        <v>69</v>
      </c>
      <c r="AO1187" s="65" t="s">
        <v>51</v>
      </c>
      <c r="AP1187" s="64">
        <v>87.33</v>
      </c>
      <c r="AQ1187" s="64">
        <v>51.22</v>
      </c>
      <c r="AR1187" s="65" t="str">
        <f>IF(Stats!$AP1187&gt;Stats!$AQ1187,Stats!$AN1187,Stats!$AO1187)</f>
        <v>Todd</v>
      </c>
      <c r="AS1187" s="65" t="str">
        <f>IF(Stats!$AR1187=Stats!$AN1187,CONCATENATE(Stats!$AN1187," over ",Stats!$AO1187),CONCATENATE(Stats!$AO1187," over ",Stats!$AN1187))</f>
        <v>Todd over Cam</v>
      </c>
      <c r="AT1187" s="65" t="str">
        <f>IF(Stats!$AR1187=Stats!$AO1187,CONCATENATE(Stats!$AN1187," loser to ",Stats!$AO1187),CONCATENATE(Stats!$AO1187," loser to ",Stats!$AN1187))</f>
        <v>Cam loser to Todd</v>
      </c>
      <c r="AU1187" s="64">
        <f>ABS(Stats!$AQ1187-Stats!$AP1187)</f>
        <v>36.11</v>
      </c>
      <c r="AV1187" s="64">
        <f>Stats!$AQ1187+Stats!$AP1187</f>
        <v>138.55</v>
      </c>
      <c r="AW1187" s="64"/>
      <c r="AX1187" s="4"/>
      <c r="AY1187" s="4"/>
      <c r="AZ1187" s="4"/>
      <c r="BB1187" s="4"/>
      <c r="BC1187" s="4"/>
      <c r="BD1187" s="4"/>
      <c r="BE1187" s="4"/>
      <c r="BG1187" s="4"/>
      <c r="BH1187" s="4"/>
      <c r="BI1187" s="4"/>
      <c r="BJ1187" s="4"/>
      <c r="BK1187" s="4"/>
      <c r="BL1187" s="4"/>
      <c r="BM1187" s="4"/>
      <c r="BN1187" s="4"/>
      <c r="BO1187" s="4"/>
      <c r="BP1187" s="4"/>
      <c r="BQ1187" s="4"/>
      <c r="BR1187" s="4"/>
      <c r="BS1187" s="4"/>
      <c r="BT1187" s="4"/>
      <c r="BU1187" s="4"/>
      <c r="BV1187" s="4"/>
      <c r="BW1187" s="4"/>
      <c r="BX1187" s="4"/>
      <c r="BY1187" s="4"/>
      <c r="BZ1187" s="4"/>
      <c r="CA1187" s="4"/>
      <c r="CB1187" s="4"/>
      <c r="CC1187" s="4"/>
      <c r="CD1187" s="4"/>
      <c r="CE1187" s="4"/>
      <c r="CF1187" s="4"/>
      <c r="CG1187" s="4"/>
      <c r="CH1187" s="4"/>
      <c r="CI1187" s="4"/>
      <c r="CJ1187" s="4"/>
      <c r="CK1187" s="4"/>
      <c r="CL1187" s="4"/>
      <c r="CM1187" s="4"/>
      <c r="CN1187" s="4"/>
      <c r="CO1187" s="4"/>
      <c r="CP1187" s="4"/>
      <c r="CQ1187" s="4"/>
      <c r="CR1187" s="4"/>
      <c r="CS1187" s="4"/>
      <c r="CT1187" s="4"/>
      <c r="CU1187" s="4"/>
      <c r="CV1187" s="4"/>
      <c r="CW1187" s="4"/>
    </row>
    <row r="1188" ht="12.75" customHeight="1">
      <c r="A1188" s="4"/>
      <c r="B1188" s="4"/>
      <c r="C1188" s="4"/>
      <c r="D1188" s="4"/>
      <c r="E1188" s="4"/>
      <c r="F1188" s="4"/>
      <c r="G1188" s="4"/>
      <c r="H1188" s="4"/>
      <c r="I1188" s="4"/>
      <c r="J1188" s="5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5">
        <v>2014.0</v>
      </c>
      <c r="AM1188" s="45">
        <v>9.0</v>
      </c>
      <c r="AN1188" s="46" t="s">
        <v>49</v>
      </c>
      <c r="AO1188" s="46" t="s">
        <v>60</v>
      </c>
      <c r="AP1188" s="45">
        <v>53.96</v>
      </c>
      <c r="AQ1188" s="45">
        <v>52.22</v>
      </c>
      <c r="AR1188" s="46" t="str">
        <f>IF(Stats!$AP1188&gt;Stats!$AQ1188,Stats!$AN1188,Stats!$AO1188)</f>
        <v>Adler</v>
      </c>
      <c r="AS1188" s="46" t="str">
        <f>IF(Stats!$AR1188=Stats!$AN1188,CONCATENATE(Stats!$AN1188," over ",Stats!$AO1188),CONCATENATE(Stats!$AO1188," over ",Stats!$AN1188))</f>
        <v>Adler over Hoyle</v>
      </c>
      <c r="AT1188" s="46" t="str">
        <f>IF(Stats!$AR1188=Stats!$AO1188,CONCATENATE(Stats!$AN1188," loser to ",Stats!$AO1188),CONCATENATE(Stats!$AO1188," loser to ",Stats!$AN1188))</f>
        <v>Hoyle loser to Adler</v>
      </c>
      <c r="AU1188" s="45">
        <f>ABS(Stats!$AQ1188-Stats!$AP1188)</f>
        <v>1.74</v>
      </c>
      <c r="AV1188" s="45">
        <f>Stats!$AQ1188+Stats!$AP1188</f>
        <v>106.18</v>
      </c>
      <c r="AW1188" s="45"/>
      <c r="AX1188" s="4"/>
      <c r="AY1188" s="4"/>
      <c r="AZ1188" s="4"/>
      <c r="BB1188" s="4"/>
      <c r="BC1188" s="4"/>
      <c r="BD1188" s="4"/>
      <c r="BE1188" s="4"/>
      <c r="BG1188" s="4"/>
      <c r="BH1188" s="4"/>
      <c r="BI1188" s="4"/>
      <c r="BJ1188" s="4"/>
      <c r="BK1188" s="4"/>
      <c r="BL1188" s="4"/>
      <c r="BM1188" s="4"/>
      <c r="BN1188" s="4"/>
      <c r="BO1188" s="4"/>
      <c r="BP1188" s="4"/>
      <c r="BQ1188" s="4"/>
      <c r="BR1188" s="4"/>
      <c r="BS1188" s="4"/>
      <c r="BT1188" s="4"/>
      <c r="BU1188" s="4"/>
      <c r="BV1188" s="4"/>
      <c r="BW1188" s="4"/>
      <c r="BX1188" s="4"/>
      <c r="BY1188" s="4"/>
      <c r="BZ1188" s="4"/>
      <c r="CA1188" s="4"/>
      <c r="CB1188" s="4"/>
      <c r="CC1188" s="4"/>
      <c r="CD1188" s="4"/>
      <c r="CE1188" s="4"/>
      <c r="CF1188" s="4"/>
      <c r="CG1188" s="4"/>
      <c r="CH1188" s="4"/>
      <c r="CI1188" s="4"/>
      <c r="CJ1188" s="4"/>
      <c r="CK1188" s="4"/>
      <c r="CL1188" s="4"/>
      <c r="CM1188" s="4"/>
      <c r="CN1188" s="4"/>
      <c r="CO1188" s="4"/>
      <c r="CP1188" s="4"/>
      <c r="CQ1188" s="4"/>
      <c r="CR1188" s="4"/>
      <c r="CS1188" s="4"/>
      <c r="CT1188" s="4"/>
      <c r="CU1188" s="4"/>
      <c r="CV1188" s="4"/>
      <c r="CW1188" s="4"/>
    </row>
    <row r="1189" ht="12.75" customHeight="1">
      <c r="A1189" s="4"/>
      <c r="B1189" s="4"/>
      <c r="C1189" s="4"/>
      <c r="D1189" s="4"/>
      <c r="E1189" s="4"/>
      <c r="F1189" s="4"/>
      <c r="G1189" s="4"/>
      <c r="H1189" s="4"/>
      <c r="I1189" s="4"/>
      <c r="J1189" s="5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64">
        <v>2014.0</v>
      </c>
      <c r="AM1189" s="64">
        <v>9.0</v>
      </c>
      <c r="AN1189" s="65" t="s">
        <v>57</v>
      </c>
      <c r="AO1189" s="65" t="s">
        <v>66</v>
      </c>
      <c r="AP1189" s="64">
        <v>105.58</v>
      </c>
      <c r="AQ1189" s="64">
        <v>69.56</v>
      </c>
      <c r="AR1189" s="65" t="str">
        <f>IF(Stats!$AP1189&gt;Stats!$AQ1189,Stats!$AN1189,Stats!$AO1189)</f>
        <v>Doug</v>
      </c>
      <c r="AS1189" s="65" t="str">
        <f>IF(Stats!$AR1189=Stats!$AN1189,CONCATENATE(Stats!$AN1189," over ",Stats!$AO1189),CONCATENATE(Stats!$AO1189," over ",Stats!$AN1189))</f>
        <v>Doug over Nixon</v>
      </c>
      <c r="AT1189" s="65" t="str">
        <f>IF(Stats!$AR1189=Stats!$AO1189,CONCATENATE(Stats!$AN1189," loser to ",Stats!$AO1189),CONCATENATE(Stats!$AO1189," loser to ",Stats!$AN1189))</f>
        <v>Nixon loser to Doug</v>
      </c>
      <c r="AU1189" s="64">
        <f>ABS(Stats!$AQ1189-Stats!$AP1189)</f>
        <v>36.02</v>
      </c>
      <c r="AV1189" s="64">
        <f>Stats!$AQ1189+Stats!$AP1189</f>
        <v>175.14</v>
      </c>
      <c r="AW1189" s="64"/>
      <c r="AX1189" s="4"/>
      <c r="AY1189" s="4"/>
      <c r="AZ1189" s="4"/>
      <c r="BB1189" s="4"/>
      <c r="BC1189" s="4"/>
      <c r="BD1189" s="4"/>
      <c r="BE1189" s="4"/>
      <c r="BG1189" s="4"/>
      <c r="BH1189" s="4"/>
      <c r="BI1189" s="4"/>
      <c r="BJ1189" s="4"/>
      <c r="BK1189" s="4"/>
      <c r="BL1189" s="4"/>
      <c r="BM1189" s="4"/>
      <c r="BN1189" s="4"/>
      <c r="BO1189" s="4"/>
      <c r="BP1189" s="4"/>
      <c r="BQ1189" s="4"/>
      <c r="BR1189" s="4"/>
      <c r="BS1189" s="4"/>
      <c r="BT1189" s="4"/>
      <c r="BU1189" s="4"/>
      <c r="BV1189" s="4"/>
      <c r="BW1189" s="4"/>
      <c r="BX1189" s="4"/>
      <c r="BY1189" s="4"/>
      <c r="BZ1189" s="4"/>
      <c r="CA1189" s="4"/>
      <c r="CB1189" s="4"/>
      <c r="CC1189" s="4"/>
      <c r="CD1189" s="4"/>
      <c r="CE1189" s="4"/>
      <c r="CF1189" s="4"/>
      <c r="CG1189" s="4"/>
      <c r="CH1189" s="4"/>
      <c r="CI1189" s="4"/>
      <c r="CJ1189" s="4"/>
      <c r="CK1189" s="4"/>
      <c r="CL1189" s="4"/>
      <c r="CM1189" s="4"/>
      <c r="CN1189" s="4"/>
      <c r="CO1189" s="4"/>
      <c r="CP1189" s="4"/>
      <c r="CQ1189" s="4"/>
      <c r="CR1189" s="4"/>
      <c r="CS1189" s="4"/>
      <c r="CT1189" s="4"/>
      <c r="CU1189" s="4"/>
      <c r="CV1189" s="4"/>
      <c r="CW1189" s="4"/>
    </row>
    <row r="1190" ht="12.75" customHeight="1">
      <c r="A1190" s="4"/>
      <c r="B1190" s="4"/>
      <c r="C1190" s="4"/>
      <c r="D1190" s="4"/>
      <c r="E1190" s="4"/>
      <c r="F1190" s="4"/>
      <c r="G1190" s="4"/>
      <c r="H1190" s="4"/>
      <c r="I1190" s="4"/>
      <c r="J1190" s="5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5">
        <v>2014.0</v>
      </c>
      <c r="AM1190" s="45">
        <v>9.0</v>
      </c>
      <c r="AN1190" s="46" t="s">
        <v>58</v>
      </c>
      <c r="AO1190" s="46" t="s">
        <v>59</v>
      </c>
      <c r="AP1190" s="45">
        <v>101.92</v>
      </c>
      <c r="AQ1190" s="45">
        <v>118.7</v>
      </c>
      <c r="AR1190" s="46" t="str">
        <f>IF(Stats!$AP1190&gt;Stats!$AQ1190,Stats!$AN1190,Stats!$AO1190)</f>
        <v>Forrest</v>
      </c>
      <c r="AS1190" s="46" t="str">
        <f>IF(Stats!$AR1190=Stats!$AN1190,CONCATENATE(Stats!$AN1190," over ",Stats!$AO1190),CONCATENATE(Stats!$AO1190," over ",Stats!$AN1190))</f>
        <v>Forrest over Ean</v>
      </c>
      <c r="AT1190" s="46" t="str">
        <f>IF(Stats!$AR1190=Stats!$AO1190,CONCATENATE(Stats!$AN1190," loser to ",Stats!$AO1190),CONCATENATE(Stats!$AO1190," loser to ",Stats!$AN1190))</f>
        <v>Ean loser to Forrest</v>
      </c>
      <c r="AU1190" s="45">
        <f>ABS(Stats!$AQ1190-Stats!$AP1190)</f>
        <v>16.78</v>
      </c>
      <c r="AV1190" s="45">
        <f>Stats!$AQ1190+Stats!$AP1190</f>
        <v>220.62</v>
      </c>
      <c r="AW1190" s="45"/>
      <c r="AX1190" s="4"/>
      <c r="AY1190" s="4"/>
      <c r="AZ1190" s="4"/>
      <c r="BB1190" s="4"/>
      <c r="BC1190" s="4"/>
      <c r="BD1190" s="4"/>
      <c r="BE1190" s="4"/>
      <c r="BG1190" s="4"/>
      <c r="BH1190" s="4"/>
      <c r="BI1190" s="4"/>
      <c r="BJ1190" s="4"/>
      <c r="BK1190" s="4"/>
      <c r="BL1190" s="4"/>
      <c r="BM1190" s="4"/>
      <c r="BN1190" s="4"/>
      <c r="BO1190" s="4"/>
      <c r="BP1190" s="4"/>
      <c r="BQ1190" s="4"/>
      <c r="BR1190" s="4"/>
      <c r="BS1190" s="4"/>
      <c r="BT1190" s="4"/>
      <c r="BU1190" s="4"/>
      <c r="BV1190" s="4"/>
      <c r="BW1190" s="4"/>
      <c r="BX1190" s="4"/>
      <c r="BY1190" s="4"/>
      <c r="BZ1190" s="4"/>
      <c r="CA1190" s="4"/>
      <c r="CB1190" s="4"/>
      <c r="CC1190" s="4"/>
      <c r="CD1190" s="4"/>
      <c r="CE1190" s="4"/>
      <c r="CF1190" s="4"/>
      <c r="CG1190" s="4"/>
      <c r="CH1190" s="4"/>
      <c r="CI1190" s="4"/>
      <c r="CJ1190" s="4"/>
      <c r="CK1190" s="4"/>
      <c r="CL1190" s="4"/>
      <c r="CM1190" s="4"/>
      <c r="CN1190" s="4"/>
      <c r="CO1190" s="4"/>
      <c r="CP1190" s="4"/>
      <c r="CQ1190" s="4"/>
      <c r="CR1190" s="4"/>
      <c r="CS1190" s="4"/>
      <c r="CT1190" s="4"/>
      <c r="CU1190" s="4"/>
      <c r="CV1190" s="4"/>
      <c r="CW1190" s="4"/>
    </row>
    <row r="1191" ht="12.75" customHeight="1">
      <c r="A1191" s="4"/>
      <c r="B1191" s="4"/>
      <c r="C1191" s="4"/>
      <c r="D1191" s="4"/>
      <c r="E1191" s="4"/>
      <c r="F1191" s="4"/>
      <c r="G1191" s="4"/>
      <c r="H1191" s="4"/>
      <c r="I1191" s="4"/>
      <c r="J1191" s="5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64">
        <v>2014.0</v>
      </c>
      <c r="AM1191" s="64">
        <v>8.0</v>
      </c>
      <c r="AN1191" s="65" t="s">
        <v>59</v>
      </c>
      <c r="AO1191" s="65" t="s">
        <v>55</v>
      </c>
      <c r="AP1191" s="64">
        <v>134.69</v>
      </c>
      <c r="AQ1191" s="64">
        <v>55.29</v>
      </c>
      <c r="AR1191" s="65" t="str">
        <f>IF(Stats!$AP1191&gt;Stats!$AQ1191,Stats!$AN1191,Stats!$AO1191)</f>
        <v>Forrest</v>
      </c>
      <c r="AS1191" s="65" t="str">
        <f>IF(Stats!$AR1191=Stats!$AN1191,CONCATENATE(Stats!$AN1191," over ",Stats!$AO1191),CONCATENATE(Stats!$AO1191," over ",Stats!$AN1191))</f>
        <v>Forrest over Dave</v>
      </c>
      <c r="AT1191" s="65" t="str">
        <f>IF(Stats!$AR1191=Stats!$AO1191,CONCATENATE(Stats!$AN1191," loser to ",Stats!$AO1191),CONCATENATE(Stats!$AO1191," loser to ",Stats!$AN1191))</f>
        <v>Dave loser to Forrest</v>
      </c>
      <c r="AU1191" s="64">
        <f>ABS(Stats!$AQ1191-Stats!$AP1191)</f>
        <v>79.4</v>
      </c>
      <c r="AV1191" s="64">
        <f>Stats!$AQ1191+Stats!$AP1191</f>
        <v>189.98</v>
      </c>
      <c r="AW1191" s="64"/>
      <c r="AX1191" s="4"/>
      <c r="AY1191" s="4"/>
      <c r="AZ1191" s="4"/>
      <c r="BB1191" s="4"/>
      <c r="BC1191" s="4"/>
      <c r="BD1191" s="4"/>
      <c r="BE1191" s="4"/>
      <c r="BG1191" s="4"/>
      <c r="BH1191" s="4"/>
      <c r="BI1191" s="4"/>
      <c r="BJ1191" s="4"/>
      <c r="BK1191" s="4"/>
      <c r="BL1191" s="4"/>
      <c r="BM1191" s="4"/>
      <c r="BN1191" s="4"/>
      <c r="BO1191" s="4"/>
      <c r="BP1191" s="4"/>
      <c r="BQ1191" s="4"/>
      <c r="BR1191" s="4"/>
      <c r="BS1191" s="4"/>
      <c r="BT1191" s="4"/>
      <c r="BU1191" s="4"/>
      <c r="BV1191" s="4"/>
      <c r="BW1191" s="4"/>
      <c r="BX1191" s="4"/>
      <c r="BY1191" s="4"/>
      <c r="BZ1191" s="4"/>
      <c r="CA1191" s="4"/>
      <c r="CB1191" s="4"/>
      <c r="CC1191" s="4"/>
      <c r="CD1191" s="4"/>
      <c r="CE1191" s="4"/>
      <c r="CF1191" s="4"/>
      <c r="CG1191" s="4"/>
      <c r="CH1191" s="4"/>
      <c r="CI1191" s="4"/>
      <c r="CJ1191" s="4"/>
      <c r="CK1191" s="4"/>
      <c r="CL1191" s="4"/>
      <c r="CM1191" s="4"/>
      <c r="CN1191" s="4"/>
      <c r="CO1191" s="4"/>
      <c r="CP1191" s="4"/>
      <c r="CQ1191" s="4"/>
      <c r="CR1191" s="4"/>
      <c r="CS1191" s="4"/>
      <c r="CT1191" s="4"/>
      <c r="CU1191" s="4"/>
      <c r="CV1191" s="4"/>
      <c r="CW1191" s="4"/>
    </row>
    <row r="1192" ht="12.75" customHeight="1">
      <c r="A1192" s="4"/>
      <c r="B1192" s="4"/>
      <c r="C1192" s="4"/>
      <c r="D1192" s="4"/>
      <c r="E1192" s="4"/>
      <c r="F1192" s="4"/>
      <c r="G1192" s="4"/>
      <c r="H1192" s="4"/>
      <c r="I1192" s="4"/>
      <c r="J1192" s="5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5">
        <v>2014.0</v>
      </c>
      <c r="AM1192" s="45">
        <v>8.0</v>
      </c>
      <c r="AN1192" s="46" t="s">
        <v>50</v>
      </c>
      <c r="AO1192" s="46" t="s">
        <v>68</v>
      </c>
      <c r="AP1192" s="45">
        <v>151.05</v>
      </c>
      <c r="AQ1192" s="45">
        <v>102.89</v>
      </c>
      <c r="AR1192" s="46" t="str">
        <f>IF(Stats!$AP1192&gt;Stats!$AQ1192,Stats!$AN1192,Stats!$AO1192)</f>
        <v>AJ</v>
      </c>
      <c r="AS1192" s="46" t="str">
        <f>IF(Stats!$AR1192=Stats!$AN1192,CONCATENATE(Stats!$AN1192," over ",Stats!$AO1192),CONCATENATE(Stats!$AO1192," over ",Stats!$AN1192))</f>
        <v>AJ over Ryan</v>
      </c>
      <c r="AT1192" s="46" t="str">
        <f>IF(Stats!$AR1192=Stats!$AO1192,CONCATENATE(Stats!$AN1192," loser to ",Stats!$AO1192),CONCATENATE(Stats!$AO1192," loser to ",Stats!$AN1192))</f>
        <v>Ryan loser to AJ</v>
      </c>
      <c r="AU1192" s="45">
        <f>ABS(Stats!$AQ1192-Stats!$AP1192)</f>
        <v>48.16</v>
      </c>
      <c r="AV1192" s="45">
        <f>Stats!$AQ1192+Stats!$AP1192</f>
        <v>253.94</v>
      </c>
      <c r="AW1192" s="45"/>
      <c r="AX1192" s="4"/>
      <c r="AY1192" s="4"/>
      <c r="AZ1192" s="4"/>
      <c r="BB1192" s="4"/>
      <c r="BC1192" s="4"/>
      <c r="BD1192" s="4"/>
      <c r="BE1192" s="4"/>
      <c r="BG1192" s="4"/>
      <c r="BH1192" s="4"/>
      <c r="BI1192" s="4"/>
      <c r="BJ1192" s="4"/>
      <c r="BK1192" s="4"/>
      <c r="BL1192" s="4"/>
      <c r="BM1192" s="4"/>
      <c r="BN1192" s="4"/>
      <c r="BO1192" s="4"/>
      <c r="BP1192" s="4"/>
      <c r="BQ1192" s="4"/>
      <c r="BR1192" s="4"/>
      <c r="BS1192" s="4"/>
      <c r="BT1192" s="4"/>
      <c r="BU1192" s="4"/>
      <c r="BV1192" s="4"/>
      <c r="BW1192" s="4"/>
      <c r="BX1192" s="4"/>
      <c r="BY1192" s="4"/>
      <c r="BZ1192" s="4"/>
      <c r="CA1192" s="4"/>
      <c r="CB1192" s="4"/>
      <c r="CC1192" s="4"/>
      <c r="CD1192" s="4"/>
      <c r="CE1192" s="4"/>
      <c r="CF1192" s="4"/>
      <c r="CG1192" s="4"/>
      <c r="CH1192" s="4"/>
      <c r="CI1192" s="4"/>
      <c r="CJ1192" s="4"/>
      <c r="CK1192" s="4"/>
      <c r="CL1192" s="4"/>
      <c r="CM1192" s="4"/>
      <c r="CN1192" s="4"/>
      <c r="CO1192" s="4"/>
      <c r="CP1192" s="4"/>
      <c r="CQ1192" s="4"/>
      <c r="CR1192" s="4"/>
      <c r="CS1192" s="4"/>
      <c r="CT1192" s="4"/>
      <c r="CU1192" s="4"/>
      <c r="CV1192" s="4"/>
      <c r="CW1192" s="4"/>
    </row>
    <row r="1193" ht="12.75" customHeight="1">
      <c r="A1193" s="4"/>
      <c r="B1193" s="4"/>
      <c r="C1193" s="4"/>
      <c r="D1193" s="4"/>
      <c r="E1193" s="4"/>
      <c r="F1193" s="4"/>
      <c r="G1193" s="4"/>
      <c r="H1193" s="4"/>
      <c r="I1193" s="4"/>
      <c r="J1193" s="5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64">
        <v>2014.0</v>
      </c>
      <c r="AM1193" s="64">
        <v>8.0</v>
      </c>
      <c r="AN1193" s="65" t="s">
        <v>61</v>
      </c>
      <c r="AO1193" s="65" t="s">
        <v>63</v>
      </c>
      <c r="AP1193" s="64">
        <v>76.51</v>
      </c>
      <c r="AQ1193" s="64">
        <v>111.31</v>
      </c>
      <c r="AR1193" s="65" t="str">
        <f>IF(Stats!$AP1193&gt;Stats!$AQ1193,Stats!$AN1193,Stats!$AO1193)</f>
        <v>Mike S</v>
      </c>
      <c r="AS1193" s="65" t="str">
        <f>IF(Stats!$AR1193=Stats!$AN1193,CONCATENATE(Stats!$AN1193," over ",Stats!$AO1193),CONCATENATE(Stats!$AO1193," over ",Stats!$AN1193))</f>
        <v>Mike S over Jimmy</v>
      </c>
      <c r="AT1193" s="65" t="str">
        <f>IF(Stats!$AR1193=Stats!$AO1193,CONCATENATE(Stats!$AN1193," loser to ",Stats!$AO1193),CONCATENATE(Stats!$AO1193," loser to ",Stats!$AN1193))</f>
        <v>Jimmy loser to Mike S</v>
      </c>
      <c r="AU1193" s="64">
        <f>ABS(Stats!$AQ1193-Stats!$AP1193)</f>
        <v>34.8</v>
      </c>
      <c r="AV1193" s="64">
        <f>Stats!$AQ1193+Stats!$AP1193</f>
        <v>187.82</v>
      </c>
      <c r="AW1193" s="64"/>
      <c r="AX1193" s="4"/>
      <c r="AY1193" s="4"/>
      <c r="AZ1193" s="4"/>
      <c r="BB1193" s="4"/>
      <c r="BC1193" s="4"/>
      <c r="BD1193" s="4"/>
      <c r="BE1193" s="4"/>
      <c r="BG1193" s="4"/>
      <c r="BH1193" s="4"/>
      <c r="BI1193" s="4"/>
      <c r="BJ1193" s="4"/>
      <c r="BK1193" s="4"/>
      <c r="BL1193" s="4"/>
      <c r="BM1193" s="4"/>
      <c r="BN1193" s="4"/>
      <c r="BO1193" s="4"/>
      <c r="BP1193" s="4"/>
      <c r="BQ1193" s="4"/>
      <c r="BR1193" s="4"/>
      <c r="BS1193" s="4"/>
      <c r="BT1193" s="4"/>
      <c r="BU1193" s="4"/>
      <c r="BV1193" s="4"/>
      <c r="BW1193" s="4"/>
      <c r="BX1193" s="4"/>
      <c r="BY1193" s="4"/>
      <c r="BZ1193" s="4"/>
      <c r="CA1193" s="4"/>
      <c r="CB1193" s="4"/>
      <c r="CC1193" s="4"/>
      <c r="CD1193" s="4"/>
      <c r="CE1193" s="4"/>
      <c r="CF1193" s="4"/>
      <c r="CG1193" s="4"/>
      <c r="CH1193" s="4"/>
      <c r="CI1193" s="4"/>
      <c r="CJ1193" s="4"/>
      <c r="CK1193" s="4"/>
      <c r="CL1193" s="4"/>
      <c r="CM1193" s="4"/>
      <c r="CN1193" s="4"/>
      <c r="CO1193" s="4"/>
      <c r="CP1193" s="4"/>
      <c r="CQ1193" s="4"/>
      <c r="CR1193" s="4"/>
      <c r="CS1193" s="4"/>
      <c r="CT1193" s="4"/>
      <c r="CU1193" s="4"/>
      <c r="CV1193" s="4"/>
      <c r="CW1193" s="4"/>
    </row>
    <row r="1194" ht="12.75" customHeight="1">
      <c r="A1194" s="4"/>
      <c r="B1194" s="4"/>
      <c r="C1194" s="4"/>
      <c r="D1194" s="4"/>
      <c r="E1194" s="4"/>
      <c r="F1194" s="4"/>
      <c r="G1194" s="4"/>
      <c r="H1194" s="4"/>
      <c r="I1194" s="4"/>
      <c r="J1194" s="5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5">
        <v>2014.0</v>
      </c>
      <c r="AM1194" s="45">
        <v>8.0</v>
      </c>
      <c r="AN1194" s="46" t="s">
        <v>65</v>
      </c>
      <c r="AO1194" s="46" t="s">
        <v>69</v>
      </c>
      <c r="AP1194" s="45">
        <v>144.77</v>
      </c>
      <c r="AQ1194" s="45">
        <v>90.94</v>
      </c>
      <c r="AR1194" s="46" t="str">
        <f>IF(Stats!$AP1194&gt;Stats!$AQ1194,Stats!$AN1194,Stats!$AO1194)</f>
        <v>Neill</v>
      </c>
      <c r="AS1194" s="46" t="str">
        <f>IF(Stats!$AR1194=Stats!$AN1194,CONCATENATE(Stats!$AN1194," over ",Stats!$AO1194),CONCATENATE(Stats!$AO1194," over ",Stats!$AN1194))</f>
        <v>Neill over Todd</v>
      </c>
      <c r="AT1194" s="46" t="str">
        <f>IF(Stats!$AR1194=Stats!$AO1194,CONCATENATE(Stats!$AN1194," loser to ",Stats!$AO1194),CONCATENATE(Stats!$AO1194," loser to ",Stats!$AN1194))</f>
        <v>Todd loser to Neill</v>
      </c>
      <c r="AU1194" s="45">
        <f>ABS(Stats!$AQ1194-Stats!$AP1194)</f>
        <v>53.83</v>
      </c>
      <c r="AV1194" s="45">
        <f>Stats!$AQ1194+Stats!$AP1194</f>
        <v>235.71</v>
      </c>
      <c r="AW1194" s="45"/>
      <c r="AX1194" s="4"/>
      <c r="AY1194" s="4"/>
      <c r="AZ1194" s="4"/>
      <c r="BB1194" s="4"/>
      <c r="BC1194" s="4"/>
      <c r="BD1194" s="4"/>
      <c r="BE1194" s="4"/>
      <c r="BG1194" s="4"/>
      <c r="BH1194" s="4"/>
      <c r="BI1194" s="4"/>
      <c r="BJ1194" s="4"/>
      <c r="BK1194" s="4"/>
      <c r="BL1194" s="4"/>
      <c r="BM1194" s="4"/>
      <c r="BN1194" s="4"/>
      <c r="BO1194" s="4"/>
      <c r="BP1194" s="4"/>
      <c r="BQ1194" s="4"/>
      <c r="BR1194" s="4"/>
      <c r="BS1194" s="4"/>
      <c r="BT1194" s="4"/>
      <c r="BU1194" s="4"/>
      <c r="BV1194" s="4"/>
      <c r="BW1194" s="4"/>
      <c r="BX1194" s="4"/>
      <c r="BY1194" s="4"/>
      <c r="BZ1194" s="4"/>
      <c r="CA1194" s="4"/>
      <c r="CB1194" s="4"/>
      <c r="CC1194" s="4"/>
      <c r="CD1194" s="4"/>
      <c r="CE1194" s="4"/>
      <c r="CF1194" s="4"/>
      <c r="CG1194" s="4"/>
      <c r="CH1194" s="4"/>
      <c r="CI1194" s="4"/>
      <c r="CJ1194" s="4"/>
      <c r="CK1194" s="4"/>
      <c r="CL1194" s="4"/>
      <c r="CM1194" s="4"/>
      <c r="CN1194" s="4"/>
      <c r="CO1194" s="4"/>
      <c r="CP1194" s="4"/>
      <c r="CQ1194" s="4"/>
      <c r="CR1194" s="4"/>
      <c r="CS1194" s="4"/>
      <c r="CT1194" s="4"/>
      <c r="CU1194" s="4"/>
      <c r="CV1194" s="4"/>
      <c r="CW1194" s="4"/>
    </row>
    <row r="1195" ht="12.75" customHeight="1">
      <c r="A1195" s="4"/>
      <c r="B1195" s="4"/>
      <c r="C1195" s="4"/>
      <c r="D1195" s="4"/>
      <c r="E1195" s="4"/>
      <c r="F1195" s="4"/>
      <c r="G1195" s="4"/>
      <c r="H1195" s="4"/>
      <c r="I1195" s="4"/>
      <c r="J1195" s="5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64">
        <v>2014.0</v>
      </c>
      <c r="AM1195" s="64">
        <v>8.0</v>
      </c>
      <c r="AN1195" s="65" t="s">
        <v>51</v>
      </c>
      <c r="AO1195" s="65" t="s">
        <v>49</v>
      </c>
      <c r="AP1195" s="64">
        <v>93.67</v>
      </c>
      <c r="AQ1195" s="64">
        <v>115.49</v>
      </c>
      <c r="AR1195" s="65" t="str">
        <f>IF(Stats!$AP1195&gt;Stats!$AQ1195,Stats!$AN1195,Stats!$AO1195)</f>
        <v>Adler</v>
      </c>
      <c r="AS1195" s="65" t="str">
        <f>IF(Stats!$AR1195=Stats!$AN1195,CONCATENATE(Stats!$AN1195," over ",Stats!$AO1195),CONCATENATE(Stats!$AO1195," over ",Stats!$AN1195))</f>
        <v>Adler over Cam</v>
      </c>
      <c r="AT1195" s="65" t="str">
        <f>IF(Stats!$AR1195=Stats!$AO1195,CONCATENATE(Stats!$AN1195," loser to ",Stats!$AO1195),CONCATENATE(Stats!$AO1195," loser to ",Stats!$AN1195))</f>
        <v>Cam loser to Adler</v>
      </c>
      <c r="AU1195" s="64">
        <f>ABS(Stats!$AQ1195-Stats!$AP1195)</f>
        <v>21.82</v>
      </c>
      <c r="AV1195" s="64">
        <f>Stats!$AQ1195+Stats!$AP1195</f>
        <v>209.16</v>
      </c>
      <c r="AW1195" s="64"/>
      <c r="AX1195" s="4"/>
      <c r="AY1195" s="4"/>
      <c r="AZ1195" s="4"/>
      <c r="BB1195" s="4"/>
      <c r="BC1195" s="4"/>
      <c r="BD1195" s="4"/>
      <c r="BE1195" s="4"/>
      <c r="BG1195" s="4"/>
      <c r="BH1195" s="4"/>
      <c r="BI1195" s="4"/>
      <c r="BJ1195" s="4"/>
      <c r="BK1195" s="4"/>
      <c r="BL1195" s="4"/>
      <c r="BM1195" s="4"/>
      <c r="BN1195" s="4"/>
      <c r="BO1195" s="4"/>
      <c r="BP1195" s="4"/>
      <c r="BQ1195" s="4"/>
      <c r="BR1195" s="4"/>
      <c r="BS1195" s="4"/>
      <c r="BT1195" s="4"/>
      <c r="BU1195" s="4"/>
      <c r="BV1195" s="4"/>
      <c r="BW1195" s="4"/>
      <c r="BX1195" s="4"/>
      <c r="BY1195" s="4"/>
      <c r="BZ1195" s="4"/>
      <c r="CA1195" s="4"/>
      <c r="CB1195" s="4"/>
      <c r="CC1195" s="4"/>
      <c r="CD1195" s="4"/>
      <c r="CE1195" s="4"/>
      <c r="CF1195" s="4"/>
      <c r="CG1195" s="4"/>
      <c r="CH1195" s="4"/>
      <c r="CI1195" s="4"/>
      <c r="CJ1195" s="4"/>
      <c r="CK1195" s="4"/>
      <c r="CL1195" s="4"/>
      <c r="CM1195" s="4"/>
      <c r="CN1195" s="4"/>
      <c r="CO1195" s="4"/>
      <c r="CP1195" s="4"/>
      <c r="CQ1195" s="4"/>
      <c r="CR1195" s="4"/>
      <c r="CS1195" s="4"/>
      <c r="CT1195" s="4"/>
      <c r="CU1195" s="4"/>
      <c r="CV1195" s="4"/>
      <c r="CW1195" s="4"/>
    </row>
    <row r="1196" ht="12.75" customHeight="1">
      <c r="A1196" s="4"/>
      <c r="B1196" s="4"/>
      <c r="C1196" s="4"/>
      <c r="D1196" s="4"/>
      <c r="E1196" s="4"/>
      <c r="F1196" s="4"/>
      <c r="G1196" s="4"/>
      <c r="H1196" s="4"/>
      <c r="I1196" s="4"/>
      <c r="J1196" s="5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5">
        <v>2014.0</v>
      </c>
      <c r="AM1196" s="45">
        <v>8.0</v>
      </c>
      <c r="AN1196" s="46" t="s">
        <v>60</v>
      </c>
      <c r="AO1196" s="46" t="s">
        <v>57</v>
      </c>
      <c r="AP1196" s="45">
        <v>121.08</v>
      </c>
      <c r="AQ1196" s="45">
        <v>131.98</v>
      </c>
      <c r="AR1196" s="46" t="str">
        <f>IF(Stats!$AP1196&gt;Stats!$AQ1196,Stats!$AN1196,Stats!$AO1196)</f>
        <v>Doug</v>
      </c>
      <c r="AS1196" s="46" t="str">
        <f>IF(Stats!$AR1196=Stats!$AN1196,CONCATENATE(Stats!$AN1196," over ",Stats!$AO1196),CONCATENATE(Stats!$AO1196," over ",Stats!$AN1196))</f>
        <v>Doug over Hoyle</v>
      </c>
      <c r="AT1196" s="46" t="str">
        <f>IF(Stats!$AR1196=Stats!$AO1196,CONCATENATE(Stats!$AN1196," loser to ",Stats!$AO1196),CONCATENATE(Stats!$AO1196," loser to ",Stats!$AN1196))</f>
        <v>Hoyle loser to Doug</v>
      </c>
      <c r="AU1196" s="45">
        <f>ABS(Stats!$AQ1196-Stats!$AP1196)</f>
        <v>10.9</v>
      </c>
      <c r="AV1196" s="45">
        <f>Stats!$AQ1196+Stats!$AP1196</f>
        <v>253.06</v>
      </c>
      <c r="AW1196" s="45"/>
      <c r="AX1196" s="4"/>
      <c r="AY1196" s="4"/>
      <c r="AZ1196" s="4"/>
      <c r="BB1196" s="4"/>
      <c r="BC1196" s="4"/>
      <c r="BD1196" s="4"/>
      <c r="BE1196" s="4"/>
      <c r="BG1196" s="4"/>
      <c r="BH1196" s="4"/>
      <c r="BI1196" s="4"/>
      <c r="BJ1196" s="4"/>
      <c r="BK1196" s="4"/>
      <c r="BL1196" s="4"/>
      <c r="BM1196" s="4"/>
      <c r="BN1196" s="4"/>
      <c r="BO1196" s="4"/>
      <c r="BP1196" s="4"/>
      <c r="BQ1196" s="4"/>
      <c r="BR1196" s="4"/>
      <c r="BS1196" s="4"/>
      <c r="BT1196" s="4"/>
      <c r="BU1196" s="4"/>
      <c r="BV1196" s="4"/>
      <c r="BW1196" s="4"/>
      <c r="BX1196" s="4"/>
      <c r="BY1196" s="4"/>
      <c r="BZ1196" s="4"/>
      <c r="CA1196" s="4"/>
      <c r="CB1196" s="4"/>
      <c r="CC1196" s="4"/>
      <c r="CD1196" s="4"/>
      <c r="CE1196" s="4"/>
      <c r="CF1196" s="4"/>
      <c r="CG1196" s="4"/>
      <c r="CH1196" s="4"/>
      <c r="CI1196" s="4"/>
      <c r="CJ1196" s="4"/>
      <c r="CK1196" s="4"/>
      <c r="CL1196" s="4"/>
      <c r="CM1196" s="4"/>
      <c r="CN1196" s="4"/>
      <c r="CO1196" s="4"/>
      <c r="CP1196" s="4"/>
      <c r="CQ1196" s="4"/>
      <c r="CR1196" s="4"/>
      <c r="CS1196" s="4"/>
      <c r="CT1196" s="4"/>
      <c r="CU1196" s="4"/>
      <c r="CV1196" s="4"/>
      <c r="CW1196" s="4"/>
    </row>
    <row r="1197" ht="12.75" customHeight="1">
      <c r="A1197" s="4"/>
      <c r="B1197" s="4"/>
      <c r="C1197" s="4"/>
      <c r="D1197" s="4"/>
      <c r="E1197" s="4"/>
      <c r="F1197" s="4"/>
      <c r="G1197" s="4"/>
      <c r="H1197" s="4"/>
      <c r="I1197" s="4"/>
      <c r="J1197" s="5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64">
        <v>2014.0</v>
      </c>
      <c r="AM1197" s="64">
        <v>8.0</v>
      </c>
      <c r="AN1197" s="65" t="s">
        <v>66</v>
      </c>
      <c r="AO1197" s="65" t="s">
        <v>58</v>
      </c>
      <c r="AP1197" s="64">
        <v>86.71</v>
      </c>
      <c r="AQ1197" s="64">
        <v>126.66</v>
      </c>
      <c r="AR1197" s="65" t="str">
        <f>IF(Stats!$AP1197&gt;Stats!$AQ1197,Stats!$AN1197,Stats!$AO1197)</f>
        <v>Ean</v>
      </c>
      <c r="AS1197" s="65" t="str">
        <f>IF(Stats!$AR1197=Stats!$AN1197,CONCATENATE(Stats!$AN1197," over ",Stats!$AO1197),CONCATENATE(Stats!$AO1197," over ",Stats!$AN1197))</f>
        <v>Ean over Nixon</v>
      </c>
      <c r="AT1197" s="65" t="str">
        <f>IF(Stats!$AR1197=Stats!$AO1197,CONCATENATE(Stats!$AN1197," loser to ",Stats!$AO1197),CONCATENATE(Stats!$AO1197," loser to ",Stats!$AN1197))</f>
        <v>Nixon loser to Ean</v>
      </c>
      <c r="AU1197" s="64">
        <f>ABS(Stats!$AQ1197-Stats!$AP1197)</f>
        <v>39.95</v>
      </c>
      <c r="AV1197" s="64">
        <f>Stats!$AQ1197+Stats!$AP1197</f>
        <v>213.37</v>
      </c>
      <c r="AW1197" s="64"/>
      <c r="AX1197" s="4"/>
      <c r="AY1197" s="4"/>
      <c r="AZ1197" s="4"/>
      <c r="BB1197" s="4"/>
      <c r="BC1197" s="4"/>
      <c r="BD1197" s="4"/>
      <c r="BE1197" s="4"/>
      <c r="BG1197" s="4"/>
      <c r="BH1197" s="4"/>
      <c r="BI1197" s="4"/>
      <c r="BJ1197" s="4"/>
      <c r="BK1197" s="4"/>
      <c r="BL1197" s="4"/>
      <c r="BM1197" s="4"/>
      <c r="BN1197" s="4"/>
      <c r="BO1197" s="4"/>
      <c r="BP1197" s="4"/>
      <c r="BQ1197" s="4"/>
      <c r="BR1197" s="4"/>
      <c r="BS1197" s="4"/>
      <c r="BT1197" s="4"/>
      <c r="BU1197" s="4"/>
      <c r="BV1197" s="4"/>
      <c r="BW1197" s="4"/>
      <c r="BX1197" s="4"/>
      <c r="BY1197" s="4"/>
      <c r="BZ1197" s="4"/>
      <c r="CA1197" s="4"/>
      <c r="CB1197" s="4"/>
      <c r="CC1197" s="4"/>
      <c r="CD1197" s="4"/>
      <c r="CE1197" s="4"/>
      <c r="CF1197" s="4"/>
      <c r="CG1197" s="4"/>
      <c r="CH1197" s="4"/>
      <c r="CI1197" s="4"/>
      <c r="CJ1197" s="4"/>
      <c r="CK1197" s="4"/>
      <c r="CL1197" s="4"/>
      <c r="CM1197" s="4"/>
      <c r="CN1197" s="4"/>
      <c r="CO1197" s="4"/>
      <c r="CP1197" s="4"/>
      <c r="CQ1197" s="4"/>
      <c r="CR1197" s="4"/>
      <c r="CS1197" s="4"/>
      <c r="CT1197" s="4"/>
      <c r="CU1197" s="4"/>
      <c r="CV1197" s="4"/>
      <c r="CW1197" s="4"/>
    </row>
    <row r="1198" ht="12.75" customHeight="1">
      <c r="A1198" s="4"/>
      <c r="B1198" s="4"/>
      <c r="C1198" s="4"/>
      <c r="D1198" s="4"/>
      <c r="E1198" s="4"/>
      <c r="F1198" s="4"/>
      <c r="G1198" s="4"/>
      <c r="H1198" s="4"/>
      <c r="I1198" s="4"/>
      <c r="J1198" s="5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5">
        <v>2014.0</v>
      </c>
      <c r="AM1198" s="45">
        <v>7.0</v>
      </c>
      <c r="AN1198" s="46" t="s">
        <v>58</v>
      </c>
      <c r="AO1198" s="46" t="s">
        <v>60</v>
      </c>
      <c r="AP1198" s="45">
        <v>127.29</v>
      </c>
      <c r="AQ1198" s="45">
        <v>65.5</v>
      </c>
      <c r="AR1198" s="46" t="str">
        <f>IF(Stats!$AP1198&gt;Stats!$AQ1198,Stats!$AN1198,Stats!$AO1198)</f>
        <v>Ean</v>
      </c>
      <c r="AS1198" s="46" t="str">
        <f>IF(Stats!$AR1198=Stats!$AN1198,CONCATENATE(Stats!$AN1198," over ",Stats!$AO1198),CONCATENATE(Stats!$AO1198," over ",Stats!$AN1198))</f>
        <v>Ean over Hoyle</v>
      </c>
      <c r="AT1198" s="46" t="str">
        <f>IF(Stats!$AR1198=Stats!$AO1198,CONCATENATE(Stats!$AN1198," loser to ",Stats!$AO1198),CONCATENATE(Stats!$AO1198," loser to ",Stats!$AN1198))</f>
        <v>Hoyle loser to Ean</v>
      </c>
      <c r="AU1198" s="45">
        <f>ABS(Stats!$AQ1198-Stats!$AP1198)</f>
        <v>61.79</v>
      </c>
      <c r="AV1198" s="45">
        <f>Stats!$AQ1198+Stats!$AP1198</f>
        <v>192.79</v>
      </c>
      <c r="AW1198" s="45"/>
      <c r="AX1198" s="4"/>
      <c r="AY1198" s="4"/>
      <c r="AZ1198" s="4"/>
      <c r="BB1198" s="4"/>
      <c r="BC1198" s="4"/>
      <c r="BD1198" s="4"/>
      <c r="BE1198" s="4"/>
      <c r="BG1198" s="4"/>
      <c r="BH1198" s="4"/>
      <c r="BI1198" s="4"/>
      <c r="BJ1198" s="4"/>
      <c r="BK1198" s="4"/>
      <c r="BL1198" s="4"/>
      <c r="BM1198" s="4"/>
      <c r="BN1198" s="4"/>
      <c r="BO1198" s="4"/>
      <c r="BP1198" s="4"/>
      <c r="BQ1198" s="4"/>
      <c r="BR1198" s="4"/>
      <c r="BS1198" s="4"/>
      <c r="BT1198" s="4"/>
      <c r="BU1198" s="4"/>
      <c r="BV1198" s="4"/>
      <c r="BW1198" s="4"/>
      <c r="BX1198" s="4"/>
      <c r="BY1198" s="4"/>
      <c r="BZ1198" s="4"/>
      <c r="CA1198" s="4"/>
      <c r="CB1198" s="4"/>
      <c r="CC1198" s="4"/>
      <c r="CD1198" s="4"/>
      <c r="CE1198" s="4"/>
      <c r="CF1198" s="4"/>
      <c r="CG1198" s="4"/>
      <c r="CH1198" s="4"/>
      <c r="CI1198" s="4"/>
      <c r="CJ1198" s="4"/>
      <c r="CK1198" s="4"/>
      <c r="CL1198" s="4"/>
      <c r="CM1198" s="4"/>
      <c r="CN1198" s="4"/>
      <c r="CO1198" s="4"/>
      <c r="CP1198" s="4"/>
      <c r="CQ1198" s="4"/>
      <c r="CR1198" s="4"/>
      <c r="CS1198" s="4"/>
      <c r="CT1198" s="4"/>
      <c r="CU1198" s="4"/>
      <c r="CV1198" s="4"/>
      <c r="CW1198" s="4"/>
    </row>
    <row r="1199" ht="12.75" customHeight="1">
      <c r="A1199" s="4"/>
      <c r="B1199" s="4"/>
      <c r="C1199" s="4"/>
      <c r="D1199" s="4"/>
      <c r="E1199" s="4"/>
      <c r="F1199" s="4"/>
      <c r="G1199" s="4"/>
      <c r="H1199" s="4"/>
      <c r="I1199" s="4"/>
      <c r="J1199" s="5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64">
        <v>2014.0</v>
      </c>
      <c r="AM1199" s="64">
        <v>7.0</v>
      </c>
      <c r="AN1199" s="65" t="s">
        <v>66</v>
      </c>
      <c r="AO1199" s="65" t="s">
        <v>51</v>
      </c>
      <c r="AP1199" s="64">
        <v>96.66</v>
      </c>
      <c r="AQ1199" s="64">
        <v>59.49</v>
      </c>
      <c r="AR1199" s="65" t="str">
        <f>IF(Stats!$AP1199&gt;Stats!$AQ1199,Stats!$AN1199,Stats!$AO1199)</f>
        <v>Nixon</v>
      </c>
      <c r="AS1199" s="65" t="str">
        <f>IF(Stats!$AR1199=Stats!$AN1199,CONCATENATE(Stats!$AN1199," over ",Stats!$AO1199),CONCATENATE(Stats!$AO1199," over ",Stats!$AN1199))</f>
        <v>Nixon over Cam</v>
      </c>
      <c r="AT1199" s="65" t="str">
        <f>IF(Stats!$AR1199=Stats!$AO1199,CONCATENATE(Stats!$AN1199," loser to ",Stats!$AO1199),CONCATENATE(Stats!$AO1199," loser to ",Stats!$AN1199))</f>
        <v>Cam loser to Nixon</v>
      </c>
      <c r="AU1199" s="64">
        <f>ABS(Stats!$AQ1199-Stats!$AP1199)</f>
        <v>37.17</v>
      </c>
      <c r="AV1199" s="64">
        <f>Stats!$AQ1199+Stats!$AP1199</f>
        <v>156.15</v>
      </c>
      <c r="AW1199" s="64"/>
      <c r="AX1199" s="4"/>
      <c r="AY1199" s="4"/>
      <c r="AZ1199" s="4"/>
      <c r="BB1199" s="4"/>
      <c r="BC1199" s="4"/>
      <c r="BD1199" s="4"/>
      <c r="BE1199" s="4"/>
      <c r="BG1199" s="4"/>
      <c r="BH1199" s="4"/>
      <c r="BI1199" s="4"/>
      <c r="BJ1199" s="4"/>
      <c r="BK1199" s="4"/>
      <c r="BL1199" s="4"/>
      <c r="BM1199" s="4"/>
      <c r="BN1199" s="4"/>
      <c r="BO1199" s="4"/>
      <c r="BP1199" s="4"/>
      <c r="BQ1199" s="4"/>
      <c r="BR1199" s="4"/>
      <c r="BS1199" s="4"/>
      <c r="BT1199" s="4"/>
      <c r="BU1199" s="4"/>
      <c r="BV1199" s="4"/>
      <c r="BW1199" s="4"/>
      <c r="BX1199" s="4"/>
      <c r="BY1199" s="4"/>
      <c r="BZ1199" s="4"/>
      <c r="CA1199" s="4"/>
      <c r="CB1199" s="4"/>
      <c r="CC1199" s="4"/>
      <c r="CD1199" s="4"/>
      <c r="CE1199" s="4"/>
      <c r="CF1199" s="4"/>
      <c r="CG1199" s="4"/>
      <c r="CH1199" s="4"/>
      <c r="CI1199" s="4"/>
      <c r="CJ1199" s="4"/>
      <c r="CK1199" s="4"/>
      <c r="CL1199" s="4"/>
      <c r="CM1199" s="4"/>
      <c r="CN1199" s="4"/>
      <c r="CO1199" s="4"/>
      <c r="CP1199" s="4"/>
      <c r="CQ1199" s="4"/>
      <c r="CR1199" s="4"/>
      <c r="CS1199" s="4"/>
      <c r="CT1199" s="4"/>
      <c r="CU1199" s="4"/>
      <c r="CV1199" s="4"/>
      <c r="CW1199" s="4"/>
    </row>
    <row r="1200" ht="12.75" customHeight="1">
      <c r="A1200" s="4"/>
      <c r="B1200" s="4"/>
      <c r="C1200" s="4"/>
      <c r="D1200" s="4"/>
      <c r="E1200" s="4"/>
      <c r="F1200" s="4"/>
      <c r="G1200" s="4"/>
      <c r="H1200" s="4"/>
      <c r="I1200" s="4"/>
      <c r="J1200" s="5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5">
        <v>2014.0</v>
      </c>
      <c r="AM1200" s="45">
        <v>7.0</v>
      </c>
      <c r="AN1200" s="46" t="s">
        <v>55</v>
      </c>
      <c r="AO1200" s="46" t="s">
        <v>57</v>
      </c>
      <c r="AP1200" s="45">
        <v>91.35</v>
      </c>
      <c r="AQ1200" s="45">
        <v>80.42</v>
      </c>
      <c r="AR1200" s="46" t="str">
        <f>IF(Stats!$AP1200&gt;Stats!$AQ1200,Stats!$AN1200,Stats!$AO1200)</f>
        <v>Dave</v>
      </c>
      <c r="AS1200" s="46" t="str">
        <f>IF(Stats!$AR1200=Stats!$AN1200,CONCATENATE(Stats!$AN1200," over ",Stats!$AO1200),CONCATENATE(Stats!$AO1200," over ",Stats!$AN1200))</f>
        <v>Dave over Doug</v>
      </c>
      <c r="AT1200" s="46" t="str">
        <f>IF(Stats!$AR1200=Stats!$AO1200,CONCATENATE(Stats!$AN1200," loser to ",Stats!$AO1200),CONCATENATE(Stats!$AO1200," loser to ",Stats!$AN1200))</f>
        <v>Doug loser to Dave</v>
      </c>
      <c r="AU1200" s="45">
        <f>ABS(Stats!$AQ1200-Stats!$AP1200)</f>
        <v>10.93</v>
      </c>
      <c r="AV1200" s="45">
        <f>Stats!$AQ1200+Stats!$AP1200</f>
        <v>171.77</v>
      </c>
      <c r="AW1200" s="45"/>
      <c r="AX1200" s="4"/>
      <c r="AY1200" s="4"/>
      <c r="AZ1200" s="4"/>
      <c r="BB1200" s="4"/>
      <c r="BC1200" s="4"/>
      <c r="BD1200" s="4"/>
      <c r="BE1200" s="4"/>
      <c r="BG1200" s="4"/>
      <c r="BH1200" s="4"/>
      <c r="BI1200" s="4"/>
      <c r="BJ1200" s="4"/>
      <c r="BK1200" s="4"/>
      <c r="BL1200" s="4"/>
      <c r="BM1200" s="4"/>
      <c r="BN1200" s="4"/>
      <c r="BO1200" s="4"/>
      <c r="BP1200" s="4"/>
      <c r="BQ1200" s="4"/>
      <c r="BR1200" s="4"/>
      <c r="BS1200" s="4"/>
      <c r="BT1200" s="4"/>
      <c r="BU1200" s="4"/>
      <c r="BV1200" s="4"/>
      <c r="BW1200" s="4"/>
      <c r="BX1200" s="4"/>
      <c r="BY1200" s="4"/>
      <c r="BZ1200" s="4"/>
      <c r="CA1200" s="4"/>
      <c r="CB1200" s="4"/>
      <c r="CC1200" s="4"/>
      <c r="CD1200" s="4"/>
      <c r="CE1200" s="4"/>
      <c r="CF1200" s="4"/>
      <c r="CG1200" s="4"/>
      <c r="CH1200" s="4"/>
      <c r="CI1200" s="4"/>
      <c r="CJ1200" s="4"/>
      <c r="CK1200" s="4"/>
      <c r="CL1200" s="4"/>
      <c r="CM1200" s="4"/>
      <c r="CN1200" s="4"/>
      <c r="CO1200" s="4"/>
      <c r="CP1200" s="4"/>
      <c r="CQ1200" s="4"/>
      <c r="CR1200" s="4"/>
      <c r="CS1200" s="4"/>
      <c r="CT1200" s="4"/>
      <c r="CU1200" s="4"/>
      <c r="CV1200" s="4"/>
      <c r="CW1200" s="4"/>
    </row>
    <row r="1201" ht="12.75" customHeight="1">
      <c r="A1201" s="4"/>
      <c r="B1201" s="4"/>
      <c r="C1201" s="4"/>
      <c r="D1201" s="4"/>
      <c r="E1201" s="4"/>
      <c r="F1201" s="4"/>
      <c r="G1201" s="4"/>
      <c r="H1201" s="4"/>
      <c r="I1201" s="4"/>
      <c r="J1201" s="5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64">
        <v>2014.0</v>
      </c>
      <c r="AM1201" s="64">
        <v>7.0</v>
      </c>
      <c r="AN1201" s="65" t="s">
        <v>59</v>
      </c>
      <c r="AO1201" s="65" t="s">
        <v>65</v>
      </c>
      <c r="AP1201" s="64">
        <v>85.82</v>
      </c>
      <c r="AQ1201" s="64">
        <v>125.7</v>
      </c>
      <c r="AR1201" s="65" t="str">
        <f>IF(Stats!$AP1201&gt;Stats!$AQ1201,Stats!$AN1201,Stats!$AO1201)</f>
        <v>Neill</v>
      </c>
      <c r="AS1201" s="65" t="str">
        <f>IF(Stats!$AR1201=Stats!$AN1201,CONCATENATE(Stats!$AN1201," over ",Stats!$AO1201),CONCATENATE(Stats!$AO1201," over ",Stats!$AN1201))</f>
        <v>Neill over Forrest</v>
      </c>
      <c r="AT1201" s="65" t="str">
        <f>IF(Stats!$AR1201=Stats!$AO1201,CONCATENATE(Stats!$AN1201," loser to ",Stats!$AO1201),CONCATENATE(Stats!$AO1201," loser to ",Stats!$AN1201))</f>
        <v>Forrest loser to Neill</v>
      </c>
      <c r="AU1201" s="64">
        <f>ABS(Stats!$AQ1201-Stats!$AP1201)</f>
        <v>39.88</v>
      </c>
      <c r="AV1201" s="64">
        <f>Stats!$AQ1201+Stats!$AP1201</f>
        <v>211.52</v>
      </c>
      <c r="AW1201" s="64"/>
      <c r="AX1201" s="4"/>
      <c r="AY1201" s="4"/>
      <c r="AZ1201" s="4"/>
      <c r="BB1201" s="4"/>
      <c r="BC1201" s="4"/>
      <c r="BD1201" s="4"/>
      <c r="BE1201" s="4"/>
      <c r="BG1201" s="4"/>
      <c r="BH1201" s="4"/>
      <c r="BI1201" s="4"/>
      <c r="BJ1201" s="4"/>
      <c r="BK1201" s="4"/>
      <c r="BL1201" s="4"/>
      <c r="BM1201" s="4"/>
      <c r="BN1201" s="4"/>
      <c r="BO1201" s="4"/>
      <c r="BP1201" s="4"/>
      <c r="BQ1201" s="4"/>
      <c r="BR1201" s="4"/>
      <c r="BS1201" s="4"/>
      <c r="BT1201" s="4"/>
      <c r="BU1201" s="4"/>
      <c r="BV1201" s="4"/>
      <c r="BW1201" s="4"/>
      <c r="BX1201" s="4"/>
      <c r="BY1201" s="4"/>
      <c r="BZ1201" s="4"/>
      <c r="CA1201" s="4"/>
      <c r="CB1201" s="4"/>
      <c r="CC1201" s="4"/>
      <c r="CD1201" s="4"/>
      <c r="CE1201" s="4"/>
      <c r="CF1201" s="4"/>
      <c r="CG1201" s="4"/>
      <c r="CH1201" s="4"/>
      <c r="CI1201" s="4"/>
      <c r="CJ1201" s="4"/>
      <c r="CK1201" s="4"/>
      <c r="CL1201" s="4"/>
      <c r="CM1201" s="4"/>
      <c r="CN1201" s="4"/>
      <c r="CO1201" s="4"/>
      <c r="CP1201" s="4"/>
      <c r="CQ1201" s="4"/>
      <c r="CR1201" s="4"/>
      <c r="CS1201" s="4"/>
      <c r="CT1201" s="4"/>
      <c r="CU1201" s="4"/>
      <c r="CV1201" s="4"/>
      <c r="CW1201" s="4"/>
    </row>
    <row r="1202" ht="12.75" customHeight="1">
      <c r="A1202" s="4"/>
      <c r="B1202" s="4"/>
      <c r="C1202" s="4"/>
      <c r="D1202" s="4"/>
      <c r="E1202" s="4"/>
      <c r="F1202" s="4"/>
      <c r="G1202" s="4"/>
      <c r="H1202" s="4"/>
      <c r="I1202" s="4"/>
      <c r="J1202" s="5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5">
        <v>2014.0</v>
      </c>
      <c r="AM1202" s="45">
        <v>7.0</v>
      </c>
      <c r="AN1202" s="46" t="s">
        <v>68</v>
      </c>
      <c r="AO1202" s="46" t="s">
        <v>49</v>
      </c>
      <c r="AP1202" s="45">
        <v>77.92</v>
      </c>
      <c r="AQ1202" s="45">
        <v>104.29</v>
      </c>
      <c r="AR1202" s="46" t="str">
        <f>IF(Stats!$AP1202&gt;Stats!$AQ1202,Stats!$AN1202,Stats!$AO1202)</f>
        <v>Adler</v>
      </c>
      <c r="AS1202" s="46" t="str">
        <f>IF(Stats!$AR1202=Stats!$AN1202,CONCATENATE(Stats!$AN1202," over ",Stats!$AO1202),CONCATENATE(Stats!$AO1202," over ",Stats!$AN1202))</f>
        <v>Adler over Ryan</v>
      </c>
      <c r="AT1202" s="46" t="str">
        <f>IF(Stats!$AR1202=Stats!$AO1202,CONCATENATE(Stats!$AN1202," loser to ",Stats!$AO1202),CONCATENATE(Stats!$AO1202," loser to ",Stats!$AN1202))</f>
        <v>Ryan loser to Adler</v>
      </c>
      <c r="AU1202" s="45">
        <f>ABS(Stats!$AQ1202-Stats!$AP1202)</f>
        <v>26.37</v>
      </c>
      <c r="AV1202" s="45">
        <f>Stats!$AQ1202+Stats!$AP1202</f>
        <v>182.21</v>
      </c>
      <c r="AW1202" s="45"/>
      <c r="AX1202" s="4"/>
      <c r="AY1202" s="4"/>
      <c r="AZ1202" s="4"/>
      <c r="BB1202" s="4"/>
      <c r="BC1202" s="4"/>
      <c r="BD1202" s="4"/>
      <c r="BE1202" s="4"/>
      <c r="BG1202" s="4"/>
      <c r="BH1202" s="4"/>
      <c r="BI1202" s="4"/>
      <c r="BJ1202" s="4"/>
      <c r="BK1202" s="4"/>
      <c r="BL1202" s="4"/>
      <c r="BM1202" s="4"/>
      <c r="BN1202" s="4"/>
      <c r="BO1202" s="4"/>
      <c r="BP1202" s="4"/>
      <c r="BQ1202" s="4"/>
      <c r="BR1202" s="4"/>
      <c r="BS1202" s="4"/>
      <c r="BT1202" s="4"/>
      <c r="BU1202" s="4"/>
      <c r="BV1202" s="4"/>
      <c r="BW1202" s="4"/>
      <c r="BX1202" s="4"/>
      <c r="BY1202" s="4"/>
      <c r="BZ1202" s="4"/>
      <c r="CA1202" s="4"/>
      <c r="CB1202" s="4"/>
      <c r="CC1202" s="4"/>
      <c r="CD1202" s="4"/>
      <c r="CE1202" s="4"/>
      <c r="CF1202" s="4"/>
      <c r="CG1202" s="4"/>
      <c r="CH1202" s="4"/>
      <c r="CI1202" s="4"/>
      <c r="CJ1202" s="4"/>
      <c r="CK1202" s="4"/>
      <c r="CL1202" s="4"/>
      <c r="CM1202" s="4"/>
      <c r="CN1202" s="4"/>
      <c r="CO1202" s="4"/>
      <c r="CP1202" s="4"/>
      <c r="CQ1202" s="4"/>
      <c r="CR1202" s="4"/>
      <c r="CS1202" s="4"/>
      <c r="CT1202" s="4"/>
      <c r="CU1202" s="4"/>
      <c r="CV1202" s="4"/>
      <c r="CW1202" s="4"/>
    </row>
    <row r="1203" ht="12.75" customHeight="1">
      <c r="A1203" s="4"/>
      <c r="B1203" s="4"/>
      <c r="C1203" s="4"/>
      <c r="D1203" s="4"/>
      <c r="E1203" s="4"/>
      <c r="F1203" s="4"/>
      <c r="G1203" s="4"/>
      <c r="H1203" s="4"/>
      <c r="I1203" s="4"/>
      <c r="J1203" s="5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64">
        <v>2014.0</v>
      </c>
      <c r="AM1203" s="64">
        <v>7.0</v>
      </c>
      <c r="AN1203" s="65" t="s">
        <v>50</v>
      </c>
      <c r="AO1203" s="65" t="s">
        <v>61</v>
      </c>
      <c r="AP1203" s="64">
        <v>92.61</v>
      </c>
      <c r="AQ1203" s="64">
        <v>101.92</v>
      </c>
      <c r="AR1203" s="65" t="str">
        <f>IF(Stats!$AP1203&gt;Stats!$AQ1203,Stats!$AN1203,Stats!$AO1203)</f>
        <v>Jimmy</v>
      </c>
      <c r="AS1203" s="65" t="str">
        <f>IF(Stats!$AR1203=Stats!$AN1203,CONCATENATE(Stats!$AN1203," over ",Stats!$AO1203),CONCATENATE(Stats!$AO1203," over ",Stats!$AN1203))</f>
        <v>Jimmy over AJ</v>
      </c>
      <c r="AT1203" s="65" t="str">
        <f>IF(Stats!$AR1203=Stats!$AO1203,CONCATENATE(Stats!$AN1203," loser to ",Stats!$AO1203),CONCATENATE(Stats!$AO1203," loser to ",Stats!$AN1203))</f>
        <v>AJ loser to Jimmy</v>
      </c>
      <c r="AU1203" s="64">
        <f>ABS(Stats!$AQ1203-Stats!$AP1203)</f>
        <v>9.31</v>
      </c>
      <c r="AV1203" s="64">
        <f>Stats!$AQ1203+Stats!$AP1203</f>
        <v>194.53</v>
      </c>
      <c r="AW1203" s="64"/>
      <c r="AX1203" s="4"/>
      <c r="AY1203" s="4"/>
      <c r="AZ1203" s="4"/>
      <c r="BB1203" s="4"/>
      <c r="BC1203" s="4"/>
      <c r="BD1203" s="4"/>
      <c r="BE1203" s="4"/>
      <c r="BG1203" s="4"/>
      <c r="BH1203" s="4"/>
      <c r="BI1203" s="4"/>
      <c r="BJ1203" s="4"/>
      <c r="BK1203" s="4"/>
      <c r="BL1203" s="4"/>
      <c r="BM1203" s="4"/>
      <c r="BN1203" s="4"/>
      <c r="BO1203" s="4"/>
      <c r="BP1203" s="4"/>
      <c r="BQ1203" s="4"/>
      <c r="BR1203" s="4"/>
      <c r="BS1203" s="4"/>
      <c r="BT1203" s="4"/>
      <c r="BU1203" s="4"/>
      <c r="BV1203" s="4"/>
      <c r="BW1203" s="4"/>
      <c r="BX1203" s="4"/>
      <c r="BY1203" s="4"/>
      <c r="BZ1203" s="4"/>
      <c r="CA1203" s="4"/>
      <c r="CB1203" s="4"/>
      <c r="CC1203" s="4"/>
      <c r="CD1203" s="4"/>
      <c r="CE1203" s="4"/>
      <c r="CF1203" s="4"/>
      <c r="CG1203" s="4"/>
      <c r="CH1203" s="4"/>
      <c r="CI1203" s="4"/>
      <c r="CJ1203" s="4"/>
      <c r="CK1203" s="4"/>
      <c r="CL1203" s="4"/>
      <c r="CM1203" s="4"/>
      <c r="CN1203" s="4"/>
      <c r="CO1203" s="4"/>
      <c r="CP1203" s="4"/>
      <c r="CQ1203" s="4"/>
      <c r="CR1203" s="4"/>
      <c r="CS1203" s="4"/>
      <c r="CT1203" s="4"/>
      <c r="CU1203" s="4"/>
      <c r="CV1203" s="4"/>
      <c r="CW1203" s="4"/>
    </row>
    <row r="1204" ht="12.75" customHeight="1">
      <c r="A1204" s="4"/>
      <c r="B1204" s="4"/>
      <c r="C1204" s="4"/>
      <c r="D1204" s="4"/>
      <c r="E1204" s="4"/>
      <c r="F1204" s="4"/>
      <c r="G1204" s="4"/>
      <c r="H1204" s="4"/>
      <c r="I1204" s="4"/>
      <c r="J1204" s="5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5">
        <v>2014.0</v>
      </c>
      <c r="AM1204" s="45">
        <v>7.0</v>
      </c>
      <c r="AN1204" s="46" t="s">
        <v>63</v>
      </c>
      <c r="AO1204" s="46" t="s">
        <v>69</v>
      </c>
      <c r="AP1204" s="45">
        <v>95.88</v>
      </c>
      <c r="AQ1204" s="45">
        <v>92.28</v>
      </c>
      <c r="AR1204" s="46" t="str">
        <f>IF(Stats!$AP1204&gt;Stats!$AQ1204,Stats!$AN1204,Stats!$AO1204)</f>
        <v>Mike S</v>
      </c>
      <c r="AS1204" s="46" t="str">
        <f>IF(Stats!$AR1204=Stats!$AN1204,CONCATENATE(Stats!$AN1204," over ",Stats!$AO1204),CONCATENATE(Stats!$AO1204," over ",Stats!$AN1204))</f>
        <v>Mike S over Todd</v>
      </c>
      <c r="AT1204" s="46" t="str">
        <f>IF(Stats!$AR1204=Stats!$AO1204,CONCATENATE(Stats!$AN1204," loser to ",Stats!$AO1204),CONCATENATE(Stats!$AO1204," loser to ",Stats!$AN1204))</f>
        <v>Todd loser to Mike S</v>
      </c>
      <c r="AU1204" s="45">
        <f>ABS(Stats!$AQ1204-Stats!$AP1204)</f>
        <v>3.6</v>
      </c>
      <c r="AV1204" s="45">
        <f>Stats!$AQ1204+Stats!$AP1204</f>
        <v>188.16</v>
      </c>
      <c r="AW1204" s="45"/>
      <c r="AX1204" s="4"/>
      <c r="AY1204" s="4"/>
      <c r="AZ1204" s="4"/>
      <c r="BB1204" s="4"/>
      <c r="BC1204" s="4"/>
      <c r="BD1204" s="4"/>
      <c r="BE1204" s="4"/>
      <c r="BG1204" s="4"/>
      <c r="BH1204" s="4"/>
      <c r="BI1204" s="4"/>
      <c r="BJ1204" s="4"/>
      <c r="BK1204" s="4"/>
      <c r="BL1204" s="4"/>
      <c r="BM1204" s="4"/>
      <c r="BN1204" s="4"/>
      <c r="BO1204" s="4"/>
      <c r="BP1204" s="4"/>
      <c r="BQ1204" s="4"/>
      <c r="BR1204" s="4"/>
      <c r="BS1204" s="4"/>
      <c r="BT1204" s="4"/>
      <c r="BU1204" s="4"/>
      <c r="BV1204" s="4"/>
      <c r="BW1204" s="4"/>
      <c r="BX1204" s="4"/>
      <c r="BY1204" s="4"/>
      <c r="BZ1204" s="4"/>
      <c r="CA1204" s="4"/>
      <c r="CB1204" s="4"/>
      <c r="CC1204" s="4"/>
      <c r="CD1204" s="4"/>
      <c r="CE1204" s="4"/>
      <c r="CF1204" s="4"/>
      <c r="CG1204" s="4"/>
      <c r="CH1204" s="4"/>
      <c r="CI1204" s="4"/>
      <c r="CJ1204" s="4"/>
      <c r="CK1204" s="4"/>
      <c r="CL1204" s="4"/>
      <c r="CM1204" s="4"/>
      <c r="CN1204" s="4"/>
      <c r="CO1204" s="4"/>
      <c r="CP1204" s="4"/>
      <c r="CQ1204" s="4"/>
      <c r="CR1204" s="4"/>
      <c r="CS1204" s="4"/>
      <c r="CT1204" s="4"/>
      <c r="CU1204" s="4"/>
      <c r="CV1204" s="4"/>
      <c r="CW1204" s="4"/>
    </row>
    <row r="1205" ht="12.75" customHeight="1">
      <c r="A1205" s="4"/>
      <c r="B1205" s="4"/>
      <c r="C1205" s="4"/>
      <c r="D1205" s="4"/>
      <c r="E1205" s="4"/>
      <c r="F1205" s="4"/>
      <c r="G1205" s="4"/>
      <c r="H1205" s="4"/>
      <c r="I1205" s="4"/>
      <c r="J1205" s="5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64">
        <v>2014.0</v>
      </c>
      <c r="AM1205" s="64">
        <v>6.0</v>
      </c>
      <c r="AN1205" s="65" t="s">
        <v>57</v>
      </c>
      <c r="AO1205" s="65" t="s">
        <v>51</v>
      </c>
      <c r="AP1205" s="64">
        <v>90.07</v>
      </c>
      <c r="AQ1205" s="64">
        <v>73.12</v>
      </c>
      <c r="AR1205" s="65" t="str">
        <f>IF(Stats!$AP1205&gt;Stats!$AQ1205,Stats!$AN1205,Stats!$AO1205)</f>
        <v>Doug</v>
      </c>
      <c r="AS1205" s="65" t="str">
        <f>IF(Stats!$AR1205=Stats!$AN1205,CONCATENATE(Stats!$AN1205," over ",Stats!$AO1205),CONCATENATE(Stats!$AO1205," over ",Stats!$AN1205))</f>
        <v>Doug over Cam</v>
      </c>
      <c r="AT1205" s="65" t="str">
        <f>IF(Stats!$AR1205=Stats!$AO1205,CONCATENATE(Stats!$AN1205," loser to ",Stats!$AO1205),CONCATENATE(Stats!$AO1205," loser to ",Stats!$AN1205))</f>
        <v>Cam loser to Doug</v>
      </c>
      <c r="AU1205" s="64">
        <f>ABS(Stats!$AQ1205-Stats!$AP1205)</f>
        <v>16.95</v>
      </c>
      <c r="AV1205" s="64">
        <f>Stats!$AQ1205+Stats!$AP1205</f>
        <v>163.19</v>
      </c>
      <c r="AW1205" s="64"/>
      <c r="AX1205" s="4"/>
      <c r="AY1205" s="4"/>
      <c r="AZ1205" s="4"/>
      <c r="BB1205" s="4"/>
      <c r="BC1205" s="4"/>
      <c r="BD1205" s="4"/>
      <c r="BE1205" s="4"/>
      <c r="BG1205" s="4"/>
      <c r="BH1205" s="4"/>
      <c r="BI1205" s="4"/>
      <c r="BJ1205" s="4"/>
      <c r="BK1205" s="4"/>
      <c r="BL1205" s="4"/>
      <c r="BM1205" s="4"/>
      <c r="BN1205" s="4"/>
      <c r="BO1205" s="4"/>
      <c r="BP1205" s="4"/>
      <c r="BQ1205" s="4"/>
      <c r="BR1205" s="4"/>
      <c r="BS1205" s="4"/>
      <c r="BT1205" s="4"/>
      <c r="BU1205" s="4"/>
      <c r="BV1205" s="4"/>
      <c r="BW1205" s="4"/>
      <c r="BX1205" s="4"/>
      <c r="BY1205" s="4"/>
      <c r="BZ1205" s="4"/>
      <c r="CA1205" s="4"/>
      <c r="CB1205" s="4"/>
      <c r="CC1205" s="4"/>
      <c r="CD1205" s="4"/>
      <c r="CE1205" s="4"/>
      <c r="CF1205" s="4"/>
      <c r="CG1205" s="4"/>
      <c r="CH1205" s="4"/>
      <c r="CI1205" s="4"/>
      <c r="CJ1205" s="4"/>
      <c r="CK1205" s="4"/>
      <c r="CL1205" s="4"/>
      <c r="CM1205" s="4"/>
      <c r="CN1205" s="4"/>
      <c r="CO1205" s="4"/>
      <c r="CP1205" s="4"/>
      <c r="CQ1205" s="4"/>
      <c r="CR1205" s="4"/>
      <c r="CS1205" s="4"/>
      <c r="CT1205" s="4"/>
      <c r="CU1205" s="4"/>
      <c r="CV1205" s="4"/>
      <c r="CW1205" s="4"/>
    </row>
    <row r="1206" ht="12.75" customHeight="1">
      <c r="A1206" s="4"/>
      <c r="B1206" s="4"/>
      <c r="C1206" s="4"/>
      <c r="D1206" s="4"/>
      <c r="E1206" s="4"/>
      <c r="F1206" s="4"/>
      <c r="G1206" s="4"/>
      <c r="H1206" s="4"/>
      <c r="I1206" s="4"/>
      <c r="J1206" s="5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5">
        <v>2014.0</v>
      </c>
      <c r="AM1206" s="45">
        <v>6.0</v>
      </c>
      <c r="AN1206" s="46" t="s">
        <v>65</v>
      </c>
      <c r="AO1206" s="46" t="s">
        <v>60</v>
      </c>
      <c r="AP1206" s="45">
        <v>92.31</v>
      </c>
      <c r="AQ1206" s="45">
        <v>132.42</v>
      </c>
      <c r="AR1206" s="46" t="str">
        <f>IF(Stats!$AP1206&gt;Stats!$AQ1206,Stats!$AN1206,Stats!$AO1206)</f>
        <v>Hoyle</v>
      </c>
      <c r="AS1206" s="46" t="str">
        <f>IF(Stats!$AR1206=Stats!$AN1206,CONCATENATE(Stats!$AN1206," over ",Stats!$AO1206),CONCATENATE(Stats!$AO1206," over ",Stats!$AN1206))</f>
        <v>Hoyle over Neill</v>
      </c>
      <c r="AT1206" s="46" t="str">
        <f>IF(Stats!$AR1206=Stats!$AO1206,CONCATENATE(Stats!$AN1206," loser to ",Stats!$AO1206),CONCATENATE(Stats!$AO1206," loser to ",Stats!$AN1206))</f>
        <v>Neill loser to Hoyle</v>
      </c>
      <c r="AU1206" s="45">
        <f>ABS(Stats!$AQ1206-Stats!$AP1206)</f>
        <v>40.11</v>
      </c>
      <c r="AV1206" s="45">
        <f>Stats!$AQ1206+Stats!$AP1206</f>
        <v>224.73</v>
      </c>
      <c r="AW1206" s="45"/>
      <c r="AX1206" s="4"/>
      <c r="AY1206" s="4"/>
      <c r="AZ1206" s="4"/>
      <c r="BB1206" s="4"/>
      <c r="BC1206" s="4"/>
      <c r="BD1206" s="4"/>
      <c r="BE1206" s="4"/>
      <c r="BG1206" s="4"/>
      <c r="BH1206" s="4"/>
      <c r="BI1206" s="4"/>
      <c r="BJ1206" s="4"/>
      <c r="BK1206" s="4"/>
      <c r="BL1206" s="4"/>
      <c r="BM1206" s="4"/>
      <c r="BN1206" s="4"/>
      <c r="BO1206" s="4"/>
      <c r="BP1206" s="4"/>
      <c r="BQ1206" s="4"/>
      <c r="BR1206" s="4"/>
      <c r="BS1206" s="4"/>
      <c r="BT1206" s="4"/>
      <c r="BU1206" s="4"/>
      <c r="BV1206" s="4"/>
      <c r="BW1206" s="4"/>
      <c r="BX1206" s="4"/>
      <c r="BY1206" s="4"/>
      <c r="BZ1206" s="4"/>
      <c r="CA1206" s="4"/>
      <c r="CB1206" s="4"/>
      <c r="CC1206" s="4"/>
      <c r="CD1206" s="4"/>
      <c r="CE1206" s="4"/>
      <c r="CF1206" s="4"/>
      <c r="CG1206" s="4"/>
      <c r="CH1206" s="4"/>
      <c r="CI1206" s="4"/>
      <c r="CJ1206" s="4"/>
      <c r="CK1206" s="4"/>
      <c r="CL1206" s="4"/>
      <c r="CM1206" s="4"/>
      <c r="CN1206" s="4"/>
      <c r="CO1206" s="4"/>
      <c r="CP1206" s="4"/>
      <c r="CQ1206" s="4"/>
      <c r="CR1206" s="4"/>
      <c r="CS1206" s="4"/>
      <c r="CT1206" s="4"/>
      <c r="CU1206" s="4"/>
      <c r="CV1206" s="4"/>
      <c r="CW1206" s="4"/>
    </row>
    <row r="1207" ht="12.75" customHeight="1">
      <c r="A1207" s="4"/>
      <c r="B1207" s="4"/>
      <c r="C1207" s="4"/>
      <c r="D1207" s="4"/>
      <c r="E1207" s="4"/>
      <c r="F1207" s="4"/>
      <c r="G1207" s="4"/>
      <c r="H1207" s="4"/>
      <c r="I1207" s="4"/>
      <c r="J1207" s="5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64">
        <v>2014.0</v>
      </c>
      <c r="AM1207" s="64">
        <v>6.0</v>
      </c>
      <c r="AN1207" s="65" t="s">
        <v>49</v>
      </c>
      <c r="AO1207" s="65" t="s">
        <v>58</v>
      </c>
      <c r="AP1207" s="64">
        <v>123.02</v>
      </c>
      <c r="AQ1207" s="64">
        <v>109.69</v>
      </c>
      <c r="AR1207" s="65" t="str">
        <f>IF(Stats!$AP1207&gt;Stats!$AQ1207,Stats!$AN1207,Stats!$AO1207)</f>
        <v>Adler</v>
      </c>
      <c r="AS1207" s="65" t="str">
        <f>IF(Stats!$AR1207=Stats!$AN1207,CONCATENATE(Stats!$AN1207," over ",Stats!$AO1207),CONCATENATE(Stats!$AO1207," over ",Stats!$AN1207))</f>
        <v>Adler over Ean</v>
      </c>
      <c r="AT1207" s="65" t="str">
        <f>IF(Stats!$AR1207=Stats!$AO1207,CONCATENATE(Stats!$AN1207," loser to ",Stats!$AO1207),CONCATENATE(Stats!$AO1207," loser to ",Stats!$AN1207))</f>
        <v>Ean loser to Adler</v>
      </c>
      <c r="AU1207" s="64">
        <f>ABS(Stats!$AQ1207-Stats!$AP1207)</f>
        <v>13.33</v>
      </c>
      <c r="AV1207" s="64">
        <f>Stats!$AQ1207+Stats!$AP1207</f>
        <v>232.71</v>
      </c>
      <c r="AW1207" s="64"/>
      <c r="AX1207" s="4"/>
      <c r="AY1207" s="4"/>
      <c r="AZ1207" s="4"/>
      <c r="BB1207" s="4"/>
      <c r="BC1207" s="4"/>
      <c r="BD1207" s="4"/>
      <c r="BE1207" s="4"/>
      <c r="BG1207" s="4"/>
      <c r="BH1207" s="4"/>
      <c r="BI1207" s="4"/>
      <c r="BJ1207" s="4"/>
      <c r="BK1207" s="4"/>
      <c r="BL1207" s="4"/>
      <c r="BM1207" s="4"/>
      <c r="BN1207" s="4"/>
      <c r="BO1207" s="4"/>
      <c r="BP1207" s="4"/>
      <c r="BQ1207" s="4"/>
      <c r="BR1207" s="4"/>
      <c r="BS1207" s="4"/>
      <c r="BT1207" s="4"/>
      <c r="BU1207" s="4"/>
      <c r="BV1207" s="4"/>
      <c r="BW1207" s="4"/>
      <c r="BX1207" s="4"/>
      <c r="BY1207" s="4"/>
      <c r="BZ1207" s="4"/>
      <c r="CA1207" s="4"/>
      <c r="CB1207" s="4"/>
      <c r="CC1207" s="4"/>
      <c r="CD1207" s="4"/>
      <c r="CE1207" s="4"/>
      <c r="CF1207" s="4"/>
      <c r="CG1207" s="4"/>
      <c r="CH1207" s="4"/>
      <c r="CI1207" s="4"/>
      <c r="CJ1207" s="4"/>
      <c r="CK1207" s="4"/>
      <c r="CL1207" s="4"/>
      <c r="CM1207" s="4"/>
      <c r="CN1207" s="4"/>
      <c r="CO1207" s="4"/>
      <c r="CP1207" s="4"/>
      <c r="CQ1207" s="4"/>
      <c r="CR1207" s="4"/>
      <c r="CS1207" s="4"/>
      <c r="CT1207" s="4"/>
      <c r="CU1207" s="4"/>
      <c r="CV1207" s="4"/>
      <c r="CW1207" s="4"/>
    </row>
    <row r="1208" ht="12.75" customHeight="1">
      <c r="A1208" s="4"/>
      <c r="B1208" s="4"/>
      <c r="C1208" s="4"/>
      <c r="D1208" s="4"/>
      <c r="E1208" s="4"/>
      <c r="F1208" s="4"/>
      <c r="G1208" s="4"/>
      <c r="H1208" s="4"/>
      <c r="I1208" s="4"/>
      <c r="J1208" s="5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5">
        <v>2014.0</v>
      </c>
      <c r="AM1208" s="45">
        <v>6.0</v>
      </c>
      <c r="AN1208" s="46" t="s">
        <v>61</v>
      </c>
      <c r="AO1208" s="46" t="s">
        <v>66</v>
      </c>
      <c r="AP1208" s="45">
        <v>98.69</v>
      </c>
      <c r="AQ1208" s="45">
        <v>139.6</v>
      </c>
      <c r="AR1208" s="46" t="str">
        <f>IF(Stats!$AP1208&gt;Stats!$AQ1208,Stats!$AN1208,Stats!$AO1208)</f>
        <v>Nixon</v>
      </c>
      <c r="AS1208" s="46" t="str">
        <f>IF(Stats!$AR1208=Stats!$AN1208,CONCATENATE(Stats!$AN1208," over ",Stats!$AO1208),CONCATENATE(Stats!$AO1208," over ",Stats!$AN1208))</f>
        <v>Nixon over Jimmy</v>
      </c>
      <c r="AT1208" s="46" t="str">
        <f>IF(Stats!$AR1208=Stats!$AO1208,CONCATENATE(Stats!$AN1208," loser to ",Stats!$AO1208),CONCATENATE(Stats!$AO1208," loser to ",Stats!$AN1208))</f>
        <v>Jimmy loser to Nixon</v>
      </c>
      <c r="AU1208" s="45">
        <f>ABS(Stats!$AQ1208-Stats!$AP1208)</f>
        <v>40.91</v>
      </c>
      <c r="AV1208" s="45">
        <f>Stats!$AQ1208+Stats!$AP1208</f>
        <v>238.29</v>
      </c>
      <c r="AW1208" s="45"/>
      <c r="AX1208" s="4"/>
      <c r="AY1208" s="4"/>
      <c r="AZ1208" s="4"/>
      <c r="BB1208" s="4"/>
      <c r="BC1208" s="4"/>
      <c r="BD1208" s="4"/>
      <c r="BE1208" s="4"/>
      <c r="BG1208" s="4"/>
      <c r="BH1208" s="4"/>
      <c r="BI1208" s="4"/>
      <c r="BJ1208" s="4"/>
      <c r="BK1208" s="4"/>
      <c r="BL1208" s="4"/>
      <c r="BM1208" s="4"/>
      <c r="BN1208" s="4"/>
      <c r="BO1208" s="4"/>
      <c r="BP1208" s="4"/>
      <c r="BQ1208" s="4"/>
      <c r="BR1208" s="4"/>
      <c r="BS1208" s="4"/>
      <c r="BT1208" s="4"/>
      <c r="BU1208" s="4"/>
      <c r="BV1208" s="4"/>
      <c r="BW1208" s="4"/>
      <c r="BX1208" s="4"/>
      <c r="BY1208" s="4"/>
      <c r="BZ1208" s="4"/>
      <c r="CA1208" s="4"/>
      <c r="CB1208" s="4"/>
      <c r="CC1208" s="4"/>
      <c r="CD1208" s="4"/>
      <c r="CE1208" s="4"/>
      <c r="CF1208" s="4"/>
      <c r="CG1208" s="4"/>
      <c r="CH1208" s="4"/>
      <c r="CI1208" s="4"/>
      <c r="CJ1208" s="4"/>
      <c r="CK1208" s="4"/>
      <c r="CL1208" s="4"/>
      <c r="CM1208" s="4"/>
      <c r="CN1208" s="4"/>
      <c r="CO1208" s="4"/>
      <c r="CP1208" s="4"/>
      <c r="CQ1208" s="4"/>
      <c r="CR1208" s="4"/>
      <c r="CS1208" s="4"/>
      <c r="CT1208" s="4"/>
      <c r="CU1208" s="4"/>
      <c r="CV1208" s="4"/>
      <c r="CW1208" s="4"/>
    </row>
    <row r="1209" ht="12.75" customHeight="1">
      <c r="A1209" s="4"/>
      <c r="B1209" s="4"/>
      <c r="C1209" s="4"/>
      <c r="D1209" s="4"/>
      <c r="E1209" s="4"/>
      <c r="F1209" s="4"/>
      <c r="G1209" s="4"/>
      <c r="H1209" s="4"/>
      <c r="I1209" s="4"/>
      <c r="J1209" s="5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64">
        <v>2014.0</v>
      </c>
      <c r="AM1209" s="64">
        <v>6.0</v>
      </c>
      <c r="AN1209" s="65" t="s">
        <v>69</v>
      </c>
      <c r="AO1209" s="65" t="s">
        <v>55</v>
      </c>
      <c r="AP1209" s="64">
        <v>86.92</v>
      </c>
      <c r="AQ1209" s="64">
        <v>75.98</v>
      </c>
      <c r="AR1209" s="65" t="str">
        <f>IF(Stats!$AP1209&gt;Stats!$AQ1209,Stats!$AN1209,Stats!$AO1209)</f>
        <v>Todd</v>
      </c>
      <c r="AS1209" s="65" t="str">
        <f>IF(Stats!$AR1209=Stats!$AN1209,CONCATENATE(Stats!$AN1209," over ",Stats!$AO1209),CONCATENATE(Stats!$AO1209," over ",Stats!$AN1209))</f>
        <v>Todd over Dave</v>
      </c>
      <c r="AT1209" s="65" t="str">
        <f>IF(Stats!$AR1209=Stats!$AO1209,CONCATENATE(Stats!$AN1209," loser to ",Stats!$AO1209),CONCATENATE(Stats!$AO1209," loser to ",Stats!$AN1209))</f>
        <v>Dave loser to Todd</v>
      </c>
      <c r="AU1209" s="64">
        <f>ABS(Stats!$AQ1209-Stats!$AP1209)</f>
        <v>10.94</v>
      </c>
      <c r="AV1209" s="64">
        <f>Stats!$AQ1209+Stats!$AP1209</f>
        <v>162.9</v>
      </c>
      <c r="AW1209" s="64"/>
      <c r="AX1209" s="4"/>
      <c r="AY1209" s="4"/>
      <c r="AZ1209" s="4"/>
      <c r="BB1209" s="4"/>
      <c r="BC1209" s="4"/>
      <c r="BD1209" s="4"/>
      <c r="BE1209" s="4"/>
      <c r="BG1209" s="4"/>
      <c r="BH1209" s="4"/>
      <c r="BI1209" s="4"/>
      <c r="BJ1209" s="4"/>
      <c r="BK1209" s="4"/>
      <c r="BL1209" s="4"/>
      <c r="BM1209" s="4"/>
      <c r="BN1209" s="4"/>
      <c r="BO1209" s="4"/>
      <c r="BP1209" s="4"/>
      <c r="BQ1209" s="4"/>
      <c r="BR1209" s="4"/>
      <c r="BS1209" s="4"/>
      <c r="BT1209" s="4"/>
      <c r="BU1209" s="4"/>
      <c r="BV1209" s="4"/>
      <c r="BW1209" s="4"/>
      <c r="BX1209" s="4"/>
      <c r="BY1209" s="4"/>
      <c r="BZ1209" s="4"/>
      <c r="CA1209" s="4"/>
      <c r="CB1209" s="4"/>
      <c r="CC1209" s="4"/>
      <c r="CD1209" s="4"/>
      <c r="CE1209" s="4"/>
      <c r="CF1209" s="4"/>
      <c r="CG1209" s="4"/>
      <c r="CH1209" s="4"/>
      <c r="CI1209" s="4"/>
      <c r="CJ1209" s="4"/>
      <c r="CK1209" s="4"/>
      <c r="CL1209" s="4"/>
      <c r="CM1209" s="4"/>
      <c r="CN1209" s="4"/>
      <c r="CO1209" s="4"/>
      <c r="CP1209" s="4"/>
      <c r="CQ1209" s="4"/>
      <c r="CR1209" s="4"/>
      <c r="CS1209" s="4"/>
      <c r="CT1209" s="4"/>
      <c r="CU1209" s="4"/>
      <c r="CV1209" s="4"/>
      <c r="CW1209" s="4"/>
    </row>
    <row r="1210" ht="12.75" customHeight="1">
      <c r="A1210" s="4"/>
      <c r="B1210" s="4"/>
      <c r="C1210" s="4"/>
      <c r="D1210" s="4"/>
      <c r="E1210" s="4"/>
      <c r="F1210" s="4"/>
      <c r="G1210" s="4"/>
      <c r="H1210" s="4"/>
      <c r="I1210" s="4"/>
      <c r="J1210" s="5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5">
        <v>2014.0</v>
      </c>
      <c r="AM1210" s="45">
        <v>6.0</v>
      </c>
      <c r="AN1210" s="46" t="s">
        <v>50</v>
      </c>
      <c r="AO1210" s="46" t="s">
        <v>59</v>
      </c>
      <c r="AP1210" s="45">
        <v>56.19</v>
      </c>
      <c r="AQ1210" s="45">
        <v>102.39</v>
      </c>
      <c r="AR1210" s="46" t="str">
        <f>IF(Stats!$AP1210&gt;Stats!$AQ1210,Stats!$AN1210,Stats!$AO1210)</f>
        <v>Forrest</v>
      </c>
      <c r="AS1210" s="46" t="str">
        <f>IF(Stats!$AR1210=Stats!$AN1210,CONCATENATE(Stats!$AN1210," over ",Stats!$AO1210),CONCATENATE(Stats!$AO1210," over ",Stats!$AN1210))</f>
        <v>Forrest over AJ</v>
      </c>
      <c r="AT1210" s="46" t="str">
        <f>IF(Stats!$AR1210=Stats!$AO1210,CONCATENATE(Stats!$AN1210," loser to ",Stats!$AO1210),CONCATENATE(Stats!$AO1210," loser to ",Stats!$AN1210))</f>
        <v>AJ loser to Forrest</v>
      </c>
      <c r="AU1210" s="45">
        <f>ABS(Stats!$AQ1210-Stats!$AP1210)</f>
        <v>46.2</v>
      </c>
      <c r="AV1210" s="45">
        <f>Stats!$AQ1210+Stats!$AP1210</f>
        <v>158.58</v>
      </c>
      <c r="AW1210" s="45"/>
      <c r="AX1210" s="4"/>
      <c r="AY1210" s="4"/>
      <c r="AZ1210" s="4"/>
      <c r="BB1210" s="4"/>
      <c r="BC1210" s="4"/>
      <c r="BD1210" s="4"/>
      <c r="BE1210" s="4"/>
      <c r="BG1210" s="4"/>
      <c r="BH1210" s="4"/>
      <c r="BI1210" s="4"/>
      <c r="BJ1210" s="4"/>
      <c r="BK1210" s="4"/>
      <c r="BL1210" s="4"/>
      <c r="BM1210" s="4"/>
      <c r="BN1210" s="4"/>
      <c r="BO1210" s="4"/>
      <c r="BP1210" s="4"/>
      <c r="BQ1210" s="4"/>
      <c r="BR1210" s="4"/>
      <c r="BS1210" s="4"/>
      <c r="BT1210" s="4"/>
      <c r="BU1210" s="4"/>
      <c r="BV1210" s="4"/>
      <c r="BW1210" s="4"/>
      <c r="BX1210" s="4"/>
      <c r="BY1210" s="4"/>
      <c r="BZ1210" s="4"/>
      <c r="CA1210" s="4"/>
      <c r="CB1210" s="4"/>
      <c r="CC1210" s="4"/>
      <c r="CD1210" s="4"/>
      <c r="CE1210" s="4"/>
      <c r="CF1210" s="4"/>
      <c r="CG1210" s="4"/>
      <c r="CH1210" s="4"/>
      <c r="CI1210" s="4"/>
      <c r="CJ1210" s="4"/>
      <c r="CK1210" s="4"/>
      <c r="CL1210" s="4"/>
      <c r="CM1210" s="4"/>
      <c r="CN1210" s="4"/>
      <c r="CO1210" s="4"/>
      <c r="CP1210" s="4"/>
      <c r="CQ1210" s="4"/>
      <c r="CR1210" s="4"/>
      <c r="CS1210" s="4"/>
      <c r="CT1210" s="4"/>
      <c r="CU1210" s="4"/>
      <c r="CV1210" s="4"/>
      <c r="CW1210" s="4"/>
    </row>
    <row r="1211" ht="12.75" customHeight="1">
      <c r="A1211" s="4"/>
      <c r="B1211" s="4"/>
      <c r="C1211" s="4"/>
      <c r="D1211" s="4"/>
      <c r="E1211" s="4"/>
      <c r="F1211" s="4"/>
      <c r="G1211" s="4"/>
      <c r="H1211" s="4"/>
      <c r="I1211" s="4"/>
      <c r="J1211" s="5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64">
        <v>2014.0</v>
      </c>
      <c r="AM1211" s="64">
        <v>6.0</v>
      </c>
      <c r="AN1211" s="65" t="s">
        <v>63</v>
      </c>
      <c r="AO1211" s="65" t="s">
        <v>68</v>
      </c>
      <c r="AP1211" s="64">
        <v>86.55</v>
      </c>
      <c r="AQ1211" s="64">
        <v>71.48</v>
      </c>
      <c r="AR1211" s="65" t="str">
        <f>IF(Stats!$AP1211&gt;Stats!$AQ1211,Stats!$AN1211,Stats!$AO1211)</f>
        <v>Mike S</v>
      </c>
      <c r="AS1211" s="65" t="str">
        <f>IF(Stats!$AR1211=Stats!$AN1211,CONCATENATE(Stats!$AN1211," over ",Stats!$AO1211),CONCATENATE(Stats!$AO1211," over ",Stats!$AN1211))</f>
        <v>Mike S over Ryan</v>
      </c>
      <c r="AT1211" s="65" t="str">
        <f>IF(Stats!$AR1211=Stats!$AO1211,CONCATENATE(Stats!$AN1211," loser to ",Stats!$AO1211),CONCATENATE(Stats!$AO1211," loser to ",Stats!$AN1211))</f>
        <v>Ryan loser to Mike S</v>
      </c>
      <c r="AU1211" s="64">
        <f>ABS(Stats!$AQ1211-Stats!$AP1211)</f>
        <v>15.07</v>
      </c>
      <c r="AV1211" s="64">
        <f>Stats!$AQ1211+Stats!$AP1211</f>
        <v>158.03</v>
      </c>
      <c r="AW1211" s="64"/>
      <c r="AX1211" s="4"/>
      <c r="AY1211" s="4"/>
      <c r="AZ1211" s="4"/>
      <c r="BB1211" s="4"/>
      <c r="BC1211" s="4"/>
      <c r="BD1211" s="4"/>
      <c r="BE1211" s="4"/>
      <c r="BG1211" s="4"/>
      <c r="BH1211" s="4"/>
      <c r="BI1211" s="4"/>
      <c r="BJ1211" s="4"/>
      <c r="BK1211" s="4"/>
      <c r="BL1211" s="4"/>
      <c r="BM1211" s="4"/>
      <c r="BN1211" s="4"/>
      <c r="BO1211" s="4"/>
      <c r="BP1211" s="4"/>
      <c r="BQ1211" s="4"/>
      <c r="BR1211" s="4"/>
      <c r="BS1211" s="4"/>
      <c r="BT1211" s="4"/>
      <c r="BU1211" s="4"/>
      <c r="BV1211" s="4"/>
      <c r="BW1211" s="4"/>
      <c r="BX1211" s="4"/>
      <c r="BY1211" s="4"/>
      <c r="BZ1211" s="4"/>
      <c r="CA1211" s="4"/>
      <c r="CB1211" s="4"/>
      <c r="CC1211" s="4"/>
      <c r="CD1211" s="4"/>
      <c r="CE1211" s="4"/>
      <c r="CF1211" s="4"/>
      <c r="CG1211" s="4"/>
      <c r="CH1211" s="4"/>
      <c r="CI1211" s="4"/>
      <c r="CJ1211" s="4"/>
      <c r="CK1211" s="4"/>
      <c r="CL1211" s="4"/>
      <c r="CM1211" s="4"/>
      <c r="CN1211" s="4"/>
      <c r="CO1211" s="4"/>
      <c r="CP1211" s="4"/>
      <c r="CQ1211" s="4"/>
      <c r="CR1211" s="4"/>
      <c r="CS1211" s="4"/>
      <c r="CT1211" s="4"/>
      <c r="CU1211" s="4"/>
      <c r="CV1211" s="4"/>
      <c r="CW1211" s="4"/>
    </row>
    <row r="1212" ht="12.75" customHeight="1">
      <c r="A1212" s="4"/>
      <c r="B1212" s="4"/>
      <c r="C1212" s="4"/>
      <c r="D1212" s="4"/>
      <c r="E1212" s="4"/>
      <c r="F1212" s="4"/>
      <c r="G1212" s="4"/>
      <c r="H1212" s="4"/>
      <c r="I1212" s="4"/>
      <c r="J1212" s="5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5">
        <v>2014.0</v>
      </c>
      <c r="AM1212" s="45">
        <v>5.0</v>
      </c>
      <c r="AN1212" s="46" t="s">
        <v>49</v>
      </c>
      <c r="AO1212" s="46" t="s">
        <v>65</v>
      </c>
      <c r="AP1212" s="45">
        <v>95.18</v>
      </c>
      <c r="AQ1212" s="45">
        <v>101.39</v>
      </c>
      <c r="AR1212" s="46" t="str">
        <f>IF(Stats!$AP1212&gt;Stats!$AQ1212,Stats!$AN1212,Stats!$AO1212)</f>
        <v>Neill</v>
      </c>
      <c r="AS1212" s="46" t="str">
        <f>IF(Stats!$AR1212=Stats!$AN1212,CONCATENATE(Stats!$AN1212," over ",Stats!$AO1212),CONCATENATE(Stats!$AO1212," over ",Stats!$AN1212))</f>
        <v>Neill over Adler</v>
      </c>
      <c r="AT1212" s="46" t="str">
        <f>IF(Stats!$AR1212=Stats!$AO1212,CONCATENATE(Stats!$AN1212," loser to ",Stats!$AO1212),CONCATENATE(Stats!$AO1212," loser to ",Stats!$AN1212))</f>
        <v>Adler loser to Neill</v>
      </c>
      <c r="AU1212" s="45">
        <f>ABS(Stats!$AQ1212-Stats!$AP1212)</f>
        <v>6.21</v>
      </c>
      <c r="AV1212" s="45">
        <f>Stats!$AQ1212+Stats!$AP1212</f>
        <v>196.57</v>
      </c>
      <c r="AW1212" s="45"/>
      <c r="AX1212" s="4"/>
      <c r="AY1212" s="4"/>
      <c r="AZ1212" s="4"/>
      <c r="BB1212" s="4"/>
      <c r="BC1212" s="4"/>
      <c r="BD1212" s="4"/>
      <c r="BE1212" s="4"/>
      <c r="BG1212" s="4"/>
      <c r="BH1212" s="4"/>
      <c r="BI1212" s="4"/>
      <c r="BJ1212" s="4"/>
      <c r="BK1212" s="4"/>
      <c r="BL1212" s="4"/>
      <c r="BM1212" s="4"/>
      <c r="BN1212" s="4"/>
      <c r="BO1212" s="4"/>
      <c r="BP1212" s="4"/>
      <c r="BQ1212" s="4"/>
      <c r="BR1212" s="4"/>
      <c r="BS1212" s="4"/>
      <c r="BT1212" s="4"/>
      <c r="BU1212" s="4"/>
      <c r="BV1212" s="4"/>
      <c r="BW1212" s="4"/>
      <c r="BX1212" s="4"/>
      <c r="BY1212" s="4"/>
      <c r="BZ1212" s="4"/>
      <c r="CA1212" s="4"/>
      <c r="CB1212" s="4"/>
      <c r="CC1212" s="4"/>
      <c r="CD1212" s="4"/>
      <c r="CE1212" s="4"/>
      <c r="CF1212" s="4"/>
      <c r="CG1212" s="4"/>
      <c r="CH1212" s="4"/>
      <c r="CI1212" s="4"/>
      <c r="CJ1212" s="4"/>
      <c r="CK1212" s="4"/>
      <c r="CL1212" s="4"/>
      <c r="CM1212" s="4"/>
      <c r="CN1212" s="4"/>
      <c r="CO1212" s="4"/>
      <c r="CP1212" s="4"/>
      <c r="CQ1212" s="4"/>
      <c r="CR1212" s="4"/>
      <c r="CS1212" s="4"/>
      <c r="CT1212" s="4"/>
      <c r="CU1212" s="4"/>
      <c r="CV1212" s="4"/>
      <c r="CW1212" s="4"/>
    </row>
    <row r="1213" ht="12.75" customHeight="1">
      <c r="A1213" s="4"/>
      <c r="B1213" s="4"/>
      <c r="C1213" s="4"/>
      <c r="D1213" s="4"/>
      <c r="E1213" s="4"/>
      <c r="F1213" s="4"/>
      <c r="G1213" s="4"/>
      <c r="H1213" s="4"/>
      <c r="I1213" s="4"/>
      <c r="J1213" s="5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64">
        <v>2014.0</v>
      </c>
      <c r="AM1213" s="64">
        <v>5.0</v>
      </c>
      <c r="AN1213" s="65" t="s">
        <v>51</v>
      </c>
      <c r="AO1213" s="65" t="s">
        <v>61</v>
      </c>
      <c r="AP1213" s="64">
        <v>73.8</v>
      </c>
      <c r="AQ1213" s="64">
        <v>97.74</v>
      </c>
      <c r="AR1213" s="65" t="str">
        <f>IF(Stats!$AP1213&gt;Stats!$AQ1213,Stats!$AN1213,Stats!$AO1213)</f>
        <v>Jimmy</v>
      </c>
      <c r="AS1213" s="65" t="str">
        <f>IF(Stats!$AR1213=Stats!$AN1213,CONCATENATE(Stats!$AN1213," over ",Stats!$AO1213),CONCATENATE(Stats!$AO1213," over ",Stats!$AN1213))</f>
        <v>Jimmy over Cam</v>
      </c>
      <c r="AT1213" s="65" t="str">
        <f>IF(Stats!$AR1213=Stats!$AO1213,CONCATENATE(Stats!$AN1213," loser to ",Stats!$AO1213),CONCATENATE(Stats!$AO1213," loser to ",Stats!$AN1213))</f>
        <v>Cam loser to Jimmy</v>
      </c>
      <c r="AU1213" s="64">
        <f>ABS(Stats!$AQ1213-Stats!$AP1213)</f>
        <v>23.94</v>
      </c>
      <c r="AV1213" s="64">
        <f>Stats!$AQ1213+Stats!$AP1213</f>
        <v>171.54</v>
      </c>
      <c r="AW1213" s="64"/>
      <c r="AX1213" s="4"/>
      <c r="AY1213" s="4"/>
      <c r="AZ1213" s="4"/>
      <c r="BB1213" s="4"/>
      <c r="BC1213" s="4"/>
      <c r="BD1213" s="4"/>
      <c r="BE1213" s="4"/>
      <c r="BG1213" s="4"/>
      <c r="BH1213" s="4"/>
      <c r="BI1213" s="4"/>
      <c r="BJ1213" s="4"/>
      <c r="BK1213" s="4"/>
      <c r="BL1213" s="4"/>
      <c r="BM1213" s="4"/>
      <c r="BN1213" s="4"/>
      <c r="BO1213" s="4"/>
      <c r="BP1213" s="4"/>
      <c r="BQ1213" s="4"/>
      <c r="BR1213" s="4"/>
      <c r="BS1213" s="4"/>
      <c r="BT1213" s="4"/>
      <c r="BU1213" s="4"/>
      <c r="BV1213" s="4"/>
      <c r="BW1213" s="4"/>
      <c r="BX1213" s="4"/>
      <c r="BY1213" s="4"/>
      <c r="BZ1213" s="4"/>
      <c r="CA1213" s="4"/>
      <c r="CB1213" s="4"/>
      <c r="CC1213" s="4"/>
      <c r="CD1213" s="4"/>
      <c r="CE1213" s="4"/>
      <c r="CF1213" s="4"/>
      <c r="CG1213" s="4"/>
      <c r="CH1213" s="4"/>
      <c r="CI1213" s="4"/>
      <c r="CJ1213" s="4"/>
      <c r="CK1213" s="4"/>
      <c r="CL1213" s="4"/>
      <c r="CM1213" s="4"/>
      <c r="CN1213" s="4"/>
      <c r="CO1213" s="4"/>
      <c r="CP1213" s="4"/>
      <c r="CQ1213" s="4"/>
      <c r="CR1213" s="4"/>
      <c r="CS1213" s="4"/>
      <c r="CT1213" s="4"/>
      <c r="CU1213" s="4"/>
      <c r="CV1213" s="4"/>
      <c r="CW1213" s="4"/>
    </row>
    <row r="1214" ht="12.75" customHeight="1">
      <c r="A1214" s="4"/>
      <c r="B1214" s="4"/>
      <c r="C1214" s="4"/>
      <c r="D1214" s="4"/>
      <c r="E1214" s="4"/>
      <c r="F1214" s="4"/>
      <c r="G1214" s="4"/>
      <c r="H1214" s="4"/>
      <c r="I1214" s="4"/>
      <c r="J1214" s="5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5">
        <v>2014.0</v>
      </c>
      <c r="AM1214" s="45">
        <v>5.0</v>
      </c>
      <c r="AN1214" s="46" t="s">
        <v>57</v>
      </c>
      <c r="AO1214" s="46" t="s">
        <v>69</v>
      </c>
      <c r="AP1214" s="45">
        <v>90.67</v>
      </c>
      <c r="AQ1214" s="45">
        <v>135.44</v>
      </c>
      <c r="AR1214" s="46" t="str">
        <f>IF(Stats!$AP1214&gt;Stats!$AQ1214,Stats!$AN1214,Stats!$AO1214)</f>
        <v>Todd</v>
      </c>
      <c r="AS1214" s="46" t="str">
        <f>IF(Stats!$AR1214=Stats!$AN1214,CONCATENATE(Stats!$AN1214," over ",Stats!$AO1214),CONCATENATE(Stats!$AO1214," over ",Stats!$AN1214))</f>
        <v>Todd over Doug</v>
      </c>
      <c r="AT1214" s="46" t="str">
        <f>IF(Stats!$AR1214=Stats!$AO1214,CONCATENATE(Stats!$AN1214," loser to ",Stats!$AO1214),CONCATENATE(Stats!$AO1214," loser to ",Stats!$AN1214))</f>
        <v>Doug loser to Todd</v>
      </c>
      <c r="AU1214" s="45">
        <f>ABS(Stats!$AQ1214-Stats!$AP1214)</f>
        <v>44.77</v>
      </c>
      <c r="AV1214" s="45">
        <f>Stats!$AQ1214+Stats!$AP1214</f>
        <v>226.11</v>
      </c>
      <c r="AW1214" s="45"/>
      <c r="AX1214" s="4"/>
      <c r="AY1214" s="4"/>
      <c r="AZ1214" s="4"/>
      <c r="BB1214" s="4"/>
      <c r="BC1214" s="4"/>
      <c r="BD1214" s="4"/>
      <c r="BE1214" s="4"/>
      <c r="BG1214" s="4"/>
      <c r="BH1214" s="4"/>
      <c r="BI1214" s="4"/>
      <c r="BJ1214" s="4"/>
      <c r="BK1214" s="4"/>
      <c r="BL1214" s="4"/>
      <c r="BM1214" s="4"/>
      <c r="BN1214" s="4"/>
      <c r="BO1214" s="4"/>
      <c r="BP1214" s="4"/>
      <c r="BQ1214" s="4"/>
      <c r="BR1214" s="4"/>
      <c r="BS1214" s="4"/>
      <c r="BT1214" s="4"/>
      <c r="BU1214" s="4"/>
      <c r="BV1214" s="4"/>
      <c r="BW1214" s="4"/>
      <c r="BX1214" s="4"/>
      <c r="BY1214" s="4"/>
      <c r="BZ1214" s="4"/>
      <c r="CA1214" s="4"/>
      <c r="CB1214" s="4"/>
      <c r="CC1214" s="4"/>
      <c r="CD1214" s="4"/>
      <c r="CE1214" s="4"/>
      <c r="CF1214" s="4"/>
      <c r="CG1214" s="4"/>
      <c r="CH1214" s="4"/>
      <c r="CI1214" s="4"/>
      <c r="CJ1214" s="4"/>
      <c r="CK1214" s="4"/>
      <c r="CL1214" s="4"/>
      <c r="CM1214" s="4"/>
      <c r="CN1214" s="4"/>
      <c r="CO1214" s="4"/>
      <c r="CP1214" s="4"/>
      <c r="CQ1214" s="4"/>
      <c r="CR1214" s="4"/>
      <c r="CS1214" s="4"/>
      <c r="CT1214" s="4"/>
      <c r="CU1214" s="4"/>
      <c r="CV1214" s="4"/>
      <c r="CW1214" s="4"/>
    </row>
    <row r="1215" ht="12.75" customHeight="1">
      <c r="A1215" s="4"/>
      <c r="B1215" s="4"/>
      <c r="C1215" s="4"/>
      <c r="D1215" s="4"/>
      <c r="E1215" s="4"/>
      <c r="F1215" s="4"/>
      <c r="G1215" s="4"/>
      <c r="H1215" s="4"/>
      <c r="I1215" s="4"/>
      <c r="J1215" s="5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64">
        <v>2014.0</v>
      </c>
      <c r="AM1215" s="64">
        <v>5.0</v>
      </c>
      <c r="AN1215" s="65" t="s">
        <v>60</v>
      </c>
      <c r="AO1215" s="65" t="s">
        <v>50</v>
      </c>
      <c r="AP1215" s="64">
        <v>110.32</v>
      </c>
      <c r="AQ1215" s="64">
        <v>89.03</v>
      </c>
      <c r="AR1215" s="65" t="str">
        <f>IF(Stats!$AP1215&gt;Stats!$AQ1215,Stats!$AN1215,Stats!$AO1215)</f>
        <v>Hoyle</v>
      </c>
      <c r="AS1215" s="65" t="str">
        <f>IF(Stats!$AR1215=Stats!$AN1215,CONCATENATE(Stats!$AN1215," over ",Stats!$AO1215),CONCATENATE(Stats!$AO1215," over ",Stats!$AN1215))</f>
        <v>Hoyle over AJ</v>
      </c>
      <c r="AT1215" s="65" t="str">
        <f>IF(Stats!$AR1215=Stats!$AO1215,CONCATENATE(Stats!$AN1215," loser to ",Stats!$AO1215),CONCATENATE(Stats!$AO1215," loser to ",Stats!$AN1215))</f>
        <v>AJ loser to Hoyle</v>
      </c>
      <c r="AU1215" s="64">
        <f>ABS(Stats!$AQ1215-Stats!$AP1215)</f>
        <v>21.29</v>
      </c>
      <c r="AV1215" s="64">
        <f>Stats!$AQ1215+Stats!$AP1215</f>
        <v>199.35</v>
      </c>
      <c r="AW1215" s="64"/>
      <c r="AX1215" s="4"/>
      <c r="AY1215" s="4"/>
      <c r="AZ1215" s="4"/>
      <c r="BB1215" s="4"/>
      <c r="BC1215" s="4"/>
      <c r="BD1215" s="4"/>
      <c r="BE1215" s="4"/>
      <c r="BG1215" s="4"/>
      <c r="BH1215" s="4"/>
      <c r="BI1215" s="4"/>
      <c r="BJ1215" s="4"/>
      <c r="BK1215" s="4"/>
      <c r="BL1215" s="4"/>
      <c r="BM1215" s="4"/>
      <c r="BN1215" s="4"/>
      <c r="BO1215" s="4"/>
      <c r="BP1215" s="4"/>
      <c r="BQ1215" s="4"/>
      <c r="BR1215" s="4"/>
      <c r="BS1215" s="4"/>
      <c r="BT1215" s="4"/>
      <c r="BU1215" s="4"/>
      <c r="BV1215" s="4"/>
      <c r="BW1215" s="4"/>
      <c r="BX1215" s="4"/>
      <c r="BY1215" s="4"/>
      <c r="BZ1215" s="4"/>
      <c r="CA1215" s="4"/>
      <c r="CB1215" s="4"/>
      <c r="CC1215" s="4"/>
      <c r="CD1215" s="4"/>
      <c r="CE1215" s="4"/>
      <c r="CF1215" s="4"/>
      <c r="CG1215" s="4"/>
      <c r="CH1215" s="4"/>
      <c r="CI1215" s="4"/>
      <c r="CJ1215" s="4"/>
      <c r="CK1215" s="4"/>
      <c r="CL1215" s="4"/>
      <c r="CM1215" s="4"/>
      <c r="CN1215" s="4"/>
      <c r="CO1215" s="4"/>
      <c r="CP1215" s="4"/>
      <c r="CQ1215" s="4"/>
      <c r="CR1215" s="4"/>
      <c r="CS1215" s="4"/>
      <c r="CT1215" s="4"/>
      <c r="CU1215" s="4"/>
      <c r="CV1215" s="4"/>
      <c r="CW1215" s="4"/>
    </row>
    <row r="1216" ht="12.75" customHeight="1">
      <c r="A1216" s="4"/>
      <c r="B1216" s="4"/>
      <c r="C1216" s="4"/>
      <c r="D1216" s="4"/>
      <c r="E1216" s="4"/>
      <c r="F1216" s="4"/>
      <c r="G1216" s="4"/>
      <c r="H1216" s="4"/>
      <c r="I1216" s="4"/>
      <c r="J1216" s="5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5">
        <v>2014.0</v>
      </c>
      <c r="AM1216" s="45">
        <v>5.0</v>
      </c>
      <c r="AN1216" s="46" t="s">
        <v>58</v>
      </c>
      <c r="AO1216" s="46" t="s">
        <v>63</v>
      </c>
      <c r="AP1216" s="45">
        <v>86.45</v>
      </c>
      <c r="AQ1216" s="45">
        <v>106.49</v>
      </c>
      <c r="AR1216" s="46" t="str">
        <f>IF(Stats!$AP1216&gt;Stats!$AQ1216,Stats!$AN1216,Stats!$AO1216)</f>
        <v>Mike S</v>
      </c>
      <c r="AS1216" s="46" t="str">
        <f>IF(Stats!$AR1216=Stats!$AN1216,CONCATENATE(Stats!$AN1216," over ",Stats!$AO1216),CONCATENATE(Stats!$AO1216," over ",Stats!$AN1216))</f>
        <v>Mike S over Ean</v>
      </c>
      <c r="AT1216" s="46" t="str">
        <f>IF(Stats!$AR1216=Stats!$AO1216,CONCATENATE(Stats!$AN1216," loser to ",Stats!$AO1216),CONCATENATE(Stats!$AO1216," loser to ",Stats!$AN1216))</f>
        <v>Ean loser to Mike S</v>
      </c>
      <c r="AU1216" s="45">
        <f>ABS(Stats!$AQ1216-Stats!$AP1216)</f>
        <v>20.04</v>
      </c>
      <c r="AV1216" s="45">
        <f>Stats!$AQ1216+Stats!$AP1216</f>
        <v>192.94</v>
      </c>
      <c r="AW1216" s="45"/>
      <c r="AX1216" s="4"/>
      <c r="AY1216" s="4"/>
      <c r="AZ1216" s="4"/>
      <c r="BB1216" s="4"/>
      <c r="BC1216" s="4"/>
      <c r="BD1216" s="4"/>
      <c r="BE1216" s="4"/>
      <c r="BG1216" s="4"/>
      <c r="BH1216" s="4"/>
      <c r="BI1216" s="4"/>
      <c r="BJ1216" s="4"/>
      <c r="BK1216" s="4"/>
      <c r="BL1216" s="4"/>
      <c r="BM1216" s="4"/>
      <c r="BN1216" s="4"/>
      <c r="BO1216" s="4"/>
      <c r="BP1216" s="4"/>
      <c r="BQ1216" s="4"/>
      <c r="BR1216" s="4"/>
      <c r="BS1216" s="4"/>
      <c r="BT1216" s="4"/>
      <c r="BU1216" s="4"/>
      <c r="BV1216" s="4"/>
      <c r="BW1216" s="4"/>
      <c r="BX1216" s="4"/>
      <c r="BY1216" s="4"/>
      <c r="BZ1216" s="4"/>
      <c r="CA1216" s="4"/>
      <c r="CB1216" s="4"/>
      <c r="CC1216" s="4"/>
      <c r="CD1216" s="4"/>
      <c r="CE1216" s="4"/>
      <c r="CF1216" s="4"/>
      <c r="CG1216" s="4"/>
      <c r="CH1216" s="4"/>
      <c r="CI1216" s="4"/>
      <c r="CJ1216" s="4"/>
      <c r="CK1216" s="4"/>
      <c r="CL1216" s="4"/>
      <c r="CM1216" s="4"/>
      <c r="CN1216" s="4"/>
      <c r="CO1216" s="4"/>
      <c r="CP1216" s="4"/>
      <c r="CQ1216" s="4"/>
      <c r="CR1216" s="4"/>
      <c r="CS1216" s="4"/>
      <c r="CT1216" s="4"/>
      <c r="CU1216" s="4"/>
      <c r="CV1216" s="4"/>
      <c r="CW1216" s="4"/>
    </row>
    <row r="1217" ht="12.75" customHeight="1">
      <c r="A1217" s="4"/>
      <c r="B1217" s="4"/>
      <c r="C1217" s="4"/>
      <c r="D1217" s="4"/>
      <c r="E1217" s="4"/>
      <c r="F1217" s="4"/>
      <c r="G1217" s="4"/>
      <c r="H1217" s="4"/>
      <c r="I1217" s="4"/>
      <c r="J1217" s="5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64">
        <v>2014.0</v>
      </c>
      <c r="AM1217" s="64">
        <v>5.0</v>
      </c>
      <c r="AN1217" s="65" t="s">
        <v>66</v>
      </c>
      <c r="AO1217" s="65" t="s">
        <v>59</v>
      </c>
      <c r="AP1217" s="64">
        <v>125.06</v>
      </c>
      <c r="AQ1217" s="64">
        <v>48.09</v>
      </c>
      <c r="AR1217" s="65" t="str">
        <f>IF(Stats!$AP1217&gt;Stats!$AQ1217,Stats!$AN1217,Stats!$AO1217)</f>
        <v>Nixon</v>
      </c>
      <c r="AS1217" s="65" t="str">
        <f>IF(Stats!$AR1217=Stats!$AN1217,CONCATENATE(Stats!$AN1217," over ",Stats!$AO1217),CONCATENATE(Stats!$AO1217," over ",Stats!$AN1217))</f>
        <v>Nixon over Forrest</v>
      </c>
      <c r="AT1217" s="65" t="str">
        <f>IF(Stats!$AR1217=Stats!$AO1217,CONCATENATE(Stats!$AN1217," loser to ",Stats!$AO1217),CONCATENATE(Stats!$AO1217," loser to ",Stats!$AN1217))</f>
        <v>Forrest loser to Nixon</v>
      </c>
      <c r="AU1217" s="64">
        <f>ABS(Stats!$AQ1217-Stats!$AP1217)</f>
        <v>76.97</v>
      </c>
      <c r="AV1217" s="64">
        <f>Stats!$AQ1217+Stats!$AP1217</f>
        <v>173.15</v>
      </c>
      <c r="AW1217" s="64"/>
      <c r="AX1217" s="4"/>
      <c r="AY1217" s="4"/>
      <c r="AZ1217" s="4"/>
      <c r="BB1217" s="4"/>
      <c r="BC1217" s="4"/>
      <c r="BD1217" s="4"/>
      <c r="BE1217" s="4"/>
      <c r="BG1217" s="4"/>
      <c r="BH1217" s="4"/>
      <c r="BI1217" s="4"/>
      <c r="BJ1217" s="4"/>
      <c r="BK1217" s="4"/>
      <c r="BL1217" s="4"/>
      <c r="BM1217" s="4"/>
      <c r="BN1217" s="4"/>
      <c r="BO1217" s="4"/>
      <c r="BP1217" s="4"/>
      <c r="BQ1217" s="4"/>
      <c r="BR1217" s="4"/>
      <c r="BS1217" s="4"/>
      <c r="BT1217" s="4"/>
      <c r="BU1217" s="4"/>
      <c r="BV1217" s="4"/>
      <c r="BW1217" s="4"/>
      <c r="BX1217" s="4"/>
      <c r="BY1217" s="4"/>
      <c r="BZ1217" s="4"/>
      <c r="CA1217" s="4"/>
      <c r="CB1217" s="4"/>
      <c r="CC1217" s="4"/>
      <c r="CD1217" s="4"/>
      <c r="CE1217" s="4"/>
      <c r="CF1217" s="4"/>
      <c r="CG1217" s="4"/>
      <c r="CH1217" s="4"/>
      <c r="CI1217" s="4"/>
      <c r="CJ1217" s="4"/>
      <c r="CK1217" s="4"/>
      <c r="CL1217" s="4"/>
      <c r="CM1217" s="4"/>
      <c r="CN1217" s="4"/>
      <c r="CO1217" s="4"/>
      <c r="CP1217" s="4"/>
      <c r="CQ1217" s="4"/>
      <c r="CR1217" s="4"/>
      <c r="CS1217" s="4"/>
      <c r="CT1217" s="4"/>
      <c r="CU1217" s="4"/>
      <c r="CV1217" s="4"/>
      <c r="CW1217" s="4"/>
    </row>
    <row r="1218" ht="12.75" customHeight="1">
      <c r="A1218" s="4"/>
      <c r="B1218" s="4"/>
      <c r="C1218" s="4"/>
      <c r="D1218" s="4"/>
      <c r="E1218" s="4"/>
      <c r="F1218" s="4"/>
      <c r="G1218" s="4"/>
      <c r="H1218" s="4"/>
      <c r="I1218" s="4"/>
      <c r="J1218" s="5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5">
        <v>2014.0</v>
      </c>
      <c r="AM1218" s="45">
        <v>5.0</v>
      </c>
      <c r="AN1218" s="46" t="s">
        <v>55</v>
      </c>
      <c r="AO1218" s="46" t="s">
        <v>68</v>
      </c>
      <c r="AP1218" s="45">
        <v>79.31</v>
      </c>
      <c r="AQ1218" s="45">
        <v>97.91</v>
      </c>
      <c r="AR1218" s="46" t="str">
        <f>IF(Stats!$AP1218&gt;Stats!$AQ1218,Stats!$AN1218,Stats!$AO1218)</f>
        <v>Ryan</v>
      </c>
      <c r="AS1218" s="46" t="str">
        <f>IF(Stats!$AR1218=Stats!$AN1218,CONCATENATE(Stats!$AN1218," over ",Stats!$AO1218),CONCATENATE(Stats!$AO1218," over ",Stats!$AN1218))</f>
        <v>Ryan over Dave</v>
      </c>
      <c r="AT1218" s="46" t="str">
        <f>IF(Stats!$AR1218=Stats!$AO1218,CONCATENATE(Stats!$AN1218," loser to ",Stats!$AO1218),CONCATENATE(Stats!$AO1218," loser to ",Stats!$AN1218))</f>
        <v>Dave loser to Ryan</v>
      </c>
      <c r="AU1218" s="45">
        <f>ABS(Stats!$AQ1218-Stats!$AP1218)</f>
        <v>18.6</v>
      </c>
      <c r="AV1218" s="45">
        <f>Stats!$AQ1218+Stats!$AP1218</f>
        <v>177.22</v>
      </c>
      <c r="AW1218" s="45"/>
      <c r="AX1218" s="4"/>
      <c r="AY1218" s="4"/>
      <c r="AZ1218" s="4"/>
      <c r="BB1218" s="4"/>
      <c r="BC1218" s="4"/>
      <c r="BD1218" s="4"/>
      <c r="BE1218" s="4"/>
      <c r="BG1218" s="4"/>
      <c r="BH1218" s="4"/>
      <c r="BI1218" s="4"/>
      <c r="BJ1218" s="4"/>
      <c r="BK1218" s="4"/>
      <c r="BL1218" s="4"/>
      <c r="BM1218" s="4"/>
      <c r="BN1218" s="4"/>
      <c r="BO1218" s="4"/>
      <c r="BP1218" s="4"/>
      <c r="BQ1218" s="4"/>
      <c r="BR1218" s="4"/>
      <c r="BS1218" s="4"/>
      <c r="BT1218" s="4"/>
      <c r="BU1218" s="4"/>
      <c r="BV1218" s="4"/>
      <c r="BW1218" s="4"/>
      <c r="BX1218" s="4"/>
      <c r="BY1218" s="4"/>
      <c r="BZ1218" s="4"/>
      <c r="CA1218" s="4"/>
      <c r="CB1218" s="4"/>
      <c r="CC1218" s="4"/>
      <c r="CD1218" s="4"/>
      <c r="CE1218" s="4"/>
      <c r="CF1218" s="4"/>
      <c r="CG1218" s="4"/>
      <c r="CH1218" s="4"/>
      <c r="CI1218" s="4"/>
      <c r="CJ1218" s="4"/>
      <c r="CK1218" s="4"/>
      <c r="CL1218" s="4"/>
      <c r="CM1218" s="4"/>
      <c r="CN1218" s="4"/>
      <c r="CO1218" s="4"/>
      <c r="CP1218" s="4"/>
      <c r="CQ1218" s="4"/>
      <c r="CR1218" s="4"/>
      <c r="CS1218" s="4"/>
      <c r="CT1218" s="4"/>
      <c r="CU1218" s="4"/>
      <c r="CV1218" s="4"/>
      <c r="CW1218" s="4"/>
    </row>
    <row r="1219" ht="12.75" customHeight="1">
      <c r="A1219" s="4"/>
      <c r="B1219" s="4"/>
      <c r="C1219" s="4"/>
      <c r="D1219" s="4"/>
      <c r="E1219" s="4"/>
      <c r="F1219" s="4"/>
      <c r="G1219" s="4"/>
      <c r="H1219" s="4"/>
      <c r="I1219" s="4"/>
      <c r="J1219" s="5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64">
        <v>2014.0</v>
      </c>
      <c r="AM1219" s="64">
        <v>4.0</v>
      </c>
      <c r="AN1219" s="65" t="s">
        <v>69</v>
      </c>
      <c r="AO1219" s="65" t="s">
        <v>61</v>
      </c>
      <c r="AP1219" s="64">
        <v>109.45</v>
      </c>
      <c r="AQ1219" s="64">
        <v>33.66</v>
      </c>
      <c r="AR1219" s="65" t="str">
        <f>IF(Stats!$AP1219&gt;Stats!$AQ1219,Stats!$AN1219,Stats!$AO1219)</f>
        <v>Todd</v>
      </c>
      <c r="AS1219" s="65" t="str">
        <f>IF(Stats!$AR1219=Stats!$AN1219,CONCATENATE(Stats!$AN1219," over ",Stats!$AO1219),CONCATENATE(Stats!$AO1219," over ",Stats!$AN1219))</f>
        <v>Todd over Jimmy</v>
      </c>
      <c r="AT1219" s="65" t="str">
        <f>IF(Stats!$AR1219=Stats!$AO1219,CONCATENATE(Stats!$AN1219," loser to ",Stats!$AO1219),CONCATENATE(Stats!$AO1219," loser to ",Stats!$AN1219))</f>
        <v>Jimmy loser to Todd</v>
      </c>
      <c r="AU1219" s="64">
        <f>ABS(Stats!$AQ1219-Stats!$AP1219)</f>
        <v>75.79</v>
      </c>
      <c r="AV1219" s="64">
        <f>Stats!$AQ1219+Stats!$AP1219</f>
        <v>143.11</v>
      </c>
      <c r="AW1219" s="64"/>
      <c r="AX1219" s="4"/>
      <c r="AY1219" s="4"/>
      <c r="AZ1219" s="4"/>
      <c r="BB1219" s="4"/>
      <c r="BC1219" s="4"/>
      <c r="BD1219" s="4"/>
      <c r="BE1219" s="4"/>
      <c r="BG1219" s="4"/>
      <c r="BH1219" s="4"/>
      <c r="BI1219" s="4"/>
      <c r="BJ1219" s="4"/>
      <c r="BK1219" s="4"/>
      <c r="BL1219" s="4"/>
      <c r="BM1219" s="4"/>
      <c r="BN1219" s="4"/>
      <c r="BO1219" s="4"/>
      <c r="BP1219" s="4"/>
      <c r="BQ1219" s="4"/>
      <c r="BR1219" s="4"/>
      <c r="BS1219" s="4"/>
      <c r="BT1219" s="4"/>
      <c r="BU1219" s="4"/>
      <c r="BV1219" s="4"/>
      <c r="BW1219" s="4"/>
      <c r="BX1219" s="4"/>
      <c r="BY1219" s="4"/>
      <c r="BZ1219" s="4"/>
      <c r="CA1219" s="4"/>
      <c r="CB1219" s="4"/>
      <c r="CC1219" s="4"/>
      <c r="CD1219" s="4"/>
      <c r="CE1219" s="4"/>
      <c r="CF1219" s="4"/>
      <c r="CG1219" s="4"/>
      <c r="CH1219" s="4"/>
      <c r="CI1219" s="4"/>
      <c r="CJ1219" s="4"/>
      <c r="CK1219" s="4"/>
      <c r="CL1219" s="4"/>
      <c r="CM1219" s="4"/>
      <c r="CN1219" s="4"/>
      <c r="CO1219" s="4"/>
      <c r="CP1219" s="4"/>
      <c r="CQ1219" s="4"/>
      <c r="CR1219" s="4"/>
      <c r="CS1219" s="4"/>
      <c r="CT1219" s="4"/>
      <c r="CU1219" s="4"/>
      <c r="CV1219" s="4"/>
      <c r="CW1219" s="4"/>
    </row>
    <row r="1220" ht="12.75" customHeight="1">
      <c r="A1220" s="4"/>
      <c r="B1220" s="4"/>
      <c r="C1220" s="4"/>
      <c r="D1220" s="4"/>
      <c r="E1220" s="4"/>
      <c r="F1220" s="4"/>
      <c r="G1220" s="4"/>
      <c r="H1220" s="4"/>
      <c r="I1220" s="4"/>
      <c r="J1220" s="5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5">
        <v>2014.0</v>
      </c>
      <c r="AM1220" s="45">
        <v>4.0</v>
      </c>
      <c r="AN1220" s="46" t="s">
        <v>50</v>
      </c>
      <c r="AO1220" s="46" t="s">
        <v>65</v>
      </c>
      <c r="AP1220" s="45">
        <v>75.22</v>
      </c>
      <c r="AQ1220" s="45">
        <v>100.38</v>
      </c>
      <c r="AR1220" s="46" t="str">
        <f>IF(Stats!$AP1220&gt;Stats!$AQ1220,Stats!$AN1220,Stats!$AO1220)</f>
        <v>Neill</v>
      </c>
      <c r="AS1220" s="46" t="str">
        <f>IF(Stats!$AR1220=Stats!$AN1220,CONCATENATE(Stats!$AN1220," over ",Stats!$AO1220),CONCATENATE(Stats!$AO1220," over ",Stats!$AN1220))</f>
        <v>Neill over AJ</v>
      </c>
      <c r="AT1220" s="46" t="str">
        <f>IF(Stats!$AR1220=Stats!$AO1220,CONCATENATE(Stats!$AN1220," loser to ",Stats!$AO1220),CONCATENATE(Stats!$AO1220," loser to ",Stats!$AN1220))</f>
        <v>AJ loser to Neill</v>
      </c>
      <c r="AU1220" s="45">
        <f>ABS(Stats!$AQ1220-Stats!$AP1220)</f>
        <v>25.16</v>
      </c>
      <c r="AV1220" s="45">
        <f>Stats!$AQ1220+Stats!$AP1220</f>
        <v>175.6</v>
      </c>
      <c r="AW1220" s="45"/>
      <c r="AX1220" s="4"/>
      <c r="AY1220" s="4"/>
      <c r="AZ1220" s="4"/>
      <c r="BB1220" s="4"/>
      <c r="BC1220" s="4"/>
      <c r="BD1220" s="4"/>
      <c r="BE1220" s="4"/>
      <c r="BG1220" s="4"/>
      <c r="BH1220" s="4"/>
      <c r="BI1220" s="4"/>
      <c r="BJ1220" s="4"/>
      <c r="BK1220" s="4"/>
      <c r="BL1220" s="4"/>
      <c r="BM1220" s="4"/>
      <c r="BN1220" s="4"/>
      <c r="BO1220" s="4"/>
      <c r="BP1220" s="4"/>
      <c r="BQ1220" s="4"/>
      <c r="BR1220" s="4"/>
      <c r="BS1220" s="4"/>
      <c r="BT1220" s="4"/>
      <c r="BU1220" s="4"/>
      <c r="BV1220" s="4"/>
      <c r="BW1220" s="4"/>
      <c r="BX1220" s="4"/>
      <c r="BY1220" s="4"/>
      <c r="BZ1220" s="4"/>
      <c r="CA1220" s="4"/>
      <c r="CB1220" s="4"/>
      <c r="CC1220" s="4"/>
      <c r="CD1220" s="4"/>
      <c r="CE1220" s="4"/>
      <c r="CF1220" s="4"/>
      <c r="CG1220" s="4"/>
      <c r="CH1220" s="4"/>
      <c r="CI1220" s="4"/>
      <c r="CJ1220" s="4"/>
      <c r="CK1220" s="4"/>
      <c r="CL1220" s="4"/>
      <c r="CM1220" s="4"/>
      <c r="CN1220" s="4"/>
      <c r="CO1220" s="4"/>
      <c r="CP1220" s="4"/>
      <c r="CQ1220" s="4"/>
      <c r="CR1220" s="4"/>
      <c r="CS1220" s="4"/>
      <c r="CT1220" s="4"/>
      <c r="CU1220" s="4"/>
      <c r="CV1220" s="4"/>
      <c r="CW1220" s="4"/>
    </row>
    <row r="1221" ht="12.75" customHeight="1">
      <c r="A1221" s="4"/>
      <c r="B1221" s="4"/>
      <c r="C1221" s="4"/>
      <c r="D1221" s="4"/>
      <c r="E1221" s="4"/>
      <c r="F1221" s="4"/>
      <c r="G1221" s="4"/>
      <c r="H1221" s="4"/>
      <c r="I1221" s="4"/>
      <c r="J1221" s="5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64">
        <v>2014.0</v>
      </c>
      <c r="AM1221" s="64">
        <v>4.0</v>
      </c>
      <c r="AN1221" s="65" t="s">
        <v>63</v>
      </c>
      <c r="AO1221" s="65" t="s">
        <v>49</v>
      </c>
      <c r="AP1221" s="64">
        <v>114.3</v>
      </c>
      <c r="AQ1221" s="64">
        <v>87.05</v>
      </c>
      <c r="AR1221" s="65" t="str">
        <f>IF(Stats!$AP1221&gt;Stats!$AQ1221,Stats!$AN1221,Stats!$AO1221)</f>
        <v>Mike S</v>
      </c>
      <c r="AS1221" s="65" t="str">
        <f>IF(Stats!$AR1221=Stats!$AN1221,CONCATENATE(Stats!$AN1221," over ",Stats!$AO1221),CONCATENATE(Stats!$AO1221," over ",Stats!$AN1221))</f>
        <v>Mike S over Adler</v>
      </c>
      <c r="AT1221" s="65" t="str">
        <f>IF(Stats!$AR1221=Stats!$AO1221,CONCATENATE(Stats!$AN1221," loser to ",Stats!$AO1221),CONCATENATE(Stats!$AO1221," loser to ",Stats!$AN1221))</f>
        <v>Adler loser to Mike S</v>
      </c>
      <c r="AU1221" s="64">
        <f>ABS(Stats!$AQ1221-Stats!$AP1221)</f>
        <v>27.25</v>
      </c>
      <c r="AV1221" s="64">
        <f>Stats!$AQ1221+Stats!$AP1221</f>
        <v>201.35</v>
      </c>
      <c r="AW1221" s="64"/>
      <c r="AX1221" s="4"/>
      <c r="AY1221" s="4"/>
      <c r="AZ1221" s="4"/>
      <c r="BB1221" s="4"/>
      <c r="BC1221" s="4"/>
      <c r="BD1221" s="4"/>
      <c r="BE1221" s="4"/>
      <c r="BG1221" s="4"/>
      <c r="BH1221" s="4"/>
      <c r="BI1221" s="4"/>
      <c r="BJ1221" s="4"/>
      <c r="BK1221" s="4"/>
      <c r="BL1221" s="4"/>
      <c r="BM1221" s="4"/>
      <c r="BN1221" s="4"/>
      <c r="BO1221" s="4"/>
      <c r="BP1221" s="4"/>
      <c r="BQ1221" s="4"/>
      <c r="BR1221" s="4"/>
      <c r="BS1221" s="4"/>
      <c r="BT1221" s="4"/>
      <c r="BU1221" s="4"/>
      <c r="BV1221" s="4"/>
      <c r="BW1221" s="4"/>
      <c r="BX1221" s="4"/>
      <c r="BY1221" s="4"/>
      <c r="BZ1221" s="4"/>
      <c r="CA1221" s="4"/>
      <c r="CB1221" s="4"/>
      <c r="CC1221" s="4"/>
      <c r="CD1221" s="4"/>
      <c r="CE1221" s="4"/>
      <c r="CF1221" s="4"/>
      <c r="CG1221" s="4"/>
      <c r="CH1221" s="4"/>
      <c r="CI1221" s="4"/>
      <c r="CJ1221" s="4"/>
      <c r="CK1221" s="4"/>
      <c r="CL1221" s="4"/>
      <c r="CM1221" s="4"/>
      <c r="CN1221" s="4"/>
      <c r="CO1221" s="4"/>
      <c r="CP1221" s="4"/>
      <c r="CQ1221" s="4"/>
      <c r="CR1221" s="4"/>
      <c r="CS1221" s="4"/>
      <c r="CT1221" s="4"/>
      <c r="CU1221" s="4"/>
      <c r="CV1221" s="4"/>
      <c r="CW1221" s="4"/>
    </row>
    <row r="1222" ht="12.75" customHeight="1">
      <c r="A1222" s="4"/>
      <c r="B1222" s="4"/>
      <c r="C1222" s="4"/>
      <c r="D1222" s="4"/>
      <c r="E1222" s="4"/>
      <c r="F1222" s="4"/>
      <c r="G1222" s="4"/>
      <c r="H1222" s="4"/>
      <c r="I1222" s="4"/>
      <c r="J1222" s="5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5">
        <v>2014.0</v>
      </c>
      <c r="AM1222" s="45">
        <v>4.0</v>
      </c>
      <c r="AN1222" s="46" t="s">
        <v>59</v>
      </c>
      <c r="AO1222" s="46" t="s">
        <v>51</v>
      </c>
      <c r="AP1222" s="45">
        <v>101.82</v>
      </c>
      <c r="AQ1222" s="45">
        <v>93.18</v>
      </c>
      <c r="AR1222" s="46" t="str">
        <f>IF(Stats!$AP1222&gt;Stats!$AQ1222,Stats!$AN1222,Stats!$AO1222)</f>
        <v>Forrest</v>
      </c>
      <c r="AS1222" s="46" t="str">
        <f>IF(Stats!$AR1222=Stats!$AN1222,CONCATENATE(Stats!$AN1222," over ",Stats!$AO1222),CONCATENATE(Stats!$AO1222," over ",Stats!$AN1222))</f>
        <v>Forrest over Cam</v>
      </c>
      <c r="AT1222" s="46" t="str">
        <f>IF(Stats!$AR1222=Stats!$AO1222,CONCATENATE(Stats!$AN1222," loser to ",Stats!$AO1222),CONCATENATE(Stats!$AO1222," loser to ",Stats!$AN1222))</f>
        <v>Cam loser to Forrest</v>
      </c>
      <c r="AU1222" s="45">
        <f>ABS(Stats!$AQ1222-Stats!$AP1222)</f>
        <v>8.64</v>
      </c>
      <c r="AV1222" s="45">
        <f>Stats!$AQ1222+Stats!$AP1222</f>
        <v>195</v>
      </c>
      <c r="AW1222" s="45"/>
      <c r="AX1222" s="4"/>
      <c r="AY1222" s="4"/>
      <c r="AZ1222" s="4"/>
      <c r="BB1222" s="4"/>
      <c r="BC1222" s="4"/>
      <c r="BD1222" s="4"/>
      <c r="BE1222" s="4"/>
      <c r="BG1222" s="4"/>
      <c r="BH1222" s="4"/>
      <c r="BI1222" s="4"/>
      <c r="BJ1222" s="4"/>
      <c r="BK1222" s="4"/>
      <c r="BL1222" s="4"/>
      <c r="BM1222" s="4"/>
      <c r="BN1222" s="4"/>
      <c r="BO1222" s="4"/>
      <c r="BP1222" s="4"/>
      <c r="BQ1222" s="4"/>
      <c r="BR1222" s="4"/>
      <c r="BS1222" s="4"/>
      <c r="BT1222" s="4"/>
      <c r="BU1222" s="4"/>
      <c r="BV1222" s="4"/>
      <c r="BW1222" s="4"/>
      <c r="BX1222" s="4"/>
      <c r="BY1222" s="4"/>
      <c r="BZ1222" s="4"/>
      <c r="CA1222" s="4"/>
      <c r="CB1222" s="4"/>
      <c r="CC1222" s="4"/>
      <c r="CD1222" s="4"/>
      <c r="CE1222" s="4"/>
      <c r="CF1222" s="4"/>
      <c r="CG1222" s="4"/>
      <c r="CH1222" s="4"/>
      <c r="CI1222" s="4"/>
      <c r="CJ1222" s="4"/>
      <c r="CK1222" s="4"/>
      <c r="CL1222" s="4"/>
      <c r="CM1222" s="4"/>
      <c r="CN1222" s="4"/>
      <c r="CO1222" s="4"/>
      <c r="CP1222" s="4"/>
      <c r="CQ1222" s="4"/>
      <c r="CR1222" s="4"/>
      <c r="CS1222" s="4"/>
      <c r="CT1222" s="4"/>
      <c r="CU1222" s="4"/>
      <c r="CV1222" s="4"/>
      <c r="CW1222" s="4"/>
    </row>
    <row r="1223" ht="12.75" customHeight="1">
      <c r="A1223" s="4"/>
      <c r="B1223" s="4"/>
      <c r="C1223" s="4"/>
      <c r="D1223" s="4"/>
      <c r="E1223" s="4"/>
      <c r="F1223" s="4"/>
      <c r="G1223" s="4"/>
      <c r="H1223" s="4"/>
      <c r="I1223" s="4"/>
      <c r="J1223" s="5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64">
        <v>2014.0</v>
      </c>
      <c r="AM1223" s="64">
        <v>4.0</v>
      </c>
      <c r="AN1223" s="65" t="s">
        <v>68</v>
      </c>
      <c r="AO1223" s="65" t="s">
        <v>57</v>
      </c>
      <c r="AP1223" s="64">
        <v>129.17</v>
      </c>
      <c r="AQ1223" s="64">
        <v>123.52</v>
      </c>
      <c r="AR1223" s="65" t="str">
        <f>IF(Stats!$AP1223&gt;Stats!$AQ1223,Stats!$AN1223,Stats!$AO1223)</f>
        <v>Ryan</v>
      </c>
      <c r="AS1223" s="65" t="str">
        <f>IF(Stats!$AR1223=Stats!$AN1223,CONCATENATE(Stats!$AN1223," over ",Stats!$AO1223),CONCATENATE(Stats!$AO1223," over ",Stats!$AN1223))</f>
        <v>Ryan over Doug</v>
      </c>
      <c r="AT1223" s="65" t="str">
        <f>IF(Stats!$AR1223=Stats!$AO1223,CONCATENATE(Stats!$AN1223," loser to ",Stats!$AO1223),CONCATENATE(Stats!$AO1223," loser to ",Stats!$AN1223))</f>
        <v>Doug loser to Ryan</v>
      </c>
      <c r="AU1223" s="64">
        <f>ABS(Stats!$AQ1223-Stats!$AP1223)</f>
        <v>5.65</v>
      </c>
      <c r="AV1223" s="64">
        <f>Stats!$AQ1223+Stats!$AP1223</f>
        <v>252.69</v>
      </c>
      <c r="AW1223" s="64"/>
      <c r="AX1223" s="4"/>
      <c r="AY1223" s="4"/>
      <c r="AZ1223" s="4"/>
      <c r="BB1223" s="4"/>
      <c r="BC1223" s="4"/>
      <c r="BD1223" s="4"/>
      <c r="BE1223" s="4"/>
      <c r="BG1223" s="4"/>
      <c r="BH1223" s="4"/>
      <c r="BI1223" s="4"/>
      <c r="BJ1223" s="4"/>
      <c r="BK1223" s="4"/>
      <c r="BL1223" s="4"/>
      <c r="BM1223" s="4"/>
      <c r="BN1223" s="4"/>
      <c r="BO1223" s="4"/>
      <c r="BP1223" s="4"/>
      <c r="BQ1223" s="4"/>
      <c r="BR1223" s="4"/>
      <c r="BS1223" s="4"/>
      <c r="BT1223" s="4"/>
      <c r="BU1223" s="4"/>
      <c r="BV1223" s="4"/>
      <c r="BW1223" s="4"/>
      <c r="BX1223" s="4"/>
      <c r="BY1223" s="4"/>
      <c r="BZ1223" s="4"/>
      <c r="CA1223" s="4"/>
      <c r="CB1223" s="4"/>
      <c r="CC1223" s="4"/>
      <c r="CD1223" s="4"/>
      <c r="CE1223" s="4"/>
      <c r="CF1223" s="4"/>
      <c r="CG1223" s="4"/>
      <c r="CH1223" s="4"/>
      <c r="CI1223" s="4"/>
      <c r="CJ1223" s="4"/>
      <c r="CK1223" s="4"/>
      <c r="CL1223" s="4"/>
      <c r="CM1223" s="4"/>
      <c r="CN1223" s="4"/>
      <c r="CO1223" s="4"/>
      <c r="CP1223" s="4"/>
      <c r="CQ1223" s="4"/>
      <c r="CR1223" s="4"/>
      <c r="CS1223" s="4"/>
      <c r="CT1223" s="4"/>
      <c r="CU1223" s="4"/>
      <c r="CV1223" s="4"/>
      <c r="CW1223" s="4"/>
    </row>
    <row r="1224" ht="12.75" customHeight="1">
      <c r="A1224" s="4"/>
      <c r="B1224" s="4"/>
      <c r="C1224" s="4"/>
      <c r="D1224" s="4"/>
      <c r="E1224" s="4"/>
      <c r="F1224" s="4"/>
      <c r="G1224" s="4"/>
      <c r="H1224" s="4"/>
      <c r="I1224" s="4"/>
      <c r="J1224" s="5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5">
        <v>2014.0</v>
      </c>
      <c r="AM1224" s="45">
        <v>4.0</v>
      </c>
      <c r="AN1224" s="46" t="s">
        <v>66</v>
      </c>
      <c r="AO1224" s="46" t="s">
        <v>60</v>
      </c>
      <c r="AP1224" s="45">
        <v>118.78</v>
      </c>
      <c r="AQ1224" s="45">
        <v>79.98</v>
      </c>
      <c r="AR1224" s="46" t="str">
        <f>IF(Stats!$AP1224&gt;Stats!$AQ1224,Stats!$AN1224,Stats!$AO1224)</f>
        <v>Nixon</v>
      </c>
      <c r="AS1224" s="46" t="str">
        <f>IF(Stats!$AR1224=Stats!$AN1224,CONCATENATE(Stats!$AN1224," over ",Stats!$AO1224),CONCATENATE(Stats!$AO1224," over ",Stats!$AN1224))</f>
        <v>Nixon over Hoyle</v>
      </c>
      <c r="AT1224" s="46" t="str">
        <f>IF(Stats!$AR1224=Stats!$AO1224,CONCATENATE(Stats!$AN1224," loser to ",Stats!$AO1224),CONCATENATE(Stats!$AO1224," loser to ",Stats!$AN1224))</f>
        <v>Hoyle loser to Nixon</v>
      </c>
      <c r="AU1224" s="45">
        <f>ABS(Stats!$AQ1224-Stats!$AP1224)</f>
        <v>38.8</v>
      </c>
      <c r="AV1224" s="45">
        <f>Stats!$AQ1224+Stats!$AP1224</f>
        <v>198.76</v>
      </c>
      <c r="AW1224" s="45"/>
      <c r="AX1224" s="4"/>
      <c r="AY1224" s="4"/>
      <c r="AZ1224" s="4"/>
      <c r="BB1224" s="4"/>
      <c r="BC1224" s="4"/>
      <c r="BD1224" s="4"/>
      <c r="BE1224" s="4"/>
      <c r="BG1224" s="4"/>
      <c r="BH1224" s="4"/>
      <c r="BI1224" s="4"/>
      <c r="BJ1224" s="4"/>
      <c r="BK1224" s="4"/>
      <c r="BL1224" s="4"/>
      <c r="BM1224" s="4"/>
      <c r="BN1224" s="4"/>
      <c r="BO1224" s="4"/>
      <c r="BP1224" s="4"/>
      <c r="BQ1224" s="4"/>
      <c r="BR1224" s="4"/>
      <c r="BS1224" s="4"/>
      <c r="BT1224" s="4"/>
      <c r="BU1224" s="4"/>
      <c r="BV1224" s="4"/>
      <c r="BW1224" s="4"/>
      <c r="BX1224" s="4"/>
      <c r="BY1224" s="4"/>
      <c r="BZ1224" s="4"/>
      <c r="CA1224" s="4"/>
      <c r="CB1224" s="4"/>
      <c r="CC1224" s="4"/>
      <c r="CD1224" s="4"/>
      <c r="CE1224" s="4"/>
      <c r="CF1224" s="4"/>
      <c r="CG1224" s="4"/>
      <c r="CH1224" s="4"/>
      <c r="CI1224" s="4"/>
      <c r="CJ1224" s="4"/>
      <c r="CK1224" s="4"/>
      <c r="CL1224" s="4"/>
      <c r="CM1224" s="4"/>
      <c r="CN1224" s="4"/>
      <c r="CO1224" s="4"/>
      <c r="CP1224" s="4"/>
      <c r="CQ1224" s="4"/>
      <c r="CR1224" s="4"/>
      <c r="CS1224" s="4"/>
      <c r="CT1224" s="4"/>
      <c r="CU1224" s="4"/>
      <c r="CV1224" s="4"/>
      <c r="CW1224" s="4"/>
    </row>
    <row r="1225" ht="12.75" customHeight="1">
      <c r="A1225" s="4"/>
      <c r="B1225" s="4"/>
      <c r="C1225" s="4"/>
      <c r="D1225" s="4"/>
      <c r="E1225" s="4"/>
      <c r="F1225" s="4"/>
      <c r="G1225" s="4"/>
      <c r="H1225" s="4"/>
      <c r="I1225" s="4"/>
      <c r="J1225" s="5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64">
        <v>2014.0</v>
      </c>
      <c r="AM1225" s="64">
        <v>4.0</v>
      </c>
      <c r="AN1225" s="65" t="s">
        <v>55</v>
      </c>
      <c r="AO1225" s="65" t="s">
        <v>58</v>
      </c>
      <c r="AP1225" s="64">
        <v>61.33</v>
      </c>
      <c r="AQ1225" s="64">
        <v>81.41</v>
      </c>
      <c r="AR1225" s="65" t="str">
        <f>IF(Stats!$AP1225&gt;Stats!$AQ1225,Stats!$AN1225,Stats!$AO1225)</f>
        <v>Ean</v>
      </c>
      <c r="AS1225" s="65" t="str">
        <f>IF(Stats!$AR1225=Stats!$AN1225,CONCATENATE(Stats!$AN1225," over ",Stats!$AO1225),CONCATENATE(Stats!$AO1225," over ",Stats!$AN1225))</f>
        <v>Ean over Dave</v>
      </c>
      <c r="AT1225" s="65" t="str">
        <f>IF(Stats!$AR1225=Stats!$AO1225,CONCATENATE(Stats!$AN1225," loser to ",Stats!$AO1225),CONCATENATE(Stats!$AO1225," loser to ",Stats!$AN1225))</f>
        <v>Dave loser to Ean</v>
      </c>
      <c r="AU1225" s="64">
        <f>ABS(Stats!$AQ1225-Stats!$AP1225)</f>
        <v>20.08</v>
      </c>
      <c r="AV1225" s="64">
        <f>Stats!$AQ1225+Stats!$AP1225</f>
        <v>142.74</v>
      </c>
      <c r="AW1225" s="64"/>
      <c r="AX1225" s="4"/>
      <c r="AY1225" s="4"/>
      <c r="AZ1225" s="4"/>
      <c r="BB1225" s="4"/>
      <c r="BC1225" s="4"/>
      <c r="BD1225" s="4"/>
      <c r="BE1225" s="4"/>
      <c r="BG1225" s="4"/>
      <c r="BH1225" s="4"/>
      <c r="BI1225" s="4"/>
      <c r="BJ1225" s="4"/>
      <c r="BK1225" s="4"/>
      <c r="BL1225" s="4"/>
      <c r="BM1225" s="4"/>
      <c r="BN1225" s="4"/>
      <c r="BO1225" s="4"/>
      <c r="BP1225" s="4"/>
      <c r="BQ1225" s="4"/>
      <c r="BR1225" s="4"/>
      <c r="BS1225" s="4"/>
      <c r="BT1225" s="4"/>
      <c r="BU1225" s="4"/>
      <c r="BV1225" s="4"/>
      <c r="BW1225" s="4"/>
      <c r="BX1225" s="4"/>
      <c r="BY1225" s="4"/>
      <c r="BZ1225" s="4"/>
      <c r="CA1225" s="4"/>
      <c r="CB1225" s="4"/>
      <c r="CC1225" s="4"/>
      <c r="CD1225" s="4"/>
      <c r="CE1225" s="4"/>
      <c r="CF1225" s="4"/>
      <c r="CG1225" s="4"/>
      <c r="CH1225" s="4"/>
      <c r="CI1225" s="4"/>
      <c r="CJ1225" s="4"/>
      <c r="CK1225" s="4"/>
      <c r="CL1225" s="4"/>
      <c r="CM1225" s="4"/>
      <c r="CN1225" s="4"/>
      <c r="CO1225" s="4"/>
      <c r="CP1225" s="4"/>
      <c r="CQ1225" s="4"/>
      <c r="CR1225" s="4"/>
      <c r="CS1225" s="4"/>
      <c r="CT1225" s="4"/>
      <c r="CU1225" s="4"/>
      <c r="CV1225" s="4"/>
      <c r="CW1225" s="4"/>
    </row>
    <row r="1226" ht="12.75" customHeight="1">
      <c r="A1226" s="4"/>
      <c r="B1226" s="4"/>
      <c r="C1226" s="4"/>
      <c r="D1226" s="4"/>
      <c r="E1226" s="4"/>
      <c r="F1226" s="4"/>
      <c r="G1226" s="4"/>
      <c r="H1226" s="4"/>
      <c r="I1226" s="4"/>
      <c r="J1226" s="5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5">
        <v>2014.0</v>
      </c>
      <c r="AM1226" s="45">
        <v>3.0</v>
      </c>
      <c r="AN1226" s="46" t="s">
        <v>63</v>
      </c>
      <c r="AO1226" s="46" t="s">
        <v>50</v>
      </c>
      <c r="AP1226" s="45">
        <v>83.19</v>
      </c>
      <c r="AQ1226" s="45">
        <v>107.55</v>
      </c>
      <c r="AR1226" s="46" t="str">
        <f>IF(Stats!$AP1226&gt;Stats!$AQ1226,Stats!$AN1226,Stats!$AO1226)</f>
        <v>AJ</v>
      </c>
      <c r="AS1226" s="46" t="str">
        <f>IF(Stats!$AR1226=Stats!$AN1226,CONCATENATE(Stats!$AN1226," over ",Stats!$AO1226),CONCATENATE(Stats!$AO1226," over ",Stats!$AN1226))</f>
        <v>AJ over Mike S</v>
      </c>
      <c r="AT1226" s="46" t="str">
        <f>IF(Stats!$AR1226=Stats!$AO1226,CONCATENATE(Stats!$AN1226," loser to ",Stats!$AO1226),CONCATENATE(Stats!$AO1226," loser to ",Stats!$AN1226))</f>
        <v>Mike S loser to AJ</v>
      </c>
      <c r="AU1226" s="45">
        <f>ABS(Stats!$AQ1226-Stats!$AP1226)</f>
        <v>24.36</v>
      </c>
      <c r="AV1226" s="45">
        <f>Stats!$AQ1226+Stats!$AP1226</f>
        <v>190.74</v>
      </c>
      <c r="AW1226" s="45"/>
      <c r="AX1226" s="4"/>
      <c r="AY1226" s="4"/>
      <c r="AZ1226" s="4"/>
      <c r="BB1226" s="4"/>
      <c r="BC1226" s="4"/>
      <c r="BD1226" s="4"/>
      <c r="BE1226" s="4"/>
      <c r="BG1226" s="4"/>
      <c r="BH1226" s="4"/>
      <c r="BI1226" s="4"/>
      <c r="BJ1226" s="4"/>
      <c r="BK1226" s="4"/>
      <c r="BL1226" s="4"/>
      <c r="BM1226" s="4"/>
      <c r="BN1226" s="4"/>
      <c r="BO1226" s="4"/>
      <c r="BP1226" s="4"/>
      <c r="BQ1226" s="4"/>
      <c r="BR1226" s="4"/>
      <c r="BS1226" s="4"/>
      <c r="BT1226" s="4"/>
      <c r="BU1226" s="4"/>
      <c r="BV1226" s="4"/>
      <c r="BW1226" s="4"/>
      <c r="BX1226" s="4"/>
      <c r="BY1226" s="4"/>
      <c r="BZ1226" s="4"/>
      <c r="CA1226" s="4"/>
      <c r="CB1226" s="4"/>
      <c r="CC1226" s="4"/>
      <c r="CD1226" s="4"/>
      <c r="CE1226" s="4"/>
      <c r="CF1226" s="4"/>
      <c r="CG1226" s="4"/>
      <c r="CH1226" s="4"/>
      <c r="CI1226" s="4"/>
      <c r="CJ1226" s="4"/>
      <c r="CK1226" s="4"/>
      <c r="CL1226" s="4"/>
      <c r="CM1226" s="4"/>
      <c r="CN1226" s="4"/>
      <c r="CO1226" s="4"/>
      <c r="CP1226" s="4"/>
      <c r="CQ1226" s="4"/>
      <c r="CR1226" s="4"/>
      <c r="CS1226" s="4"/>
      <c r="CT1226" s="4"/>
      <c r="CU1226" s="4"/>
      <c r="CV1226" s="4"/>
      <c r="CW1226" s="4"/>
    </row>
    <row r="1227" ht="12.75" customHeight="1">
      <c r="A1227" s="4"/>
      <c r="B1227" s="4"/>
      <c r="C1227" s="4"/>
      <c r="D1227" s="4"/>
      <c r="E1227" s="4"/>
      <c r="F1227" s="4"/>
      <c r="G1227" s="4"/>
      <c r="H1227" s="4"/>
      <c r="I1227" s="4"/>
      <c r="J1227" s="5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64">
        <v>2014.0</v>
      </c>
      <c r="AM1227" s="64">
        <v>3.0</v>
      </c>
      <c r="AN1227" s="65" t="s">
        <v>61</v>
      </c>
      <c r="AO1227" s="65" t="s">
        <v>59</v>
      </c>
      <c r="AP1227" s="64">
        <v>116.37</v>
      </c>
      <c r="AQ1227" s="64">
        <v>106.49</v>
      </c>
      <c r="AR1227" s="65" t="str">
        <f>IF(Stats!$AP1227&gt;Stats!$AQ1227,Stats!$AN1227,Stats!$AO1227)</f>
        <v>Jimmy</v>
      </c>
      <c r="AS1227" s="65" t="str">
        <f>IF(Stats!$AR1227=Stats!$AN1227,CONCATENATE(Stats!$AN1227," over ",Stats!$AO1227),CONCATENATE(Stats!$AO1227," over ",Stats!$AN1227))</f>
        <v>Jimmy over Forrest</v>
      </c>
      <c r="AT1227" s="65" t="str">
        <f>IF(Stats!$AR1227=Stats!$AO1227,CONCATENATE(Stats!$AN1227," loser to ",Stats!$AO1227),CONCATENATE(Stats!$AO1227," loser to ",Stats!$AN1227))</f>
        <v>Forrest loser to Jimmy</v>
      </c>
      <c r="AU1227" s="64">
        <f>ABS(Stats!$AQ1227-Stats!$AP1227)</f>
        <v>9.88</v>
      </c>
      <c r="AV1227" s="64">
        <f>Stats!$AQ1227+Stats!$AP1227</f>
        <v>222.86</v>
      </c>
      <c r="AW1227" s="64"/>
      <c r="AX1227" s="4"/>
      <c r="AY1227" s="4"/>
      <c r="AZ1227" s="4"/>
      <c r="BB1227" s="4"/>
      <c r="BC1227" s="4"/>
      <c r="BD1227" s="4"/>
      <c r="BE1227" s="4"/>
      <c r="BG1227" s="4"/>
      <c r="BH1227" s="4"/>
      <c r="BI1227" s="4"/>
      <c r="BJ1227" s="4"/>
      <c r="BK1227" s="4"/>
      <c r="BL1227" s="4"/>
      <c r="BM1227" s="4"/>
      <c r="BN1227" s="4"/>
      <c r="BO1227" s="4"/>
      <c r="BP1227" s="4"/>
      <c r="BQ1227" s="4"/>
      <c r="BR1227" s="4"/>
      <c r="BS1227" s="4"/>
      <c r="BT1227" s="4"/>
      <c r="BU1227" s="4"/>
      <c r="BV1227" s="4"/>
      <c r="BW1227" s="4"/>
      <c r="BX1227" s="4"/>
      <c r="BY1227" s="4"/>
      <c r="BZ1227" s="4"/>
      <c r="CA1227" s="4"/>
      <c r="CB1227" s="4"/>
      <c r="CC1227" s="4"/>
      <c r="CD1227" s="4"/>
      <c r="CE1227" s="4"/>
      <c r="CF1227" s="4"/>
      <c r="CG1227" s="4"/>
      <c r="CH1227" s="4"/>
      <c r="CI1227" s="4"/>
      <c r="CJ1227" s="4"/>
      <c r="CK1227" s="4"/>
      <c r="CL1227" s="4"/>
      <c r="CM1227" s="4"/>
      <c r="CN1227" s="4"/>
      <c r="CO1227" s="4"/>
      <c r="CP1227" s="4"/>
      <c r="CQ1227" s="4"/>
      <c r="CR1227" s="4"/>
      <c r="CS1227" s="4"/>
      <c r="CT1227" s="4"/>
      <c r="CU1227" s="4"/>
      <c r="CV1227" s="4"/>
      <c r="CW1227" s="4"/>
    </row>
    <row r="1228" ht="12.75" customHeight="1">
      <c r="A1228" s="4"/>
      <c r="B1228" s="4"/>
      <c r="C1228" s="4"/>
      <c r="D1228" s="4"/>
      <c r="E1228" s="4"/>
      <c r="F1228" s="4"/>
      <c r="G1228" s="4"/>
      <c r="H1228" s="4"/>
      <c r="I1228" s="4"/>
      <c r="J1228" s="5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5">
        <v>2014.0</v>
      </c>
      <c r="AM1228" s="45">
        <v>3.0</v>
      </c>
      <c r="AN1228" s="46" t="s">
        <v>69</v>
      </c>
      <c r="AO1228" s="46" t="s">
        <v>68</v>
      </c>
      <c r="AP1228" s="45">
        <v>74.72</v>
      </c>
      <c r="AQ1228" s="45">
        <v>84.57</v>
      </c>
      <c r="AR1228" s="46" t="str">
        <f>IF(Stats!$AP1228&gt;Stats!$AQ1228,Stats!$AN1228,Stats!$AO1228)</f>
        <v>Ryan</v>
      </c>
      <c r="AS1228" s="46" t="str">
        <f>IF(Stats!$AR1228=Stats!$AN1228,CONCATENATE(Stats!$AN1228," over ",Stats!$AO1228),CONCATENATE(Stats!$AO1228," over ",Stats!$AN1228))</f>
        <v>Ryan over Todd</v>
      </c>
      <c r="AT1228" s="46" t="str">
        <f>IF(Stats!$AR1228=Stats!$AO1228,CONCATENATE(Stats!$AN1228," loser to ",Stats!$AO1228),CONCATENATE(Stats!$AO1228," loser to ",Stats!$AN1228))</f>
        <v>Todd loser to Ryan</v>
      </c>
      <c r="AU1228" s="45">
        <f>ABS(Stats!$AQ1228-Stats!$AP1228)</f>
        <v>9.85</v>
      </c>
      <c r="AV1228" s="45">
        <f>Stats!$AQ1228+Stats!$AP1228</f>
        <v>159.29</v>
      </c>
      <c r="AW1228" s="45"/>
      <c r="AX1228" s="4"/>
      <c r="AY1228" s="4"/>
      <c r="AZ1228" s="4"/>
      <c r="BB1228" s="4"/>
      <c r="BC1228" s="4"/>
      <c r="BD1228" s="4"/>
      <c r="BE1228" s="4"/>
      <c r="BG1228" s="4"/>
      <c r="BH1228" s="4"/>
      <c r="BI1228" s="4"/>
      <c r="BJ1228" s="4"/>
      <c r="BK1228" s="4"/>
      <c r="BL1228" s="4"/>
      <c r="BM1228" s="4"/>
      <c r="BN1228" s="4"/>
      <c r="BO1228" s="4"/>
      <c r="BP1228" s="4"/>
      <c r="BQ1228" s="4"/>
      <c r="BR1228" s="4"/>
      <c r="BS1228" s="4"/>
      <c r="BT1228" s="4"/>
      <c r="BU1228" s="4"/>
      <c r="BV1228" s="4"/>
      <c r="BW1228" s="4"/>
      <c r="BX1228" s="4"/>
      <c r="BY1228" s="4"/>
      <c r="BZ1228" s="4"/>
      <c r="CA1228" s="4"/>
      <c r="CB1228" s="4"/>
      <c r="CC1228" s="4"/>
      <c r="CD1228" s="4"/>
      <c r="CE1228" s="4"/>
      <c r="CF1228" s="4"/>
      <c r="CG1228" s="4"/>
      <c r="CH1228" s="4"/>
      <c r="CI1228" s="4"/>
      <c r="CJ1228" s="4"/>
      <c r="CK1228" s="4"/>
      <c r="CL1228" s="4"/>
      <c r="CM1228" s="4"/>
      <c r="CN1228" s="4"/>
      <c r="CO1228" s="4"/>
      <c r="CP1228" s="4"/>
      <c r="CQ1228" s="4"/>
      <c r="CR1228" s="4"/>
      <c r="CS1228" s="4"/>
      <c r="CT1228" s="4"/>
      <c r="CU1228" s="4"/>
      <c r="CV1228" s="4"/>
      <c r="CW1228" s="4"/>
    </row>
    <row r="1229" ht="12.75" customHeight="1">
      <c r="A1229" s="4"/>
      <c r="B1229" s="4"/>
      <c r="C1229" s="4"/>
      <c r="D1229" s="4"/>
      <c r="E1229" s="4"/>
      <c r="F1229" s="4"/>
      <c r="G1229" s="4"/>
      <c r="H1229" s="4"/>
      <c r="I1229" s="4"/>
      <c r="J1229" s="5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64">
        <v>2014.0</v>
      </c>
      <c r="AM1229" s="64">
        <v>3.0</v>
      </c>
      <c r="AN1229" s="65" t="s">
        <v>65</v>
      </c>
      <c r="AO1229" s="65" t="s">
        <v>66</v>
      </c>
      <c r="AP1229" s="64">
        <v>96.93</v>
      </c>
      <c r="AQ1229" s="64">
        <v>77.98</v>
      </c>
      <c r="AR1229" s="65" t="str">
        <f>IF(Stats!$AP1229&gt;Stats!$AQ1229,Stats!$AN1229,Stats!$AO1229)</f>
        <v>Neill</v>
      </c>
      <c r="AS1229" s="65" t="str">
        <f>IF(Stats!$AR1229=Stats!$AN1229,CONCATENATE(Stats!$AN1229," over ",Stats!$AO1229),CONCATENATE(Stats!$AO1229," over ",Stats!$AN1229))</f>
        <v>Neill over Nixon</v>
      </c>
      <c r="AT1229" s="65" t="str">
        <f>IF(Stats!$AR1229=Stats!$AO1229,CONCATENATE(Stats!$AN1229," loser to ",Stats!$AO1229),CONCATENATE(Stats!$AO1229," loser to ",Stats!$AN1229))</f>
        <v>Nixon loser to Neill</v>
      </c>
      <c r="AU1229" s="64">
        <f>ABS(Stats!$AQ1229-Stats!$AP1229)</f>
        <v>18.95</v>
      </c>
      <c r="AV1229" s="64">
        <f>Stats!$AQ1229+Stats!$AP1229</f>
        <v>174.91</v>
      </c>
      <c r="AW1229" s="64"/>
      <c r="AX1229" s="4"/>
      <c r="AY1229" s="4"/>
      <c r="AZ1229" s="4"/>
      <c r="BB1229" s="4"/>
      <c r="BC1229" s="4"/>
      <c r="BD1229" s="4"/>
      <c r="BE1229" s="4"/>
      <c r="BG1229" s="4"/>
      <c r="BH1229" s="4"/>
      <c r="BI1229" s="4"/>
      <c r="BJ1229" s="4"/>
      <c r="BK1229" s="4"/>
      <c r="BL1229" s="4"/>
      <c r="BM1229" s="4"/>
      <c r="BN1229" s="4"/>
      <c r="BO1229" s="4"/>
      <c r="BP1229" s="4"/>
      <c r="BQ1229" s="4"/>
      <c r="BR1229" s="4"/>
      <c r="BS1229" s="4"/>
      <c r="BT1229" s="4"/>
      <c r="BU1229" s="4"/>
      <c r="BV1229" s="4"/>
      <c r="BW1229" s="4"/>
      <c r="BX1229" s="4"/>
      <c r="BY1229" s="4"/>
      <c r="BZ1229" s="4"/>
      <c r="CA1229" s="4"/>
      <c r="CB1229" s="4"/>
      <c r="CC1229" s="4"/>
      <c r="CD1229" s="4"/>
      <c r="CE1229" s="4"/>
      <c r="CF1229" s="4"/>
      <c r="CG1229" s="4"/>
      <c r="CH1229" s="4"/>
      <c r="CI1229" s="4"/>
      <c r="CJ1229" s="4"/>
      <c r="CK1229" s="4"/>
      <c r="CL1229" s="4"/>
      <c r="CM1229" s="4"/>
      <c r="CN1229" s="4"/>
      <c r="CO1229" s="4"/>
      <c r="CP1229" s="4"/>
      <c r="CQ1229" s="4"/>
      <c r="CR1229" s="4"/>
      <c r="CS1229" s="4"/>
      <c r="CT1229" s="4"/>
      <c r="CU1229" s="4"/>
      <c r="CV1229" s="4"/>
      <c r="CW1229" s="4"/>
    </row>
    <row r="1230" ht="12.75" customHeight="1">
      <c r="A1230" s="4"/>
      <c r="B1230" s="4"/>
      <c r="C1230" s="4"/>
      <c r="D1230" s="4"/>
      <c r="E1230" s="4"/>
      <c r="F1230" s="4"/>
      <c r="G1230" s="4"/>
      <c r="H1230" s="4"/>
      <c r="I1230" s="4"/>
      <c r="J1230" s="5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5">
        <v>2014.0</v>
      </c>
      <c r="AM1230" s="45">
        <v>3.0</v>
      </c>
      <c r="AN1230" s="46" t="s">
        <v>49</v>
      </c>
      <c r="AO1230" s="46" t="s">
        <v>55</v>
      </c>
      <c r="AP1230" s="45">
        <v>96.65</v>
      </c>
      <c r="AQ1230" s="45">
        <v>48.7</v>
      </c>
      <c r="AR1230" s="46" t="str">
        <f>IF(Stats!$AP1230&gt;Stats!$AQ1230,Stats!$AN1230,Stats!$AO1230)</f>
        <v>Adler</v>
      </c>
      <c r="AS1230" s="46" t="str">
        <f>IF(Stats!$AR1230=Stats!$AN1230,CONCATENATE(Stats!$AN1230," over ",Stats!$AO1230),CONCATENATE(Stats!$AO1230," over ",Stats!$AN1230))</f>
        <v>Adler over Dave</v>
      </c>
      <c r="AT1230" s="46" t="str">
        <f>IF(Stats!$AR1230=Stats!$AO1230,CONCATENATE(Stats!$AN1230," loser to ",Stats!$AO1230),CONCATENATE(Stats!$AO1230," loser to ",Stats!$AN1230))</f>
        <v>Dave loser to Adler</v>
      </c>
      <c r="AU1230" s="45">
        <f>ABS(Stats!$AQ1230-Stats!$AP1230)</f>
        <v>47.95</v>
      </c>
      <c r="AV1230" s="45">
        <f>Stats!$AQ1230+Stats!$AP1230</f>
        <v>145.35</v>
      </c>
      <c r="AW1230" s="45"/>
      <c r="AX1230" s="4"/>
      <c r="AY1230" s="4"/>
      <c r="AZ1230" s="4"/>
      <c r="BB1230" s="4"/>
      <c r="BC1230" s="4"/>
      <c r="BD1230" s="4"/>
      <c r="BE1230" s="4"/>
      <c r="BG1230" s="4"/>
      <c r="BH1230" s="4"/>
      <c r="BI1230" s="4"/>
      <c r="BJ1230" s="4"/>
      <c r="BK1230" s="4"/>
      <c r="BL1230" s="4"/>
      <c r="BM1230" s="4"/>
      <c r="BN1230" s="4"/>
      <c r="BO1230" s="4"/>
      <c r="BP1230" s="4"/>
      <c r="BQ1230" s="4"/>
      <c r="BR1230" s="4"/>
      <c r="BS1230" s="4"/>
      <c r="BT1230" s="4"/>
      <c r="BU1230" s="4"/>
      <c r="BV1230" s="4"/>
      <c r="BW1230" s="4"/>
      <c r="BX1230" s="4"/>
      <c r="BY1230" s="4"/>
      <c r="BZ1230" s="4"/>
      <c r="CA1230" s="4"/>
      <c r="CB1230" s="4"/>
      <c r="CC1230" s="4"/>
      <c r="CD1230" s="4"/>
      <c r="CE1230" s="4"/>
      <c r="CF1230" s="4"/>
      <c r="CG1230" s="4"/>
      <c r="CH1230" s="4"/>
      <c r="CI1230" s="4"/>
      <c r="CJ1230" s="4"/>
      <c r="CK1230" s="4"/>
      <c r="CL1230" s="4"/>
      <c r="CM1230" s="4"/>
      <c r="CN1230" s="4"/>
      <c r="CO1230" s="4"/>
      <c r="CP1230" s="4"/>
      <c r="CQ1230" s="4"/>
      <c r="CR1230" s="4"/>
      <c r="CS1230" s="4"/>
      <c r="CT1230" s="4"/>
      <c r="CU1230" s="4"/>
      <c r="CV1230" s="4"/>
      <c r="CW1230" s="4"/>
    </row>
    <row r="1231" ht="12.75" customHeight="1">
      <c r="A1231" s="4"/>
      <c r="B1231" s="4"/>
      <c r="C1231" s="4"/>
      <c r="D1231" s="4"/>
      <c r="E1231" s="4"/>
      <c r="F1231" s="4"/>
      <c r="G1231" s="4"/>
      <c r="H1231" s="4"/>
      <c r="I1231" s="4"/>
      <c r="J1231" s="5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64">
        <v>2014.0</v>
      </c>
      <c r="AM1231" s="64">
        <v>3.0</v>
      </c>
      <c r="AN1231" s="65" t="s">
        <v>51</v>
      </c>
      <c r="AO1231" s="65" t="s">
        <v>60</v>
      </c>
      <c r="AP1231" s="64">
        <v>82.36</v>
      </c>
      <c r="AQ1231" s="64">
        <v>68.8</v>
      </c>
      <c r="AR1231" s="65" t="str">
        <f>IF(Stats!$AP1231&gt;Stats!$AQ1231,Stats!$AN1231,Stats!$AO1231)</f>
        <v>Cam</v>
      </c>
      <c r="AS1231" s="65" t="str">
        <f>IF(Stats!$AR1231=Stats!$AN1231,CONCATENATE(Stats!$AN1231," over ",Stats!$AO1231),CONCATENATE(Stats!$AO1231," over ",Stats!$AN1231))</f>
        <v>Cam over Hoyle</v>
      </c>
      <c r="AT1231" s="65" t="str">
        <f>IF(Stats!$AR1231=Stats!$AO1231,CONCATENATE(Stats!$AN1231," loser to ",Stats!$AO1231),CONCATENATE(Stats!$AO1231," loser to ",Stats!$AN1231))</f>
        <v>Hoyle loser to Cam</v>
      </c>
      <c r="AU1231" s="64">
        <f>ABS(Stats!$AQ1231-Stats!$AP1231)</f>
        <v>13.56</v>
      </c>
      <c r="AV1231" s="64">
        <f>Stats!$AQ1231+Stats!$AP1231</f>
        <v>151.16</v>
      </c>
      <c r="AW1231" s="64"/>
      <c r="AX1231" s="4"/>
      <c r="AY1231" s="4"/>
      <c r="AZ1231" s="4"/>
      <c r="BB1231" s="4"/>
      <c r="BC1231" s="4"/>
      <c r="BD1231" s="4"/>
      <c r="BE1231" s="4"/>
      <c r="BG1231" s="4"/>
      <c r="BH1231" s="4"/>
      <c r="BI1231" s="4"/>
      <c r="BJ1231" s="4"/>
      <c r="BK1231" s="4"/>
      <c r="BL1231" s="4"/>
      <c r="BM1231" s="4"/>
      <c r="BN1231" s="4"/>
      <c r="BO1231" s="4"/>
      <c r="BP1231" s="4"/>
      <c r="BQ1231" s="4"/>
      <c r="BR1231" s="4"/>
      <c r="BS1231" s="4"/>
      <c r="BT1231" s="4"/>
      <c r="BU1231" s="4"/>
      <c r="BV1231" s="4"/>
      <c r="BW1231" s="4"/>
      <c r="BX1231" s="4"/>
      <c r="BY1231" s="4"/>
      <c r="BZ1231" s="4"/>
      <c r="CA1231" s="4"/>
      <c r="CB1231" s="4"/>
      <c r="CC1231" s="4"/>
      <c r="CD1231" s="4"/>
      <c r="CE1231" s="4"/>
      <c r="CF1231" s="4"/>
      <c r="CG1231" s="4"/>
      <c r="CH1231" s="4"/>
      <c r="CI1231" s="4"/>
      <c r="CJ1231" s="4"/>
      <c r="CK1231" s="4"/>
      <c r="CL1231" s="4"/>
      <c r="CM1231" s="4"/>
      <c r="CN1231" s="4"/>
      <c r="CO1231" s="4"/>
      <c r="CP1231" s="4"/>
      <c r="CQ1231" s="4"/>
      <c r="CR1231" s="4"/>
      <c r="CS1231" s="4"/>
      <c r="CT1231" s="4"/>
      <c r="CU1231" s="4"/>
      <c r="CV1231" s="4"/>
      <c r="CW1231" s="4"/>
    </row>
    <row r="1232" ht="12.75" customHeight="1">
      <c r="A1232" s="4"/>
      <c r="B1232" s="4"/>
      <c r="C1232" s="4"/>
      <c r="D1232" s="4"/>
      <c r="E1232" s="4"/>
      <c r="F1232" s="4"/>
      <c r="G1232" s="4"/>
      <c r="H1232" s="4"/>
      <c r="I1232" s="4"/>
      <c r="J1232" s="5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5">
        <v>2014.0</v>
      </c>
      <c r="AM1232" s="45">
        <v>3.0</v>
      </c>
      <c r="AN1232" s="46" t="s">
        <v>57</v>
      </c>
      <c r="AO1232" s="46" t="s">
        <v>58</v>
      </c>
      <c r="AP1232" s="45">
        <v>92.7</v>
      </c>
      <c r="AQ1232" s="45">
        <v>90.56</v>
      </c>
      <c r="AR1232" s="46" t="str">
        <f>IF(Stats!$AP1232&gt;Stats!$AQ1232,Stats!$AN1232,Stats!$AO1232)</f>
        <v>Doug</v>
      </c>
      <c r="AS1232" s="46" t="str">
        <f>IF(Stats!$AR1232=Stats!$AN1232,CONCATENATE(Stats!$AN1232," over ",Stats!$AO1232),CONCATENATE(Stats!$AO1232," over ",Stats!$AN1232))</f>
        <v>Doug over Ean</v>
      </c>
      <c r="AT1232" s="46" t="str">
        <f>IF(Stats!$AR1232=Stats!$AO1232,CONCATENATE(Stats!$AN1232," loser to ",Stats!$AO1232),CONCATENATE(Stats!$AO1232," loser to ",Stats!$AN1232))</f>
        <v>Ean loser to Doug</v>
      </c>
      <c r="AU1232" s="45">
        <f>ABS(Stats!$AQ1232-Stats!$AP1232)</f>
        <v>2.14</v>
      </c>
      <c r="AV1232" s="45">
        <f>Stats!$AQ1232+Stats!$AP1232</f>
        <v>183.26</v>
      </c>
      <c r="AW1232" s="45"/>
      <c r="AX1232" s="4"/>
      <c r="AY1232" s="4"/>
      <c r="AZ1232" s="4"/>
      <c r="BB1232" s="4"/>
      <c r="BC1232" s="4"/>
      <c r="BD1232" s="4"/>
      <c r="BE1232" s="4"/>
      <c r="BG1232" s="4"/>
      <c r="BH1232" s="4"/>
      <c r="BI1232" s="4"/>
      <c r="BJ1232" s="4"/>
      <c r="BK1232" s="4"/>
      <c r="BL1232" s="4"/>
      <c r="BM1232" s="4"/>
      <c r="BN1232" s="4"/>
      <c r="BO1232" s="4"/>
      <c r="BP1232" s="4"/>
      <c r="BQ1232" s="4"/>
      <c r="BR1232" s="4"/>
      <c r="BS1232" s="4"/>
      <c r="BT1232" s="4"/>
      <c r="BU1232" s="4"/>
      <c r="BV1232" s="4"/>
      <c r="BW1232" s="4"/>
      <c r="BX1232" s="4"/>
      <c r="BY1232" s="4"/>
      <c r="BZ1232" s="4"/>
      <c r="CA1232" s="4"/>
      <c r="CB1232" s="4"/>
      <c r="CC1232" s="4"/>
      <c r="CD1232" s="4"/>
      <c r="CE1232" s="4"/>
      <c r="CF1232" s="4"/>
      <c r="CG1232" s="4"/>
      <c r="CH1232" s="4"/>
      <c r="CI1232" s="4"/>
      <c r="CJ1232" s="4"/>
      <c r="CK1232" s="4"/>
      <c r="CL1232" s="4"/>
      <c r="CM1232" s="4"/>
      <c r="CN1232" s="4"/>
      <c r="CO1232" s="4"/>
      <c r="CP1232" s="4"/>
      <c r="CQ1232" s="4"/>
      <c r="CR1232" s="4"/>
      <c r="CS1232" s="4"/>
      <c r="CT1232" s="4"/>
      <c r="CU1232" s="4"/>
      <c r="CV1232" s="4"/>
      <c r="CW1232" s="4"/>
    </row>
    <row r="1233" ht="12.75" customHeight="1">
      <c r="A1233" s="4"/>
      <c r="B1233" s="4"/>
      <c r="C1233" s="4"/>
      <c r="D1233" s="4"/>
      <c r="E1233" s="4"/>
      <c r="F1233" s="4"/>
      <c r="G1233" s="4"/>
      <c r="H1233" s="4"/>
      <c r="I1233" s="4"/>
      <c r="J1233" s="5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64">
        <v>2014.0</v>
      </c>
      <c r="AM1233" s="64">
        <v>2.0</v>
      </c>
      <c r="AN1233" s="65" t="s">
        <v>68</v>
      </c>
      <c r="AO1233" s="65" t="s">
        <v>59</v>
      </c>
      <c r="AP1233" s="64">
        <v>103.73</v>
      </c>
      <c r="AQ1233" s="64">
        <v>126.94</v>
      </c>
      <c r="AR1233" s="65" t="str">
        <f>IF(Stats!$AP1233&gt;Stats!$AQ1233,Stats!$AN1233,Stats!$AO1233)</f>
        <v>Forrest</v>
      </c>
      <c r="AS1233" s="65" t="str">
        <f>IF(Stats!$AR1233=Stats!$AN1233,CONCATENATE(Stats!$AN1233," over ",Stats!$AO1233),CONCATENATE(Stats!$AO1233," over ",Stats!$AN1233))</f>
        <v>Forrest over Ryan</v>
      </c>
      <c r="AT1233" s="65" t="str">
        <f>IF(Stats!$AR1233=Stats!$AO1233,CONCATENATE(Stats!$AN1233," loser to ",Stats!$AO1233),CONCATENATE(Stats!$AO1233," loser to ",Stats!$AN1233))</f>
        <v>Ryan loser to Forrest</v>
      </c>
      <c r="AU1233" s="64">
        <f>ABS(Stats!$AQ1233-Stats!$AP1233)</f>
        <v>23.21</v>
      </c>
      <c r="AV1233" s="64">
        <f>Stats!$AQ1233+Stats!$AP1233</f>
        <v>230.67</v>
      </c>
      <c r="AW1233" s="64"/>
      <c r="AX1233" s="4"/>
      <c r="AY1233" s="4"/>
      <c r="AZ1233" s="4"/>
      <c r="BB1233" s="4"/>
      <c r="BC1233" s="4"/>
      <c r="BD1233" s="4"/>
      <c r="BE1233" s="4"/>
      <c r="BG1233" s="4"/>
      <c r="BH1233" s="4"/>
      <c r="BI1233" s="4"/>
      <c r="BJ1233" s="4"/>
      <c r="BK1233" s="4"/>
      <c r="BL1233" s="4"/>
      <c r="BM1233" s="4"/>
      <c r="BN1233" s="4"/>
      <c r="BO1233" s="4"/>
      <c r="BP1233" s="4"/>
      <c r="BQ1233" s="4"/>
      <c r="BR1233" s="4"/>
      <c r="BS1233" s="4"/>
      <c r="BT1233" s="4"/>
      <c r="BU1233" s="4"/>
      <c r="BV1233" s="4"/>
      <c r="BW1233" s="4"/>
      <c r="BX1233" s="4"/>
      <c r="BY1233" s="4"/>
      <c r="BZ1233" s="4"/>
      <c r="CA1233" s="4"/>
      <c r="CB1233" s="4"/>
      <c r="CC1233" s="4"/>
      <c r="CD1233" s="4"/>
      <c r="CE1233" s="4"/>
      <c r="CF1233" s="4"/>
      <c r="CG1233" s="4"/>
      <c r="CH1233" s="4"/>
      <c r="CI1233" s="4"/>
      <c r="CJ1233" s="4"/>
      <c r="CK1233" s="4"/>
      <c r="CL1233" s="4"/>
      <c r="CM1233" s="4"/>
      <c r="CN1233" s="4"/>
      <c r="CO1233" s="4"/>
      <c r="CP1233" s="4"/>
      <c r="CQ1233" s="4"/>
      <c r="CR1233" s="4"/>
      <c r="CS1233" s="4"/>
      <c r="CT1233" s="4"/>
      <c r="CU1233" s="4"/>
      <c r="CV1233" s="4"/>
      <c r="CW1233" s="4"/>
    </row>
    <row r="1234" ht="12.75" customHeight="1">
      <c r="A1234" s="4"/>
      <c r="B1234" s="4"/>
      <c r="C1234" s="4"/>
      <c r="D1234" s="4"/>
      <c r="E1234" s="4"/>
      <c r="F1234" s="4"/>
      <c r="G1234" s="4"/>
      <c r="H1234" s="4"/>
      <c r="I1234" s="4"/>
      <c r="J1234" s="5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5">
        <v>2014.0</v>
      </c>
      <c r="AM1234" s="45">
        <v>2.0</v>
      </c>
      <c r="AN1234" s="46" t="s">
        <v>66</v>
      </c>
      <c r="AO1234" s="46" t="s">
        <v>50</v>
      </c>
      <c r="AP1234" s="45">
        <v>86.91</v>
      </c>
      <c r="AQ1234" s="45">
        <v>82.43</v>
      </c>
      <c r="AR1234" s="46" t="str">
        <f>IF(Stats!$AP1234&gt;Stats!$AQ1234,Stats!$AN1234,Stats!$AO1234)</f>
        <v>Nixon</v>
      </c>
      <c r="AS1234" s="46" t="str">
        <f>IF(Stats!$AR1234=Stats!$AN1234,CONCATENATE(Stats!$AN1234," over ",Stats!$AO1234),CONCATENATE(Stats!$AO1234," over ",Stats!$AN1234))</f>
        <v>Nixon over AJ</v>
      </c>
      <c r="AT1234" s="46" t="str">
        <f>IF(Stats!$AR1234=Stats!$AO1234,CONCATENATE(Stats!$AN1234," loser to ",Stats!$AO1234),CONCATENATE(Stats!$AO1234," loser to ",Stats!$AN1234))</f>
        <v>AJ loser to Nixon</v>
      </c>
      <c r="AU1234" s="45">
        <f>ABS(Stats!$AQ1234-Stats!$AP1234)</f>
        <v>4.48</v>
      </c>
      <c r="AV1234" s="45">
        <f>Stats!$AQ1234+Stats!$AP1234</f>
        <v>169.34</v>
      </c>
      <c r="AW1234" s="45"/>
      <c r="AX1234" s="4"/>
      <c r="AY1234" s="4"/>
      <c r="AZ1234" s="4"/>
      <c r="BB1234" s="4"/>
      <c r="BC1234" s="4"/>
      <c r="BD1234" s="4"/>
      <c r="BE1234" s="4"/>
      <c r="BG1234" s="4"/>
      <c r="BH1234" s="4"/>
      <c r="BI1234" s="4"/>
      <c r="BJ1234" s="4"/>
      <c r="BK1234" s="4"/>
      <c r="BL1234" s="4"/>
      <c r="BM1234" s="4"/>
      <c r="BN1234" s="4"/>
      <c r="BO1234" s="4"/>
      <c r="BP1234" s="4"/>
      <c r="BQ1234" s="4"/>
      <c r="BR1234" s="4"/>
      <c r="BS1234" s="4"/>
      <c r="BT1234" s="4"/>
      <c r="BU1234" s="4"/>
      <c r="BV1234" s="4"/>
      <c r="BW1234" s="4"/>
      <c r="BX1234" s="4"/>
      <c r="BY1234" s="4"/>
      <c r="BZ1234" s="4"/>
      <c r="CA1234" s="4"/>
      <c r="CB1234" s="4"/>
      <c r="CC1234" s="4"/>
      <c r="CD1234" s="4"/>
      <c r="CE1234" s="4"/>
      <c r="CF1234" s="4"/>
      <c r="CG1234" s="4"/>
      <c r="CH1234" s="4"/>
      <c r="CI1234" s="4"/>
      <c r="CJ1234" s="4"/>
      <c r="CK1234" s="4"/>
      <c r="CL1234" s="4"/>
      <c r="CM1234" s="4"/>
      <c r="CN1234" s="4"/>
      <c r="CO1234" s="4"/>
      <c r="CP1234" s="4"/>
      <c r="CQ1234" s="4"/>
      <c r="CR1234" s="4"/>
      <c r="CS1234" s="4"/>
      <c r="CT1234" s="4"/>
      <c r="CU1234" s="4"/>
      <c r="CV1234" s="4"/>
      <c r="CW1234" s="4"/>
    </row>
    <row r="1235" ht="12.75" customHeight="1">
      <c r="A1235" s="4"/>
      <c r="B1235" s="4"/>
      <c r="C1235" s="4"/>
      <c r="D1235" s="4"/>
      <c r="E1235" s="4"/>
      <c r="F1235" s="4"/>
      <c r="G1235" s="4"/>
      <c r="H1235" s="4"/>
      <c r="I1235" s="4"/>
      <c r="J1235" s="5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64">
        <v>2014.0</v>
      </c>
      <c r="AM1235" s="64">
        <v>2.0</v>
      </c>
      <c r="AN1235" s="65" t="s">
        <v>55</v>
      </c>
      <c r="AO1235" s="65" t="s">
        <v>63</v>
      </c>
      <c r="AP1235" s="64">
        <v>80.04</v>
      </c>
      <c r="AQ1235" s="64">
        <v>65.74</v>
      </c>
      <c r="AR1235" s="65" t="str">
        <f>IF(Stats!$AP1235&gt;Stats!$AQ1235,Stats!$AN1235,Stats!$AO1235)</f>
        <v>Dave</v>
      </c>
      <c r="AS1235" s="65" t="str">
        <f>IF(Stats!$AR1235=Stats!$AN1235,CONCATENATE(Stats!$AN1235," over ",Stats!$AO1235),CONCATENATE(Stats!$AO1235," over ",Stats!$AN1235))</f>
        <v>Dave over Mike S</v>
      </c>
      <c r="AT1235" s="65" t="str">
        <f>IF(Stats!$AR1235=Stats!$AO1235,CONCATENATE(Stats!$AN1235," loser to ",Stats!$AO1235),CONCATENATE(Stats!$AO1235," loser to ",Stats!$AN1235))</f>
        <v>Mike S loser to Dave</v>
      </c>
      <c r="AU1235" s="64">
        <f>ABS(Stats!$AQ1235-Stats!$AP1235)</f>
        <v>14.3</v>
      </c>
      <c r="AV1235" s="64">
        <f>Stats!$AQ1235+Stats!$AP1235</f>
        <v>145.78</v>
      </c>
      <c r="AW1235" s="64"/>
      <c r="AX1235" s="4"/>
      <c r="AY1235" s="4"/>
      <c r="AZ1235" s="4"/>
      <c r="BB1235" s="4"/>
      <c r="BC1235" s="4"/>
      <c r="BD1235" s="4"/>
      <c r="BE1235" s="4"/>
      <c r="BG1235" s="4"/>
      <c r="BH1235" s="4"/>
      <c r="BI1235" s="4"/>
      <c r="BJ1235" s="4"/>
      <c r="BK1235" s="4"/>
      <c r="BL1235" s="4"/>
      <c r="BM1235" s="4"/>
      <c r="BN1235" s="4"/>
      <c r="BO1235" s="4"/>
      <c r="BP1235" s="4"/>
      <c r="BQ1235" s="4"/>
      <c r="BR1235" s="4"/>
      <c r="BS1235" s="4"/>
      <c r="BT1235" s="4"/>
      <c r="BU1235" s="4"/>
      <c r="BV1235" s="4"/>
      <c r="BW1235" s="4"/>
      <c r="BX1235" s="4"/>
      <c r="BY1235" s="4"/>
      <c r="BZ1235" s="4"/>
      <c r="CA1235" s="4"/>
      <c r="CB1235" s="4"/>
      <c r="CC1235" s="4"/>
      <c r="CD1235" s="4"/>
      <c r="CE1235" s="4"/>
      <c r="CF1235" s="4"/>
      <c r="CG1235" s="4"/>
      <c r="CH1235" s="4"/>
      <c r="CI1235" s="4"/>
      <c r="CJ1235" s="4"/>
      <c r="CK1235" s="4"/>
      <c r="CL1235" s="4"/>
      <c r="CM1235" s="4"/>
      <c r="CN1235" s="4"/>
      <c r="CO1235" s="4"/>
      <c r="CP1235" s="4"/>
      <c r="CQ1235" s="4"/>
      <c r="CR1235" s="4"/>
      <c r="CS1235" s="4"/>
      <c r="CT1235" s="4"/>
      <c r="CU1235" s="4"/>
      <c r="CV1235" s="4"/>
      <c r="CW1235" s="4"/>
    </row>
    <row r="1236" ht="12.75" customHeight="1">
      <c r="A1236" s="4"/>
      <c r="B1236" s="4"/>
      <c r="C1236" s="4"/>
      <c r="D1236" s="4"/>
      <c r="E1236" s="4"/>
      <c r="F1236" s="4"/>
      <c r="G1236" s="4"/>
      <c r="H1236" s="4"/>
      <c r="I1236" s="4"/>
      <c r="J1236" s="5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5">
        <v>2014.0</v>
      </c>
      <c r="AM1236" s="45">
        <v>2.0</v>
      </c>
      <c r="AN1236" s="46" t="s">
        <v>60</v>
      </c>
      <c r="AO1236" s="46" t="s">
        <v>61</v>
      </c>
      <c r="AP1236" s="45">
        <v>86.79</v>
      </c>
      <c r="AQ1236" s="45">
        <v>60.58</v>
      </c>
      <c r="AR1236" s="46" t="str">
        <f>IF(Stats!$AP1236&gt;Stats!$AQ1236,Stats!$AN1236,Stats!$AO1236)</f>
        <v>Hoyle</v>
      </c>
      <c r="AS1236" s="46" t="str">
        <f>IF(Stats!$AR1236=Stats!$AN1236,CONCATENATE(Stats!$AN1236," over ",Stats!$AO1236),CONCATENATE(Stats!$AO1236," over ",Stats!$AN1236))</f>
        <v>Hoyle over Jimmy</v>
      </c>
      <c r="AT1236" s="46" t="str">
        <f>IF(Stats!$AR1236=Stats!$AO1236,CONCATENATE(Stats!$AN1236," loser to ",Stats!$AO1236),CONCATENATE(Stats!$AO1236," loser to ",Stats!$AN1236))</f>
        <v>Jimmy loser to Hoyle</v>
      </c>
      <c r="AU1236" s="45">
        <f>ABS(Stats!$AQ1236-Stats!$AP1236)</f>
        <v>26.21</v>
      </c>
      <c r="AV1236" s="45">
        <f>Stats!$AQ1236+Stats!$AP1236</f>
        <v>147.37</v>
      </c>
      <c r="AW1236" s="45"/>
      <c r="AX1236" s="4"/>
      <c r="AY1236" s="4"/>
      <c r="AZ1236" s="4"/>
      <c r="BB1236" s="4"/>
      <c r="BC1236" s="4"/>
      <c r="BD1236" s="4"/>
      <c r="BE1236" s="4"/>
      <c r="BG1236" s="4"/>
      <c r="BH1236" s="4"/>
      <c r="BI1236" s="4"/>
      <c r="BJ1236" s="4"/>
      <c r="BK1236" s="4"/>
      <c r="BL1236" s="4"/>
      <c r="BM1236" s="4"/>
      <c r="BN1236" s="4"/>
      <c r="BO1236" s="4"/>
      <c r="BP1236" s="4"/>
      <c r="BQ1236" s="4"/>
      <c r="BR1236" s="4"/>
      <c r="BS1236" s="4"/>
      <c r="BT1236" s="4"/>
      <c r="BU1236" s="4"/>
      <c r="BV1236" s="4"/>
      <c r="BW1236" s="4"/>
      <c r="BX1236" s="4"/>
      <c r="BY1236" s="4"/>
      <c r="BZ1236" s="4"/>
      <c r="CA1236" s="4"/>
      <c r="CB1236" s="4"/>
      <c r="CC1236" s="4"/>
      <c r="CD1236" s="4"/>
      <c r="CE1236" s="4"/>
      <c r="CF1236" s="4"/>
      <c r="CG1236" s="4"/>
      <c r="CH1236" s="4"/>
      <c r="CI1236" s="4"/>
      <c r="CJ1236" s="4"/>
      <c r="CK1236" s="4"/>
      <c r="CL1236" s="4"/>
      <c r="CM1236" s="4"/>
      <c r="CN1236" s="4"/>
      <c r="CO1236" s="4"/>
      <c r="CP1236" s="4"/>
      <c r="CQ1236" s="4"/>
      <c r="CR1236" s="4"/>
      <c r="CS1236" s="4"/>
      <c r="CT1236" s="4"/>
      <c r="CU1236" s="4"/>
      <c r="CV1236" s="4"/>
      <c r="CW1236" s="4"/>
    </row>
    <row r="1237" ht="12.75" customHeight="1">
      <c r="A1237" s="4"/>
      <c r="B1237" s="4"/>
      <c r="C1237" s="4"/>
      <c r="D1237" s="4"/>
      <c r="E1237" s="4"/>
      <c r="F1237" s="4"/>
      <c r="G1237" s="4"/>
      <c r="H1237" s="4"/>
      <c r="I1237" s="4"/>
      <c r="J1237" s="5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64">
        <v>2014.0</v>
      </c>
      <c r="AM1237" s="64">
        <v>2.0</v>
      </c>
      <c r="AN1237" s="65" t="s">
        <v>58</v>
      </c>
      <c r="AO1237" s="65" t="s">
        <v>69</v>
      </c>
      <c r="AP1237" s="64">
        <v>64.06</v>
      </c>
      <c r="AQ1237" s="64">
        <v>93.58</v>
      </c>
      <c r="AR1237" s="65" t="str">
        <f>IF(Stats!$AP1237&gt;Stats!$AQ1237,Stats!$AN1237,Stats!$AO1237)</f>
        <v>Todd</v>
      </c>
      <c r="AS1237" s="65" t="str">
        <f>IF(Stats!$AR1237=Stats!$AN1237,CONCATENATE(Stats!$AN1237," over ",Stats!$AO1237),CONCATENATE(Stats!$AO1237," over ",Stats!$AN1237))</f>
        <v>Todd over Ean</v>
      </c>
      <c r="AT1237" s="65" t="str">
        <f>IF(Stats!$AR1237=Stats!$AO1237,CONCATENATE(Stats!$AN1237," loser to ",Stats!$AO1237),CONCATENATE(Stats!$AO1237," loser to ",Stats!$AN1237))</f>
        <v>Ean loser to Todd</v>
      </c>
      <c r="AU1237" s="64">
        <f>ABS(Stats!$AQ1237-Stats!$AP1237)</f>
        <v>29.52</v>
      </c>
      <c r="AV1237" s="64">
        <f>Stats!$AQ1237+Stats!$AP1237</f>
        <v>157.64</v>
      </c>
      <c r="AW1237" s="64"/>
      <c r="AX1237" s="4"/>
      <c r="AY1237" s="4"/>
      <c r="AZ1237" s="4"/>
      <c r="BB1237" s="4"/>
      <c r="BC1237" s="4"/>
      <c r="BD1237" s="4"/>
      <c r="BE1237" s="4"/>
      <c r="BG1237" s="4"/>
      <c r="BH1237" s="4"/>
      <c r="BI1237" s="4"/>
      <c r="BJ1237" s="4"/>
      <c r="BK1237" s="4"/>
      <c r="BL1237" s="4"/>
      <c r="BM1237" s="4"/>
      <c r="BN1237" s="4"/>
      <c r="BO1237" s="4"/>
      <c r="BP1237" s="4"/>
      <c r="BQ1237" s="4"/>
      <c r="BR1237" s="4"/>
      <c r="BS1237" s="4"/>
      <c r="BT1237" s="4"/>
      <c r="BU1237" s="4"/>
      <c r="BV1237" s="4"/>
      <c r="BW1237" s="4"/>
      <c r="BX1237" s="4"/>
      <c r="BY1237" s="4"/>
      <c r="BZ1237" s="4"/>
      <c r="CA1237" s="4"/>
      <c r="CB1237" s="4"/>
      <c r="CC1237" s="4"/>
      <c r="CD1237" s="4"/>
      <c r="CE1237" s="4"/>
      <c r="CF1237" s="4"/>
      <c r="CG1237" s="4"/>
      <c r="CH1237" s="4"/>
      <c r="CI1237" s="4"/>
      <c r="CJ1237" s="4"/>
      <c r="CK1237" s="4"/>
      <c r="CL1237" s="4"/>
      <c r="CM1237" s="4"/>
      <c r="CN1237" s="4"/>
      <c r="CO1237" s="4"/>
      <c r="CP1237" s="4"/>
      <c r="CQ1237" s="4"/>
      <c r="CR1237" s="4"/>
      <c r="CS1237" s="4"/>
      <c r="CT1237" s="4"/>
      <c r="CU1237" s="4"/>
      <c r="CV1237" s="4"/>
      <c r="CW1237" s="4"/>
    </row>
    <row r="1238" ht="12.75" customHeight="1">
      <c r="A1238" s="4"/>
      <c r="B1238" s="4"/>
      <c r="C1238" s="4"/>
      <c r="D1238" s="4"/>
      <c r="E1238" s="4"/>
      <c r="F1238" s="4"/>
      <c r="G1238" s="4"/>
      <c r="H1238" s="4"/>
      <c r="I1238" s="4"/>
      <c r="J1238" s="5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5">
        <v>2014.0</v>
      </c>
      <c r="AM1238" s="45">
        <v>2.0</v>
      </c>
      <c r="AN1238" s="46" t="s">
        <v>51</v>
      </c>
      <c r="AO1238" s="46" t="s">
        <v>65</v>
      </c>
      <c r="AP1238" s="45">
        <v>93.88</v>
      </c>
      <c r="AQ1238" s="45">
        <v>90.29</v>
      </c>
      <c r="AR1238" s="46" t="str">
        <f>IF(Stats!$AP1238&gt;Stats!$AQ1238,Stats!$AN1238,Stats!$AO1238)</f>
        <v>Cam</v>
      </c>
      <c r="AS1238" s="46" t="str">
        <f>IF(Stats!$AR1238=Stats!$AN1238,CONCATENATE(Stats!$AN1238," over ",Stats!$AO1238),CONCATENATE(Stats!$AO1238," over ",Stats!$AN1238))</f>
        <v>Cam over Neill</v>
      </c>
      <c r="AT1238" s="46" t="str">
        <f>IF(Stats!$AR1238=Stats!$AO1238,CONCATENATE(Stats!$AN1238," loser to ",Stats!$AO1238),CONCATENATE(Stats!$AO1238," loser to ",Stats!$AN1238))</f>
        <v>Neill loser to Cam</v>
      </c>
      <c r="AU1238" s="45">
        <f>ABS(Stats!$AQ1238-Stats!$AP1238)</f>
        <v>3.59</v>
      </c>
      <c r="AV1238" s="45">
        <f>Stats!$AQ1238+Stats!$AP1238</f>
        <v>184.17</v>
      </c>
      <c r="AW1238" s="45"/>
      <c r="AX1238" s="4"/>
      <c r="AY1238" s="4"/>
      <c r="AZ1238" s="4"/>
      <c r="BB1238" s="4"/>
      <c r="BC1238" s="4"/>
      <c r="BD1238" s="4"/>
      <c r="BE1238" s="4"/>
      <c r="BG1238" s="4"/>
      <c r="BH1238" s="4"/>
      <c r="BI1238" s="4"/>
      <c r="BJ1238" s="4"/>
      <c r="BK1238" s="4"/>
      <c r="BL1238" s="4"/>
      <c r="BM1238" s="4"/>
      <c r="BN1238" s="4"/>
      <c r="BO1238" s="4"/>
      <c r="BP1238" s="4"/>
      <c r="BQ1238" s="4"/>
      <c r="BR1238" s="4"/>
      <c r="BS1238" s="4"/>
      <c r="BT1238" s="4"/>
      <c r="BU1238" s="4"/>
      <c r="BV1238" s="4"/>
      <c r="BW1238" s="4"/>
      <c r="BX1238" s="4"/>
      <c r="BY1238" s="4"/>
      <c r="BZ1238" s="4"/>
      <c r="CA1238" s="4"/>
      <c r="CB1238" s="4"/>
      <c r="CC1238" s="4"/>
      <c r="CD1238" s="4"/>
      <c r="CE1238" s="4"/>
      <c r="CF1238" s="4"/>
      <c r="CG1238" s="4"/>
      <c r="CH1238" s="4"/>
      <c r="CI1238" s="4"/>
      <c r="CJ1238" s="4"/>
      <c r="CK1238" s="4"/>
      <c r="CL1238" s="4"/>
      <c r="CM1238" s="4"/>
      <c r="CN1238" s="4"/>
      <c r="CO1238" s="4"/>
      <c r="CP1238" s="4"/>
      <c r="CQ1238" s="4"/>
      <c r="CR1238" s="4"/>
      <c r="CS1238" s="4"/>
      <c r="CT1238" s="4"/>
      <c r="CU1238" s="4"/>
      <c r="CV1238" s="4"/>
      <c r="CW1238" s="4"/>
    </row>
    <row r="1239" ht="12.75" customHeight="1">
      <c r="A1239" s="4"/>
      <c r="B1239" s="4"/>
      <c r="C1239" s="4"/>
      <c r="D1239" s="4"/>
      <c r="E1239" s="4"/>
      <c r="F1239" s="4"/>
      <c r="G1239" s="4"/>
      <c r="H1239" s="4"/>
      <c r="I1239" s="4"/>
      <c r="J1239" s="5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64">
        <v>2014.0</v>
      </c>
      <c r="AM1239" s="64">
        <v>2.0</v>
      </c>
      <c r="AN1239" s="65" t="s">
        <v>57</v>
      </c>
      <c r="AO1239" s="65" t="s">
        <v>49</v>
      </c>
      <c r="AP1239" s="64">
        <v>94.22</v>
      </c>
      <c r="AQ1239" s="64">
        <v>120.09</v>
      </c>
      <c r="AR1239" s="65" t="str">
        <f>IF(Stats!$AP1239&gt;Stats!$AQ1239,Stats!$AN1239,Stats!$AO1239)</f>
        <v>Adler</v>
      </c>
      <c r="AS1239" s="65" t="str">
        <f>IF(Stats!$AR1239=Stats!$AN1239,CONCATENATE(Stats!$AN1239," over ",Stats!$AO1239),CONCATENATE(Stats!$AO1239," over ",Stats!$AN1239))</f>
        <v>Adler over Doug</v>
      </c>
      <c r="AT1239" s="65" t="str">
        <f>IF(Stats!$AR1239=Stats!$AO1239,CONCATENATE(Stats!$AN1239," loser to ",Stats!$AO1239),CONCATENATE(Stats!$AO1239," loser to ",Stats!$AN1239))</f>
        <v>Doug loser to Adler</v>
      </c>
      <c r="AU1239" s="64">
        <f>ABS(Stats!$AQ1239-Stats!$AP1239)</f>
        <v>25.87</v>
      </c>
      <c r="AV1239" s="64">
        <f>Stats!$AQ1239+Stats!$AP1239</f>
        <v>214.31</v>
      </c>
      <c r="AW1239" s="64"/>
      <c r="AX1239" s="4"/>
      <c r="AY1239" s="4"/>
      <c r="AZ1239" s="4"/>
      <c r="BB1239" s="4"/>
      <c r="BC1239" s="4"/>
      <c r="BD1239" s="4"/>
      <c r="BE1239" s="4"/>
      <c r="BG1239" s="4"/>
      <c r="BH1239" s="4"/>
      <c r="BI1239" s="4"/>
      <c r="BJ1239" s="4"/>
      <c r="BK1239" s="4"/>
      <c r="BL1239" s="4"/>
      <c r="BM1239" s="4"/>
      <c r="BN1239" s="4"/>
      <c r="BO1239" s="4"/>
      <c r="BP1239" s="4"/>
      <c r="BQ1239" s="4"/>
      <c r="BR1239" s="4"/>
      <c r="BS1239" s="4"/>
      <c r="BT1239" s="4"/>
      <c r="BU1239" s="4"/>
      <c r="BV1239" s="4"/>
      <c r="BW1239" s="4"/>
      <c r="BX1239" s="4"/>
      <c r="BY1239" s="4"/>
      <c r="BZ1239" s="4"/>
      <c r="CA1239" s="4"/>
      <c r="CB1239" s="4"/>
      <c r="CC1239" s="4"/>
      <c r="CD1239" s="4"/>
      <c r="CE1239" s="4"/>
      <c r="CF1239" s="4"/>
      <c r="CG1239" s="4"/>
      <c r="CH1239" s="4"/>
      <c r="CI1239" s="4"/>
      <c r="CJ1239" s="4"/>
      <c r="CK1239" s="4"/>
      <c r="CL1239" s="4"/>
      <c r="CM1239" s="4"/>
      <c r="CN1239" s="4"/>
      <c r="CO1239" s="4"/>
      <c r="CP1239" s="4"/>
      <c r="CQ1239" s="4"/>
      <c r="CR1239" s="4"/>
      <c r="CS1239" s="4"/>
      <c r="CT1239" s="4"/>
      <c r="CU1239" s="4"/>
      <c r="CV1239" s="4"/>
      <c r="CW1239" s="4"/>
    </row>
    <row r="1240" ht="12.75" customHeight="1">
      <c r="A1240" s="4"/>
      <c r="B1240" s="4"/>
      <c r="C1240" s="4"/>
      <c r="D1240" s="4"/>
      <c r="E1240" s="4"/>
      <c r="F1240" s="4"/>
      <c r="G1240" s="4"/>
      <c r="H1240" s="4"/>
      <c r="I1240" s="4"/>
      <c r="J1240" s="5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5">
        <v>2014.0</v>
      </c>
      <c r="AM1240" s="45">
        <v>1.0</v>
      </c>
      <c r="AN1240" s="46" t="s">
        <v>55</v>
      </c>
      <c r="AO1240" s="46" t="s">
        <v>66</v>
      </c>
      <c r="AP1240" s="45">
        <v>112.82</v>
      </c>
      <c r="AQ1240" s="45">
        <v>105.04</v>
      </c>
      <c r="AR1240" s="46" t="str">
        <f>IF(Stats!$AP1240&gt;Stats!$AQ1240,Stats!$AN1240,Stats!$AO1240)</f>
        <v>Dave</v>
      </c>
      <c r="AS1240" s="46" t="str">
        <f>IF(Stats!$AR1240=Stats!$AN1240,CONCATENATE(Stats!$AN1240," over ",Stats!$AO1240),CONCATENATE(Stats!$AO1240," over ",Stats!$AN1240))</f>
        <v>Dave over Nixon</v>
      </c>
      <c r="AT1240" s="46" t="str">
        <f>IF(Stats!$AR1240=Stats!$AO1240,CONCATENATE(Stats!$AN1240," loser to ",Stats!$AO1240),CONCATENATE(Stats!$AO1240," loser to ",Stats!$AN1240))</f>
        <v>Nixon loser to Dave</v>
      </c>
      <c r="AU1240" s="45">
        <f>ABS(Stats!$AQ1240-Stats!$AP1240)</f>
        <v>7.78</v>
      </c>
      <c r="AV1240" s="45">
        <f>Stats!$AQ1240+Stats!$AP1240</f>
        <v>217.86</v>
      </c>
      <c r="AW1240" s="45"/>
      <c r="AX1240" s="4"/>
      <c r="AY1240" s="4"/>
      <c r="AZ1240" s="4"/>
      <c r="BB1240" s="4"/>
      <c r="BC1240" s="4"/>
      <c r="BD1240" s="4"/>
      <c r="BE1240" s="4"/>
      <c r="BG1240" s="4"/>
      <c r="BH1240" s="4"/>
      <c r="BI1240" s="4"/>
      <c r="BJ1240" s="4"/>
      <c r="BK1240" s="4"/>
      <c r="BL1240" s="4"/>
      <c r="BM1240" s="4"/>
      <c r="BN1240" s="4"/>
      <c r="BO1240" s="4"/>
      <c r="BP1240" s="4"/>
      <c r="BQ1240" s="4"/>
      <c r="BR1240" s="4"/>
      <c r="BS1240" s="4"/>
      <c r="BT1240" s="4"/>
      <c r="BU1240" s="4"/>
      <c r="BV1240" s="4"/>
      <c r="BW1240" s="4"/>
      <c r="BX1240" s="4"/>
      <c r="BY1240" s="4"/>
      <c r="BZ1240" s="4"/>
      <c r="CA1240" s="4"/>
      <c r="CB1240" s="4"/>
      <c r="CC1240" s="4"/>
      <c r="CD1240" s="4"/>
      <c r="CE1240" s="4"/>
      <c r="CF1240" s="4"/>
      <c r="CG1240" s="4"/>
      <c r="CH1240" s="4"/>
      <c r="CI1240" s="4"/>
      <c r="CJ1240" s="4"/>
      <c r="CK1240" s="4"/>
      <c r="CL1240" s="4"/>
      <c r="CM1240" s="4"/>
      <c r="CN1240" s="4"/>
      <c r="CO1240" s="4"/>
      <c r="CP1240" s="4"/>
      <c r="CQ1240" s="4"/>
      <c r="CR1240" s="4"/>
      <c r="CS1240" s="4"/>
      <c r="CT1240" s="4"/>
      <c r="CU1240" s="4"/>
      <c r="CV1240" s="4"/>
      <c r="CW1240" s="4"/>
    </row>
    <row r="1241" ht="12.75" customHeight="1">
      <c r="A1241" s="4"/>
      <c r="B1241" s="4"/>
      <c r="C1241" s="4"/>
      <c r="D1241" s="4"/>
      <c r="E1241" s="4"/>
      <c r="F1241" s="4"/>
      <c r="G1241" s="4"/>
      <c r="H1241" s="4"/>
      <c r="I1241" s="4"/>
      <c r="J1241" s="5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64">
        <v>2014.0</v>
      </c>
      <c r="AM1241" s="64">
        <v>1.0</v>
      </c>
      <c r="AN1241" s="65" t="s">
        <v>59</v>
      </c>
      <c r="AO1241" s="65" t="s">
        <v>60</v>
      </c>
      <c r="AP1241" s="64">
        <v>90.12</v>
      </c>
      <c r="AQ1241" s="64">
        <v>80.22</v>
      </c>
      <c r="AR1241" s="65" t="str">
        <f>IF(Stats!$AP1241&gt;Stats!$AQ1241,Stats!$AN1241,Stats!$AO1241)</f>
        <v>Forrest</v>
      </c>
      <c r="AS1241" s="65" t="str">
        <f>IF(Stats!$AR1241=Stats!$AN1241,CONCATENATE(Stats!$AN1241," over ",Stats!$AO1241),CONCATENATE(Stats!$AO1241," over ",Stats!$AN1241))</f>
        <v>Forrest over Hoyle</v>
      </c>
      <c r="AT1241" s="65" t="str">
        <f>IF(Stats!$AR1241=Stats!$AO1241,CONCATENATE(Stats!$AN1241," loser to ",Stats!$AO1241),CONCATENATE(Stats!$AO1241," loser to ",Stats!$AN1241))</f>
        <v>Hoyle loser to Forrest</v>
      </c>
      <c r="AU1241" s="64">
        <f>ABS(Stats!$AQ1241-Stats!$AP1241)</f>
        <v>9.9</v>
      </c>
      <c r="AV1241" s="64">
        <f>Stats!$AQ1241+Stats!$AP1241</f>
        <v>170.34</v>
      </c>
      <c r="AW1241" s="64"/>
      <c r="AX1241" s="4"/>
      <c r="AY1241" s="4"/>
      <c r="AZ1241" s="4"/>
      <c r="BB1241" s="4"/>
      <c r="BC1241" s="4"/>
      <c r="BD1241" s="4"/>
      <c r="BE1241" s="4"/>
      <c r="BG1241" s="4"/>
      <c r="BH1241" s="4"/>
      <c r="BI1241" s="4"/>
      <c r="BJ1241" s="4"/>
      <c r="BK1241" s="4"/>
      <c r="BL1241" s="4"/>
      <c r="BM1241" s="4"/>
      <c r="BN1241" s="4"/>
      <c r="BO1241" s="4"/>
      <c r="BP1241" s="4"/>
      <c r="BQ1241" s="4"/>
      <c r="BR1241" s="4"/>
      <c r="BS1241" s="4"/>
      <c r="BT1241" s="4"/>
      <c r="BU1241" s="4"/>
      <c r="BV1241" s="4"/>
      <c r="BW1241" s="4"/>
      <c r="BX1241" s="4"/>
      <c r="BY1241" s="4"/>
      <c r="BZ1241" s="4"/>
      <c r="CA1241" s="4"/>
      <c r="CB1241" s="4"/>
      <c r="CC1241" s="4"/>
      <c r="CD1241" s="4"/>
      <c r="CE1241" s="4"/>
      <c r="CF1241" s="4"/>
      <c r="CG1241" s="4"/>
      <c r="CH1241" s="4"/>
      <c r="CI1241" s="4"/>
      <c r="CJ1241" s="4"/>
      <c r="CK1241" s="4"/>
      <c r="CL1241" s="4"/>
      <c r="CM1241" s="4"/>
      <c r="CN1241" s="4"/>
      <c r="CO1241" s="4"/>
      <c r="CP1241" s="4"/>
      <c r="CQ1241" s="4"/>
      <c r="CR1241" s="4"/>
      <c r="CS1241" s="4"/>
      <c r="CT1241" s="4"/>
      <c r="CU1241" s="4"/>
      <c r="CV1241" s="4"/>
      <c r="CW1241" s="4"/>
    </row>
    <row r="1242" ht="12.75" customHeight="1">
      <c r="A1242" s="4"/>
      <c r="B1242" s="4"/>
      <c r="C1242" s="4"/>
      <c r="D1242" s="4"/>
      <c r="E1242" s="4"/>
      <c r="F1242" s="4"/>
      <c r="G1242" s="4"/>
      <c r="H1242" s="4"/>
      <c r="I1242" s="4"/>
      <c r="J1242" s="5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5">
        <v>2014.0</v>
      </c>
      <c r="AM1242" s="45">
        <v>1.0</v>
      </c>
      <c r="AN1242" s="46" t="s">
        <v>68</v>
      </c>
      <c r="AO1242" s="46" t="s">
        <v>58</v>
      </c>
      <c r="AP1242" s="45">
        <v>76.31</v>
      </c>
      <c r="AQ1242" s="45">
        <v>84.91</v>
      </c>
      <c r="AR1242" s="46" t="str">
        <f>IF(Stats!$AP1242&gt;Stats!$AQ1242,Stats!$AN1242,Stats!$AO1242)</f>
        <v>Ean</v>
      </c>
      <c r="AS1242" s="46" t="str">
        <f>IF(Stats!$AR1242=Stats!$AN1242,CONCATENATE(Stats!$AN1242," over ",Stats!$AO1242),CONCATENATE(Stats!$AO1242," over ",Stats!$AN1242))</f>
        <v>Ean over Ryan</v>
      </c>
      <c r="AT1242" s="46" t="str">
        <f>IF(Stats!$AR1242=Stats!$AO1242,CONCATENATE(Stats!$AN1242," loser to ",Stats!$AO1242),CONCATENATE(Stats!$AO1242," loser to ",Stats!$AN1242))</f>
        <v>Ryan loser to Ean</v>
      </c>
      <c r="AU1242" s="45">
        <f>ABS(Stats!$AQ1242-Stats!$AP1242)</f>
        <v>8.6</v>
      </c>
      <c r="AV1242" s="45">
        <f>Stats!$AQ1242+Stats!$AP1242</f>
        <v>161.22</v>
      </c>
      <c r="AW1242" s="45"/>
      <c r="AX1242" s="4"/>
      <c r="AY1242" s="4"/>
      <c r="AZ1242" s="4"/>
      <c r="BB1242" s="4"/>
      <c r="BC1242" s="4"/>
      <c r="BD1242" s="4"/>
      <c r="BE1242" s="4"/>
      <c r="BG1242" s="4"/>
      <c r="BH1242" s="4"/>
      <c r="BI1242" s="4"/>
      <c r="BJ1242" s="4"/>
      <c r="BK1242" s="4"/>
      <c r="BL1242" s="4"/>
      <c r="BM1242" s="4"/>
      <c r="BN1242" s="4"/>
      <c r="BO1242" s="4"/>
      <c r="BP1242" s="4"/>
      <c r="BQ1242" s="4"/>
      <c r="BR1242" s="4"/>
      <c r="BS1242" s="4"/>
      <c r="BT1242" s="4"/>
      <c r="BU1242" s="4"/>
      <c r="BV1242" s="4"/>
      <c r="BW1242" s="4"/>
      <c r="BX1242" s="4"/>
      <c r="BY1242" s="4"/>
      <c r="BZ1242" s="4"/>
      <c r="CA1242" s="4"/>
      <c r="CB1242" s="4"/>
      <c r="CC1242" s="4"/>
      <c r="CD1242" s="4"/>
      <c r="CE1242" s="4"/>
      <c r="CF1242" s="4"/>
      <c r="CG1242" s="4"/>
      <c r="CH1242" s="4"/>
      <c r="CI1242" s="4"/>
      <c r="CJ1242" s="4"/>
      <c r="CK1242" s="4"/>
      <c r="CL1242" s="4"/>
      <c r="CM1242" s="4"/>
      <c r="CN1242" s="4"/>
      <c r="CO1242" s="4"/>
      <c r="CP1242" s="4"/>
      <c r="CQ1242" s="4"/>
      <c r="CR1242" s="4"/>
      <c r="CS1242" s="4"/>
      <c r="CT1242" s="4"/>
      <c r="CU1242" s="4"/>
      <c r="CV1242" s="4"/>
      <c r="CW1242" s="4"/>
    </row>
    <row r="1243" ht="12.75" customHeight="1">
      <c r="A1243" s="4"/>
      <c r="B1243" s="4"/>
      <c r="C1243" s="4"/>
      <c r="D1243" s="4"/>
      <c r="E1243" s="4"/>
      <c r="F1243" s="4"/>
      <c r="G1243" s="4"/>
      <c r="H1243" s="4"/>
      <c r="I1243" s="4"/>
      <c r="J1243" s="5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64">
        <v>2014.0</v>
      </c>
      <c r="AM1243" s="64">
        <v>1.0</v>
      </c>
      <c r="AN1243" s="65" t="s">
        <v>50</v>
      </c>
      <c r="AO1243" s="65" t="s">
        <v>51</v>
      </c>
      <c r="AP1243" s="64">
        <v>107.2</v>
      </c>
      <c r="AQ1243" s="64">
        <v>99.29</v>
      </c>
      <c r="AR1243" s="65" t="str">
        <f>IF(Stats!$AP1243&gt;Stats!$AQ1243,Stats!$AN1243,Stats!$AO1243)</f>
        <v>AJ</v>
      </c>
      <c r="AS1243" s="65" t="str">
        <f>IF(Stats!$AR1243=Stats!$AN1243,CONCATENATE(Stats!$AN1243," over ",Stats!$AO1243),CONCATENATE(Stats!$AO1243," over ",Stats!$AN1243))</f>
        <v>AJ over Cam</v>
      </c>
      <c r="AT1243" s="65" t="str">
        <f>IF(Stats!$AR1243=Stats!$AO1243,CONCATENATE(Stats!$AN1243," loser to ",Stats!$AO1243),CONCATENATE(Stats!$AO1243," loser to ",Stats!$AN1243))</f>
        <v>Cam loser to AJ</v>
      </c>
      <c r="AU1243" s="64">
        <f>ABS(Stats!$AQ1243-Stats!$AP1243)</f>
        <v>7.91</v>
      </c>
      <c r="AV1243" s="64">
        <f>Stats!$AQ1243+Stats!$AP1243</f>
        <v>206.49</v>
      </c>
      <c r="AW1243" s="64"/>
      <c r="AX1243" s="4"/>
      <c r="AY1243" s="4"/>
      <c r="AZ1243" s="4"/>
      <c r="BB1243" s="4"/>
      <c r="BC1243" s="4"/>
      <c r="BD1243" s="4"/>
      <c r="BE1243" s="4"/>
      <c r="BG1243" s="4"/>
      <c r="BH1243" s="4"/>
      <c r="BI1243" s="4"/>
      <c r="BJ1243" s="4"/>
      <c r="BK1243" s="4"/>
      <c r="BL1243" s="4"/>
      <c r="BM1243" s="4"/>
      <c r="BN1243" s="4"/>
      <c r="BO1243" s="4"/>
      <c r="BP1243" s="4"/>
      <c r="BQ1243" s="4"/>
      <c r="BR1243" s="4"/>
      <c r="BS1243" s="4"/>
      <c r="BT1243" s="4"/>
      <c r="BU1243" s="4"/>
      <c r="BV1243" s="4"/>
      <c r="BW1243" s="4"/>
      <c r="BX1243" s="4"/>
      <c r="BY1243" s="4"/>
      <c r="BZ1243" s="4"/>
      <c r="CA1243" s="4"/>
      <c r="CB1243" s="4"/>
      <c r="CC1243" s="4"/>
      <c r="CD1243" s="4"/>
      <c r="CE1243" s="4"/>
      <c r="CF1243" s="4"/>
      <c r="CG1243" s="4"/>
      <c r="CH1243" s="4"/>
      <c r="CI1243" s="4"/>
      <c r="CJ1243" s="4"/>
      <c r="CK1243" s="4"/>
      <c r="CL1243" s="4"/>
      <c r="CM1243" s="4"/>
      <c r="CN1243" s="4"/>
      <c r="CO1243" s="4"/>
      <c r="CP1243" s="4"/>
      <c r="CQ1243" s="4"/>
      <c r="CR1243" s="4"/>
      <c r="CS1243" s="4"/>
      <c r="CT1243" s="4"/>
      <c r="CU1243" s="4"/>
      <c r="CV1243" s="4"/>
      <c r="CW1243" s="4"/>
    </row>
    <row r="1244" ht="12.75" customHeight="1">
      <c r="A1244" s="4"/>
      <c r="B1244" s="4"/>
      <c r="C1244" s="4"/>
      <c r="D1244" s="4"/>
      <c r="E1244" s="4"/>
      <c r="F1244" s="4"/>
      <c r="G1244" s="4"/>
      <c r="H1244" s="4"/>
      <c r="I1244" s="4"/>
      <c r="J1244" s="5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5">
        <v>2014.0</v>
      </c>
      <c r="AM1244" s="45">
        <v>1.0</v>
      </c>
      <c r="AN1244" s="46" t="s">
        <v>63</v>
      </c>
      <c r="AO1244" s="46" t="s">
        <v>57</v>
      </c>
      <c r="AP1244" s="45">
        <v>85.89</v>
      </c>
      <c r="AQ1244" s="45">
        <v>91.29</v>
      </c>
      <c r="AR1244" s="46" t="str">
        <f>IF(Stats!$AP1244&gt;Stats!$AQ1244,Stats!$AN1244,Stats!$AO1244)</f>
        <v>Doug</v>
      </c>
      <c r="AS1244" s="46" t="str">
        <f>IF(Stats!$AR1244=Stats!$AN1244,CONCATENATE(Stats!$AN1244," over ",Stats!$AO1244),CONCATENATE(Stats!$AO1244," over ",Stats!$AN1244))</f>
        <v>Doug over Mike S</v>
      </c>
      <c r="AT1244" s="46" t="str">
        <f>IF(Stats!$AR1244=Stats!$AO1244,CONCATENATE(Stats!$AN1244," loser to ",Stats!$AO1244),CONCATENATE(Stats!$AO1244," loser to ",Stats!$AN1244))</f>
        <v>Mike S loser to Doug</v>
      </c>
      <c r="AU1244" s="45">
        <f>ABS(Stats!$AQ1244-Stats!$AP1244)</f>
        <v>5.4</v>
      </c>
      <c r="AV1244" s="45">
        <f>Stats!$AQ1244+Stats!$AP1244</f>
        <v>177.18</v>
      </c>
      <c r="AW1244" s="45"/>
      <c r="AX1244" s="4"/>
      <c r="AY1244" s="4"/>
      <c r="AZ1244" s="4"/>
      <c r="BB1244" s="4"/>
      <c r="BC1244" s="4"/>
      <c r="BD1244" s="4"/>
      <c r="BE1244" s="4"/>
      <c r="BG1244" s="4"/>
      <c r="BH1244" s="4"/>
      <c r="BI1244" s="4"/>
      <c r="BJ1244" s="4"/>
      <c r="BK1244" s="4"/>
      <c r="BL1244" s="4"/>
      <c r="BM1244" s="4"/>
      <c r="BN1244" s="4"/>
      <c r="BO1244" s="4"/>
      <c r="BP1244" s="4"/>
      <c r="BQ1244" s="4"/>
      <c r="BR1244" s="4"/>
      <c r="BS1244" s="4"/>
      <c r="BT1244" s="4"/>
      <c r="BU1244" s="4"/>
      <c r="BV1244" s="4"/>
      <c r="BW1244" s="4"/>
      <c r="BX1244" s="4"/>
      <c r="BY1244" s="4"/>
      <c r="BZ1244" s="4"/>
      <c r="CA1244" s="4"/>
      <c r="CB1244" s="4"/>
      <c r="CC1244" s="4"/>
      <c r="CD1244" s="4"/>
      <c r="CE1244" s="4"/>
      <c r="CF1244" s="4"/>
      <c r="CG1244" s="4"/>
      <c r="CH1244" s="4"/>
      <c r="CI1244" s="4"/>
      <c r="CJ1244" s="4"/>
      <c r="CK1244" s="4"/>
      <c r="CL1244" s="4"/>
      <c r="CM1244" s="4"/>
      <c r="CN1244" s="4"/>
      <c r="CO1244" s="4"/>
      <c r="CP1244" s="4"/>
      <c r="CQ1244" s="4"/>
      <c r="CR1244" s="4"/>
      <c r="CS1244" s="4"/>
      <c r="CT1244" s="4"/>
      <c r="CU1244" s="4"/>
      <c r="CV1244" s="4"/>
      <c r="CW1244" s="4"/>
    </row>
    <row r="1245" ht="12.75" customHeight="1">
      <c r="A1245" s="4"/>
      <c r="B1245" s="4"/>
      <c r="C1245" s="4"/>
      <c r="D1245" s="4"/>
      <c r="E1245" s="4"/>
      <c r="F1245" s="4"/>
      <c r="G1245" s="4"/>
      <c r="H1245" s="4"/>
      <c r="I1245" s="4"/>
      <c r="J1245" s="5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64">
        <v>2014.0</v>
      </c>
      <c r="AM1245" s="64">
        <v>1.0</v>
      </c>
      <c r="AN1245" s="65" t="s">
        <v>61</v>
      </c>
      <c r="AO1245" s="65" t="s">
        <v>65</v>
      </c>
      <c r="AP1245" s="64">
        <v>126.04</v>
      </c>
      <c r="AQ1245" s="64">
        <v>81.36</v>
      </c>
      <c r="AR1245" s="65" t="str">
        <f>IF(Stats!$AP1245&gt;Stats!$AQ1245,Stats!$AN1245,Stats!$AO1245)</f>
        <v>Jimmy</v>
      </c>
      <c r="AS1245" s="65" t="str">
        <f>IF(Stats!$AR1245=Stats!$AN1245,CONCATENATE(Stats!$AN1245," over ",Stats!$AO1245),CONCATENATE(Stats!$AO1245," over ",Stats!$AN1245))</f>
        <v>Jimmy over Neill</v>
      </c>
      <c r="AT1245" s="65" t="str">
        <f>IF(Stats!$AR1245=Stats!$AO1245,CONCATENATE(Stats!$AN1245," loser to ",Stats!$AO1245),CONCATENATE(Stats!$AO1245," loser to ",Stats!$AN1245))</f>
        <v>Neill loser to Jimmy</v>
      </c>
      <c r="AU1245" s="64">
        <f>ABS(Stats!$AQ1245-Stats!$AP1245)</f>
        <v>44.68</v>
      </c>
      <c r="AV1245" s="64">
        <f>Stats!$AQ1245+Stats!$AP1245</f>
        <v>207.4</v>
      </c>
      <c r="AW1245" s="64"/>
      <c r="AX1245" s="4"/>
      <c r="AY1245" s="4"/>
      <c r="AZ1245" s="4"/>
      <c r="BB1245" s="4"/>
      <c r="BC1245" s="4"/>
      <c r="BD1245" s="4"/>
      <c r="BE1245" s="4"/>
      <c r="BG1245" s="4"/>
      <c r="BH1245" s="4"/>
      <c r="BI1245" s="4"/>
      <c r="BJ1245" s="4"/>
      <c r="BK1245" s="4"/>
      <c r="BL1245" s="4"/>
      <c r="BM1245" s="4"/>
      <c r="BN1245" s="4"/>
      <c r="BO1245" s="4"/>
      <c r="BP1245" s="4"/>
      <c r="BQ1245" s="4"/>
      <c r="BR1245" s="4"/>
      <c r="BS1245" s="4"/>
      <c r="BT1245" s="4"/>
      <c r="BU1245" s="4"/>
      <c r="BV1245" s="4"/>
      <c r="BW1245" s="4"/>
      <c r="BX1245" s="4"/>
      <c r="BY1245" s="4"/>
      <c r="BZ1245" s="4"/>
      <c r="CA1245" s="4"/>
      <c r="CB1245" s="4"/>
      <c r="CC1245" s="4"/>
      <c r="CD1245" s="4"/>
      <c r="CE1245" s="4"/>
      <c r="CF1245" s="4"/>
      <c r="CG1245" s="4"/>
      <c r="CH1245" s="4"/>
      <c r="CI1245" s="4"/>
      <c r="CJ1245" s="4"/>
      <c r="CK1245" s="4"/>
      <c r="CL1245" s="4"/>
      <c r="CM1245" s="4"/>
      <c r="CN1245" s="4"/>
      <c r="CO1245" s="4"/>
      <c r="CP1245" s="4"/>
      <c r="CQ1245" s="4"/>
      <c r="CR1245" s="4"/>
      <c r="CS1245" s="4"/>
      <c r="CT1245" s="4"/>
      <c r="CU1245" s="4"/>
      <c r="CV1245" s="4"/>
      <c r="CW1245" s="4"/>
    </row>
    <row r="1246" ht="12.75" customHeight="1">
      <c r="A1246" s="4"/>
      <c r="B1246" s="4"/>
      <c r="C1246" s="4"/>
      <c r="D1246" s="4"/>
      <c r="E1246" s="4"/>
      <c r="F1246" s="4"/>
      <c r="G1246" s="4"/>
      <c r="H1246" s="4"/>
      <c r="I1246" s="4"/>
      <c r="J1246" s="5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5">
        <v>2014.0</v>
      </c>
      <c r="AM1246" s="45">
        <v>1.0</v>
      </c>
      <c r="AN1246" s="46" t="s">
        <v>69</v>
      </c>
      <c r="AO1246" s="46" t="s">
        <v>49</v>
      </c>
      <c r="AP1246" s="45">
        <v>72.17</v>
      </c>
      <c r="AQ1246" s="45">
        <v>76.18</v>
      </c>
      <c r="AR1246" s="46" t="str">
        <f>IF(Stats!$AP1246&gt;Stats!$AQ1246,Stats!$AN1246,Stats!$AO1246)</f>
        <v>Adler</v>
      </c>
      <c r="AS1246" s="46" t="str">
        <f>IF(Stats!$AR1246=Stats!$AN1246,CONCATENATE(Stats!$AN1246," over ",Stats!$AO1246),CONCATENATE(Stats!$AO1246," over ",Stats!$AN1246))</f>
        <v>Adler over Todd</v>
      </c>
      <c r="AT1246" s="46" t="str">
        <f>IF(Stats!$AR1246=Stats!$AO1246,CONCATENATE(Stats!$AN1246," loser to ",Stats!$AO1246),CONCATENATE(Stats!$AO1246," loser to ",Stats!$AN1246))</f>
        <v>Todd loser to Adler</v>
      </c>
      <c r="AU1246" s="45">
        <f>ABS(Stats!$AQ1246-Stats!$AP1246)</f>
        <v>4.01</v>
      </c>
      <c r="AV1246" s="45">
        <f>Stats!$AQ1246+Stats!$AP1246</f>
        <v>148.35</v>
      </c>
      <c r="AW1246" s="45"/>
      <c r="AX1246" s="4"/>
      <c r="AY1246" s="4"/>
      <c r="AZ1246" s="4"/>
      <c r="BB1246" s="4"/>
      <c r="BC1246" s="4"/>
      <c r="BD1246" s="4"/>
      <c r="BE1246" s="4"/>
      <c r="BG1246" s="4"/>
      <c r="BH1246" s="4"/>
      <c r="BI1246" s="4"/>
      <c r="BJ1246" s="4"/>
      <c r="BK1246" s="4"/>
      <c r="BL1246" s="4"/>
      <c r="BM1246" s="4"/>
      <c r="BN1246" s="4"/>
      <c r="BO1246" s="4"/>
      <c r="BP1246" s="4"/>
      <c r="BQ1246" s="4"/>
      <c r="BR1246" s="4"/>
      <c r="BS1246" s="4"/>
      <c r="BT1246" s="4"/>
      <c r="BU1246" s="4"/>
      <c r="BV1246" s="4"/>
      <c r="BW1246" s="4"/>
      <c r="BX1246" s="4"/>
      <c r="BY1246" s="4"/>
      <c r="BZ1246" s="4"/>
      <c r="CA1246" s="4"/>
      <c r="CB1246" s="4"/>
      <c r="CC1246" s="4"/>
      <c r="CD1246" s="4"/>
      <c r="CE1246" s="4"/>
      <c r="CF1246" s="4"/>
      <c r="CG1246" s="4"/>
      <c r="CH1246" s="4"/>
      <c r="CI1246" s="4"/>
      <c r="CJ1246" s="4"/>
      <c r="CK1246" s="4"/>
      <c r="CL1246" s="4"/>
      <c r="CM1246" s="4"/>
      <c r="CN1246" s="4"/>
      <c r="CO1246" s="4"/>
      <c r="CP1246" s="4"/>
      <c r="CQ1246" s="4"/>
      <c r="CR1246" s="4"/>
      <c r="CS1246" s="4"/>
      <c r="CT1246" s="4"/>
      <c r="CU1246" s="4"/>
      <c r="CV1246" s="4"/>
      <c r="CW1246" s="4"/>
    </row>
    <row r="1247" ht="12.75" customHeight="1">
      <c r="A1247" s="4"/>
      <c r="B1247" s="4"/>
      <c r="C1247" s="4"/>
      <c r="D1247" s="4"/>
      <c r="E1247" s="4"/>
      <c r="F1247" s="4"/>
      <c r="G1247" s="4"/>
      <c r="H1247" s="4"/>
      <c r="I1247" s="4"/>
      <c r="J1247" s="5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64">
        <v>2013.0</v>
      </c>
      <c r="AM1247" s="64">
        <v>17.0</v>
      </c>
      <c r="AN1247" s="65" t="s">
        <v>55</v>
      </c>
      <c r="AO1247" s="65" t="s">
        <v>63</v>
      </c>
      <c r="AP1247" s="64">
        <v>61.5</v>
      </c>
      <c r="AQ1247" s="64">
        <v>116.5</v>
      </c>
      <c r="AR1247" s="65" t="str">
        <f>IF(Stats!$AP1247&gt;Stats!$AQ1247,Stats!$AN1247,Stats!$AO1247)</f>
        <v>Mike S</v>
      </c>
      <c r="AS1247" s="65" t="str">
        <f>IF(Stats!$AR1247=Stats!$AN1247,CONCATENATE(Stats!$AN1247," over ",Stats!$AO1247),CONCATENATE(Stats!$AO1247," over ",Stats!$AN1247))</f>
        <v>Mike S over Dave</v>
      </c>
      <c r="AT1247" s="65" t="str">
        <f>IF(Stats!$AR1247=Stats!$AO1247,CONCATENATE(Stats!$AN1247," loser to ",Stats!$AO1247),CONCATENATE(Stats!$AO1247," loser to ",Stats!$AN1247))</f>
        <v>Dave loser to Mike S</v>
      </c>
      <c r="AU1247" s="64">
        <f>ABS(Stats!$AQ1247-Stats!$AP1247)</f>
        <v>55</v>
      </c>
      <c r="AV1247" s="64">
        <f>Stats!$AQ1247+Stats!$AP1247</f>
        <v>178</v>
      </c>
      <c r="AW1247" s="64" t="s">
        <v>73</v>
      </c>
      <c r="AX1247" s="4"/>
      <c r="AY1247" s="4"/>
      <c r="AZ1247" s="4"/>
      <c r="BB1247" s="4"/>
      <c r="BC1247" s="4"/>
      <c r="BD1247" s="4"/>
      <c r="BE1247" s="4"/>
      <c r="BG1247" s="4"/>
      <c r="BH1247" s="4"/>
      <c r="BI1247" s="4"/>
      <c r="BJ1247" s="4"/>
      <c r="BK1247" s="4"/>
      <c r="BL1247" s="4"/>
      <c r="BM1247" s="4"/>
      <c r="BN1247" s="4"/>
      <c r="BO1247" s="4"/>
      <c r="BP1247" s="4"/>
      <c r="BQ1247" s="4"/>
      <c r="BR1247" s="4"/>
      <c r="BS1247" s="4"/>
      <c r="BT1247" s="4"/>
      <c r="BU1247" s="4"/>
      <c r="BV1247" s="4"/>
      <c r="BW1247" s="4"/>
      <c r="BX1247" s="4"/>
      <c r="BY1247" s="4"/>
      <c r="BZ1247" s="4"/>
      <c r="CA1247" s="4"/>
      <c r="CB1247" s="4"/>
      <c r="CC1247" s="4"/>
      <c r="CD1247" s="4"/>
      <c r="CE1247" s="4"/>
      <c r="CF1247" s="4"/>
      <c r="CG1247" s="4"/>
      <c r="CH1247" s="4"/>
      <c r="CI1247" s="4"/>
      <c r="CJ1247" s="4"/>
      <c r="CK1247" s="4"/>
      <c r="CL1247" s="4"/>
      <c r="CM1247" s="4"/>
      <c r="CN1247" s="4"/>
      <c r="CO1247" s="4"/>
      <c r="CP1247" s="4"/>
      <c r="CQ1247" s="4"/>
      <c r="CR1247" s="4"/>
      <c r="CS1247" s="4"/>
      <c r="CT1247" s="4"/>
      <c r="CU1247" s="4"/>
      <c r="CV1247" s="4"/>
      <c r="CW1247" s="4"/>
    </row>
    <row r="1248" ht="12.75" customHeight="1">
      <c r="A1248" s="4"/>
      <c r="B1248" s="4"/>
      <c r="C1248" s="4"/>
      <c r="D1248" s="4"/>
      <c r="E1248" s="4"/>
      <c r="F1248" s="4"/>
      <c r="G1248" s="4"/>
      <c r="H1248" s="4"/>
      <c r="I1248" s="4"/>
      <c r="J1248" s="5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5">
        <v>2013.0</v>
      </c>
      <c r="AM1248" s="45">
        <v>17.0</v>
      </c>
      <c r="AN1248" s="46" t="s">
        <v>57</v>
      </c>
      <c r="AO1248" s="46" t="s">
        <v>51</v>
      </c>
      <c r="AP1248" s="45">
        <v>64.0</v>
      </c>
      <c r="AQ1248" s="45">
        <v>97.5</v>
      </c>
      <c r="AR1248" s="46" t="str">
        <f>IF(Stats!$AP1248&gt;Stats!$AQ1248,Stats!$AN1248,Stats!$AO1248)</f>
        <v>Cam</v>
      </c>
      <c r="AS1248" s="46" t="str">
        <f>IF(Stats!$AR1248=Stats!$AN1248,CONCATENATE(Stats!$AN1248," over ",Stats!$AO1248),CONCATENATE(Stats!$AO1248," over ",Stats!$AN1248))</f>
        <v>Cam over Doug</v>
      </c>
      <c r="AT1248" s="46" t="str">
        <f>IF(Stats!$AR1248=Stats!$AO1248,CONCATENATE(Stats!$AN1248," loser to ",Stats!$AO1248),CONCATENATE(Stats!$AO1248," loser to ",Stats!$AN1248))</f>
        <v>Doug loser to Cam</v>
      </c>
      <c r="AU1248" s="45">
        <f>ABS(Stats!$AQ1248-Stats!$AP1248)</f>
        <v>33.5</v>
      </c>
      <c r="AV1248" s="45">
        <f>Stats!$AQ1248+Stats!$AP1248</f>
        <v>161.5</v>
      </c>
      <c r="AW1248" s="45" t="s">
        <v>73</v>
      </c>
      <c r="AX1248" s="4"/>
      <c r="AY1248" s="4"/>
      <c r="AZ1248" s="4"/>
      <c r="BB1248" s="4"/>
      <c r="BC1248" s="4"/>
      <c r="BD1248" s="4"/>
      <c r="BE1248" s="4"/>
      <c r="BG1248" s="4"/>
      <c r="BH1248" s="4"/>
      <c r="BI1248" s="4"/>
      <c r="BJ1248" s="4"/>
      <c r="BK1248" s="4"/>
      <c r="BL1248" s="4"/>
      <c r="BM1248" s="4"/>
      <c r="BN1248" s="4"/>
      <c r="BO1248" s="4"/>
      <c r="BP1248" s="4"/>
      <c r="BQ1248" s="4"/>
      <c r="BR1248" s="4"/>
      <c r="BS1248" s="4"/>
      <c r="BT1248" s="4"/>
      <c r="BU1248" s="4"/>
      <c r="BV1248" s="4"/>
      <c r="BW1248" s="4"/>
      <c r="BX1248" s="4"/>
      <c r="BY1248" s="4"/>
      <c r="BZ1248" s="4"/>
      <c r="CA1248" s="4"/>
      <c r="CB1248" s="4"/>
      <c r="CC1248" s="4"/>
      <c r="CD1248" s="4"/>
      <c r="CE1248" s="4"/>
      <c r="CF1248" s="4"/>
      <c r="CG1248" s="4"/>
      <c r="CH1248" s="4"/>
      <c r="CI1248" s="4"/>
      <c r="CJ1248" s="4"/>
      <c r="CK1248" s="4"/>
      <c r="CL1248" s="4"/>
      <c r="CM1248" s="4"/>
      <c r="CN1248" s="4"/>
      <c r="CO1248" s="4"/>
      <c r="CP1248" s="4"/>
      <c r="CQ1248" s="4"/>
      <c r="CR1248" s="4"/>
      <c r="CS1248" s="4"/>
      <c r="CT1248" s="4"/>
      <c r="CU1248" s="4"/>
      <c r="CV1248" s="4"/>
      <c r="CW1248" s="4"/>
    </row>
    <row r="1249" ht="12.75" customHeight="1">
      <c r="A1249" s="4"/>
      <c r="B1249" s="4"/>
      <c r="C1249" s="4"/>
      <c r="D1249" s="4"/>
      <c r="E1249" s="4"/>
      <c r="F1249" s="4"/>
      <c r="G1249" s="4"/>
      <c r="H1249" s="4"/>
      <c r="I1249" s="4"/>
      <c r="J1249" s="5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64">
        <v>2013.0</v>
      </c>
      <c r="AM1249" s="64">
        <v>17.0</v>
      </c>
      <c r="AN1249" s="65" t="s">
        <v>49</v>
      </c>
      <c r="AO1249" s="65" t="s">
        <v>69</v>
      </c>
      <c r="AP1249" s="64">
        <v>126.0</v>
      </c>
      <c r="AQ1249" s="64">
        <v>112.5</v>
      </c>
      <c r="AR1249" s="65" t="str">
        <f>IF(Stats!$AP1249&gt;Stats!$AQ1249,Stats!$AN1249,Stats!$AO1249)</f>
        <v>Adler</v>
      </c>
      <c r="AS1249" s="65" t="str">
        <f>IF(Stats!$AR1249=Stats!$AN1249,CONCATENATE(Stats!$AN1249," over ",Stats!$AO1249),CONCATENATE(Stats!$AO1249," over ",Stats!$AN1249))</f>
        <v>Adler over Todd</v>
      </c>
      <c r="AT1249" s="65" t="str">
        <f>IF(Stats!$AR1249=Stats!$AO1249,CONCATENATE(Stats!$AN1249," loser to ",Stats!$AO1249),CONCATENATE(Stats!$AO1249," loser to ",Stats!$AN1249))</f>
        <v>Todd loser to Adler</v>
      </c>
      <c r="AU1249" s="64">
        <f>ABS(Stats!$AQ1249-Stats!$AP1249)</f>
        <v>13.5</v>
      </c>
      <c r="AV1249" s="64">
        <f>Stats!$AQ1249+Stats!$AP1249</f>
        <v>238.5</v>
      </c>
      <c r="AW1249" s="64" t="s">
        <v>73</v>
      </c>
      <c r="AX1249" s="4"/>
      <c r="AY1249" s="4"/>
      <c r="AZ1249" s="4"/>
      <c r="BB1249" s="4"/>
      <c r="BC1249" s="4"/>
      <c r="BD1249" s="4"/>
      <c r="BE1249" s="4"/>
      <c r="BG1249" s="4"/>
      <c r="BH1249" s="4"/>
      <c r="BI1249" s="4"/>
      <c r="BJ1249" s="4"/>
      <c r="BK1249" s="4"/>
      <c r="BL1249" s="4"/>
      <c r="BM1249" s="4"/>
      <c r="BN1249" s="4"/>
      <c r="BO1249" s="4"/>
      <c r="BP1249" s="4"/>
      <c r="BQ1249" s="4"/>
      <c r="BR1249" s="4"/>
      <c r="BS1249" s="4"/>
      <c r="BT1249" s="4"/>
      <c r="BU1249" s="4"/>
      <c r="BV1249" s="4"/>
      <c r="BW1249" s="4"/>
      <c r="BX1249" s="4"/>
      <c r="BY1249" s="4"/>
      <c r="BZ1249" s="4"/>
      <c r="CA1249" s="4"/>
      <c r="CB1249" s="4"/>
      <c r="CC1249" s="4"/>
      <c r="CD1249" s="4"/>
      <c r="CE1249" s="4"/>
      <c r="CF1249" s="4"/>
      <c r="CG1249" s="4"/>
      <c r="CH1249" s="4"/>
      <c r="CI1249" s="4"/>
      <c r="CJ1249" s="4"/>
      <c r="CK1249" s="4"/>
      <c r="CL1249" s="4"/>
      <c r="CM1249" s="4"/>
      <c r="CN1249" s="4"/>
      <c r="CO1249" s="4"/>
      <c r="CP1249" s="4"/>
      <c r="CQ1249" s="4"/>
      <c r="CR1249" s="4"/>
      <c r="CS1249" s="4"/>
      <c r="CT1249" s="4"/>
      <c r="CU1249" s="4"/>
      <c r="CV1249" s="4"/>
      <c r="CW1249" s="4"/>
    </row>
    <row r="1250" ht="12.75" customHeight="1">
      <c r="A1250" s="4"/>
      <c r="B1250" s="4"/>
      <c r="C1250" s="4"/>
      <c r="D1250" s="4"/>
      <c r="E1250" s="4"/>
      <c r="F1250" s="4"/>
      <c r="G1250" s="4"/>
      <c r="H1250" s="4"/>
      <c r="I1250" s="4"/>
      <c r="J1250" s="5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5">
        <v>2013.0</v>
      </c>
      <c r="AM1250" s="45">
        <v>17.0</v>
      </c>
      <c r="AN1250" s="46" t="s">
        <v>59</v>
      </c>
      <c r="AO1250" s="46" t="s">
        <v>61</v>
      </c>
      <c r="AP1250" s="45">
        <v>73.0</v>
      </c>
      <c r="AQ1250" s="45">
        <v>85.75</v>
      </c>
      <c r="AR1250" s="46" t="str">
        <f>IF(Stats!$AP1250&gt;Stats!$AQ1250,Stats!$AN1250,Stats!$AO1250)</f>
        <v>Jimmy</v>
      </c>
      <c r="AS1250" s="46" t="str">
        <f>IF(Stats!$AR1250=Stats!$AN1250,CONCATENATE(Stats!$AN1250," over ",Stats!$AO1250),CONCATENATE(Stats!$AO1250," over ",Stats!$AN1250))</f>
        <v>Jimmy over Forrest</v>
      </c>
      <c r="AT1250" s="46" t="str">
        <f>IF(Stats!$AR1250=Stats!$AO1250,CONCATENATE(Stats!$AN1250," loser to ",Stats!$AO1250),CONCATENATE(Stats!$AO1250," loser to ",Stats!$AN1250))</f>
        <v>Forrest loser to Jimmy</v>
      </c>
      <c r="AU1250" s="45">
        <f>ABS(Stats!$AQ1250-Stats!$AP1250)</f>
        <v>12.75</v>
      </c>
      <c r="AV1250" s="45">
        <f>Stats!$AQ1250+Stats!$AP1250</f>
        <v>158.75</v>
      </c>
      <c r="AW1250" s="45" t="s">
        <v>73</v>
      </c>
      <c r="AX1250" s="4"/>
      <c r="AY1250" s="4"/>
      <c r="AZ1250" s="4"/>
      <c r="BB1250" s="4"/>
      <c r="BC1250" s="4"/>
      <c r="BD1250" s="4"/>
      <c r="BE1250" s="4"/>
      <c r="BG1250" s="4"/>
      <c r="BH1250" s="4"/>
      <c r="BI1250" s="4"/>
      <c r="BJ1250" s="4"/>
      <c r="BK1250" s="4"/>
      <c r="BL1250" s="4"/>
      <c r="BM1250" s="4"/>
      <c r="BN1250" s="4"/>
      <c r="BO1250" s="4"/>
      <c r="BP1250" s="4"/>
      <c r="BQ1250" s="4"/>
      <c r="BR1250" s="4"/>
      <c r="BS1250" s="4"/>
      <c r="BT1250" s="4"/>
      <c r="BU1250" s="4"/>
      <c r="BV1250" s="4"/>
      <c r="BW1250" s="4"/>
      <c r="BX1250" s="4"/>
      <c r="BY1250" s="4"/>
      <c r="BZ1250" s="4"/>
      <c r="CA1250" s="4"/>
      <c r="CB1250" s="4"/>
      <c r="CC1250" s="4"/>
      <c r="CD1250" s="4"/>
      <c r="CE1250" s="4"/>
      <c r="CF1250" s="4"/>
      <c r="CG1250" s="4"/>
      <c r="CH1250" s="4"/>
      <c r="CI1250" s="4"/>
      <c r="CJ1250" s="4"/>
      <c r="CK1250" s="4"/>
      <c r="CL1250" s="4"/>
      <c r="CM1250" s="4"/>
      <c r="CN1250" s="4"/>
      <c r="CO1250" s="4"/>
      <c r="CP1250" s="4"/>
      <c r="CQ1250" s="4"/>
      <c r="CR1250" s="4"/>
      <c r="CS1250" s="4"/>
      <c r="CT1250" s="4"/>
      <c r="CU1250" s="4"/>
      <c r="CV1250" s="4"/>
      <c r="CW1250" s="4"/>
    </row>
    <row r="1251" ht="12.75" customHeight="1">
      <c r="A1251" s="4"/>
      <c r="B1251" s="4"/>
      <c r="C1251" s="4"/>
      <c r="D1251" s="4"/>
      <c r="E1251" s="4"/>
      <c r="F1251" s="4"/>
      <c r="G1251" s="4"/>
      <c r="H1251" s="4"/>
      <c r="I1251" s="4"/>
      <c r="J1251" s="5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64">
        <v>2013.0</v>
      </c>
      <c r="AM1251" s="64">
        <v>17.0</v>
      </c>
      <c r="AN1251" s="65" t="s">
        <v>68</v>
      </c>
      <c r="AO1251" s="65" t="s">
        <v>65</v>
      </c>
      <c r="AP1251" s="64">
        <v>93.0</v>
      </c>
      <c r="AQ1251" s="64">
        <v>86.75</v>
      </c>
      <c r="AR1251" s="65" t="str">
        <f>IF(Stats!$AP1251&gt;Stats!$AQ1251,Stats!$AN1251,Stats!$AO1251)</f>
        <v>Ryan</v>
      </c>
      <c r="AS1251" s="65" t="str">
        <f>IF(Stats!$AR1251=Stats!$AN1251,CONCATENATE(Stats!$AN1251," over ",Stats!$AO1251),CONCATENATE(Stats!$AO1251," over ",Stats!$AN1251))</f>
        <v>Ryan over Neill</v>
      </c>
      <c r="AT1251" s="65" t="str">
        <f>IF(Stats!$AR1251=Stats!$AO1251,CONCATENATE(Stats!$AN1251," loser to ",Stats!$AO1251),CONCATENATE(Stats!$AO1251," loser to ",Stats!$AN1251))</f>
        <v>Neill loser to Ryan</v>
      </c>
      <c r="AU1251" s="64">
        <f>ABS(Stats!$AQ1251-Stats!$AP1251)</f>
        <v>6.25</v>
      </c>
      <c r="AV1251" s="64">
        <f>Stats!$AQ1251+Stats!$AP1251</f>
        <v>179.75</v>
      </c>
      <c r="AW1251" s="64" t="s">
        <v>73</v>
      </c>
      <c r="AX1251" s="4"/>
      <c r="AY1251" s="4"/>
      <c r="AZ1251" s="4"/>
      <c r="BB1251" s="4"/>
      <c r="BC1251" s="4"/>
      <c r="BD1251" s="4"/>
      <c r="BE1251" s="4"/>
      <c r="BG1251" s="4"/>
      <c r="BH1251" s="4"/>
      <c r="BI1251" s="4"/>
      <c r="BJ1251" s="4"/>
      <c r="BK1251" s="4"/>
      <c r="BL1251" s="4"/>
      <c r="BM1251" s="4"/>
      <c r="BN1251" s="4"/>
      <c r="BO1251" s="4"/>
      <c r="BP1251" s="4"/>
      <c r="BQ1251" s="4"/>
      <c r="BR1251" s="4"/>
      <c r="BS1251" s="4"/>
      <c r="BT1251" s="4"/>
      <c r="BU1251" s="4"/>
      <c r="BV1251" s="4"/>
      <c r="BW1251" s="4"/>
      <c r="BX1251" s="4"/>
      <c r="BY1251" s="4"/>
      <c r="BZ1251" s="4"/>
      <c r="CA1251" s="4"/>
      <c r="CB1251" s="4"/>
      <c r="CC1251" s="4"/>
      <c r="CD1251" s="4"/>
      <c r="CE1251" s="4"/>
      <c r="CF1251" s="4"/>
      <c r="CG1251" s="4"/>
      <c r="CH1251" s="4"/>
      <c r="CI1251" s="4"/>
      <c r="CJ1251" s="4"/>
      <c r="CK1251" s="4"/>
      <c r="CL1251" s="4"/>
      <c r="CM1251" s="4"/>
      <c r="CN1251" s="4"/>
      <c r="CO1251" s="4"/>
      <c r="CP1251" s="4"/>
      <c r="CQ1251" s="4"/>
      <c r="CR1251" s="4"/>
      <c r="CS1251" s="4"/>
      <c r="CT1251" s="4"/>
      <c r="CU1251" s="4"/>
      <c r="CV1251" s="4"/>
      <c r="CW1251" s="4"/>
    </row>
    <row r="1252" ht="12.75" customHeight="1">
      <c r="A1252" s="4"/>
      <c r="B1252" s="4"/>
      <c r="C1252" s="4"/>
      <c r="D1252" s="4"/>
      <c r="E1252" s="4"/>
      <c r="F1252" s="4"/>
      <c r="G1252" s="4"/>
      <c r="H1252" s="4"/>
      <c r="I1252" s="4"/>
      <c r="J1252" s="5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5">
        <v>2013.0</v>
      </c>
      <c r="AM1252" s="45">
        <v>17.0</v>
      </c>
      <c r="AN1252" s="46" t="s">
        <v>50</v>
      </c>
      <c r="AO1252" s="46" t="s">
        <v>66</v>
      </c>
      <c r="AP1252" s="45">
        <v>59.5</v>
      </c>
      <c r="AQ1252" s="45">
        <v>70.75</v>
      </c>
      <c r="AR1252" s="46" t="str">
        <f>IF(Stats!$AP1252&gt;Stats!$AQ1252,Stats!$AN1252,Stats!$AO1252)</f>
        <v>Nixon</v>
      </c>
      <c r="AS1252" s="46" t="str">
        <f>IF(Stats!$AR1252=Stats!$AN1252,CONCATENATE(Stats!$AN1252," over ",Stats!$AO1252),CONCATENATE(Stats!$AO1252," over ",Stats!$AN1252))</f>
        <v>Nixon over AJ</v>
      </c>
      <c r="AT1252" s="46" t="str">
        <f>IF(Stats!$AR1252=Stats!$AO1252,CONCATENATE(Stats!$AN1252," loser to ",Stats!$AO1252),CONCATENATE(Stats!$AO1252," loser to ",Stats!$AN1252))</f>
        <v>AJ loser to Nixon</v>
      </c>
      <c r="AU1252" s="45">
        <f>ABS(Stats!$AQ1252-Stats!$AP1252)</f>
        <v>11.25</v>
      </c>
      <c r="AV1252" s="45">
        <f>Stats!$AQ1252+Stats!$AP1252</f>
        <v>130.25</v>
      </c>
      <c r="AW1252" s="45" t="s">
        <v>73</v>
      </c>
      <c r="AX1252" s="4"/>
      <c r="AY1252" s="4"/>
      <c r="AZ1252" s="4"/>
      <c r="BB1252" s="4"/>
      <c r="BC1252" s="4"/>
      <c r="BD1252" s="4"/>
      <c r="BE1252" s="4"/>
      <c r="BG1252" s="4"/>
      <c r="BH1252" s="4"/>
      <c r="BI1252" s="4"/>
      <c r="BJ1252" s="4"/>
      <c r="BK1252" s="4"/>
      <c r="BL1252" s="4"/>
      <c r="BM1252" s="4"/>
      <c r="BN1252" s="4"/>
      <c r="BO1252" s="4"/>
      <c r="BP1252" s="4"/>
      <c r="BQ1252" s="4"/>
      <c r="BR1252" s="4"/>
      <c r="BS1252" s="4"/>
      <c r="BT1252" s="4"/>
      <c r="BU1252" s="4"/>
      <c r="BV1252" s="4"/>
      <c r="BW1252" s="4"/>
      <c r="BX1252" s="4"/>
      <c r="BY1252" s="4"/>
      <c r="BZ1252" s="4"/>
      <c r="CA1252" s="4"/>
      <c r="CB1252" s="4"/>
      <c r="CC1252" s="4"/>
      <c r="CD1252" s="4"/>
      <c r="CE1252" s="4"/>
      <c r="CF1252" s="4"/>
      <c r="CG1252" s="4"/>
      <c r="CH1252" s="4"/>
      <c r="CI1252" s="4"/>
      <c r="CJ1252" s="4"/>
      <c r="CK1252" s="4"/>
      <c r="CL1252" s="4"/>
      <c r="CM1252" s="4"/>
      <c r="CN1252" s="4"/>
      <c r="CO1252" s="4"/>
      <c r="CP1252" s="4"/>
      <c r="CQ1252" s="4"/>
      <c r="CR1252" s="4"/>
      <c r="CS1252" s="4"/>
      <c r="CT1252" s="4"/>
      <c r="CU1252" s="4"/>
      <c r="CV1252" s="4"/>
      <c r="CW1252" s="4"/>
    </row>
    <row r="1253" ht="12.75" customHeight="1">
      <c r="A1253" s="4"/>
      <c r="B1253" s="4"/>
      <c r="C1253" s="4"/>
      <c r="D1253" s="4"/>
      <c r="E1253" s="4"/>
      <c r="F1253" s="4"/>
      <c r="G1253" s="4"/>
      <c r="H1253" s="4"/>
      <c r="I1253" s="4"/>
      <c r="J1253" s="5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64">
        <v>2013.0</v>
      </c>
      <c r="AM1253" s="64">
        <v>16.0</v>
      </c>
      <c r="AN1253" s="65" t="s">
        <v>57</v>
      </c>
      <c r="AO1253" s="65" t="s">
        <v>63</v>
      </c>
      <c r="AP1253" s="64">
        <v>74.25</v>
      </c>
      <c r="AQ1253" s="64">
        <v>87.0</v>
      </c>
      <c r="AR1253" s="65" t="str">
        <f>IF(Stats!$AP1253&gt;Stats!$AQ1253,Stats!$AN1253,Stats!$AO1253)</f>
        <v>Mike S</v>
      </c>
      <c r="AS1253" s="65" t="str">
        <f>IF(Stats!$AR1253=Stats!$AN1253,CONCATENATE(Stats!$AN1253," over ",Stats!$AO1253),CONCATENATE(Stats!$AO1253," over ",Stats!$AN1253))</f>
        <v>Mike S over Doug</v>
      </c>
      <c r="AT1253" s="65" t="str">
        <f>IF(Stats!$AR1253=Stats!$AO1253,CONCATENATE(Stats!$AN1253," loser to ",Stats!$AO1253),CONCATENATE(Stats!$AO1253," loser to ",Stats!$AN1253))</f>
        <v>Doug loser to Mike S</v>
      </c>
      <c r="AU1253" s="64">
        <f>ABS(Stats!$AQ1253-Stats!$AP1253)</f>
        <v>12.75</v>
      </c>
      <c r="AV1253" s="64">
        <f>Stats!$AQ1253+Stats!$AP1253</f>
        <v>161.25</v>
      </c>
      <c r="AW1253" s="64" t="s">
        <v>73</v>
      </c>
      <c r="AX1253" s="4"/>
      <c r="AY1253" s="4"/>
      <c r="AZ1253" s="4"/>
      <c r="BB1253" s="4"/>
      <c r="BC1253" s="4"/>
      <c r="BD1253" s="4"/>
      <c r="BE1253" s="4"/>
      <c r="BG1253" s="4"/>
      <c r="BH1253" s="4"/>
      <c r="BI1253" s="4"/>
      <c r="BJ1253" s="4"/>
      <c r="BK1253" s="4"/>
      <c r="BL1253" s="4"/>
      <c r="BM1253" s="4"/>
      <c r="BN1253" s="4"/>
      <c r="BO1253" s="4"/>
      <c r="BP1253" s="4"/>
      <c r="BQ1253" s="4"/>
      <c r="BR1253" s="4"/>
      <c r="BS1253" s="4"/>
      <c r="BT1253" s="4"/>
      <c r="BU1253" s="4"/>
      <c r="BV1253" s="4"/>
      <c r="BW1253" s="4"/>
      <c r="BX1253" s="4"/>
      <c r="BY1253" s="4"/>
      <c r="BZ1253" s="4"/>
      <c r="CA1253" s="4"/>
      <c r="CB1253" s="4"/>
      <c r="CC1253" s="4"/>
      <c r="CD1253" s="4"/>
      <c r="CE1253" s="4"/>
      <c r="CF1253" s="4"/>
      <c r="CG1253" s="4"/>
      <c r="CH1253" s="4"/>
      <c r="CI1253" s="4"/>
      <c r="CJ1253" s="4"/>
      <c r="CK1253" s="4"/>
      <c r="CL1253" s="4"/>
      <c r="CM1253" s="4"/>
      <c r="CN1253" s="4"/>
      <c r="CO1253" s="4"/>
      <c r="CP1253" s="4"/>
      <c r="CQ1253" s="4"/>
      <c r="CR1253" s="4"/>
      <c r="CS1253" s="4"/>
      <c r="CT1253" s="4"/>
      <c r="CU1253" s="4"/>
      <c r="CV1253" s="4"/>
      <c r="CW1253" s="4"/>
    </row>
    <row r="1254" ht="12.75" customHeight="1">
      <c r="A1254" s="4"/>
      <c r="B1254" s="4"/>
      <c r="C1254" s="4"/>
      <c r="D1254" s="4"/>
      <c r="E1254" s="4"/>
      <c r="F1254" s="4"/>
      <c r="G1254" s="4"/>
      <c r="H1254" s="4"/>
      <c r="I1254" s="4"/>
      <c r="J1254" s="5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5">
        <v>2013.0</v>
      </c>
      <c r="AM1254" s="45">
        <v>16.0</v>
      </c>
      <c r="AN1254" s="46" t="s">
        <v>55</v>
      </c>
      <c r="AO1254" s="46" t="s">
        <v>51</v>
      </c>
      <c r="AP1254" s="45">
        <v>108.0</v>
      </c>
      <c r="AQ1254" s="45">
        <v>91.0</v>
      </c>
      <c r="AR1254" s="46" t="str">
        <f>IF(Stats!$AP1254&gt;Stats!$AQ1254,Stats!$AN1254,Stats!$AO1254)</f>
        <v>Dave</v>
      </c>
      <c r="AS1254" s="46" t="str">
        <f>IF(Stats!$AR1254=Stats!$AN1254,CONCATENATE(Stats!$AN1254," over ",Stats!$AO1254),CONCATENATE(Stats!$AO1254," over ",Stats!$AN1254))</f>
        <v>Dave over Cam</v>
      </c>
      <c r="AT1254" s="46" t="str">
        <f>IF(Stats!$AR1254=Stats!$AO1254,CONCATENATE(Stats!$AN1254," loser to ",Stats!$AO1254),CONCATENATE(Stats!$AO1254," loser to ",Stats!$AN1254))</f>
        <v>Cam loser to Dave</v>
      </c>
      <c r="AU1254" s="45">
        <f>ABS(Stats!$AQ1254-Stats!$AP1254)</f>
        <v>17</v>
      </c>
      <c r="AV1254" s="45">
        <f>Stats!$AQ1254+Stats!$AP1254</f>
        <v>199</v>
      </c>
      <c r="AW1254" s="45" t="s">
        <v>73</v>
      </c>
      <c r="AX1254" s="4"/>
      <c r="AY1254" s="4"/>
      <c r="AZ1254" s="4"/>
      <c r="BB1254" s="4"/>
      <c r="BC1254" s="4"/>
      <c r="BD1254" s="4"/>
      <c r="BE1254" s="4"/>
      <c r="BG1254" s="4"/>
      <c r="BH1254" s="4"/>
      <c r="BI1254" s="4"/>
      <c r="BJ1254" s="4"/>
      <c r="BK1254" s="4"/>
      <c r="BL1254" s="4"/>
      <c r="BM1254" s="4"/>
      <c r="BN1254" s="4"/>
      <c r="BO1254" s="4"/>
      <c r="BP1254" s="4"/>
      <c r="BQ1254" s="4"/>
      <c r="BR1254" s="4"/>
      <c r="BS1254" s="4"/>
      <c r="BT1254" s="4"/>
      <c r="BU1254" s="4"/>
      <c r="BV1254" s="4"/>
      <c r="BW1254" s="4"/>
      <c r="BX1254" s="4"/>
      <c r="BY1254" s="4"/>
      <c r="BZ1254" s="4"/>
      <c r="CA1254" s="4"/>
      <c r="CB1254" s="4"/>
      <c r="CC1254" s="4"/>
      <c r="CD1254" s="4"/>
      <c r="CE1254" s="4"/>
      <c r="CF1254" s="4"/>
      <c r="CG1254" s="4"/>
      <c r="CH1254" s="4"/>
      <c r="CI1254" s="4"/>
      <c r="CJ1254" s="4"/>
      <c r="CK1254" s="4"/>
      <c r="CL1254" s="4"/>
      <c r="CM1254" s="4"/>
      <c r="CN1254" s="4"/>
      <c r="CO1254" s="4"/>
      <c r="CP1254" s="4"/>
      <c r="CQ1254" s="4"/>
      <c r="CR1254" s="4"/>
      <c r="CS1254" s="4"/>
      <c r="CT1254" s="4"/>
      <c r="CU1254" s="4"/>
      <c r="CV1254" s="4"/>
      <c r="CW1254" s="4"/>
    </row>
    <row r="1255" ht="12.75" customHeight="1">
      <c r="A1255" s="4"/>
      <c r="B1255" s="4"/>
      <c r="C1255" s="4"/>
      <c r="D1255" s="4"/>
      <c r="E1255" s="4"/>
      <c r="F1255" s="4"/>
      <c r="G1255" s="4"/>
      <c r="H1255" s="4"/>
      <c r="I1255" s="4"/>
      <c r="J1255" s="5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64">
        <v>2013.0</v>
      </c>
      <c r="AM1255" s="64">
        <v>16.0</v>
      </c>
      <c r="AN1255" s="65" t="s">
        <v>49</v>
      </c>
      <c r="AO1255" s="65" t="s">
        <v>69</v>
      </c>
      <c r="AP1255" s="64">
        <v>81.5</v>
      </c>
      <c r="AQ1255" s="64">
        <v>88.0</v>
      </c>
      <c r="AR1255" s="65" t="str">
        <f>IF(Stats!$AP1255&gt;Stats!$AQ1255,Stats!$AN1255,Stats!$AO1255)</f>
        <v>Todd</v>
      </c>
      <c r="AS1255" s="65" t="str">
        <f>IF(Stats!$AR1255=Stats!$AN1255,CONCATENATE(Stats!$AN1255," over ",Stats!$AO1255),CONCATENATE(Stats!$AO1255," over ",Stats!$AN1255))</f>
        <v>Todd over Adler</v>
      </c>
      <c r="AT1255" s="65" t="str">
        <f>IF(Stats!$AR1255=Stats!$AO1255,CONCATENATE(Stats!$AN1255," loser to ",Stats!$AO1255),CONCATENATE(Stats!$AO1255," loser to ",Stats!$AN1255))</f>
        <v>Adler loser to Todd</v>
      </c>
      <c r="AU1255" s="64">
        <f>ABS(Stats!$AQ1255-Stats!$AP1255)</f>
        <v>6.5</v>
      </c>
      <c r="AV1255" s="64">
        <f>Stats!$AQ1255+Stats!$AP1255</f>
        <v>169.5</v>
      </c>
      <c r="AW1255" s="64" t="s">
        <v>73</v>
      </c>
      <c r="AX1255" s="4"/>
      <c r="AY1255" s="4"/>
      <c r="AZ1255" s="4"/>
      <c r="BB1255" s="4"/>
      <c r="BC1255" s="4"/>
      <c r="BD1255" s="4"/>
      <c r="BE1255" s="4"/>
      <c r="BG1255" s="4"/>
      <c r="BH1255" s="4"/>
      <c r="BI1255" s="4"/>
      <c r="BJ1255" s="4"/>
      <c r="BK1255" s="4"/>
      <c r="BL1255" s="4"/>
      <c r="BM1255" s="4"/>
      <c r="BN1255" s="4"/>
      <c r="BO1255" s="4"/>
      <c r="BP1255" s="4"/>
      <c r="BQ1255" s="4"/>
      <c r="BR1255" s="4"/>
      <c r="BS1255" s="4"/>
      <c r="BT1255" s="4"/>
      <c r="BU1255" s="4"/>
      <c r="BV1255" s="4"/>
      <c r="BW1255" s="4"/>
      <c r="BX1255" s="4"/>
      <c r="BY1255" s="4"/>
      <c r="BZ1255" s="4"/>
      <c r="CA1255" s="4"/>
      <c r="CB1255" s="4"/>
      <c r="CC1255" s="4"/>
      <c r="CD1255" s="4"/>
      <c r="CE1255" s="4"/>
      <c r="CF1255" s="4"/>
      <c r="CG1255" s="4"/>
      <c r="CH1255" s="4"/>
      <c r="CI1255" s="4"/>
      <c r="CJ1255" s="4"/>
      <c r="CK1255" s="4"/>
      <c r="CL1255" s="4"/>
      <c r="CM1255" s="4"/>
      <c r="CN1255" s="4"/>
      <c r="CO1255" s="4"/>
      <c r="CP1255" s="4"/>
      <c r="CQ1255" s="4"/>
      <c r="CR1255" s="4"/>
      <c r="CS1255" s="4"/>
      <c r="CT1255" s="4"/>
      <c r="CU1255" s="4"/>
      <c r="CV1255" s="4"/>
      <c r="CW1255" s="4"/>
    </row>
    <row r="1256" ht="12.75" customHeight="1">
      <c r="A1256" s="4"/>
      <c r="B1256" s="4"/>
      <c r="C1256" s="4"/>
      <c r="D1256" s="4"/>
      <c r="E1256" s="4"/>
      <c r="F1256" s="4"/>
      <c r="G1256" s="4"/>
      <c r="H1256" s="4"/>
      <c r="I1256" s="4"/>
      <c r="J1256" s="5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5">
        <v>2013.0</v>
      </c>
      <c r="AM1256" s="45">
        <v>16.0</v>
      </c>
      <c r="AN1256" s="46" t="s">
        <v>68</v>
      </c>
      <c r="AO1256" s="46" t="s">
        <v>59</v>
      </c>
      <c r="AP1256" s="45">
        <v>69.25</v>
      </c>
      <c r="AQ1256" s="45">
        <v>96.0</v>
      </c>
      <c r="AR1256" s="46" t="str">
        <f>IF(Stats!$AP1256&gt;Stats!$AQ1256,Stats!$AN1256,Stats!$AO1256)</f>
        <v>Forrest</v>
      </c>
      <c r="AS1256" s="46" t="str">
        <f>IF(Stats!$AR1256=Stats!$AN1256,CONCATENATE(Stats!$AN1256," over ",Stats!$AO1256),CONCATENATE(Stats!$AO1256," over ",Stats!$AN1256))</f>
        <v>Forrest over Ryan</v>
      </c>
      <c r="AT1256" s="46" t="str">
        <f>IF(Stats!$AR1256=Stats!$AO1256,CONCATENATE(Stats!$AN1256," loser to ",Stats!$AO1256),CONCATENATE(Stats!$AO1256," loser to ",Stats!$AN1256))</f>
        <v>Ryan loser to Forrest</v>
      </c>
      <c r="AU1256" s="45">
        <f>ABS(Stats!$AQ1256-Stats!$AP1256)</f>
        <v>26.75</v>
      </c>
      <c r="AV1256" s="45">
        <f>Stats!$AQ1256+Stats!$AP1256</f>
        <v>165.25</v>
      </c>
      <c r="AW1256" s="45" t="s">
        <v>73</v>
      </c>
      <c r="AX1256" s="4"/>
      <c r="AY1256" s="4"/>
      <c r="AZ1256" s="4"/>
      <c r="BB1256" s="4"/>
      <c r="BC1256" s="4"/>
      <c r="BD1256" s="4"/>
      <c r="BE1256" s="4"/>
      <c r="BG1256" s="4"/>
      <c r="BH1256" s="4"/>
      <c r="BI1256" s="4"/>
      <c r="BJ1256" s="4"/>
      <c r="BK1256" s="4"/>
      <c r="BL1256" s="4"/>
      <c r="BM1256" s="4"/>
      <c r="BN1256" s="4"/>
      <c r="BO1256" s="4"/>
      <c r="BP1256" s="4"/>
      <c r="BQ1256" s="4"/>
      <c r="BR1256" s="4"/>
      <c r="BS1256" s="4"/>
      <c r="BT1256" s="4"/>
      <c r="BU1256" s="4"/>
      <c r="BV1256" s="4"/>
      <c r="BW1256" s="4"/>
      <c r="BX1256" s="4"/>
      <c r="BY1256" s="4"/>
      <c r="BZ1256" s="4"/>
      <c r="CA1256" s="4"/>
      <c r="CB1256" s="4"/>
      <c r="CC1256" s="4"/>
      <c r="CD1256" s="4"/>
      <c r="CE1256" s="4"/>
      <c r="CF1256" s="4"/>
      <c r="CG1256" s="4"/>
      <c r="CH1256" s="4"/>
      <c r="CI1256" s="4"/>
      <c r="CJ1256" s="4"/>
      <c r="CK1256" s="4"/>
      <c r="CL1256" s="4"/>
      <c r="CM1256" s="4"/>
      <c r="CN1256" s="4"/>
      <c r="CO1256" s="4"/>
      <c r="CP1256" s="4"/>
      <c r="CQ1256" s="4"/>
      <c r="CR1256" s="4"/>
      <c r="CS1256" s="4"/>
      <c r="CT1256" s="4"/>
      <c r="CU1256" s="4"/>
      <c r="CV1256" s="4"/>
      <c r="CW1256" s="4"/>
    </row>
    <row r="1257" ht="12.75" customHeight="1">
      <c r="A1257" s="4"/>
      <c r="B1257" s="4"/>
      <c r="C1257" s="4"/>
      <c r="D1257" s="4"/>
      <c r="E1257" s="4"/>
      <c r="F1257" s="4"/>
      <c r="G1257" s="4"/>
      <c r="H1257" s="4"/>
      <c r="I1257" s="4"/>
      <c r="J1257" s="5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64">
        <v>2013.0</v>
      </c>
      <c r="AM1257" s="64">
        <v>16.0</v>
      </c>
      <c r="AN1257" s="65" t="s">
        <v>50</v>
      </c>
      <c r="AO1257" s="65" t="s">
        <v>61</v>
      </c>
      <c r="AP1257" s="64">
        <v>102.75</v>
      </c>
      <c r="AQ1257" s="64">
        <v>105.75</v>
      </c>
      <c r="AR1257" s="65" t="str">
        <f>IF(Stats!$AP1257&gt;Stats!$AQ1257,Stats!$AN1257,Stats!$AO1257)</f>
        <v>Jimmy</v>
      </c>
      <c r="AS1257" s="65" t="str">
        <f>IF(Stats!$AR1257=Stats!$AN1257,CONCATENATE(Stats!$AN1257," over ",Stats!$AO1257),CONCATENATE(Stats!$AO1257," over ",Stats!$AN1257))</f>
        <v>Jimmy over AJ</v>
      </c>
      <c r="AT1257" s="65" t="str">
        <f>IF(Stats!$AR1257=Stats!$AO1257,CONCATENATE(Stats!$AN1257," loser to ",Stats!$AO1257),CONCATENATE(Stats!$AO1257," loser to ",Stats!$AN1257))</f>
        <v>AJ loser to Jimmy</v>
      </c>
      <c r="AU1257" s="64">
        <f>ABS(Stats!$AQ1257-Stats!$AP1257)</f>
        <v>3</v>
      </c>
      <c r="AV1257" s="64">
        <f>Stats!$AQ1257+Stats!$AP1257</f>
        <v>208.5</v>
      </c>
      <c r="AW1257" s="64" t="s">
        <v>73</v>
      </c>
      <c r="AX1257" s="4"/>
      <c r="AY1257" s="4"/>
      <c r="AZ1257" s="4"/>
      <c r="BB1257" s="4"/>
      <c r="BC1257" s="4"/>
      <c r="BD1257" s="4"/>
      <c r="BE1257" s="4"/>
      <c r="BG1257" s="4"/>
      <c r="BH1257" s="4"/>
      <c r="BI1257" s="4"/>
      <c r="BJ1257" s="4"/>
      <c r="BK1257" s="4"/>
      <c r="BL1257" s="4"/>
      <c r="BM1257" s="4"/>
      <c r="BN1257" s="4"/>
      <c r="BO1257" s="4"/>
      <c r="BP1257" s="4"/>
      <c r="BQ1257" s="4"/>
      <c r="BR1257" s="4"/>
      <c r="BS1257" s="4"/>
      <c r="BT1257" s="4"/>
      <c r="BU1257" s="4"/>
      <c r="BV1257" s="4"/>
      <c r="BW1257" s="4"/>
      <c r="BX1257" s="4"/>
      <c r="BY1257" s="4"/>
      <c r="BZ1257" s="4"/>
      <c r="CA1257" s="4"/>
      <c r="CB1257" s="4"/>
      <c r="CC1257" s="4"/>
      <c r="CD1257" s="4"/>
      <c r="CE1257" s="4"/>
      <c r="CF1257" s="4"/>
      <c r="CG1257" s="4"/>
      <c r="CH1257" s="4"/>
      <c r="CI1257" s="4"/>
      <c r="CJ1257" s="4"/>
      <c r="CK1257" s="4"/>
      <c r="CL1257" s="4"/>
      <c r="CM1257" s="4"/>
      <c r="CN1257" s="4"/>
      <c r="CO1257" s="4"/>
      <c r="CP1257" s="4"/>
      <c r="CQ1257" s="4"/>
      <c r="CR1257" s="4"/>
      <c r="CS1257" s="4"/>
      <c r="CT1257" s="4"/>
      <c r="CU1257" s="4"/>
      <c r="CV1257" s="4"/>
      <c r="CW1257" s="4"/>
    </row>
    <row r="1258" ht="12.75" customHeight="1">
      <c r="A1258" s="4"/>
      <c r="B1258" s="4"/>
      <c r="C1258" s="4"/>
      <c r="D1258" s="4"/>
      <c r="E1258" s="4"/>
      <c r="F1258" s="4"/>
      <c r="G1258" s="4"/>
      <c r="H1258" s="4"/>
      <c r="I1258" s="4"/>
      <c r="J1258" s="5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5">
        <v>2013.0</v>
      </c>
      <c r="AM1258" s="45">
        <v>16.0</v>
      </c>
      <c r="AN1258" s="46" t="s">
        <v>66</v>
      </c>
      <c r="AO1258" s="46" t="s">
        <v>65</v>
      </c>
      <c r="AP1258" s="45">
        <v>61.5</v>
      </c>
      <c r="AQ1258" s="45">
        <v>93.75</v>
      </c>
      <c r="AR1258" s="46" t="str">
        <f>IF(Stats!$AP1258&gt;Stats!$AQ1258,Stats!$AN1258,Stats!$AO1258)</f>
        <v>Neill</v>
      </c>
      <c r="AS1258" s="46" t="str">
        <f>IF(Stats!$AR1258=Stats!$AN1258,CONCATENATE(Stats!$AN1258," over ",Stats!$AO1258),CONCATENATE(Stats!$AO1258," over ",Stats!$AN1258))</f>
        <v>Neill over Nixon</v>
      </c>
      <c r="AT1258" s="46" t="str">
        <f>IF(Stats!$AR1258=Stats!$AO1258,CONCATENATE(Stats!$AN1258," loser to ",Stats!$AO1258),CONCATENATE(Stats!$AO1258," loser to ",Stats!$AN1258))</f>
        <v>Nixon loser to Neill</v>
      </c>
      <c r="AU1258" s="45">
        <f>ABS(Stats!$AQ1258-Stats!$AP1258)</f>
        <v>32.25</v>
      </c>
      <c r="AV1258" s="45">
        <f>Stats!$AQ1258+Stats!$AP1258</f>
        <v>155.25</v>
      </c>
      <c r="AW1258" s="45" t="s">
        <v>73</v>
      </c>
      <c r="AX1258" s="4"/>
      <c r="AY1258" s="4"/>
      <c r="AZ1258" s="4"/>
      <c r="BB1258" s="4"/>
      <c r="BC1258" s="4"/>
      <c r="BD1258" s="4"/>
      <c r="BE1258" s="4"/>
      <c r="BG1258" s="4"/>
      <c r="BH1258" s="4"/>
      <c r="BI1258" s="4"/>
      <c r="BJ1258" s="4"/>
      <c r="BK1258" s="4"/>
      <c r="BL1258" s="4"/>
      <c r="BM1258" s="4"/>
      <c r="BN1258" s="4"/>
      <c r="BO1258" s="4"/>
      <c r="BP1258" s="4"/>
      <c r="BQ1258" s="4"/>
      <c r="BR1258" s="4"/>
      <c r="BS1258" s="4"/>
      <c r="BT1258" s="4"/>
      <c r="BU1258" s="4"/>
      <c r="BV1258" s="4"/>
      <c r="BW1258" s="4"/>
      <c r="BX1258" s="4"/>
      <c r="BY1258" s="4"/>
      <c r="BZ1258" s="4"/>
      <c r="CA1258" s="4"/>
      <c r="CB1258" s="4"/>
      <c r="CC1258" s="4"/>
      <c r="CD1258" s="4"/>
      <c r="CE1258" s="4"/>
      <c r="CF1258" s="4"/>
      <c r="CG1258" s="4"/>
      <c r="CH1258" s="4"/>
      <c r="CI1258" s="4"/>
      <c r="CJ1258" s="4"/>
      <c r="CK1258" s="4"/>
      <c r="CL1258" s="4"/>
      <c r="CM1258" s="4"/>
      <c r="CN1258" s="4"/>
      <c r="CO1258" s="4"/>
      <c r="CP1258" s="4"/>
      <c r="CQ1258" s="4"/>
      <c r="CR1258" s="4"/>
      <c r="CS1258" s="4"/>
      <c r="CT1258" s="4"/>
      <c r="CU1258" s="4"/>
      <c r="CV1258" s="4"/>
      <c r="CW1258" s="4"/>
    </row>
    <row r="1259" ht="12.75" customHeight="1">
      <c r="A1259" s="4"/>
      <c r="B1259" s="4"/>
      <c r="C1259" s="4"/>
      <c r="D1259" s="4"/>
      <c r="E1259" s="4"/>
      <c r="F1259" s="4"/>
      <c r="G1259" s="4"/>
      <c r="H1259" s="4"/>
      <c r="I1259" s="4"/>
      <c r="J1259" s="5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64">
        <v>2013.0</v>
      </c>
      <c r="AM1259" s="64">
        <v>15.0</v>
      </c>
      <c r="AN1259" s="65" t="s">
        <v>49</v>
      </c>
      <c r="AO1259" s="65" t="s">
        <v>57</v>
      </c>
      <c r="AP1259" s="64">
        <v>92.0</v>
      </c>
      <c r="AQ1259" s="64">
        <v>111.5</v>
      </c>
      <c r="AR1259" s="65" t="str">
        <f>IF(Stats!$AP1259&gt;Stats!$AQ1259,Stats!$AN1259,Stats!$AO1259)</f>
        <v>Doug</v>
      </c>
      <c r="AS1259" s="65" t="str">
        <f>IF(Stats!$AR1259=Stats!$AN1259,CONCATENATE(Stats!$AN1259," over ",Stats!$AO1259),CONCATENATE(Stats!$AO1259," over ",Stats!$AN1259))</f>
        <v>Doug over Adler</v>
      </c>
      <c r="AT1259" s="65" t="str">
        <f>IF(Stats!$AR1259=Stats!$AO1259,CONCATENATE(Stats!$AN1259," loser to ",Stats!$AO1259),CONCATENATE(Stats!$AO1259," loser to ",Stats!$AN1259))</f>
        <v>Adler loser to Doug</v>
      </c>
      <c r="AU1259" s="64">
        <f>ABS(Stats!$AQ1259-Stats!$AP1259)</f>
        <v>19.5</v>
      </c>
      <c r="AV1259" s="64">
        <f>Stats!$AQ1259+Stats!$AP1259</f>
        <v>203.5</v>
      </c>
      <c r="AW1259" s="64" t="s">
        <v>73</v>
      </c>
      <c r="AX1259" s="4"/>
      <c r="AY1259" s="4"/>
      <c r="AZ1259" s="4"/>
      <c r="BB1259" s="4"/>
      <c r="BC1259" s="4"/>
      <c r="BD1259" s="4"/>
      <c r="BE1259" s="4"/>
      <c r="BG1259" s="4"/>
      <c r="BH1259" s="4"/>
      <c r="BI1259" s="4"/>
      <c r="BJ1259" s="4"/>
      <c r="BK1259" s="4"/>
      <c r="BL1259" s="4"/>
      <c r="BM1259" s="4"/>
      <c r="BN1259" s="4"/>
      <c r="BO1259" s="4"/>
      <c r="BP1259" s="4"/>
      <c r="BQ1259" s="4"/>
      <c r="BR1259" s="4"/>
      <c r="BS1259" s="4"/>
      <c r="BT1259" s="4"/>
      <c r="BU1259" s="4"/>
      <c r="BV1259" s="4"/>
      <c r="BW1259" s="4"/>
      <c r="BX1259" s="4"/>
      <c r="BY1259" s="4"/>
      <c r="BZ1259" s="4"/>
      <c r="CA1259" s="4"/>
      <c r="CB1259" s="4"/>
      <c r="CC1259" s="4"/>
      <c r="CD1259" s="4"/>
      <c r="CE1259" s="4"/>
      <c r="CF1259" s="4"/>
      <c r="CG1259" s="4"/>
      <c r="CH1259" s="4"/>
      <c r="CI1259" s="4"/>
      <c r="CJ1259" s="4"/>
      <c r="CK1259" s="4"/>
      <c r="CL1259" s="4"/>
      <c r="CM1259" s="4"/>
      <c r="CN1259" s="4"/>
      <c r="CO1259" s="4"/>
      <c r="CP1259" s="4"/>
      <c r="CQ1259" s="4"/>
      <c r="CR1259" s="4"/>
      <c r="CS1259" s="4"/>
      <c r="CT1259" s="4"/>
      <c r="CU1259" s="4"/>
      <c r="CV1259" s="4"/>
      <c r="CW1259" s="4"/>
    </row>
    <row r="1260" ht="12.75" customHeight="1">
      <c r="A1260" s="4"/>
      <c r="B1260" s="4"/>
      <c r="C1260" s="4"/>
      <c r="D1260" s="4"/>
      <c r="E1260" s="4"/>
      <c r="F1260" s="4"/>
      <c r="G1260" s="4"/>
      <c r="H1260" s="4"/>
      <c r="I1260" s="4"/>
      <c r="J1260" s="5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5">
        <v>2013.0</v>
      </c>
      <c r="AM1260" s="45">
        <v>15.0</v>
      </c>
      <c r="AN1260" s="46" t="s">
        <v>55</v>
      </c>
      <c r="AO1260" s="46" t="s">
        <v>69</v>
      </c>
      <c r="AP1260" s="45">
        <v>96.75</v>
      </c>
      <c r="AQ1260" s="45">
        <v>82.25</v>
      </c>
      <c r="AR1260" s="46" t="str">
        <f>IF(Stats!$AP1260&gt;Stats!$AQ1260,Stats!$AN1260,Stats!$AO1260)</f>
        <v>Dave</v>
      </c>
      <c r="AS1260" s="46" t="str">
        <f>IF(Stats!$AR1260=Stats!$AN1260,CONCATENATE(Stats!$AN1260," over ",Stats!$AO1260),CONCATENATE(Stats!$AO1260," over ",Stats!$AN1260))</f>
        <v>Dave over Todd</v>
      </c>
      <c r="AT1260" s="46" t="str">
        <f>IF(Stats!$AR1260=Stats!$AO1260,CONCATENATE(Stats!$AN1260," loser to ",Stats!$AO1260),CONCATENATE(Stats!$AO1260," loser to ",Stats!$AN1260))</f>
        <v>Todd loser to Dave</v>
      </c>
      <c r="AU1260" s="45">
        <f>ABS(Stats!$AQ1260-Stats!$AP1260)</f>
        <v>14.5</v>
      </c>
      <c r="AV1260" s="45">
        <f>Stats!$AQ1260+Stats!$AP1260</f>
        <v>179</v>
      </c>
      <c r="AW1260" s="45" t="s">
        <v>73</v>
      </c>
      <c r="AX1260" s="4"/>
      <c r="AY1260" s="4"/>
      <c r="AZ1260" s="4"/>
      <c r="BB1260" s="4"/>
      <c r="BC1260" s="4"/>
      <c r="BD1260" s="4"/>
      <c r="BE1260" s="4"/>
      <c r="BG1260" s="4"/>
      <c r="BH1260" s="4"/>
      <c r="BI1260" s="4"/>
      <c r="BJ1260" s="4"/>
      <c r="BK1260" s="4"/>
      <c r="BL1260" s="4"/>
      <c r="BM1260" s="4"/>
      <c r="BN1260" s="4"/>
      <c r="BO1260" s="4"/>
      <c r="BP1260" s="4"/>
      <c r="BQ1260" s="4"/>
      <c r="BR1260" s="4"/>
      <c r="BS1260" s="4"/>
      <c r="BT1260" s="4"/>
      <c r="BU1260" s="4"/>
      <c r="BV1260" s="4"/>
      <c r="BW1260" s="4"/>
      <c r="BX1260" s="4"/>
      <c r="BY1260" s="4"/>
      <c r="BZ1260" s="4"/>
      <c r="CA1260" s="4"/>
      <c r="CB1260" s="4"/>
      <c r="CC1260" s="4"/>
      <c r="CD1260" s="4"/>
      <c r="CE1260" s="4"/>
      <c r="CF1260" s="4"/>
      <c r="CG1260" s="4"/>
      <c r="CH1260" s="4"/>
      <c r="CI1260" s="4"/>
      <c r="CJ1260" s="4"/>
      <c r="CK1260" s="4"/>
      <c r="CL1260" s="4"/>
      <c r="CM1260" s="4"/>
      <c r="CN1260" s="4"/>
      <c r="CO1260" s="4"/>
      <c r="CP1260" s="4"/>
      <c r="CQ1260" s="4"/>
      <c r="CR1260" s="4"/>
      <c r="CS1260" s="4"/>
      <c r="CT1260" s="4"/>
      <c r="CU1260" s="4"/>
      <c r="CV1260" s="4"/>
      <c r="CW1260" s="4"/>
    </row>
    <row r="1261" ht="12.75" customHeight="1">
      <c r="A1261" s="4"/>
      <c r="B1261" s="4"/>
      <c r="C1261" s="4"/>
      <c r="D1261" s="4"/>
      <c r="E1261" s="4"/>
      <c r="F1261" s="4"/>
      <c r="G1261" s="4"/>
      <c r="H1261" s="4"/>
      <c r="I1261" s="4"/>
      <c r="J1261" s="5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64">
        <v>2013.0</v>
      </c>
      <c r="AM1261" s="64">
        <v>15.0</v>
      </c>
      <c r="AN1261" s="65" t="s">
        <v>59</v>
      </c>
      <c r="AO1261" s="65" t="s">
        <v>61</v>
      </c>
      <c r="AP1261" s="64">
        <v>85.25</v>
      </c>
      <c r="AQ1261" s="64">
        <v>63.5</v>
      </c>
      <c r="AR1261" s="65" t="str">
        <f>IF(Stats!$AP1261&gt;Stats!$AQ1261,Stats!$AN1261,Stats!$AO1261)</f>
        <v>Forrest</v>
      </c>
      <c r="AS1261" s="65" t="str">
        <f>IF(Stats!$AR1261=Stats!$AN1261,CONCATENATE(Stats!$AN1261," over ",Stats!$AO1261),CONCATENATE(Stats!$AO1261," over ",Stats!$AN1261))</f>
        <v>Forrest over Jimmy</v>
      </c>
      <c r="AT1261" s="65" t="str">
        <f>IF(Stats!$AR1261=Stats!$AO1261,CONCATENATE(Stats!$AN1261," loser to ",Stats!$AO1261),CONCATENATE(Stats!$AO1261," loser to ",Stats!$AN1261))</f>
        <v>Jimmy loser to Forrest</v>
      </c>
      <c r="AU1261" s="64">
        <f>ABS(Stats!$AQ1261-Stats!$AP1261)</f>
        <v>21.75</v>
      </c>
      <c r="AV1261" s="64">
        <f>Stats!$AQ1261+Stats!$AP1261</f>
        <v>148.75</v>
      </c>
      <c r="AW1261" s="64" t="s">
        <v>73</v>
      </c>
      <c r="AX1261" s="4"/>
      <c r="AY1261" s="4"/>
      <c r="AZ1261" s="4"/>
      <c r="BB1261" s="4"/>
      <c r="BC1261" s="4"/>
      <c r="BD1261" s="4"/>
      <c r="BE1261" s="4"/>
      <c r="BG1261" s="4"/>
      <c r="BH1261" s="4"/>
      <c r="BI1261" s="4"/>
      <c r="BJ1261" s="4"/>
      <c r="BK1261" s="4"/>
      <c r="BL1261" s="4"/>
      <c r="BM1261" s="4"/>
      <c r="BN1261" s="4"/>
      <c r="BO1261" s="4"/>
      <c r="BP1261" s="4"/>
      <c r="BQ1261" s="4"/>
      <c r="BR1261" s="4"/>
      <c r="BS1261" s="4"/>
      <c r="BT1261" s="4"/>
      <c r="BU1261" s="4"/>
      <c r="BV1261" s="4"/>
      <c r="BW1261" s="4"/>
      <c r="BX1261" s="4"/>
      <c r="BY1261" s="4"/>
      <c r="BZ1261" s="4"/>
      <c r="CA1261" s="4"/>
      <c r="CB1261" s="4"/>
      <c r="CC1261" s="4"/>
      <c r="CD1261" s="4"/>
      <c r="CE1261" s="4"/>
      <c r="CF1261" s="4"/>
      <c r="CG1261" s="4"/>
      <c r="CH1261" s="4"/>
      <c r="CI1261" s="4"/>
      <c r="CJ1261" s="4"/>
      <c r="CK1261" s="4"/>
      <c r="CL1261" s="4"/>
      <c r="CM1261" s="4"/>
      <c r="CN1261" s="4"/>
      <c r="CO1261" s="4"/>
      <c r="CP1261" s="4"/>
      <c r="CQ1261" s="4"/>
      <c r="CR1261" s="4"/>
      <c r="CS1261" s="4"/>
      <c r="CT1261" s="4"/>
      <c r="CU1261" s="4"/>
      <c r="CV1261" s="4"/>
      <c r="CW1261" s="4"/>
    </row>
    <row r="1262" ht="12.75" customHeight="1">
      <c r="A1262" s="4"/>
      <c r="B1262" s="4"/>
      <c r="C1262" s="4"/>
      <c r="D1262" s="4"/>
      <c r="E1262" s="4"/>
      <c r="F1262" s="4"/>
      <c r="G1262" s="4"/>
      <c r="H1262" s="4"/>
      <c r="I1262" s="4"/>
      <c r="J1262" s="5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5">
        <v>2013.0</v>
      </c>
      <c r="AM1262" s="45">
        <v>15.0</v>
      </c>
      <c r="AN1262" s="46" t="s">
        <v>68</v>
      </c>
      <c r="AO1262" s="46" t="s">
        <v>65</v>
      </c>
      <c r="AP1262" s="45">
        <v>139.5</v>
      </c>
      <c r="AQ1262" s="45">
        <v>75.25</v>
      </c>
      <c r="AR1262" s="46" t="str">
        <f>IF(Stats!$AP1262&gt;Stats!$AQ1262,Stats!$AN1262,Stats!$AO1262)</f>
        <v>Ryan</v>
      </c>
      <c r="AS1262" s="46" t="str">
        <f>IF(Stats!$AR1262=Stats!$AN1262,CONCATENATE(Stats!$AN1262," over ",Stats!$AO1262),CONCATENATE(Stats!$AO1262," over ",Stats!$AN1262))</f>
        <v>Ryan over Neill</v>
      </c>
      <c r="AT1262" s="46" t="str">
        <f>IF(Stats!$AR1262=Stats!$AO1262,CONCATENATE(Stats!$AN1262," loser to ",Stats!$AO1262),CONCATENATE(Stats!$AO1262," loser to ",Stats!$AN1262))</f>
        <v>Neill loser to Ryan</v>
      </c>
      <c r="AU1262" s="45">
        <f>ABS(Stats!$AQ1262-Stats!$AP1262)</f>
        <v>64.25</v>
      </c>
      <c r="AV1262" s="45">
        <f>Stats!$AQ1262+Stats!$AP1262</f>
        <v>214.75</v>
      </c>
      <c r="AW1262" s="45" t="s">
        <v>73</v>
      </c>
      <c r="AX1262" s="4"/>
      <c r="AY1262" s="4"/>
      <c r="AZ1262" s="4"/>
      <c r="BB1262" s="4"/>
      <c r="BC1262" s="4"/>
      <c r="BD1262" s="4"/>
      <c r="BE1262" s="4"/>
      <c r="BG1262" s="4"/>
      <c r="BH1262" s="4"/>
      <c r="BI1262" s="4"/>
      <c r="BJ1262" s="4"/>
      <c r="BK1262" s="4"/>
      <c r="BL1262" s="4"/>
      <c r="BM1262" s="4"/>
      <c r="BN1262" s="4"/>
      <c r="BO1262" s="4"/>
      <c r="BP1262" s="4"/>
      <c r="BQ1262" s="4"/>
      <c r="BR1262" s="4"/>
      <c r="BS1262" s="4"/>
      <c r="BT1262" s="4"/>
      <c r="BU1262" s="4"/>
      <c r="BV1262" s="4"/>
      <c r="BW1262" s="4"/>
      <c r="BX1262" s="4"/>
      <c r="BY1262" s="4"/>
      <c r="BZ1262" s="4"/>
      <c r="CA1262" s="4"/>
      <c r="CB1262" s="4"/>
      <c r="CC1262" s="4"/>
      <c r="CD1262" s="4"/>
      <c r="CE1262" s="4"/>
      <c r="CF1262" s="4"/>
      <c r="CG1262" s="4"/>
      <c r="CH1262" s="4"/>
      <c r="CI1262" s="4"/>
      <c r="CJ1262" s="4"/>
      <c r="CK1262" s="4"/>
      <c r="CL1262" s="4"/>
      <c r="CM1262" s="4"/>
      <c r="CN1262" s="4"/>
      <c r="CO1262" s="4"/>
      <c r="CP1262" s="4"/>
      <c r="CQ1262" s="4"/>
      <c r="CR1262" s="4"/>
      <c r="CS1262" s="4"/>
      <c r="CT1262" s="4"/>
      <c r="CU1262" s="4"/>
      <c r="CV1262" s="4"/>
      <c r="CW1262" s="4"/>
    </row>
    <row r="1263" ht="12.75" customHeight="1">
      <c r="A1263" s="4"/>
      <c r="B1263" s="4"/>
      <c r="C1263" s="4"/>
      <c r="D1263" s="4"/>
      <c r="E1263" s="4"/>
      <c r="F1263" s="4"/>
      <c r="G1263" s="4"/>
      <c r="H1263" s="4"/>
      <c r="I1263" s="4"/>
      <c r="J1263" s="5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64">
        <v>2013.0</v>
      </c>
      <c r="AM1263" s="64">
        <v>15.0</v>
      </c>
      <c r="AN1263" s="65" t="s">
        <v>50</v>
      </c>
      <c r="AO1263" s="65" t="s">
        <v>66</v>
      </c>
      <c r="AP1263" s="64">
        <v>96.25</v>
      </c>
      <c r="AQ1263" s="64">
        <v>94.5</v>
      </c>
      <c r="AR1263" s="65" t="str">
        <f>IF(Stats!$AP1263&gt;Stats!$AQ1263,Stats!$AN1263,Stats!$AO1263)</f>
        <v>AJ</v>
      </c>
      <c r="AS1263" s="65" t="str">
        <f>IF(Stats!$AR1263=Stats!$AN1263,CONCATENATE(Stats!$AN1263," over ",Stats!$AO1263),CONCATENATE(Stats!$AO1263," over ",Stats!$AN1263))</f>
        <v>AJ over Nixon</v>
      </c>
      <c r="AT1263" s="65" t="str">
        <f>IF(Stats!$AR1263=Stats!$AO1263,CONCATENATE(Stats!$AN1263," loser to ",Stats!$AO1263),CONCATENATE(Stats!$AO1263," loser to ",Stats!$AN1263))</f>
        <v>Nixon loser to AJ</v>
      </c>
      <c r="AU1263" s="64">
        <f>ABS(Stats!$AQ1263-Stats!$AP1263)</f>
        <v>1.75</v>
      </c>
      <c r="AV1263" s="64">
        <f>Stats!$AQ1263+Stats!$AP1263</f>
        <v>190.75</v>
      </c>
      <c r="AW1263" s="64" t="s">
        <v>73</v>
      </c>
      <c r="AX1263" s="4"/>
      <c r="AY1263" s="4"/>
      <c r="AZ1263" s="4"/>
      <c r="BB1263" s="4"/>
      <c r="BC1263" s="4"/>
      <c r="BD1263" s="4"/>
      <c r="BE1263" s="4"/>
      <c r="BG1263" s="4"/>
      <c r="BH1263" s="4"/>
      <c r="BI1263" s="4"/>
      <c r="BJ1263" s="4"/>
      <c r="BK1263" s="4"/>
      <c r="BL1263" s="4"/>
      <c r="BM1263" s="4"/>
      <c r="BN1263" s="4"/>
      <c r="BO1263" s="4"/>
      <c r="BP1263" s="4"/>
      <c r="BQ1263" s="4"/>
      <c r="BR1263" s="4"/>
      <c r="BS1263" s="4"/>
      <c r="BT1263" s="4"/>
      <c r="BU1263" s="4"/>
      <c r="BV1263" s="4"/>
      <c r="BW1263" s="4"/>
      <c r="BX1263" s="4"/>
      <c r="BY1263" s="4"/>
      <c r="BZ1263" s="4"/>
      <c r="CA1263" s="4"/>
      <c r="CB1263" s="4"/>
      <c r="CC1263" s="4"/>
      <c r="CD1263" s="4"/>
      <c r="CE1263" s="4"/>
      <c r="CF1263" s="4"/>
      <c r="CG1263" s="4"/>
      <c r="CH1263" s="4"/>
      <c r="CI1263" s="4"/>
      <c r="CJ1263" s="4"/>
      <c r="CK1263" s="4"/>
      <c r="CL1263" s="4"/>
      <c r="CM1263" s="4"/>
      <c r="CN1263" s="4"/>
      <c r="CO1263" s="4"/>
      <c r="CP1263" s="4"/>
      <c r="CQ1263" s="4"/>
      <c r="CR1263" s="4"/>
      <c r="CS1263" s="4"/>
      <c r="CT1263" s="4"/>
      <c r="CU1263" s="4"/>
      <c r="CV1263" s="4"/>
      <c r="CW1263" s="4"/>
    </row>
    <row r="1264" ht="12.75" customHeight="1">
      <c r="A1264" s="4"/>
      <c r="B1264" s="4"/>
      <c r="C1264" s="4"/>
      <c r="D1264" s="4"/>
      <c r="E1264" s="4"/>
      <c r="F1264" s="4"/>
      <c r="G1264" s="4"/>
      <c r="H1264" s="4"/>
      <c r="I1264" s="4"/>
      <c r="J1264" s="5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5">
        <v>2013.0</v>
      </c>
      <c r="AM1264" s="45">
        <v>14.0</v>
      </c>
      <c r="AN1264" s="46" t="s">
        <v>50</v>
      </c>
      <c r="AO1264" s="46" t="s">
        <v>55</v>
      </c>
      <c r="AP1264" s="45">
        <v>107.75</v>
      </c>
      <c r="AQ1264" s="45">
        <v>51.25</v>
      </c>
      <c r="AR1264" s="46" t="str">
        <f>IF(Stats!$AP1264&gt;Stats!$AQ1264,Stats!$AN1264,Stats!$AO1264)</f>
        <v>AJ</v>
      </c>
      <c r="AS1264" s="46" t="str">
        <f>IF(Stats!$AR1264=Stats!$AN1264,CONCATENATE(Stats!$AN1264," over ",Stats!$AO1264),CONCATENATE(Stats!$AO1264," over ",Stats!$AN1264))</f>
        <v>AJ over Dave</v>
      </c>
      <c r="AT1264" s="46" t="str">
        <f>IF(Stats!$AR1264=Stats!$AO1264,CONCATENATE(Stats!$AN1264," loser to ",Stats!$AO1264),CONCATENATE(Stats!$AO1264," loser to ",Stats!$AN1264))</f>
        <v>Dave loser to AJ</v>
      </c>
      <c r="AU1264" s="45">
        <f>ABS(Stats!$AQ1264-Stats!$AP1264)</f>
        <v>56.5</v>
      </c>
      <c r="AV1264" s="45">
        <f>Stats!$AQ1264+Stats!$AP1264</f>
        <v>159</v>
      </c>
      <c r="AW1264" s="45"/>
      <c r="AX1264" s="4"/>
      <c r="AY1264" s="4"/>
      <c r="AZ1264" s="4"/>
      <c r="BB1264" s="4"/>
      <c r="BC1264" s="4"/>
      <c r="BD1264" s="4"/>
      <c r="BE1264" s="4"/>
      <c r="BG1264" s="4"/>
      <c r="BH1264" s="4"/>
      <c r="BI1264" s="4"/>
      <c r="BJ1264" s="4"/>
      <c r="BK1264" s="4"/>
      <c r="BL1264" s="4"/>
      <c r="BM1264" s="4"/>
      <c r="BN1264" s="4"/>
      <c r="BO1264" s="4"/>
      <c r="BP1264" s="4"/>
      <c r="BQ1264" s="4"/>
      <c r="BR1264" s="4"/>
      <c r="BS1264" s="4"/>
      <c r="BT1264" s="4"/>
      <c r="BU1264" s="4"/>
      <c r="BV1264" s="4"/>
      <c r="BW1264" s="4"/>
      <c r="BX1264" s="4"/>
      <c r="BY1264" s="4"/>
      <c r="BZ1264" s="4"/>
      <c r="CA1264" s="4"/>
      <c r="CB1264" s="4"/>
      <c r="CC1264" s="4"/>
      <c r="CD1264" s="4"/>
      <c r="CE1264" s="4"/>
      <c r="CF1264" s="4"/>
      <c r="CG1264" s="4"/>
      <c r="CH1264" s="4"/>
      <c r="CI1264" s="4"/>
      <c r="CJ1264" s="4"/>
      <c r="CK1264" s="4"/>
      <c r="CL1264" s="4"/>
      <c r="CM1264" s="4"/>
      <c r="CN1264" s="4"/>
      <c r="CO1264" s="4"/>
      <c r="CP1264" s="4"/>
      <c r="CQ1264" s="4"/>
      <c r="CR1264" s="4"/>
      <c r="CS1264" s="4"/>
      <c r="CT1264" s="4"/>
      <c r="CU1264" s="4"/>
      <c r="CV1264" s="4"/>
      <c r="CW1264" s="4"/>
    </row>
    <row r="1265" ht="12.75" customHeight="1">
      <c r="A1265" s="4"/>
      <c r="B1265" s="4"/>
      <c r="C1265" s="4"/>
      <c r="D1265" s="4"/>
      <c r="E1265" s="4"/>
      <c r="F1265" s="4"/>
      <c r="G1265" s="4"/>
      <c r="H1265" s="4"/>
      <c r="I1265" s="4"/>
      <c r="J1265" s="5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64">
        <v>2013.0</v>
      </c>
      <c r="AM1265" s="64">
        <v>14.0</v>
      </c>
      <c r="AN1265" s="65" t="s">
        <v>61</v>
      </c>
      <c r="AO1265" s="65" t="s">
        <v>68</v>
      </c>
      <c r="AP1265" s="64">
        <v>138.5</v>
      </c>
      <c r="AQ1265" s="64">
        <v>95.0</v>
      </c>
      <c r="AR1265" s="65" t="str">
        <f>IF(Stats!$AP1265&gt;Stats!$AQ1265,Stats!$AN1265,Stats!$AO1265)</f>
        <v>Jimmy</v>
      </c>
      <c r="AS1265" s="65" t="str">
        <f>IF(Stats!$AR1265=Stats!$AN1265,CONCATENATE(Stats!$AN1265," over ",Stats!$AO1265),CONCATENATE(Stats!$AO1265," over ",Stats!$AN1265))</f>
        <v>Jimmy over Ryan</v>
      </c>
      <c r="AT1265" s="65" t="str">
        <f>IF(Stats!$AR1265=Stats!$AO1265,CONCATENATE(Stats!$AN1265," loser to ",Stats!$AO1265),CONCATENATE(Stats!$AO1265," loser to ",Stats!$AN1265))</f>
        <v>Ryan loser to Jimmy</v>
      </c>
      <c r="AU1265" s="64">
        <f>ABS(Stats!$AQ1265-Stats!$AP1265)</f>
        <v>43.5</v>
      </c>
      <c r="AV1265" s="64">
        <f>Stats!$AQ1265+Stats!$AP1265</f>
        <v>233.5</v>
      </c>
      <c r="AW1265" s="64"/>
      <c r="AX1265" s="4"/>
      <c r="AY1265" s="4"/>
      <c r="AZ1265" s="4"/>
      <c r="BB1265" s="4"/>
      <c r="BC1265" s="4"/>
      <c r="BD1265" s="4"/>
      <c r="BE1265" s="4"/>
      <c r="BG1265" s="4"/>
      <c r="BH1265" s="4"/>
      <c r="BI1265" s="4"/>
      <c r="BJ1265" s="4"/>
      <c r="BK1265" s="4"/>
      <c r="BL1265" s="4"/>
      <c r="BM1265" s="4"/>
      <c r="BN1265" s="4"/>
      <c r="BO1265" s="4"/>
      <c r="BP1265" s="4"/>
      <c r="BQ1265" s="4"/>
      <c r="BR1265" s="4"/>
      <c r="BS1265" s="4"/>
      <c r="BT1265" s="4"/>
      <c r="BU1265" s="4"/>
      <c r="BV1265" s="4"/>
      <c r="BW1265" s="4"/>
      <c r="BX1265" s="4"/>
      <c r="BY1265" s="4"/>
      <c r="BZ1265" s="4"/>
      <c r="CA1265" s="4"/>
      <c r="CB1265" s="4"/>
      <c r="CC1265" s="4"/>
      <c r="CD1265" s="4"/>
      <c r="CE1265" s="4"/>
      <c r="CF1265" s="4"/>
      <c r="CG1265" s="4"/>
      <c r="CH1265" s="4"/>
      <c r="CI1265" s="4"/>
      <c r="CJ1265" s="4"/>
      <c r="CK1265" s="4"/>
      <c r="CL1265" s="4"/>
      <c r="CM1265" s="4"/>
      <c r="CN1265" s="4"/>
      <c r="CO1265" s="4"/>
      <c r="CP1265" s="4"/>
      <c r="CQ1265" s="4"/>
      <c r="CR1265" s="4"/>
      <c r="CS1265" s="4"/>
      <c r="CT1265" s="4"/>
      <c r="CU1265" s="4"/>
      <c r="CV1265" s="4"/>
      <c r="CW1265" s="4"/>
    </row>
    <row r="1266" ht="12.75" customHeight="1">
      <c r="A1266" s="4"/>
      <c r="B1266" s="4"/>
      <c r="C1266" s="4"/>
      <c r="D1266" s="4"/>
      <c r="E1266" s="4"/>
      <c r="F1266" s="4"/>
      <c r="G1266" s="4"/>
      <c r="H1266" s="4"/>
      <c r="I1266" s="4"/>
      <c r="J1266" s="5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5">
        <v>2013.0</v>
      </c>
      <c r="AM1266" s="45">
        <v>14.0</v>
      </c>
      <c r="AN1266" s="46" t="s">
        <v>65</v>
      </c>
      <c r="AO1266" s="46" t="s">
        <v>63</v>
      </c>
      <c r="AP1266" s="45">
        <v>56.25</v>
      </c>
      <c r="AQ1266" s="45">
        <v>61.5</v>
      </c>
      <c r="AR1266" s="46" t="str">
        <f>IF(Stats!$AP1266&gt;Stats!$AQ1266,Stats!$AN1266,Stats!$AO1266)</f>
        <v>Mike S</v>
      </c>
      <c r="AS1266" s="46" t="str">
        <f>IF(Stats!$AR1266=Stats!$AN1266,CONCATENATE(Stats!$AN1266," over ",Stats!$AO1266),CONCATENATE(Stats!$AO1266," over ",Stats!$AN1266))</f>
        <v>Mike S over Neill</v>
      </c>
      <c r="AT1266" s="46" t="str">
        <f>IF(Stats!$AR1266=Stats!$AO1266,CONCATENATE(Stats!$AN1266," loser to ",Stats!$AO1266),CONCATENATE(Stats!$AO1266," loser to ",Stats!$AN1266))</f>
        <v>Neill loser to Mike S</v>
      </c>
      <c r="AU1266" s="45">
        <f>ABS(Stats!$AQ1266-Stats!$AP1266)</f>
        <v>5.25</v>
      </c>
      <c r="AV1266" s="45">
        <f>Stats!$AQ1266+Stats!$AP1266</f>
        <v>117.75</v>
      </c>
      <c r="AW1266" s="45"/>
      <c r="AX1266" s="4"/>
      <c r="AY1266" s="4"/>
      <c r="AZ1266" s="4"/>
      <c r="BB1266" s="4"/>
      <c r="BC1266" s="4"/>
      <c r="BD1266" s="4"/>
      <c r="BE1266" s="4"/>
      <c r="BG1266" s="4"/>
      <c r="BH1266" s="4"/>
      <c r="BI1266" s="4"/>
      <c r="BJ1266" s="4"/>
      <c r="BK1266" s="4"/>
      <c r="BL1266" s="4"/>
      <c r="BM1266" s="4"/>
      <c r="BN1266" s="4"/>
      <c r="BO1266" s="4"/>
      <c r="BP1266" s="4"/>
      <c r="BQ1266" s="4"/>
      <c r="BR1266" s="4"/>
      <c r="BS1266" s="4"/>
      <c r="BT1266" s="4"/>
      <c r="BU1266" s="4"/>
      <c r="BV1266" s="4"/>
      <c r="BW1266" s="4"/>
      <c r="BX1266" s="4"/>
      <c r="BY1266" s="4"/>
      <c r="BZ1266" s="4"/>
      <c r="CA1266" s="4"/>
      <c r="CB1266" s="4"/>
      <c r="CC1266" s="4"/>
      <c r="CD1266" s="4"/>
      <c r="CE1266" s="4"/>
      <c r="CF1266" s="4"/>
      <c r="CG1266" s="4"/>
      <c r="CH1266" s="4"/>
      <c r="CI1266" s="4"/>
      <c r="CJ1266" s="4"/>
      <c r="CK1266" s="4"/>
      <c r="CL1266" s="4"/>
      <c r="CM1266" s="4"/>
      <c r="CN1266" s="4"/>
      <c r="CO1266" s="4"/>
      <c r="CP1266" s="4"/>
      <c r="CQ1266" s="4"/>
      <c r="CR1266" s="4"/>
      <c r="CS1266" s="4"/>
      <c r="CT1266" s="4"/>
      <c r="CU1266" s="4"/>
      <c r="CV1266" s="4"/>
      <c r="CW1266" s="4"/>
    </row>
    <row r="1267" ht="12.75" customHeight="1">
      <c r="A1267" s="4"/>
      <c r="B1267" s="4"/>
      <c r="C1267" s="4"/>
      <c r="D1267" s="4"/>
      <c r="E1267" s="4"/>
      <c r="F1267" s="4"/>
      <c r="G1267" s="4"/>
      <c r="H1267" s="4"/>
      <c r="I1267" s="4"/>
      <c r="J1267" s="5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64">
        <v>2013.0</v>
      </c>
      <c r="AM1267" s="64">
        <v>14.0</v>
      </c>
      <c r="AN1267" s="65" t="s">
        <v>51</v>
      </c>
      <c r="AO1267" s="65" t="s">
        <v>69</v>
      </c>
      <c r="AP1267" s="64">
        <v>115.75</v>
      </c>
      <c r="AQ1267" s="64">
        <v>110.5</v>
      </c>
      <c r="AR1267" s="65" t="str">
        <f>IF(Stats!$AP1267&gt;Stats!$AQ1267,Stats!$AN1267,Stats!$AO1267)</f>
        <v>Cam</v>
      </c>
      <c r="AS1267" s="65" t="str">
        <f>IF(Stats!$AR1267=Stats!$AN1267,CONCATENATE(Stats!$AN1267," over ",Stats!$AO1267),CONCATENATE(Stats!$AO1267," over ",Stats!$AN1267))</f>
        <v>Cam over Todd</v>
      </c>
      <c r="AT1267" s="65" t="str">
        <f>IF(Stats!$AR1267=Stats!$AO1267,CONCATENATE(Stats!$AN1267," loser to ",Stats!$AO1267),CONCATENATE(Stats!$AO1267," loser to ",Stats!$AN1267))</f>
        <v>Todd loser to Cam</v>
      </c>
      <c r="AU1267" s="64">
        <f>ABS(Stats!$AQ1267-Stats!$AP1267)</f>
        <v>5.25</v>
      </c>
      <c r="AV1267" s="64">
        <f>Stats!$AQ1267+Stats!$AP1267</f>
        <v>226.25</v>
      </c>
      <c r="AW1267" s="64"/>
      <c r="AX1267" s="4"/>
      <c r="AY1267" s="4"/>
      <c r="AZ1267" s="4"/>
      <c r="BB1267" s="4"/>
      <c r="BC1267" s="4"/>
      <c r="BD1267" s="4"/>
      <c r="BE1267" s="4"/>
      <c r="BG1267" s="4"/>
      <c r="BH1267" s="4"/>
      <c r="BI1267" s="4"/>
      <c r="BJ1267" s="4"/>
      <c r="BK1267" s="4"/>
      <c r="BL1267" s="4"/>
      <c r="BM1267" s="4"/>
      <c r="BN1267" s="4"/>
      <c r="BO1267" s="4"/>
      <c r="BP1267" s="4"/>
      <c r="BQ1267" s="4"/>
      <c r="BR1267" s="4"/>
      <c r="BS1267" s="4"/>
      <c r="BT1267" s="4"/>
      <c r="BU1267" s="4"/>
      <c r="BV1267" s="4"/>
      <c r="BW1267" s="4"/>
      <c r="BX1267" s="4"/>
      <c r="BY1267" s="4"/>
      <c r="BZ1267" s="4"/>
      <c r="CA1267" s="4"/>
      <c r="CB1267" s="4"/>
      <c r="CC1267" s="4"/>
      <c r="CD1267" s="4"/>
      <c r="CE1267" s="4"/>
      <c r="CF1267" s="4"/>
      <c r="CG1267" s="4"/>
      <c r="CH1267" s="4"/>
      <c r="CI1267" s="4"/>
      <c r="CJ1267" s="4"/>
      <c r="CK1267" s="4"/>
      <c r="CL1267" s="4"/>
      <c r="CM1267" s="4"/>
      <c r="CN1267" s="4"/>
      <c r="CO1267" s="4"/>
      <c r="CP1267" s="4"/>
      <c r="CQ1267" s="4"/>
      <c r="CR1267" s="4"/>
      <c r="CS1267" s="4"/>
      <c r="CT1267" s="4"/>
      <c r="CU1267" s="4"/>
      <c r="CV1267" s="4"/>
      <c r="CW1267" s="4"/>
    </row>
    <row r="1268" ht="12.75" customHeight="1">
      <c r="A1268" s="4"/>
      <c r="B1268" s="4"/>
      <c r="C1268" s="4"/>
      <c r="D1268" s="4"/>
      <c r="E1268" s="4"/>
      <c r="F1268" s="4"/>
      <c r="G1268" s="4"/>
      <c r="H1268" s="4"/>
      <c r="I1268" s="4"/>
      <c r="J1268" s="5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5">
        <v>2013.0</v>
      </c>
      <c r="AM1268" s="45">
        <v>14.0</v>
      </c>
      <c r="AN1268" s="46" t="s">
        <v>66</v>
      </c>
      <c r="AO1268" s="46" t="s">
        <v>49</v>
      </c>
      <c r="AP1268" s="45">
        <v>91.5</v>
      </c>
      <c r="AQ1268" s="45">
        <v>123.25</v>
      </c>
      <c r="AR1268" s="46" t="str">
        <f>IF(Stats!$AP1268&gt;Stats!$AQ1268,Stats!$AN1268,Stats!$AO1268)</f>
        <v>Adler</v>
      </c>
      <c r="AS1268" s="46" t="str">
        <f>IF(Stats!$AR1268=Stats!$AN1268,CONCATENATE(Stats!$AN1268," over ",Stats!$AO1268),CONCATENATE(Stats!$AO1268," over ",Stats!$AN1268))</f>
        <v>Adler over Nixon</v>
      </c>
      <c r="AT1268" s="46" t="str">
        <f>IF(Stats!$AR1268=Stats!$AO1268,CONCATENATE(Stats!$AN1268," loser to ",Stats!$AO1268),CONCATENATE(Stats!$AO1268," loser to ",Stats!$AN1268))</f>
        <v>Nixon loser to Adler</v>
      </c>
      <c r="AU1268" s="45">
        <f>ABS(Stats!$AQ1268-Stats!$AP1268)</f>
        <v>31.75</v>
      </c>
      <c r="AV1268" s="45">
        <f>Stats!$AQ1268+Stats!$AP1268</f>
        <v>214.75</v>
      </c>
      <c r="AW1268" s="45"/>
      <c r="AX1268" s="4"/>
      <c r="AY1268" s="4"/>
      <c r="AZ1268" s="4"/>
      <c r="BB1268" s="4"/>
      <c r="BC1268" s="4"/>
      <c r="BD1268" s="4"/>
      <c r="BE1268" s="4"/>
      <c r="BG1268" s="4"/>
      <c r="BH1268" s="4"/>
      <c r="BI1268" s="4"/>
      <c r="BJ1268" s="4"/>
      <c r="BK1268" s="4"/>
      <c r="BL1268" s="4"/>
      <c r="BM1268" s="4"/>
      <c r="BN1268" s="4"/>
      <c r="BO1268" s="4"/>
      <c r="BP1268" s="4"/>
      <c r="BQ1268" s="4"/>
      <c r="BR1268" s="4"/>
      <c r="BS1268" s="4"/>
      <c r="BT1268" s="4"/>
      <c r="BU1268" s="4"/>
      <c r="BV1268" s="4"/>
      <c r="BW1268" s="4"/>
      <c r="BX1268" s="4"/>
      <c r="BY1268" s="4"/>
      <c r="BZ1268" s="4"/>
      <c r="CA1268" s="4"/>
      <c r="CB1268" s="4"/>
      <c r="CC1268" s="4"/>
      <c r="CD1268" s="4"/>
      <c r="CE1268" s="4"/>
      <c r="CF1268" s="4"/>
      <c r="CG1268" s="4"/>
      <c r="CH1268" s="4"/>
      <c r="CI1268" s="4"/>
      <c r="CJ1268" s="4"/>
      <c r="CK1268" s="4"/>
      <c r="CL1268" s="4"/>
      <c r="CM1268" s="4"/>
      <c r="CN1268" s="4"/>
      <c r="CO1268" s="4"/>
      <c r="CP1268" s="4"/>
      <c r="CQ1268" s="4"/>
      <c r="CR1268" s="4"/>
      <c r="CS1268" s="4"/>
      <c r="CT1268" s="4"/>
      <c r="CU1268" s="4"/>
      <c r="CV1268" s="4"/>
      <c r="CW1268" s="4"/>
    </row>
    <row r="1269" ht="12.75" customHeight="1">
      <c r="A1269" s="4"/>
      <c r="B1269" s="4"/>
      <c r="C1269" s="4"/>
      <c r="D1269" s="4"/>
      <c r="E1269" s="4"/>
      <c r="F1269" s="4"/>
      <c r="G1269" s="4"/>
      <c r="H1269" s="4"/>
      <c r="I1269" s="4"/>
      <c r="J1269" s="5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64">
        <v>2013.0</v>
      </c>
      <c r="AM1269" s="64">
        <v>14.0</v>
      </c>
      <c r="AN1269" s="65" t="s">
        <v>59</v>
      </c>
      <c r="AO1269" s="65" t="s">
        <v>57</v>
      </c>
      <c r="AP1269" s="64">
        <v>116.5</v>
      </c>
      <c r="AQ1269" s="64">
        <v>81.5</v>
      </c>
      <c r="AR1269" s="65" t="str">
        <f>IF(Stats!$AP1269&gt;Stats!$AQ1269,Stats!$AN1269,Stats!$AO1269)</f>
        <v>Forrest</v>
      </c>
      <c r="AS1269" s="65" t="str">
        <f>IF(Stats!$AR1269=Stats!$AN1269,CONCATENATE(Stats!$AN1269," over ",Stats!$AO1269),CONCATENATE(Stats!$AO1269," over ",Stats!$AN1269))</f>
        <v>Forrest over Doug</v>
      </c>
      <c r="AT1269" s="65" t="str">
        <f>IF(Stats!$AR1269=Stats!$AO1269,CONCATENATE(Stats!$AN1269," loser to ",Stats!$AO1269),CONCATENATE(Stats!$AO1269," loser to ",Stats!$AN1269))</f>
        <v>Doug loser to Forrest</v>
      </c>
      <c r="AU1269" s="64">
        <f>ABS(Stats!$AQ1269-Stats!$AP1269)</f>
        <v>35</v>
      </c>
      <c r="AV1269" s="64">
        <f>Stats!$AQ1269+Stats!$AP1269</f>
        <v>198</v>
      </c>
      <c r="AW1269" s="64"/>
      <c r="AX1269" s="4"/>
      <c r="AY1269" s="4"/>
      <c r="AZ1269" s="4"/>
      <c r="BB1269" s="4"/>
      <c r="BC1269" s="4"/>
      <c r="BD1269" s="4"/>
      <c r="BE1269" s="4"/>
      <c r="BG1269" s="4"/>
      <c r="BH1269" s="4"/>
      <c r="BI1269" s="4"/>
      <c r="BJ1269" s="4"/>
      <c r="BK1269" s="4"/>
      <c r="BL1269" s="4"/>
      <c r="BM1269" s="4"/>
      <c r="BN1269" s="4"/>
      <c r="BO1269" s="4"/>
      <c r="BP1269" s="4"/>
      <c r="BQ1269" s="4"/>
      <c r="BR1269" s="4"/>
      <c r="BS1269" s="4"/>
      <c r="BT1269" s="4"/>
      <c r="BU1269" s="4"/>
      <c r="BV1269" s="4"/>
      <c r="BW1269" s="4"/>
      <c r="BX1269" s="4"/>
      <c r="BY1269" s="4"/>
      <c r="BZ1269" s="4"/>
      <c r="CA1269" s="4"/>
      <c r="CB1269" s="4"/>
      <c r="CC1269" s="4"/>
      <c r="CD1269" s="4"/>
      <c r="CE1269" s="4"/>
      <c r="CF1269" s="4"/>
      <c r="CG1269" s="4"/>
      <c r="CH1269" s="4"/>
      <c r="CI1269" s="4"/>
      <c r="CJ1269" s="4"/>
      <c r="CK1269" s="4"/>
      <c r="CL1269" s="4"/>
      <c r="CM1269" s="4"/>
      <c r="CN1269" s="4"/>
      <c r="CO1269" s="4"/>
      <c r="CP1269" s="4"/>
      <c r="CQ1269" s="4"/>
      <c r="CR1269" s="4"/>
      <c r="CS1269" s="4"/>
      <c r="CT1269" s="4"/>
      <c r="CU1269" s="4"/>
      <c r="CV1269" s="4"/>
      <c r="CW1269" s="4"/>
    </row>
    <row r="1270" ht="12.75" customHeight="1">
      <c r="A1270" s="4"/>
      <c r="B1270" s="4"/>
      <c r="C1270" s="4"/>
      <c r="D1270" s="4"/>
      <c r="E1270" s="4"/>
      <c r="F1270" s="4"/>
      <c r="G1270" s="4"/>
      <c r="H1270" s="4"/>
      <c r="I1270" s="4"/>
      <c r="J1270" s="5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5">
        <v>2013.0</v>
      </c>
      <c r="AM1270" s="45">
        <v>13.0</v>
      </c>
      <c r="AN1270" s="46" t="s">
        <v>55</v>
      </c>
      <c r="AO1270" s="46" t="s">
        <v>59</v>
      </c>
      <c r="AP1270" s="45">
        <v>92.25</v>
      </c>
      <c r="AQ1270" s="45">
        <v>86.75</v>
      </c>
      <c r="AR1270" s="46" t="str">
        <f>IF(Stats!$AP1270&gt;Stats!$AQ1270,Stats!$AN1270,Stats!$AO1270)</f>
        <v>Dave</v>
      </c>
      <c r="AS1270" s="46" t="str">
        <f>IF(Stats!$AR1270=Stats!$AN1270,CONCATENATE(Stats!$AN1270," over ",Stats!$AO1270),CONCATENATE(Stats!$AO1270," over ",Stats!$AN1270))</f>
        <v>Dave over Forrest</v>
      </c>
      <c r="AT1270" s="46" t="str">
        <f>IF(Stats!$AR1270=Stats!$AO1270,CONCATENATE(Stats!$AN1270," loser to ",Stats!$AO1270),CONCATENATE(Stats!$AO1270," loser to ",Stats!$AN1270))</f>
        <v>Forrest loser to Dave</v>
      </c>
      <c r="AU1270" s="45">
        <f>ABS(Stats!$AQ1270-Stats!$AP1270)</f>
        <v>5.5</v>
      </c>
      <c r="AV1270" s="45">
        <f>Stats!$AQ1270+Stats!$AP1270</f>
        <v>179</v>
      </c>
      <c r="AW1270" s="45"/>
      <c r="AX1270" s="4"/>
      <c r="AY1270" s="4"/>
      <c r="AZ1270" s="4"/>
      <c r="BB1270" s="4"/>
      <c r="BC1270" s="4"/>
      <c r="BD1270" s="4"/>
      <c r="BE1270" s="4"/>
      <c r="BG1270" s="4"/>
      <c r="BH1270" s="4"/>
      <c r="BI1270" s="4"/>
      <c r="BJ1270" s="4"/>
      <c r="BK1270" s="4"/>
      <c r="BL1270" s="4"/>
      <c r="BM1270" s="4"/>
      <c r="BN1270" s="4"/>
      <c r="BO1270" s="4"/>
      <c r="BP1270" s="4"/>
      <c r="BQ1270" s="4"/>
      <c r="BR1270" s="4"/>
      <c r="BS1270" s="4"/>
      <c r="BT1270" s="4"/>
      <c r="BU1270" s="4"/>
      <c r="BV1270" s="4"/>
      <c r="BW1270" s="4"/>
      <c r="BX1270" s="4"/>
      <c r="BY1270" s="4"/>
      <c r="BZ1270" s="4"/>
      <c r="CA1270" s="4"/>
      <c r="CB1270" s="4"/>
      <c r="CC1270" s="4"/>
      <c r="CD1270" s="4"/>
      <c r="CE1270" s="4"/>
      <c r="CF1270" s="4"/>
      <c r="CG1270" s="4"/>
      <c r="CH1270" s="4"/>
      <c r="CI1270" s="4"/>
      <c r="CJ1270" s="4"/>
      <c r="CK1270" s="4"/>
      <c r="CL1270" s="4"/>
      <c r="CM1270" s="4"/>
      <c r="CN1270" s="4"/>
      <c r="CO1270" s="4"/>
      <c r="CP1270" s="4"/>
      <c r="CQ1270" s="4"/>
      <c r="CR1270" s="4"/>
      <c r="CS1270" s="4"/>
      <c r="CT1270" s="4"/>
      <c r="CU1270" s="4"/>
      <c r="CV1270" s="4"/>
      <c r="CW1270" s="4"/>
    </row>
    <row r="1271" ht="12.75" customHeight="1">
      <c r="A1271" s="4"/>
      <c r="B1271" s="4"/>
      <c r="C1271" s="4"/>
      <c r="D1271" s="4"/>
      <c r="E1271" s="4"/>
      <c r="F1271" s="4"/>
      <c r="G1271" s="4"/>
      <c r="H1271" s="4"/>
      <c r="I1271" s="4"/>
      <c r="J1271" s="5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64">
        <v>2013.0</v>
      </c>
      <c r="AM1271" s="64">
        <v>13.0</v>
      </c>
      <c r="AN1271" s="65" t="s">
        <v>68</v>
      </c>
      <c r="AO1271" s="65" t="s">
        <v>50</v>
      </c>
      <c r="AP1271" s="64">
        <v>88.5</v>
      </c>
      <c r="AQ1271" s="64">
        <v>90.0</v>
      </c>
      <c r="AR1271" s="65" t="str">
        <f>IF(Stats!$AP1271&gt;Stats!$AQ1271,Stats!$AN1271,Stats!$AO1271)</f>
        <v>AJ</v>
      </c>
      <c r="AS1271" s="65" t="str">
        <f>IF(Stats!$AR1271=Stats!$AN1271,CONCATENATE(Stats!$AN1271," over ",Stats!$AO1271),CONCATENATE(Stats!$AO1271," over ",Stats!$AN1271))</f>
        <v>AJ over Ryan</v>
      </c>
      <c r="AT1271" s="65" t="str">
        <f>IF(Stats!$AR1271=Stats!$AO1271,CONCATENATE(Stats!$AN1271," loser to ",Stats!$AO1271),CONCATENATE(Stats!$AO1271," loser to ",Stats!$AN1271))</f>
        <v>Ryan loser to AJ</v>
      </c>
      <c r="AU1271" s="64">
        <f>ABS(Stats!$AQ1271-Stats!$AP1271)</f>
        <v>1.5</v>
      </c>
      <c r="AV1271" s="64">
        <f>Stats!$AQ1271+Stats!$AP1271</f>
        <v>178.5</v>
      </c>
      <c r="AW1271" s="64"/>
      <c r="AX1271" s="4"/>
      <c r="AY1271" s="4"/>
      <c r="AZ1271" s="4"/>
      <c r="BB1271" s="4"/>
      <c r="BC1271" s="4"/>
      <c r="BD1271" s="4"/>
      <c r="BE1271" s="4"/>
      <c r="BG1271" s="4"/>
      <c r="BH1271" s="4"/>
      <c r="BI1271" s="4"/>
      <c r="BJ1271" s="4"/>
      <c r="BK1271" s="4"/>
      <c r="BL1271" s="4"/>
      <c r="BM1271" s="4"/>
      <c r="BN1271" s="4"/>
      <c r="BO1271" s="4"/>
      <c r="BP1271" s="4"/>
      <c r="BQ1271" s="4"/>
      <c r="BR1271" s="4"/>
      <c r="BS1271" s="4"/>
      <c r="BT1271" s="4"/>
      <c r="BU1271" s="4"/>
      <c r="BV1271" s="4"/>
      <c r="BW1271" s="4"/>
      <c r="BX1271" s="4"/>
      <c r="BY1271" s="4"/>
      <c r="BZ1271" s="4"/>
      <c r="CA1271" s="4"/>
      <c r="CB1271" s="4"/>
      <c r="CC1271" s="4"/>
      <c r="CD1271" s="4"/>
      <c r="CE1271" s="4"/>
      <c r="CF1271" s="4"/>
      <c r="CG1271" s="4"/>
      <c r="CH1271" s="4"/>
      <c r="CI1271" s="4"/>
      <c r="CJ1271" s="4"/>
      <c r="CK1271" s="4"/>
      <c r="CL1271" s="4"/>
      <c r="CM1271" s="4"/>
      <c r="CN1271" s="4"/>
      <c r="CO1271" s="4"/>
      <c r="CP1271" s="4"/>
      <c r="CQ1271" s="4"/>
      <c r="CR1271" s="4"/>
      <c r="CS1271" s="4"/>
      <c r="CT1271" s="4"/>
      <c r="CU1271" s="4"/>
      <c r="CV1271" s="4"/>
      <c r="CW1271" s="4"/>
    </row>
    <row r="1272" ht="12.75" customHeight="1">
      <c r="A1272" s="4"/>
      <c r="B1272" s="4"/>
      <c r="C1272" s="4"/>
      <c r="D1272" s="4"/>
      <c r="E1272" s="4"/>
      <c r="F1272" s="4"/>
      <c r="G1272" s="4"/>
      <c r="H1272" s="4"/>
      <c r="I1272" s="4"/>
      <c r="J1272" s="5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5">
        <v>2013.0</v>
      </c>
      <c r="AM1272" s="45">
        <v>13.0</v>
      </c>
      <c r="AN1272" s="46" t="s">
        <v>63</v>
      </c>
      <c r="AO1272" s="46" t="s">
        <v>61</v>
      </c>
      <c r="AP1272" s="45">
        <v>125.75</v>
      </c>
      <c r="AQ1272" s="45">
        <v>57.75</v>
      </c>
      <c r="AR1272" s="46" t="str">
        <f>IF(Stats!$AP1272&gt;Stats!$AQ1272,Stats!$AN1272,Stats!$AO1272)</f>
        <v>Mike S</v>
      </c>
      <c r="AS1272" s="46" t="str">
        <f>IF(Stats!$AR1272=Stats!$AN1272,CONCATENATE(Stats!$AN1272," over ",Stats!$AO1272),CONCATENATE(Stats!$AO1272," over ",Stats!$AN1272))</f>
        <v>Mike S over Jimmy</v>
      </c>
      <c r="AT1272" s="46" t="str">
        <f>IF(Stats!$AR1272=Stats!$AO1272,CONCATENATE(Stats!$AN1272," loser to ",Stats!$AO1272),CONCATENATE(Stats!$AO1272," loser to ",Stats!$AN1272))</f>
        <v>Jimmy loser to Mike S</v>
      </c>
      <c r="AU1272" s="45">
        <f>ABS(Stats!$AQ1272-Stats!$AP1272)</f>
        <v>68</v>
      </c>
      <c r="AV1272" s="45">
        <f>Stats!$AQ1272+Stats!$AP1272</f>
        <v>183.5</v>
      </c>
      <c r="AW1272" s="45"/>
      <c r="AX1272" s="4"/>
      <c r="AY1272" s="4"/>
      <c r="AZ1272" s="4"/>
      <c r="BB1272" s="4"/>
      <c r="BC1272" s="4"/>
      <c r="BD1272" s="4"/>
      <c r="BE1272" s="4"/>
      <c r="BG1272" s="4"/>
      <c r="BH1272" s="4"/>
      <c r="BI1272" s="4"/>
      <c r="BJ1272" s="4"/>
      <c r="BK1272" s="4"/>
      <c r="BL1272" s="4"/>
      <c r="BM1272" s="4"/>
      <c r="BN1272" s="4"/>
      <c r="BO1272" s="4"/>
      <c r="BP1272" s="4"/>
      <c r="BQ1272" s="4"/>
      <c r="BR1272" s="4"/>
      <c r="BS1272" s="4"/>
      <c r="BT1272" s="4"/>
      <c r="BU1272" s="4"/>
      <c r="BV1272" s="4"/>
      <c r="BW1272" s="4"/>
      <c r="BX1272" s="4"/>
      <c r="BY1272" s="4"/>
      <c r="BZ1272" s="4"/>
      <c r="CA1272" s="4"/>
      <c r="CB1272" s="4"/>
      <c r="CC1272" s="4"/>
      <c r="CD1272" s="4"/>
      <c r="CE1272" s="4"/>
      <c r="CF1272" s="4"/>
      <c r="CG1272" s="4"/>
      <c r="CH1272" s="4"/>
      <c r="CI1272" s="4"/>
      <c r="CJ1272" s="4"/>
      <c r="CK1272" s="4"/>
      <c r="CL1272" s="4"/>
      <c r="CM1272" s="4"/>
      <c r="CN1272" s="4"/>
      <c r="CO1272" s="4"/>
      <c r="CP1272" s="4"/>
      <c r="CQ1272" s="4"/>
      <c r="CR1272" s="4"/>
      <c r="CS1272" s="4"/>
      <c r="CT1272" s="4"/>
      <c r="CU1272" s="4"/>
      <c r="CV1272" s="4"/>
      <c r="CW1272" s="4"/>
    </row>
    <row r="1273" ht="12.75" customHeight="1">
      <c r="A1273" s="4"/>
      <c r="B1273" s="4"/>
      <c r="C1273" s="4"/>
      <c r="D1273" s="4"/>
      <c r="E1273" s="4"/>
      <c r="F1273" s="4"/>
      <c r="G1273" s="4"/>
      <c r="H1273" s="4"/>
      <c r="I1273" s="4"/>
      <c r="J1273" s="5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64">
        <v>2013.0</v>
      </c>
      <c r="AM1273" s="64">
        <v>13.0</v>
      </c>
      <c r="AN1273" s="65" t="s">
        <v>69</v>
      </c>
      <c r="AO1273" s="65" t="s">
        <v>65</v>
      </c>
      <c r="AP1273" s="64">
        <v>88.5</v>
      </c>
      <c r="AQ1273" s="64">
        <v>97.25</v>
      </c>
      <c r="AR1273" s="65" t="str">
        <f>IF(Stats!$AP1273&gt;Stats!$AQ1273,Stats!$AN1273,Stats!$AO1273)</f>
        <v>Neill</v>
      </c>
      <c r="AS1273" s="65" t="str">
        <f>IF(Stats!$AR1273=Stats!$AN1273,CONCATENATE(Stats!$AN1273," over ",Stats!$AO1273),CONCATENATE(Stats!$AO1273," over ",Stats!$AN1273))</f>
        <v>Neill over Todd</v>
      </c>
      <c r="AT1273" s="65" t="str">
        <f>IF(Stats!$AR1273=Stats!$AO1273,CONCATENATE(Stats!$AN1273," loser to ",Stats!$AO1273),CONCATENATE(Stats!$AO1273," loser to ",Stats!$AN1273))</f>
        <v>Todd loser to Neill</v>
      </c>
      <c r="AU1273" s="64">
        <f>ABS(Stats!$AQ1273-Stats!$AP1273)</f>
        <v>8.75</v>
      </c>
      <c r="AV1273" s="64">
        <f>Stats!$AQ1273+Stats!$AP1273</f>
        <v>185.75</v>
      </c>
      <c r="AW1273" s="64"/>
      <c r="AX1273" s="4"/>
      <c r="AY1273" s="4"/>
      <c r="AZ1273" s="4"/>
      <c r="BB1273" s="4"/>
      <c r="BC1273" s="4"/>
      <c r="BD1273" s="4"/>
      <c r="BE1273" s="4"/>
      <c r="BG1273" s="4"/>
      <c r="BH1273" s="4"/>
      <c r="BI1273" s="4"/>
      <c r="BJ1273" s="4"/>
      <c r="BK1273" s="4"/>
      <c r="BL1273" s="4"/>
      <c r="BM1273" s="4"/>
      <c r="BN1273" s="4"/>
      <c r="BO1273" s="4"/>
      <c r="BP1273" s="4"/>
      <c r="BQ1273" s="4"/>
      <c r="BR1273" s="4"/>
      <c r="BS1273" s="4"/>
      <c r="BT1273" s="4"/>
      <c r="BU1273" s="4"/>
      <c r="BV1273" s="4"/>
      <c r="BW1273" s="4"/>
      <c r="BX1273" s="4"/>
      <c r="BY1273" s="4"/>
      <c r="BZ1273" s="4"/>
      <c r="CA1273" s="4"/>
      <c r="CB1273" s="4"/>
      <c r="CC1273" s="4"/>
      <c r="CD1273" s="4"/>
      <c r="CE1273" s="4"/>
      <c r="CF1273" s="4"/>
      <c r="CG1273" s="4"/>
      <c r="CH1273" s="4"/>
      <c r="CI1273" s="4"/>
      <c r="CJ1273" s="4"/>
      <c r="CK1273" s="4"/>
      <c r="CL1273" s="4"/>
      <c r="CM1273" s="4"/>
      <c r="CN1273" s="4"/>
      <c r="CO1273" s="4"/>
      <c r="CP1273" s="4"/>
      <c r="CQ1273" s="4"/>
      <c r="CR1273" s="4"/>
      <c r="CS1273" s="4"/>
      <c r="CT1273" s="4"/>
      <c r="CU1273" s="4"/>
      <c r="CV1273" s="4"/>
      <c r="CW1273" s="4"/>
    </row>
    <row r="1274" ht="12.75" customHeight="1">
      <c r="A1274" s="4"/>
      <c r="B1274" s="4"/>
      <c r="C1274" s="4"/>
      <c r="D1274" s="4"/>
      <c r="E1274" s="4"/>
      <c r="F1274" s="4"/>
      <c r="G1274" s="4"/>
      <c r="H1274" s="4"/>
      <c r="I1274" s="4"/>
      <c r="J1274" s="5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5">
        <v>2013.0</v>
      </c>
      <c r="AM1274" s="45">
        <v>13.0</v>
      </c>
      <c r="AN1274" s="46" t="s">
        <v>49</v>
      </c>
      <c r="AO1274" s="46" t="s">
        <v>51</v>
      </c>
      <c r="AP1274" s="45">
        <v>125.0</v>
      </c>
      <c r="AQ1274" s="45">
        <v>133.5</v>
      </c>
      <c r="AR1274" s="46" t="str">
        <f>IF(Stats!$AP1274&gt;Stats!$AQ1274,Stats!$AN1274,Stats!$AO1274)</f>
        <v>Cam</v>
      </c>
      <c r="AS1274" s="46" t="str">
        <f>IF(Stats!$AR1274=Stats!$AN1274,CONCATENATE(Stats!$AN1274," over ",Stats!$AO1274),CONCATENATE(Stats!$AO1274," over ",Stats!$AN1274))</f>
        <v>Cam over Adler</v>
      </c>
      <c r="AT1274" s="46" t="str">
        <f>IF(Stats!$AR1274=Stats!$AO1274,CONCATENATE(Stats!$AN1274," loser to ",Stats!$AO1274),CONCATENATE(Stats!$AO1274," loser to ",Stats!$AN1274))</f>
        <v>Adler loser to Cam</v>
      </c>
      <c r="AU1274" s="45">
        <f>ABS(Stats!$AQ1274-Stats!$AP1274)</f>
        <v>8.5</v>
      </c>
      <c r="AV1274" s="45">
        <f>Stats!$AQ1274+Stats!$AP1274</f>
        <v>258.5</v>
      </c>
      <c r="AW1274" s="45"/>
      <c r="AX1274" s="4"/>
      <c r="AY1274" s="4"/>
      <c r="AZ1274" s="4"/>
      <c r="BB1274" s="4"/>
      <c r="BC1274" s="4"/>
      <c r="BD1274" s="4"/>
      <c r="BE1274" s="4"/>
      <c r="BG1274" s="4"/>
      <c r="BH1274" s="4"/>
      <c r="BI1274" s="4"/>
      <c r="BJ1274" s="4"/>
      <c r="BK1274" s="4"/>
      <c r="BL1274" s="4"/>
      <c r="BM1274" s="4"/>
      <c r="BN1274" s="4"/>
      <c r="BO1274" s="4"/>
      <c r="BP1274" s="4"/>
      <c r="BQ1274" s="4"/>
      <c r="BR1274" s="4"/>
      <c r="BS1274" s="4"/>
      <c r="BT1274" s="4"/>
      <c r="BU1274" s="4"/>
      <c r="BV1274" s="4"/>
      <c r="BW1274" s="4"/>
      <c r="BX1274" s="4"/>
      <c r="BY1274" s="4"/>
      <c r="BZ1274" s="4"/>
      <c r="CA1274" s="4"/>
      <c r="CB1274" s="4"/>
      <c r="CC1274" s="4"/>
      <c r="CD1274" s="4"/>
      <c r="CE1274" s="4"/>
      <c r="CF1274" s="4"/>
      <c r="CG1274" s="4"/>
      <c r="CH1274" s="4"/>
      <c r="CI1274" s="4"/>
      <c r="CJ1274" s="4"/>
      <c r="CK1274" s="4"/>
      <c r="CL1274" s="4"/>
      <c r="CM1274" s="4"/>
      <c r="CN1274" s="4"/>
      <c r="CO1274" s="4"/>
      <c r="CP1274" s="4"/>
      <c r="CQ1274" s="4"/>
      <c r="CR1274" s="4"/>
      <c r="CS1274" s="4"/>
      <c r="CT1274" s="4"/>
      <c r="CU1274" s="4"/>
      <c r="CV1274" s="4"/>
      <c r="CW1274" s="4"/>
    </row>
    <row r="1275" ht="12.75" customHeight="1">
      <c r="A1275" s="4"/>
      <c r="B1275" s="4"/>
      <c r="C1275" s="4"/>
      <c r="D1275" s="4"/>
      <c r="E1275" s="4"/>
      <c r="F1275" s="4"/>
      <c r="G1275" s="4"/>
      <c r="H1275" s="4"/>
      <c r="I1275" s="4"/>
      <c r="J1275" s="5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64">
        <v>2013.0</v>
      </c>
      <c r="AM1275" s="64">
        <v>13.0</v>
      </c>
      <c r="AN1275" s="65" t="s">
        <v>57</v>
      </c>
      <c r="AO1275" s="65" t="s">
        <v>66</v>
      </c>
      <c r="AP1275" s="64">
        <v>113.5</v>
      </c>
      <c r="AQ1275" s="64">
        <v>72.75</v>
      </c>
      <c r="AR1275" s="65" t="str">
        <f>IF(Stats!$AP1275&gt;Stats!$AQ1275,Stats!$AN1275,Stats!$AO1275)</f>
        <v>Doug</v>
      </c>
      <c r="AS1275" s="65" t="str">
        <f>IF(Stats!$AR1275=Stats!$AN1275,CONCATENATE(Stats!$AN1275," over ",Stats!$AO1275),CONCATENATE(Stats!$AO1275," over ",Stats!$AN1275))</f>
        <v>Doug over Nixon</v>
      </c>
      <c r="AT1275" s="65" t="str">
        <f>IF(Stats!$AR1275=Stats!$AO1275,CONCATENATE(Stats!$AN1275," loser to ",Stats!$AO1275),CONCATENATE(Stats!$AO1275," loser to ",Stats!$AN1275))</f>
        <v>Nixon loser to Doug</v>
      </c>
      <c r="AU1275" s="64">
        <f>ABS(Stats!$AQ1275-Stats!$AP1275)</f>
        <v>40.75</v>
      </c>
      <c r="AV1275" s="64">
        <f>Stats!$AQ1275+Stats!$AP1275</f>
        <v>186.25</v>
      </c>
      <c r="AW1275" s="64"/>
      <c r="AX1275" s="4"/>
      <c r="AY1275" s="4"/>
      <c r="AZ1275" s="4"/>
      <c r="BB1275" s="4"/>
      <c r="BC1275" s="4"/>
      <c r="BD1275" s="4"/>
      <c r="BE1275" s="4"/>
      <c r="BG1275" s="4"/>
      <c r="BH1275" s="4"/>
      <c r="BI1275" s="4"/>
      <c r="BJ1275" s="4"/>
      <c r="BK1275" s="4"/>
      <c r="BL1275" s="4"/>
      <c r="BM1275" s="4"/>
      <c r="BN1275" s="4"/>
      <c r="BO1275" s="4"/>
      <c r="BP1275" s="4"/>
      <c r="BQ1275" s="4"/>
      <c r="BR1275" s="4"/>
      <c r="BS1275" s="4"/>
      <c r="BT1275" s="4"/>
      <c r="BU1275" s="4"/>
      <c r="BV1275" s="4"/>
      <c r="BW1275" s="4"/>
      <c r="BX1275" s="4"/>
      <c r="BY1275" s="4"/>
      <c r="BZ1275" s="4"/>
      <c r="CA1275" s="4"/>
      <c r="CB1275" s="4"/>
      <c r="CC1275" s="4"/>
      <c r="CD1275" s="4"/>
      <c r="CE1275" s="4"/>
      <c r="CF1275" s="4"/>
      <c r="CG1275" s="4"/>
      <c r="CH1275" s="4"/>
      <c r="CI1275" s="4"/>
      <c r="CJ1275" s="4"/>
      <c r="CK1275" s="4"/>
      <c r="CL1275" s="4"/>
      <c r="CM1275" s="4"/>
      <c r="CN1275" s="4"/>
      <c r="CO1275" s="4"/>
      <c r="CP1275" s="4"/>
      <c r="CQ1275" s="4"/>
      <c r="CR1275" s="4"/>
      <c r="CS1275" s="4"/>
      <c r="CT1275" s="4"/>
      <c r="CU1275" s="4"/>
      <c r="CV1275" s="4"/>
      <c r="CW1275" s="4"/>
    </row>
    <row r="1276" ht="12.75" customHeight="1">
      <c r="A1276" s="4"/>
      <c r="B1276" s="4"/>
      <c r="C1276" s="4"/>
      <c r="D1276" s="4"/>
      <c r="E1276" s="4"/>
      <c r="F1276" s="4"/>
      <c r="G1276" s="4"/>
      <c r="H1276" s="4"/>
      <c r="I1276" s="4"/>
      <c r="J1276" s="5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5">
        <v>2013.0</v>
      </c>
      <c r="AM1276" s="45">
        <v>12.0</v>
      </c>
      <c r="AN1276" s="46" t="s">
        <v>66</v>
      </c>
      <c r="AO1276" s="46" t="s">
        <v>55</v>
      </c>
      <c r="AP1276" s="45">
        <v>89.25</v>
      </c>
      <c r="AQ1276" s="45">
        <v>73.75</v>
      </c>
      <c r="AR1276" s="46" t="str">
        <f>IF(Stats!$AP1276&gt;Stats!$AQ1276,Stats!$AN1276,Stats!$AO1276)</f>
        <v>Nixon</v>
      </c>
      <c r="AS1276" s="46" t="str">
        <f>IF(Stats!$AR1276=Stats!$AN1276,CONCATENATE(Stats!$AN1276," over ",Stats!$AO1276),CONCATENATE(Stats!$AO1276," over ",Stats!$AN1276))</f>
        <v>Nixon over Dave</v>
      </c>
      <c r="AT1276" s="46" t="str">
        <f>IF(Stats!$AR1276=Stats!$AO1276,CONCATENATE(Stats!$AN1276," loser to ",Stats!$AO1276),CONCATENATE(Stats!$AO1276," loser to ",Stats!$AN1276))</f>
        <v>Dave loser to Nixon</v>
      </c>
      <c r="AU1276" s="45">
        <f>ABS(Stats!$AQ1276-Stats!$AP1276)</f>
        <v>15.5</v>
      </c>
      <c r="AV1276" s="45">
        <f>Stats!$AQ1276+Stats!$AP1276</f>
        <v>163</v>
      </c>
      <c r="AW1276" s="45"/>
      <c r="AX1276" s="4"/>
      <c r="AY1276" s="4"/>
      <c r="AZ1276" s="4"/>
      <c r="BB1276" s="4"/>
      <c r="BC1276" s="4"/>
      <c r="BD1276" s="4"/>
      <c r="BE1276" s="4"/>
      <c r="BG1276" s="4"/>
      <c r="BH1276" s="4"/>
      <c r="BI1276" s="4"/>
      <c r="BJ1276" s="4"/>
      <c r="BK1276" s="4"/>
      <c r="BL1276" s="4"/>
      <c r="BM1276" s="4"/>
      <c r="BN1276" s="4"/>
      <c r="BO1276" s="4"/>
      <c r="BP1276" s="4"/>
      <c r="BQ1276" s="4"/>
      <c r="BR1276" s="4"/>
      <c r="BS1276" s="4"/>
      <c r="BT1276" s="4"/>
      <c r="BU1276" s="4"/>
      <c r="BV1276" s="4"/>
      <c r="BW1276" s="4"/>
      <c r="BX1276" s="4"/>
      <c r="BY1276" s="4"/>
      <c r="BZ1276" s="4"/>
      <c r="CA1276" s="4"/>
      <c r="CB1276" s="4"/>
      <c r="CC1276" s="4"/>
      <c r="CD1276" s="4"/>
      <c r="CE1276" s="4"/>
      <c r="CF1276" s="4"/>
      <c r="CG1276" s="4"/>
      <c r="CH1276" s="4"/>
      <c r="CI1276" s="4"/>
      <c r="CJ1276" s="4"/>
      <c r="CK1276" s="4"/>
      <c r="CL1276" s="4"/>
      <c r="CM1276" s="4"/>
      <c r="CN1276" s="4"/>
      <c r="CO1276" s="4"/>
      <c r="CP1276" s="4"/>
      <c r="CQ1276" s="4"/>
      <c r="CR1276" s="4"/>
      <c r="CS1276" s="4"/>
      <c r="CT1276" s="4"/>
      <c r="CU1276" s="4"/>
      <c r="CV1276" s="4"/>
      <c r="CW1276" s="4"/>
    </row>
    <row r="1277" ht="12.75" customHeight="1">
      <c r="A1277" s="4"/>
      <c r="B1277" s="4"/>
      <c r="C1277" s="4"/>
      <c r="D1277" s="4"/>
      <c r="E1277" s="4"/>
      <c r="F1277" s="4"/>
      <c r="G1277" s="4"/>
      <c r="H1277" s="4"/>
      <c r="I1277" s="4"/>
      <c r="J1277" s="5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64">
        <v>2013.0</v>
      </c>
      <c r="AM1277" s="64">
        <v>12.0</v>
      </c>
      <c r="AN1277" s="65" t="s">
        <v>59</v>
      </c>
      <c r="AO1277" s="65" t="s">
        <v>68</v>
      </c>
      <c r="AP1277" s="64">
        <v>99.0</v>
      </c>
      <c r="AQ1277" s="64">
        <v>68.0</v>
      </c>
      <c r="AR1277" s="65" t="str">
        <f>IF(Stats!$AP1277&gt;Stats!$AQ1277,Stats!$AN1277,Stats!$AO1277)</f>
        <v>Forrest</v>
      </c>
      <c r="AS1277" s="65" t="str">
        <f>IF(Stats!$AR1277=Stats!$AN1277,CONCATENATE(Stats!$AN1277," over ",Stats!$AO1277),CONCATENATE(Stats!$AO1277," over ",Stats!$AN1277))</f>
        <v>Forrest over Ryan</v>
      </c>
      <c r="AT1277" s="65" t="str">
        <f>IF(Stats!$AR1277=Stats!$AO1277,CONCATENATE(Stats!$AN1277," loser to ",Stats!$AO1277),CONCATENATE(Stats!$AO1277," loser to ",Stats!$AN1277))</f>
        <v>Ryan loser to Forrest</v>
      </c>
      <c r="AU1277" s="64">
        <f>ABS(Stats!$AQ1277-Stats!$AP1277)</f>
        <v>31</v>
      </c>
      <c r="AV1277" s="64">
        <f>Stats!$AQ1277+Stats!$AP1277</f>
        <v>167</v>
      </c>
      <c r="AW1277" s="64"/>
      <c r="AX1277" s="4"/>
      <c r="AY1277" s="4"/>
      <c r="AZ1277" s="4"/>
      <c r="BB1277" s="4"/>
      <c r="BC1277" s="4"/>
      <c r="BD1277" s="4"/>
      <c r="BE1277" s="4"/>
      <c r="BG1277" s="4"/>
      <c r="BH1277" s="4"/>
      <c r="BI1277" s="4"/>
      <c r="BJ1277" s="4"/>
      <c r="BK1277" s="4"/>
      <c r="BL1277" s="4"/>
      <c r="BM1277" s="4"/>
      <c r="BN1277" s="4"/>
      <c r="BO1277" s="4"/>
      <c r="BP1277" s="4"/>
      <c r="BQ1277" s="4"/>
      <c r="BR1277" s="4"/>
      <c r="BS1277" s="4"/>
      <c r="BT1277" s="4"/>
      <c r="BU1277" s="4"/>
      <c r="BV1277" s="4"/>
      <c r="BW1277" s="4"/>
      <c r="BX1277" s="4"/>
      <c r="BY1277" s="4"/>
      <c r="BZ1277" s="4"/>
      <c r="CA1277" s="4"/>
      <c r="CB1277" s="4"/>
      <c r="CC1277" s="4"/>
      <c r="CD1277" s="4"/>
      <c r="CE1277" s="4"/>
      <c r="CF1277" s="4"/>
      <c r="CG1277" s="4"/>
      <c r="CH1277" s="4"/>
      <c r="CI1277" s="4"/>
      <c r="CJ1277" s="4"/>
      <c r="CK1277" s="4"/>
      <c r="CL1277" s="4"/>
      <c r="CM1277" s="4"/>
      <c r="CN1277" s="4"/>
      <c r="CO1277" s="4"/>
      <c r="CP1277" s="4"/>
      <c r="CQ1277" s="4"/>
      <c r="CR1277" s="4"/>
      <c r="CS1277" s="4"/>
      <c r="CT1277" s="4"/>
      <c r="CU1277" s="4"/>
      <c r="CV1277" s="4"/>
      <c r="CW1277" s="4"/>
    </row>
    <row r="1278" ht="12.75" customHeight="1">
      <c r="A1278" s="4"/>
      <c r="B1278" s="4"/>
      <c r="C1278" s="4"/>
      <c r="D1278" s="4"/>
      <c r="E1278" s="4"/>
      <c r="F1278" s="4"/>
      <c r="G1278" s="4"/>
      <c r="H1278" s="4"/>
      <c r="I1278" s="4"/>
      <c r="J1278" s="5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5">
        <v>2013.0</v>
      </c>
      <c r="AM1278" s="45">
        <v>12.0</v>
      </c>
      <c r="AN1278" s="46" t="s">
        <v>50</v>
      </c>
      <c r="AO1278" s="46" t="s">
        <v>63</v>
      </c>
      <c r="AP1278" s="45">
        <v>68.0</v>
      </c>
      <c r="AQ1278" s="45">
        <v>100.25</v>
      </c>
      <c r="AR1278" s="46" t="str">
        <f>IF(Stats!$AP1278&gt;Stats!$AQ1278,Stats!$AN1278,Stats!$AO1278)</f>
        <v>Mike S</v>
      </c>
      <c r="AS1278" s="46" t="str">
        <f>IF(Stats!$AR1278=Stats!$AN1278,CONCATENATE(Stats!$AN1278," over ",Stats!$AO1278),CONCATENATE(Stats!$AO1278," over ",Stats!$AN1278))</f>
        <v>Mike S over AJ</v>
      </c>
      <c r="AT1278" s="46" t="str">
        <f>IF(Stats!$AR1278=Stats!$AO1278,CONCATENATE(Stats!$AN1278," loser to ",Stats!$AO1278),CONCATENATE(Stats!$AO1278," loser to ",Stats!$AN1278))</f>
        <v>AJ loser to Mike S</v>
      </c>
      <c r="AU1278" s="45">
        <f>ABS(Stats!$AQ1278-Stats!$AP1278)</f>
        <v>32.25</v>
      </c>
      <c r="AV1278" s="45">
        <f>Stats!$AQ1278+Stats!$AP1278</f>
        <v>168.25</v>
      </c>
      <c r="AW1278" s="45"/>
      <c r="AX1278" s="4"/>
      <c r="AY1278" s="4"/>
      <c r="AZ1278" s="4"/>
      <c r="BB1278" s="4"/>
      <c r="BC1278" s="4"/>
      <c r="BD1278" s="4"/>
      <c r="BE1278" s="4"/>
      <c r="BG1278" s="4"/>
      <c r="BH1278" s="4"/>
      <c r="BI1278" s="4"/>
      <c r="BJ1278" s="4"/>
      <c r="BK1278" s="4"/>
      <c r="BL1278" s="4"/>
      <c r="BM1278" s="4"/>
      <c r="BN1278" s="4"/>
      <c r="BO1278" s="4"/>
      <c r="BP1278" s="4"/>
      <c r="BQ1278" s="4"/>
      <c r="BR1278" s="4"/>
      <c r="BS1278" s="4"/>
      <c r="BT1278" s="4"/>
      <c r="BU1278" s="4"/>
      <c r="BV1278" s="4"/>
      <c r="BW1278" s="4"/>
      <c r="BX1278" s="4"/>
      <c r="BY1278" s="4"/>
      <c r="BZ1278" s="4"/>
      <c r="CA1278" s="4"/>
      <c r="CB1278" s="4"/>
      <c r="CC1278" s="4"/>
      <c r="CD1278" s="4"/>
      <c r="CE1278" s="4"/>
      <c r="CF1278" s="4"/>
      <c r="CG1278" s="4"/>
      <c r="CH1278" s="4"/>
      <c r="CI1278" s="4"/>
      <c r="CJ1278" s="4"/>
      <c r="CK1278" s="4"/>
      <c r="CL1278" s="4"/>
      <c r="CM1278" s="4"/>
      <c r="CN1278" s="4"/>
      <c r="CO1278" s="4"/>
      <c r="CP1278" s="4"/>
      <c r="CQ1278" s="4"/>
      <c r="CR1278" s="4"/>
      <c r="CS1278" s="4"/>
      <c r="CT1278" s="4"/>
      <c r="CU1278" s="4"/>
      <c r="CV1278" s="4"/>
      <c r="CW1278" s="4"/>
    </row>
    <row r="1279" ht="12.75" customHeight="1">
      <c r="A1279" s="4"/>
      <c r="B1279" s="4"/>
      <c r="C1279" s="4"/>
      <c r="D1279" s="4"/>
      <c r="E1279" s="4"/>
      <c r="F1279" s="4"/>
      <c r="G1279" s="4"/>
      <c r="H1279" s="4"/>
      <c r="I1279" s="4"/>
      <c r="J1279" s="5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64">
        <v>2013.0</v>
      </c>
      <c r="AM1279" s="64">
        <v>12.0</v>
      </c>
      <c r="AN1279" s="65" t="s">
        <v>61</v>
      </c>
      <c r="AO1279" s="65" t="s">
        <v>69</v>
      </c>
      <c r="AP1279" s="64">
        <v>51.75</v>
      </c>
      <c r="AQ1279" s="64">
        <v>105.75</v>
      </c>
      <c r="AR1279" s="65" t="str">
        <f>IF(Stats!$AP1279&gt;Stats!$AQ1279,Stats!$AN1279,Stats!$AO1279)</f>
        <v>Todd</v>
      </c>
      <c r="AS1279" s="65" t="str">
        <f>IF(Stats!$AR1279=Stats!$AN1279,CONCATENATE(Stats!$AN1279," over ",Stats!$AO1279),CONCATENATE(Stats!$AO1279," over ",Stats!$AN1279))</f>
        <v>Todd over Jimmy</v>
      </c>
      <c r="AT1279" s="65" t="str">
        <f>IF(Stats!$AR1279=Stats!$AO1279,CONCATENATE(Stats!$AN1279," loser to ",Stats!$AO1279),CONCATENATE(Stats!$AO1279," loser to ",Stats!$AN1279))</f>
        <v>Jimmy loser to Todd</v>
      </c>
      <c r="AU1279" s="64">
        <f>ABS(Stats!$AQ1279-Stats!$AP1279)</f>
        <v>54</v>
      </c>
      <c r="AV1279" s="64">
        <f>Stats!$AQ1279+Stats!$AP1279</f>
        <v>157.5</v>
      </c>
      <c r="AW1279" s="64"/>
      <c r="AX1279" s="4"/>
      <c r="AY1279" s="4"/>
      <c r="AZ1279" s="4"/>
      <c r="BB1279" s="4"/>
      <c r="BC1279" s="4"/>
      <c r="BD1279" s="4"/>
      <c r="BE1279" s="4"/>
      <c r="BG1279" s="4"/>
      <c r="BH1279" s="4"/>
      <c r="BI1279" s="4"/>
      <c r="BJ1279" s="4"/>
      <c r="BK1279" s="4"/>
      <c r="BL1279" s="4"/>
      <c r="BM1279" s="4"/>
      <c r="BN1279" s="4"/>
      <c r="BO1279" s="4"/>
      <c r="BP1279" s="4"/>
      <c r="BQ1279" s="4"/>
      <c r="BR1279" s="4"/>
      <c r="BS1279" s="4"/>
      <c r="BT1279" s="4"/>
      <c r="BU1279" s="4"/>
      <c r="BV1279" s="4"/>
      <c r="BW1279" s="4"/>
      <c r="BX1279" s="4"/>
      <c r="BY1279" s="4"/>
      <c r="BZ1279" s="4"/>
      <c r="CA1279" s="4"/>
      <c r="CB1279" s="4"/>
      <c r="CC1279" s="4"/>
      <c r="CD1279" s="4"/>
      <c r="CE1279" s="4"/>
      <c r="CF1279" s="4"/>
      <c r="CG1279" s="4"/>
      <c r="CH1279" s="4"/>
      <c r="CI1279" s="4"/>
      <c r="CJ1279" s="4"/>
      <c r="CK1279" s="4"/>
      <c r="CL1279" s="4"/>
      <c r="CM1279" s="4"/>
      <c r="CN1279" s="4"/>
      <c r="CO1279" s="4"/>
      <c r="CP1279" s="4"/>
      <c r="CQ1279" s="4"/>
      <c r="CR1279" s="4"/>
      <c r="CS1279" s="4"/>
      <c r="CT1279" s="4"/>
      <c r="CU1279" s="4"/>
      <c r="CV1279" s="4"/>
      <c r="CW1279" s="4"/>
    </row>
    <row r="1280" ht="12.75" customHeight="1">
      <c r="A1280" s="4"/>
      <c r="B1280" s="4"/>
      <c r="C1280" s="4"/>
      <c r="D1280" s="4"/>
      <c r="E1280" s="4"/>
      <c r="F1280" s="4"/>
      <c r="G1280" s="4"/>
      <c r="H1280" s="4"/>
      <c r="I1280" s="4"/>
      <c r="J1280" s="5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5">
        <v>2013.0</v>
      </c>
      <c r="AM1280" s="45">
        <v>12.0</v>
      </c>
      <c r="AN1280" s="46" t="s">
        <v>65</v>
      </c>
      <c r="AO1280" s="46" t="s">
        <v>49</v>
      </c>
      <c r="AP1280" s="45">
        <v>69.75</v>
      </c>
      <c r="AQ1280" s="45">
        <v>120.25</v>
      </c>
      <c r="AR1280" s="46" t="str">
        <f>IF(Stats!$AP1280&gt;Stats!$AQ1280,Stats!$AN1280,Stats!$AO1280)</f>
        <v>Adler</v>
      </c>
      <c r="AS1280" s="46" t="str">
        <f>IF(Stats!$AR1280=Stats!$AN1280,CONCATENATE(Stats!$AN1280," over ",Stats!$AO1280),CONCATENATE(Stats!$AO1280," over ",Stats!$AN1280))</f>
        <v>Adler over Neill</v>
      </c>
      <c r="AT1280" s="46" t="str">
        <f>IF(Stats!$AR1280=Stats!$AO1280,CONCATENATE(Stats!$AN1280," loser to ",Stats!$AO1280),CONCATENATE(Stats!$AO1280," loser to ",Stats!$AN1280))</f>
        <v>Neill loser to Adler</v>
      </c>
      <c r="AU1280" s="45">
        <f>ABS(Stats!$AQ1280-Stats!$AP1280)</f>
        <v>50.5</v>
      </c>
      <c r="AV1280" s="45">
        <f>Stats!$AQ1280+Stats!$AP1280</f>
        <v>190</v>
      </c>
      <c r="AW1280" s="45"/>
      <c r="AX1280" s="4"/>
      <c r="AY1280" s="4"/>
      <c r="AZ1280" s="4"/>
      <c r="BB1280" s="4"/>
      <c r="BC1280" s="4"/>
      <c r="BD1280" s="4"/>
      <c r="BE1280" s="4"/>
      <c r="BG1280" s="4"/>
      <c r="BH1280" s="4"/>
      <c r="BI1280" s="4"/>
      <c r="BJ1280" s="4"/>
      <c r="BK1280" s="4"/>
      <c r="BL1280" s="4"/>
      <c r="BM1280" s="4"/>
      <c r="BN1280" s="4"/>
      <c r="BO1280" s="4"/>
      <c r="BP1280" s="4"/>
      <c r="BQ1280" s="4"/>
      <c r="BR1280" s="4"/>
      <c r="BS1280" s="4"/>
      <c r="BT1280" s="4"/>
      <c r="BU1280" s="4"/>
      <c r="BV1280" s="4"/>
      <c r="BW1280" s="4"/>
      <c r="BX1280" s="4"/>
      <c r="BY1280" s="4"/>
      <c r="BZ1280" s="4"/>
      <c r="CA1280" s="4"/>
      <c r="CB1280" s="4"/>
      <c r="CC1280" s="4"/>
      <c r="CD1280" s="4"/>
      <c r="CE1280" s="4"/>
      <c r="CF1280" s="4"/>
      <c r="CG1280" s="4"/>
      <c r="CH1280" s="4"/>
      <c r="CI1280" s="4"/>
      <c r="CJ1280" s="4"/>
      <c r="CK1280" s="4"/>
      <c r="CL1280" s="4"/>
      <c r="CM1280" s="4"/>
      <c r="CN1280" s="4"/>
      <c r="CO1280" s="4"/>
      <c r="CP1280" s="4"/>
      <c r="CQ1280" s="4"/>
      <c r="CR1280" s="4"/>
      <c r="CS1280" s="4"/>
      <c r="CT1280" s="4"/>
      <c r="CU1280" s="4"/>
      <c r="CV1280" s="4"/>
      <c r="CW1280" s="4"/>
    </row>
    <row r="1281" ht="12.75" customHeight="1">
      <c r="A1281" s="4"/>
      <c r="B1281" s="4"/>
      <c r="C1281" s="4"/>
      <c r="D1281" s="4"/>
      <c r="E1281" s="4"/>
      <c r="F1281" s="4"/>
      <c r="G1281" s="4"/>
      <c r="H1281" s="4"/>
      <c r="I1281" s="4"/>
      <c r="J1281" s="5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64">
        <v>2013.0</v>
      </c>
      <c r="AM1281" s="64">
        <v>12.0</v>
      </c>
      <c r="AN1281" s="65" t="s">
        <v>51</v>
      </c>
      <c r="AO1281" s="65" t="s">
        <v>57</v>
      </c>
      <c r="AP1281" s="64">
        <v>73.5</v>
      </c>
      <c r="AQ1281" s="64">
        <v>93.0</v>
      </c>
      <c r="AR1281" s="65" t="str">
        <f>IF(Stats!$AP1281&gt;Stats!$AQ1281,Stats!$AN1281,Stats!$AO1281)</f>
        <v>Doug</v>
      </c>
      <c r="AS1281" s="65" t="str">
        <f>IF(Stats!$AR1281=Stats!$AN1281,CONCATENATE(Stats!$AN1281," over ",Stats!$AO1281),CONCATENATE(Stats!$AO1281," over ",Stats!$AN1281))</f>
        <v>Doug over Cam</v>
      </c>
      <c r="AT1281" s="65" t="str">
        <f>IF(Stats!$AR1281=Stats!$AO1281,CONCATENATE(Stats!$AN1281," loser to ",Stats!$AO1281),CONCATENATE(Stats!$AO1281," loser to ",Stats!$AN1281))</f>
        <v>Cam loser to Doug</v>
      </c>
      <c r="AU1281" s="64">
        <f>ABS(Stats!$AQ1281-Stats!$AP1281)</f>
        <v>19.5</v>
      </c>
      <c r="AV1281" s="64">
        <f>Stats!$AQ1281+Stats!$AP1281</f>
        <v>166.5</v>
      </c>
      <c r="AW1281" s="64"/>
      <c r="AX1281" s="4"/>
      <c r="AY1281" s="4"/>
      <c r="AZ1281" s="4"/>
      <c r="BB1281" s="4"/>
      <c r="BC1281" s="4"/>
      <c r="BD1281" s="4"/>
      <c r="BE1281" s="4"/>
      <c r="BG1281" s="4"/>
      <c r="BH1281" s="4"/>
      <c r="BI1281" s="4"/>
      <c r="BJ1281" s="4"/>
      <c r="BK1281" s="4"/>
      <c r="BL1281" s="4"/>
      <c r="BM1281" s="4"/>
      <c r="BN1281" s="4"/>
      <c r="BO1281" s="4"/>
      <c r="BP1281" s="4"/>
      <c r="BQ1281" s="4"/>
      <c r="BR1281" s="4"/>
      <c r="BS1281" s="4"/>
      <c r="BT1281" s="4"/>
      <c r="BU1281" s="4"/>
      <c r="BV1281" s="4"/>
      <c r="BW1281" s="4"/>
      <c r="BX1281" s="4"/>
      <c r="BY1281" s="4"/>
      <c r="BZ1281" s="4"/>
      <c r="CA1281" s="4"/>
      <c r="CB1281" s="4"/>
      <c r="CC1281" s="4"/>
      <c r="CD1281" s="4"/>
      <c r="CE1281" s="4"/>
      <c r="CF1281" s="4"/>
      <c r="CG1281" s="4"/>
      <c r="CH1281" s="4"/>
      <c r="CI1281" s="4"/>
      <c r="CJ1281" s="4"/>
      <c r="CK1281" s="4"/>
      <c r="CL1281" s="4"/>
      <c r="CM1281" s="4"/>
      <c r="CN1281" s="4"/>
      <c r="CO1281" s="4"/>
      <c r="CP1281" s="4"/>
      <c r="CQ1281" s="4"/>
      <c r="CR1281" s="4"/>
      <c r="CS1281" s="4"/>
      <c r="CT1281" s="4"/>
      <c r="CU1281" s="4"/>
      <c r="CV1281" s="4"/>
      <c r="CW1281" s="4"/>
    </row>
    <row r="1282" ht="12.75" customHeight="1">
      <c r="A1282" s="4"/>
      <c r="B1282" s="4"/>
      <c r="C1282" s="4"/>
      <c r="D1282" s="4"/>
      <c r="E1282" s="4"/>
      <c r="F1282" s="4"/>
      <c r="G1282" s="4"/>
      <c r="H1282" s="4"/>
      <c r="I1282" s="4"/>
      <c r="J1282" s="5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5">
        <v>2013.0</v>
      </c>
      <c r="AM1282" s="45">
        <v>11.0</v>
      </c>
      <c r="AN1282" s="46" t="s">
        <v>51</v>
      </c>
      <c r="AO1282" s="46" t="s">
        <v>55</v>
      </c>
      <c r="AP1282" s="45">
        <v>68.25</v>
      </c>
      <c r="AQ1282" s="45">
        <v>79.25</v>
      </c>
      <c r="AR1282" s="46" t="str">
        <f>IF(Stats!$AP1282&gt;Stats!$AQ1282,Stats!$AN1282,Stats!$AO1282)</f>
        <v>Dave</v>
      </c>
      <c r="AS1282" s="46" t="str">
        <f>IF(Stats!$AR1282=Stats!$AN1282,CONCATENATE(Stats!$AN1282," over ",Stats!$AO1282),CONCATENATE(Stats!$AO1282," over ",Stats!$AN1282))</f>
        <v>Dave over Cam</v>
      </c>
      <c r="AT1282" s="46" t="str">
        <f>IF(Stats!$AR1282=Stats!$AO1282,CONCATENATE(Stats!$AN1282," loser to ",Stats!$AO1282),CONCATENATE(Stats!$AO1282," loser to ",Stats!$AN1282))</f>
        <v>Cam loser to Dave</v>
      </c>
      <c r="AU1282" s="45">
        <f>ABS(Stats!$AQ1282-Stats!$AP1282)</f>
        <v>11</v>
      </c>
      <c r="AV1282" s="45">
        <f>Stats!$AQ1282+Stats!$AP1282</f>
        <v>147.5</v>
      </c>
      <c r="AW1282" s="45"/>
      <c r="AX1282" s="4"/>
      <c r="AY1282" s="4"/>
      <c r="AZ1282" s="4"/>
      <c r="BB1282" s="4"/>
      <c r="BC1282" s="4"/>
      <c r="BD1282" s="4"/>
      <c r="BE1282" s="4"/>
      <c r="BG1282" s="4"/>
      <c r="BH1282" s="4"/>
      <c r="BI1282" s="4"/>
      <c r="BJ1282" s="4"/>
      <c r="BK1282" s="4"/>
      <c r="BL1282" s="4"/>
      <c r="BM1282" s="4"/>
      <c r="BN1282" s="4"/>
      <c r="BO1282" s="4"/>
      <c r="BP1282" s="4"/>
      <c r="BQ1282" s="4"/>
      <c r="BR1282" s="4"/>
      <c r="BS1282" s="4"/>
      <c r="BT1282" s="4"/>
      <c r="BU1282" s="4"/>
      <c r="BV1282" s="4"/>
      <c r="BW1282" s="4"/>
      <c r="BX1282" s="4"/>
      <c r="BY1282" s="4"/>
      <c r="BZ1282" s="4"/>
      <c r="CA1282" s="4"/>
      <c r="CB1282" s="4"/>
      <c r="CC1282" s="4"/>
      <c r="CD1282" s="4"/>
      <c r="CE1282" s="4"/>
      <c r="CF1282" s="4"/>
      <c r="CG1282" s="4"/>
      <c r="CH1282" s="4"/>
      <c r="CI1282" s="4"/>
      <c r="CJ1282" s="4"/>
      <c r="CK1282" s="4"/>
      <c r="CL1282" s="4"/>
      <c r="CM1282" s="4"/>
      <c r="CN1282" s="4"/>
      <c r="CO1282" s="4"/>
      <c r="CP1282" s="4"/>
      <c r="CQ1282" s="4"/>
      <c r="CR1282" s="4"/>
      <c r="CS1282" s="4"/>
      <c r="CT1282" s="4"/>
      <c r="CU1282" s="4"/>
      <c r="CV1282" s="4"/>
      <c r="CW1282" s="4"/>
    </row>
    <row r="1283" ht="12.75" customHeight="1">
      <c r="A1283" s="4"/>
      <c r="B1283" s="4"/>
      <c r="C1283" s="4"/>
      <c r="D1283" s="4"/>
      <c r="E1283" s="4"/>
      <c r="F1283" s="4"/>
      <c r="G1283" s="4"/>
      <c r="H1283" s="4"/>
      <c r="I1283" s="4"/>
      <c r="J1283" s="5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64">
        <v>2013.0</v>
      </c>
      <c r="AM1283" s="64">
        <v>11.0</v>
      </c>
      <c r="AN1283" s="65" t="s">
        <v>66</v>
      </c>
      <c r="AO1283" s="65" t="s">
        <v>68</v>
      </c>
      <c r="AP1283" s="64">
        <v>87.25</v>
      </c>
      <c r="AQ1283" s="64">
        <v>87.0</v>
      </c>
      <c r="AR1283" s="65" t="str">
        <f>IF(Stats!$AP1283&gt;Stats!$AQ1283,Stats!$AN1283,Stats!$AO1283)</f>
        <v>Nixon</v>
      </c>
      <c r="AS1283" s="65" t="str">
        <f>IF(Stats!$AR1283=Stats!$AN1283,CONCATENATE(Stats!$AN1283," over ",Stats!$AO1283),CONCATENATE(Stats!$AO1283," over ",Stats!$AN1283))</f>
        <v>Nixon over Ryan</v>
      </c>
      <c r="AT1283" s="65" t="str">
        <f>IF(Stats!$AR1283=Stats!$AO1283,CONCATENATE(Stats!$AN1283," loser to ",Stats!$AO1283),CONCATENATE(Stats!$AO1283," loser to ",Stats!$AN1283))</f>
        <v>Ryan loser to Nixon</v>
      </c>
      <c r="AU1283" s="64">
        <f>ABS(Stats!$AQ1283-Stats!$AP1283)</f>
        <v>0.25</v>
      </c>
      <c r="AV1283" s="64">
        <f>Stats!$AQ1283+Stats!$AP1283</f>
        <v>174.25</v>
      </c>
      <c r="AW1283" s="64"/>
      <c r="AX1283" s="4"/>
      <c r="AY1283" s="4"/>
      <c r="AZ1283" s="4"/>
      <c r="BB1283" s="4"/>
      <c r="BC1283" s="4"/>
      <c r="BD1283" s="4"/>
      <c r="BE1283" s="4"/>
      <c r="BG1283" s="4"/>
      <c r="BH1283" s="4"/>
      <c r="BI1283" s="4"/>
      <c r="BJ1283" s="4"/>
      <c r="BK1283" s="4"/>
      <c r="BL1283" s="4"/>
      <c r="BM1283" s="4"/>
      <c r="BN1283" s="4"/>
      <c r="BO1283" s="4"/>
      <c r="BP1283" s="4"/>
      <c r="BQ1283" s="4"/>
      <c r="BR1283" s="4"/>
      <c r="BS1283" s="4"/>
      <c r="BT1283" s="4"/>
      <c r="BU1283" s="4"/>
      <c r="BV1283" s="4"/>
      <c r="BW1283" s="4"/>
      <c r="BX1283" s="4"/>
      <c r="BY1283" s="4"/>
      <c r="BZ1283" s="4"/>
      <c r="CA1283" s="4"/>
      <c r="CB1283" s="4"/>
      <c r="CC1283" s="4"/>
      <c r="CD1283" s="4"/>
      <c r="CE1283" s="4"/>
      <c r="CF1283" s="4"/>
      <c r="CG1283" s="4"/>
      <c r="CH1283" s="4"/>
      <c r="CI1283" s="4"/>
      <c r="CJ1283" s="4"/>
      <c r="CK1283" s="4"/>
      <c r="CL1283" s="4"/>
      <c r="CM1283" s="4"/>
      <c r="CN1283" s="4"/>
      <c r="CO1283" s="4"/>
      <c r="CP1283" s="4"/>
      <c r="CQ1283" s="4"/>
      <c r="CR1283" s="4"/>
      <c r="CS1283" s="4"/>
      <c r="CT1283" s="4"/>
      <c r="CU1283" s="4"/>
      <c r="CV1283" s="4"/>
      <c r="CW1283" s="4"/>
    </row>
    <row r="1284" ht="12.75" customHeight="1">
      <c r="A1284" s="4"/>
      <c r="B1284" s="4"/>
      <c r="C1284" s="4"/>
      <c r="D1284" s="4"/>
      <c r="E1284" s="4"/>
      <c r="F1284" s="4"/>
      <c r="G1284" s="4"/>
      <c r="H1284" s="4"/>
      <c r="I1284" s="4"/>
      <c r="J1284" s="5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5">
        <v>2013.0</v>
      </c>
      <c r="AM1284" s="45">
        <v>11.0</v>
      </c>
      <c r="AN1284" s="46" t="s">
        <v>59</v>
      </c>
      <c r="AO1284" s="46" t="s">
        <v>63</v>
      </c>
      <c r="AP1284" s="45">
        <v>101.75</v>
      </c>
      <c r="AQ1284" s="45">
        <v>124.0</v>
      </c>
      <c r="AR1284" s="46" t="str">
        <f>IF(Stats!$AP1284&gt;Stats!$AQ1284,Stats!$AN1284,Stats!$AO1284)</f>
        <v>Mike S</v>
      </c>
      <c r="AS1284" s="46" t="str">
        <f>IF(Stats!$AR1284=Stats!$AN1284,CONCATENATE(Stats!$AN1284," over ",Stats!$AO1284),CONCATENATE(Stats!$AO1284," over ",Stats!$AN1284))</f>
        <v>Mike S over Forrest</v>
      </c>
      <c r="AT1284" s="46" t="str">
        <f>IF(Stats!$AR1284=Stats!$AO1284,CONCATENATE(Stats!$AN1284," loser to ",Stats!$AO1284),CONCATENATE(Stats!$AO1284," loser to ",Stats!$AN1284))</f>
        <v>Forrest loser to Mike S</v>
      </c>
      <c r="AU1284" s="45">
        <f>ABS(Stats!$AQ1284-Stats!$AP1284)</f>
        <v>22.25</v>
      </c>
      <c r="AV1284" s="45">
        <f>Stats!$AQ1284+Stats!$AP1284</f>
        <v>225.75</v>
      </c>
      <c r="AW1284" s="45"/>
      <c r="AX1284" s="4"/>
      <c r="AY1284" s="4"/>
      <c r="AZ1284" s="4"/>
      <c r="BB1284" s="4"/>
      <c r="BC1284" s="4"/>
      <c r="BD1284" s="4"/>
      <c r="BE1284" s="4"/>
      <c r="BG1284" s="4"/>
      <c r="BH1284" s="4"/>
      <c r="BI1284" s="4"/>
      <c r="BJ1284" s="4"/>
      <c r="BK1284" s="4"/>
      <c r="BL1284" s="4"/>
      <c r="BM1284" s="4"/>
      <c r="BN1284" s="4"/>
      <c r="BO1284" s="4"/>
      <c r="BP1284" s="4"/>
      <c r="BQ1284" s="4"/>
      <c r="BR1284" s="4"/>
      <c r="BS1284" s="4"/>
      <c r="BT1284" s="4"/>
      <c r="BU1284" s="4"/>
      <c r="BV1284" s="4"/>
      <c r="BW1284" s="4"/>
      <c r="BX1284" s="4"/>
      <c r="BY1284" s="4"/>
      <c r="BZ1284" s="4"/>
      <c r="CA1284" s="4"/>
      <c r="CB1284" s="4"/>
      <c r="CC1284" s="4"/>
      <c r="CD1284" s="4"/>
      <c r="CE1284" s="4"/>
      <c r="CF1284" s="4"/>
      <c r="CG1284" s="4"/>
      <c r="CH1284" s="4"/>
      <c r="CI1284" s="4"/>
      <c r="CJ1284" s="4"/>
      <c r="CK1284" s="4"/>
      <c r="CL1284" s="4"/>
      <c r="CM1284" s="4"/>
      <c r="CN1284" s="4"/>
      <c r="CO1284" s="4"/>
      <c r="CP1284" s="4"/>
      <c r="CQ1284" s="4"/>
      <c r="CR1284" s="4"/>
      <c r="CS1284" s="4"/>
      <c r="CT1284" s="4"/>
      <c r="CU1284" s="4"/>
      <c r="CV1284" s="4"/>
      <c r="CW1284" s="4"/>
    </row>
    <row r="1285" ht="12.75" customHeight="1">
      <c r="A1285" s="4"/>
      <c r="B1285" s="4"/>
      <c r="C1285" s="4"/>
      <c r="D1285" s="4"/>
      <c r="E1285" s="4"/>
      <c r="F1285" s="4"/>
      <c r="G1285" s="4"/>
      <c r="H1285" s="4"/>
      <c r="I1285" s="4"/>
      <c r="J1285" s="5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64">
        <v>2013.0</v>
      </c>
      <c r="AM1285" s="64">
        <v>11.0</v>
      </c>
      <c r="AN1285" s="65" t="s">
        <v>50</v>
      </c>
      <c r="AO1285" s="65" t="s">
        <v>69</v>
      </c>
      <c r="AP1285" s="64">
        <v>108.0</v>
      </c>
      <c r="AQ1285" s="64">
        <v>131.0</v>
      </c>
      <c r="AR1285" s="65" t="str">
        <f>IF(Stats!$AP1285&gt;Stats!$AQ1285,Stats!$AN1285,Stats!$AO1285)</f>
        <v>Todd</v>
      </c>
      <c r="AS1285" s="65" t="str">
        <f>IF(Stats!$AR1285=Stats!$AN1285,CONCATENATE(Stats!$AN1285," over ",Stats!$AO1285),CONCATENATE(Stats!$AO1285," over ",Stats!$AN1285))</f>
        <v>Todd over AJ</v>
      </c>
      <c r="AT1285" s="65" t="str">
        <f>IF(Stats!$AR1285=Stats!$AO1285,CONCATENATE(Stats!$AN1285," loser to ",Stats!$AO1285),CONCATENATE(Stats!$AO1285," loser to ",Stats!$AN1285))</f>
        <v>AJ loser to Todd</v>
      </c>
      <c r="AU1285" s="64">
        <f>ABS(Stats!$AQ1285-Stats!$AP1285)</f>
        <v>23</v>
      </c>
      <c r="AV1285" s="64">
        <f>Stats!$AQ1285+Stats!$AP1285</f>
        <v>239</v>
      </c>
      <c r="AW1285" s="64"/>
      <c r="AX1285" s="4"/>
      <c r="AY1285" s="4"/>
      <c r="AZ1285" s="4"/>
      <c r="BB1285" s="4"/>
      <c r="BC1285" s="4"/>
      <c r="BD1285" s="4"/>
      <c r="BE1285" s="4"/>
      <c r="BG1285" s="4"/>
      <c r="BH1285" s="4"/>
      <c r="BI1285" s="4"/>
      <c r="BJ1285" s="4"/>
      <c r="BK1285" s="4"/>
      <c r="BL1285" s="4"/>
      <c r="BM1285" s="4"/>
      <c r="BN1285" s="4"/>
      <c r="BO1285" s="4"/>
      <c r="BP1285" s="4"/>
      <c r="BQ1285" s="4"/>
      <c r="BR1285" s="4"/>
      <c r="BS1285" s="4"/>
      <c r="BT1285" s="4"/>
      <c r="BU1285" s="4"/>
      <c r="BV1285" s="4"/>
      <c r="BW1285" s="4"/>
      <c r="BX1285" s="4"/>
      <c r="BY1285" s="4"/>
      <c r="BZ1285" s="4"/>
      <c r="CA1285" s="4"/>
      <c r="CB1285" s="4"/>
      <c r="CC1285" s="4"/>
      <c r="CD1285" s="4"/>
      <c r="CE1285" s="4"/>
      <c r="CF1285" s="4"/>
      <c r="CG1285" s="4"/>
      <c r="CH1285" s="4"/>
      <c r="CI1285" s="4"/>
      <c r="CJ1285" s="4"/>
      <c r="CK1285" s="4"/>
      <c r="CL1285" s="4"/>
      <c r="CM1285" s="4"/>
      <c r="CN1285" s="4"/>
      <c r="CO1285" s="4"/>
      <c r="CP1285" s="4"/>
      <c r="CQ1285" s="4"/>
      <c r="CR1285" s="4"/>
      <c r="CS1285" s="4"/>
      <c r="CT1285" s="4"/>
      <c r="CU1285" s="4"/>
      <c r="CV1285" s="4"/>
      <c r="CW1285" s="4"/>
    </row>
    <row r="1286" ht="12.75" customHeight="1">
      <c r="A1286" s="4"/>
      <c r="B1286" s="4"/>
      <c r="C1286" s="4"/>
      <c r="D1286" s="4"/>
      <c r="E1286" s="4"/>
      <c r="F1286" s="4"/>
      <c r="G1286" s="4"/>
      <c r="H1286" s="4"/>
      <c r="I1286" s="4"/>
      <c r="J1286" s="5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5">
        <v>2013.0</v>
      </c>
      <c r="AM1286" s="45">
        <v>11.0</v>
      </c>
      <c r="AN1286" s="46" t="s">
        <v>61</v>
      </c>
      <c r="AO1286" s="46" t="s">
        <v>49</v>
      </c>
      <c r="AP1286" s="45">
        <v>72.25</v>
      </c>
      <c r="AQ1286" s="45">
        <v>99.0</v>
      </c>
      <c r="AR1286" s="46" t="str">
        <f>IF(Stats!$AP1286&gt;Stats!$AQ1286,Stats!$AN1286,Stats!$AO1286)</f>
        <v>Adler</v>
      </c>
      <c r="AS1286" s="46" t="str">
        <f>IF(Stats!$AR1286=Stats!$AN1286,CONCATENATE(Stats!$AN1286," over ",Stats!$AO1286),CONCATENATE(Stats!$AO1286," over ",Stats!$AN1286))</f>
        <v>Adler over Jimmy</v>
      </c>
      <c r="AT1286" s="46" t="str">
        <f>IF(Stats!$AR1286=Stats!$AO1286,CONCATENATE(Stats!$AN1286," loser to ",Stats!$AO1286),CONCATENATE(Stats!$AO1286," loser to ",Stats!$AN1286))</f>
        <v>Jimmy loser to Adler</v>
      </c>
      <c r="AU1286" s="45">
        <f>ABS(Stats!$AQ1286-Stats!$AP1286)</f>
        <v>26.75</v>
      </c>
      <c r="AV1286" s="45">
        <f>Stats!$AQ1286+Stats!$AP1286</f>
        <v>171.25</v>
      </c>
      <c r="AW1286" s="45"/>
      <c r="AX1286" s="4"/>
      <c r="AY1286" s="4"/>
      <c r="AZ1286" s="4"/>
      <c r="BB1286" s="4"/>
      <c r="BC1286" s="4"/>
      <c r="BD1286" s="4"/>
      <c r="BE1286" s="4"/>
      <c r="BG1286" s="4"/>
      <c r="BH1286" s="4"/>
      <c r="BI1286" s="4"/>
      <c r="BJ1286" s="4"/>
      <c r="BK1286" s="4"/>
      <c r="BL1286" s="4"/>
      <c r="BM1286" s="4"/>
      <c r="BN1286" s="4"/>
      <c r="BO1286" s="4"/>
      <c r="BP1286" s="4"/>
      <c r="BQ1286" s="4"/>
      <c r="BR1286" s="4"/>
      <c r="BS1286" s="4"/>
      <c r="BT1286" s="4"/>
      <c r="BU1286" s="4"/>
      <c r="BV1286" s="4"/>
      <c r="BW1286" s="4"/>
      <c r="BX1286" s="4"/>
      <c r="BY1286" s="4"/>
      <c r="BZ1286" s="4"/>
      <c r="CA1286" s="4"/>
      <c r="CB1286" s="4"/>
      <c r="CC1286" s="4"/>
      <c r="CD1286" s="4"/>
      <c r="CE1286" s="4"/>
      <c r="CF1286" s="4"/>
      <c r="CG1286" s="4"/>
      <c r="CH1286" s="4"/>
      <c r="CI1286" s="4"/>
      <c r="CJ1286" s="4"/>
      <c r="CK1286" s="4"/>
      <c r="CL1286" s="4"/>
      <c r="CM1286" s="4"/>
      <c r="CN1286" s="4"/>
      <c r="CO1286" s="4"/>
      <c r="CP1286" s="4"/>
      <c r="CQ1286" s="4"/>
      <c r="CR1286" s="4"/>
      <c r="CS1286" s="4"/>
      <c r="CT1286" s="4"/>
      <c r="CU1286" s="4"/>
      <c r="CV1286" s="4"/>
      <c r="CW1286" s="4"/>
    </row>
    <row r="1287" ht="12.75" customHeight="1">
      <c r="A1287" s="4"/>
      <c r="B1287" s="4"/>
      <c r="C1287" s="4"/>
      <c r="D1287" s="4"/>
      <c r="E1287" s="4"/>
      <c r="F1287" s="4"/>
      <c r="G1287" s="4"/>
      <c r="H1287" s="4"/>
      <c r="I1287" s="4"/>
      <c r="J1287" s="5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64">
        <v>2013.0</v>
      </c>
      <c r="AM1287" s="64">
        <v>11.0</v>
      </c>
      <c r="AN1287" s="65" t="s">
        <v>65</v>
      </c>
      <c r="AO1287" s="65" t="s">
        <v>57</v>
      </c>
      <c r="AP1287" s="64">
        <v>85.5</v>
      </c>
      <c r="AQ1287" s="64">
        <v>77.0</v>
      </c>
      <c r="AR1287" s="65" t="str">
        <f>IF(Stats!$AP1287&gt;Stats!$AQ1287,Stats!$AN1287,Stats!$AO1287)</f>
        <v>Neill</v>
      </c>
      <c r="AS1287" s="65" t="str">
        <f>IF(Stats!$AR1287=Stats!$AN1287,CONCATENATE(Stats!$AN1287," over ",Stats!$AO1287),CONCATENATE(Stats!$AO1287," over ",Stats!$AN1287))</f>
        <v>Neill over Doug</v>
      </c>
      <c r="AT1287" s="65" t="str">
        <f>IF(Stats!$AR1287=Stats!$AO1287,CONCATENATE(Stats!$AN1287," loser to ",Stats!$AO1287),CONCATENATE(Stats!$AO1287," loser to ",Stats!$AN1287))</f>
        <v>Doug loser to Neill</v>
      </c>
      <c r="AU1287" s="64">
        <f>ABS(Stats!$AQ1287-Stats!$AP1287)</f>
        <v>8.5</v>
      </c>
      <c r="AV1287" s="64">
        <f>Stats!$AQ1287+Stats!$AP1287</f>
        <v>162.5</v>
      </c>
      <c r="AW1287" s="64"/>
      <c r="AX1287" s="4"/>
      <c r="AY1287" s="4"/>
      <c r="AZ1287" s="4"/>
      <c r="BB1287" s="4"/>
      <c r="BC1287" s="4"/>
      <c r="BD1287" s="4"/>
      <c r="BE1287" s="4"/>
      <c r="BG1287" s="4"/>
      <c r="BH1287" s="4"/>
      <c r="BI1287" s="4"/>
      <c r="BJ1287" s="4"/>
      <c r="BK1287" s="4"/>
      <c r="BL1287" s="4"/>
      <c r="BM1287" s="4"/>
      <c r="BN1287" s="4"/>
      <c r="BO1287" s="4"/>
      <c r="BP1287" s="4"/>
      <c r="BQ1287" s="4"/>
      <c r="BR1287" s="4"/>
      <c r="BS1287" s="4"/>
      <c r="BT1287" s="4"/>
      <c r="BU1287" s="4"/>
      <c r="BV1287" s="4"/>
      <c r="BW1287" s="4"/>
      <c r="BX1287" s="4"/>
      <c r="BY1287" s="4"/>
      <c r="BZ1287" s="4"/>
      <c r="CA1287" s="4"/>
      <c r="CB1287" s="4"/>
      <c r="CC1287" s="4"/>
      <c r="CD1287" s="4"/>
      <c r="CE1287" s="4"/>
      <c r="CF1287" s="4"/>
      <c r="CG1287" s="4"/>
      <c r="CH1287" s="4"/>
      <c r="CI1287" s="4"/>
      <c r="CJ1287" s="4"/>
      <c r="CK1287" s="4"/>
      <c r="CL1287" s="4"/>
      <c r="CM1287" s="4"/>
      <c r="CN1287" s="4"/>
      <c r="CO1287" s="4"/>
      <c r="CP1287" s="4"/>
      <c r="CQ1287" s="4"/>
      <c r="CR1287" s="4"/>
      <c r="CS1287" s="4"/>
      <c r="CT1287" s="4"/>
      <c r="CU1287" s="4"/>
      <c r="CV1287" s="4"/>
      <c r="CW1287" s="4"/>
    </row>
    <row r="1288" ht="12.75" customHeight="1">
      <c r="A1288" s="4"/>
      <c r="B1288" s="4"/>
      <c r="C1288" s="4"/>
      <c r="D1288" s="4"/>
      <c r="E1288" s="4"/>
      <c r="F1288" s="4"/>
      <c r="G1288" s="4"/>
      <c r="H1288" s="4"/>
      <c r="I1288" s="4"/>
      <c r="J1288" s="5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5">
        <v>2013.0</v>
      </c>
      <c r="AM1288" s="45">
        <v>10.0</v>
      </c>
      <c r="AN1288" s="46" t="s">
        <v>55</v>
      </c>
      <c r="AO1288" s="46" t="s">
        <v>65</v>
      </c>
      <c r="AP1288" s="45">
        <v>88.75</v>
      </c>
      <c r="AQ1288" s="45">
        <v>58.0</v>
      </c>
      <c r="AR1288" s="46" t="str">
        <f>IF(Stats!$AP1288&gt;Stats!$AQ1288,Stats!$AN1288,Stats!$AO1288)</f>
        <v>Dave</v>
      </c>
      <c r="AS1288" s="46" t="str">
        <f>IF(Stats!$AR1288=Stats!$AN1288,CONCATENATE(Stats!$AN1288," over ",Stats!$AO1288),CONCATENATE(Stats!$AO1288," over ",Stats!$AN1288))</f>
        <v>Dave over Neill</v>
      </c>
      <c r="AT1288" s="46" t="str">
        <f>IF(Stats!$AR1288=Stats!$AO1288,CONCATENATE(Stats!$AN1288," loser to ",Stats!$AO1288),CONCATENATE(Stats!$AO1288," loser to ",Stats!$AN1288))</f>
        <v>Neill loser to Dave</v>
      </c>
      <c r="AU1288" s="45">
        <f>ABS(Stats!$AQ1288-Stats!$AP1288)</f>
        <v>30.75</v>
      </c>
      <c r="AV1288" s="45">
        <f>Stats!$AQ1288+Stats!$AP1288</f>
        <v>146.75</v>
      </c>
      <c r="AW1288" s="45"/>
      <c r="AX1288" s="4"/>
      <c r="AY1288" s="4"/>
      <c r="AZ1288" s="4"/>
      <c r="BB1288" s="4"/>
      <c r="BC1288" s="4"/>
      <c r="BD1288" s="4"/>
      <c r="BE1288" s="4"/>
      <c r="BG1288" s="4"/>
      <c r="BH1288" s="4"/>
      <c r="BI1288" s="4"/>
      <c r="BJ1288" s="4"/>
      <c r="BK1288" s="4"/>
      <c r="BL1288" s="4"/>
      <c r="BM1288" s="4"/>
      <c r="BN1288" s="4"/>
      <c r="BO1288" s="4"/>
      <c r="BP1288" s="4"/>
      <c r="BQ1288" s="4"/>
      <c r="BR1288" s="4"/>
      <c r="BS1288" s="4"/>
      <c r="BT1288" s="4"/>
      <c r="BU1288" s="4"/>
      <c r="BV1288" s="4"/>
      <c r="BW1288" s="4"/>
      <c r="BX1288" s="4"/>
      <c r="BY1288" s="4"/>
      <c r="BZ1288" s="4"/>
      <c r="CA1288" s="4"/>
      <c r="CB1288" s="4"/>
      <c r="CC1288" s="4"/>
      <c r="CD1288" s="4"/>
      <c r="CE1288" s="4"/>
      <c r="CF1288" s="4"/>
      <c r="CG1288" s="4"/>
      <c r="CH1288" s="4"/>
      <c r="CI1288" s="4"/>
      <c r="CJ1288" s="4"/>
      <c r="CK1288" s="4"/>
      <c r="CL1288" s="4"/>
      <c r="CM1288" s="4"/>
      <c r="CN1288" s="4"/>
      <c r="CO1288" s="4"/>
      <c r="CP1288" s="4"/>
      <c r="CQ1288" s="4"/>
      <c r="CR1288" s="4"/>
      <c r="CS1288" s="4"/>
      <c r="CT1288" s="4"/>
      <c r="CU1288" s="4"/>
      <c r="CV1288" s="4"/>
      <c r="CW1288" s="4"/>
    </row>
    <row r="1289" ht="12.75" customHeight="1">
      <c r="A1289" s="4"/>
      <c r="B1289" s="4"/>
      <c r="C1289" s="4"/>
      <c r="D1289" s="4"/>
      <c r="E1289" s="4"/>
      <c r="F1289" s="4"/>
      <c r="G1289" s="4"/>
      <c r="H1289" s="4"/>
      <c r="I1289" s="4"/>
      <c r="J1289" s="5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64">
        <v>2013.0</v>
      </c>
      <c r="AM1289" s="64">
        <v>10.0</v>
      </c>
      <c r="AN1289" s="65" t="s">
        <v>68</v>
      </c>
      <c r="AO1289" s="65" t="s">
        <v>51</v>
      </c>
      <c r="AP1289" s="64">
        <v>55.0</v>
      </c>
      <c r="AQ1289" s="64">
        <v>69.75</v>
      </c>
      <c r="AR1289" s="65" t="str">
        <f>IF(Stats!$AP1289&gt;Stats!$AQ1289,Stats!$AN1289,Stats!$AO1289)</f>
        <v>Cam</v>
      </c>
      <c r="AS1289" s="65" t="str">
        <f>IF(Stats!$AR1289=Stats!$AN1289,CONCATENATE(Stats!$AN1289," over ",Stats!$AO1289),CONCATENATE(Stats!$AO1289," over ",Stats!$AN1289))</f>
        <v>Cam over Ryan</v>
      </c>
      <c r="AT1289" s="65" t="str">
        <f>IF(Stats!$AR1289=Stats!$AO1289,CONCATENATE(Stats!$AN1289," loser to ",Stats!$AO1289),CONCATENATE(Stats!$AO1289," loser to ",Stats!$AN1289))</f>
        <v>Ryan loser to Cam</v>
      </c>
      <c r="AU1289" s="64">
        <f>ABS(Stats!$AQ1289-Stats!$AP1289)</f>
        <v>14.75</v>
      </c>
      <c r="AV1289" s="64">
        <f>Stats!$AQ1289+Stats!$AP1289</f>
        <v>124.75</v>
      </c>
      <c r="AW1289" s="64"/>
      <c r="AX1289" s="4"/>
      <c r="AY1289" s="4"/>
      <c r="AZ1289" s="4"/>
      <c r="BB1289" s="4"/>
      <c r="BC1289" s="4"/>
      <c r="BD1289" s="4"/>
      <c r="BE1289" s="4"/>
      <c r="BG1289" s="4"/>
      <c r="BH1289" s="4"/>
      <c r="BI1289" s="4"/>
      <c r="BJ1289" s="4"/>
      <c r="BK1289" s="4"/>
      <c r="BL1289" s="4"/>
      <c r="BM1289" s="4"/>
      <c r="BN1289" s="4"/>
      <c r="BO1289" s="4"/>
      <c r="BP1289" s="4"/>
      <c r="BQ1289" s="4"/>
      <c r="BR1289" s="4"/>
      <c r="BS1289" s="4"/>
      <c r="BT1289" s="4"/>
      <c r="BU1289" s="4"/>
      <c r="BV1289" s="4"/>
      <c r="BW1289" s="4"/>
      <c r="BX1289" s="4"/>
      <c r="BY1289" s="4"/>
      <c r="BZ1289" s="4"/>
      <c r="CA1289" s="4"/>
      <c r="CB1289" s="4"/>
      <c r="CC1289" s="4"/>
      <c r="CD1289" s="4"/>
      <c r="CE1289" s="4"/>
      <c r="CF1289" s="4"/>
      <c r="CG1289" s="4"/>
      <c r="CH1289" s="4"/>
      <c r="CI1289" s="4"/>
      <c r="CJ1289" s="4"/>
      <c r="CK1289" s="4"/>
      <c r="CL1289" s="4"/>
      <c r="CM1289" s="4"/>
      <c r="CN1289" s="4"/>
      <c r="CO1289" s="4"/>
      <c r="CP1289" s="4"/>
      <c r="CQ1289" s="4"/>
      <c r="CR1289" s="4"/>
      <c r="CS1289" s="4"/>
      <c r="CT1289" s="4"/>
      <c r="CU1289" s="4"/>
      <c r="CV1289" s="4"/>
      <c r="CW1289" s="4"/>
    </row>
    <row r="1290" ht="12.75" customHeight="1">
      <c r="A1290" s="4"/>
      <c r="B1290" s="4"/>
      <c r="C1290" s="4"/>
      <c r="D1290" s="4"/>
      <c r="E1290" s="4"/>
      <c r="F1290" s="4"/>
      <c r="G1290" s="4"/>
      <c r="H1290" s="4"/>
      <c r="I1290" s="4"/>
      <c r="J1290" s="5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5">
        <v>2013.0</v>
      </c>
      <c r="AM1290" s="45">
        <v>10.0</v>
      </c>
      <c r="AN1290" s="46" t="s">
        <v>63</v>
      </c>
      <c r="AO1290" s="46" t="s">
        <v>66</v>
      </c>
      <c r="AP1290" s="45">
        <v>72.0</v>
      </c>
      <c r="AQ1290" s="45">
        <v>80.5</v>
      </c>
      <c r="AR1290" s="46" t="str">
        <f>IF(Stats!$AP1290&gt;Stats!$AQ1290,Stats!$AN1290,Stats!$AO1290)</f>
        <v>Nixon</v>
      </c>
      <c r="AS1290" s="46" t="str">
        <f>IF(Stats!$AR1290=Stats!$AN1290,CONCATENATE(Stats!$AN1290," over ",Stats!$AO1290),CONCATENATE(Stats!$AO1290," over ",Stats!$AN1290))</f>
        <v>Nixon over Mike S</v>
      </c>
      <c r="AT1290" s="46" t="str">
        <f>IF(Stats!$AR1290=Stats!$AO1290,CONCATENATE(Stats!$AN1290," loser to ",Stats!$AO1290),CONCATENATE(Stats!$AO1290," loser to ",Stats!$AN1290))</f>
        <v>Mike S loser to Nixon</v>
      </c>
      <c r="AU1290" s="45">
        <f>ABS(Stats!$AQ1290-Stats!$AP1290)</f>
        <v>8.5</v>
      </c>
      <c r="AV1290" s="45">
        <f>Stats!$AQ1290+Stats!$AP1290</f>
        <v>152.5</v>
      </c>
      <c r="AW1290" s="45"/>
      <c r="AX1290" s="4"/>
      <c r="AY1290" s="4"/>
      <c r="AZ1290" s="4"/>
      <c r="BB1290" s="4"/>
      <c r="BC1290" s="4"/>
      <c r="BD1290" s="4"/>
      <c r="BE1290" s="4"/>
      <c r="BG1290" s="4"/>
      <c r="BH1290" s="4"/>
      <c r="BI1290" s="4"/>
      <c r="BJ1290" s="4"/>
      <c r="BK1290" s="4"/>
      <c r="BL1290" s="4"/>
      <c r="BM1290" s="4"/>
      <c r="BN1290" s="4"/>
      <c r="BO1290" s="4"/>
      <c r="BP1290" s="4"/>
      <c r="BQ1290" s="4"/>
      <c r="BR1290" s="4"/>
      <c r="BS1290" s="4"/>
      <c r="BT1290" s="4"/>
      <c r="BU1290" s="4"/>
      <c r="BV1290" s="4"/>
      <c r="BW1290" s="4"/>
      <c r="BX1290" s="4"/>
      <c r="BY1290" s="4"/>
      <c r="BZ1290" s="4"/>
      <c r="CA1290" s="4"/>
      <c r="CB1290" s="4"/>
      <c r="CC1290" s="4"/>
      <c r="CD1290" s="4"/>
      <c r="CE1290" s="4"/>
      <c r="CF1290" s="4"/>
      <c r="CG1290" s="4"/>
      <c r="CH1290" s="4"/>
      <c r="CI1290" s="4"/>
      <c r="CJ1290" s="4"/>
      <c r="CK1290" s="4"/>
      <c r="CL1290" s="4"/>
      <c r="CM1290" s="4"/>
      <c r="CN1290" s="4"/>
      <c r="CO1290" s="4"/>
      <c r="CP1290" s="4"/>
      <c r="CQ1290" s="4"/>
      <c r="CR1290" s="4"/>
      <c r="CS1290" s="4"/>
      <c r="CT1290" s="4"/>
      <c r="CU1290" s="4"/>
      <c r="CV1290" s="4"/>
      <c r="CW1290" s="4"/>
    </row>
    <row r="1291" ht="12.75" customHeight="1">
      <c r="A1291" s="4"/>
      <c r="B1291" s="4"/>
      <c r="C1291" s="4"/>
      <c r="D1291" s="4"/>
      <c r="E1291" s="4"/>
      <c r="F1291" s="4"/>
      <c r="G1291" s="4"/>
      <c r="H1291" s="4"/>
      <c r="I1291" s="4"/>
      <c r="J1291" s="5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64">
        <v>2013.0</v>
      </c>
      <c r="AM1291" s="64">
        <v>10.0</v>
      </c>
      <c r="AN1291" s="65" t="s">
        <v>69</v>
      </c>
      <c r="AO1291" s="65" t="s">
        <v>59</v>
      </c>
      <c r="AP1291" s="64">
        <v>100.75</v>
      </c>
      <c r="AQ1291" s="64">
        <v>90.75</v>
      </c>
      <c r="AR1291" s="65" t="str">
        <f>IF(Stats!$AP1291&gt;Stats!$AQ1291,Stats!$AN1291,Stats!$AO1291)</f>
        <v>Todd</v>
      </c>
      <c r="AS1291" s="65" t="str">
        <f>IF(Stats!$AR1291=Stats!$AN1291,CONCATENATE(Stats!$AN1291," over ",Stats!$AO1291),CONCATENATE(Stats!$AO1291," over ",Stats!$AN1291))</f>
        <v>Todd over Forrest</v>
      </c>
      <c r="AT1291" s="65" t="str">
        <f>IF(Stats!$AR1291=Stats!$AO1291,CONCATENATE(Stats!$AN1291," loser to ",Stats!$AO1291),CONCATENATE(Stats!$AO1291," loser to ",Stats!$AN1291))</f>
        <v>Forrest loser to Todd</v>
      </c>
      <c r="AU1291" s="64">
        <f>ABS(Stats!$AQ1291-Stats!$AP1291)</f>
        <v>10</v>
      </c>
      <c r="AV1291" s="64">
        <f>Stats!$AQ1291+Stats!$AP1291</f>
        <v>191.5</v>
      </c>
      <c r="AW1291" s="64"/>
      <c r="AX1291" s="4"/>
      <c r="AY1291" s="4"/>
      <c r="AZ1291" s="4"/>
      <c r="BB1291" s="4"/>
      <c r="BC1291" s="4"/>
      <c r="BD1291" s="4"/>
      <c r="BE1291" s="4"/>
      <c r="BG1291" s="4"/>
      <c r="BH1291" s="4"/>
      <c r="BI1291" s="4"/>
      <c r="BJ1291" s="4"/>
      <c r="BK1291" s="4"/>
      <c r="BL1291" s="4"/>
      <c r="BM1291" s="4"/>
      <c r="BN1291" s="4"/>
      <c r="BO1291" s="4"/>
      <c r="BP1291" s="4"/>
      <c r="BQ1291" s="4"/>
      <c r="BR1291" s="4"/>
      <c r="BS1291" s="4"/>
      <c r="BT1291" s="4"/>
      <c r="BU1291" s="4"/>
      <c r="BV1291" s="4"/>
      <c r="BW1291" s="4"/>
      <c r="BX1291" s="4"/>
      <c r="BY1291" s="4"/>
      <c r="BZ1291" s="4"/>
      <c r="CA1291" s="4"/>
      <c r="CB1291" s="4"/>
      <c r="CC1291" s="4"/>
      <c r="CD1291" s="4"/>
      <c r="CE1291" s="4"/>
      <c r="CF1291" s="4"/>
      <c r="CG1291" s="4"/>
      <c r="CH1291" s="4"/>
      <c r="CI1291" s="4"/>
      <c r="CJ1291" s="4"/>
      <c r="CK1291" s="4"/>
      <c r="CL1291" s="4"/>
      <c r="CM1291" s="4"/>
      <c r="CN1291" s="4"/>
      <c r="CO1291" s="4"/>
      <c r="CP1291" s="4"/>
      <c r="CQ1291" s="4"/>
      <c r="CR1291" s="4"/>
      <c r="CS1291" s="4"/>
      <c r="CT1291" s="4"/>
      <c r="CU1291" s="4"/>
      <c r="CV1291" s="4"/>
      <c r="CW1291" s="4"/>
    </row>
    <row r="1292" ht="12.75" customHeight="1">
      <c r="A1292" s="4"/>
      <c r="B1292" s="4"/>
      <c r="C1292" s="4"/>
      <c r="D1292" s="4"/>
      <c r="E1292" s="4"/>
      <c r="F1292" s="4"/>
      <c r="G1292" s="4"/>
      <c r="H1292" s="4"/>
      <c r="I1292" s="4"/>
      <c r="J1292" s="5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5">
        <v>2013.0</v>
      </c>
      <c r="AM1292" s="45">
        <v>10.0</v>
      </c>
      <c r="AN1292" s="46" t="s">
        <v>49</v>
      </c>
      <c r="AO1292" s="46" t="s">
        <v>50</v>
      </c>
      <c r="AP1292" s="45">
        <v>122.5</v>
      </c>
      <c r="AQ1292" s="45">
        <v>82.5</v>
      </c>
      <c r="AR1292" s="46" t="str">
        <f>IF(Stats!$AP1292&gt;Stats!$AQ1292,Stats!$AN1292,Stats!$AO1292)</f>
        <v>Adler</v>
      </c>
      <c r="AS1292" s="46" t="str">
        <f>IF(Stats!$AR1292=Stats!$AN1292,CONCATENATE(Stats!$AN1292," over ",Stats!$AO1292),CONCATENATE(Stats!$AO1292," over ",Stats!$AN1292))</f>
        <v>Adler over AJ</v>
      </c>
      <c r="AT1292" s="46" t="str">
        <f>IF(Stats!$AR1292=Stats!$AO1292,CONCATENATE(Stats!$AN1292," loser to ",Stats!$AO1292),CONCATENATE(Stats!$AO1292," loser to ",Stats!$AN1292))</f>
        <v>AJ loser to Adler</v>
      </c>
      <c r="AU1292" s="45">
        <f>ABS(Stats!$AQ1292-Stats!$AP1292)</f>
        <v>40</v>
      </c>
      <c r="AV1292" s="45">
        <f>Stats!$AQ1292+Stats!$AP1292</f>
        <v>205</v>
      </c>
      <c r="AW1292" s="45"/>
      <c r="AX1292" s="4"/>
      <c r="AY1292" s="4"/>
      <c r="AZ1292" s="4"/>
      <c r="BB1292" s="4"/>
      <c r="BC1292" s="4"/>
      <c r="BD1292" s="4"/>
      <c r="BE1292" s="4"/>
      <c r="BG1292" s="4"/>
      <c r="BH1292" s="4"/>
      <c r="BI1292" s="4"/>
      <c r="BJ1292" s="4"/>
      <c r="BK1292" s="4"/>
      <c r="BL1292" s="4"/>
      <c r="BM1292" s="4"/>
      <c r="BN1292" s="4"/>
      <c r="BO1292" s="4"/>
      <c r="BP1292" s="4"/>
      <c r="BQ1292" s="4"/>
      <c r="BR1292" s="4"/>
      <c r="BS1292" s="4"/>
      <c r="BT1292" s="4"/>
      <c r="BU1292" s="4"/>
      <c r="BV1292" s="4"/>
      <c r="BW1292" s="4"/>
      <c r="BX1292" s="4"/>
      <c r="BY1292" s="4"/>
      <c r="BZ1292" s="4"/>
      <c r="CA1292" s="4"/>
      <c r="CB1292" s="4"/>
      <c r="CC1292" s="4"/>
      <c r="CD1292" s="4"/>
      <c r="CE1292" s="4"/>
      <c r="CF1292" s="4"/>
      <c r="CG1292" s="4"/>
      <c r="CH1292" s="4"/>
      <c r="CI1292" s="4"/>
      <c r="CJ1292" s="4"/>
      <c r="CK1292" s="4"/>
      <c r="CL1292" s="4"/>
      <c r="CM1292" s="4"/>
      <c r="CN1292" s="4"/>
      <c r="CO1292" s="4"/>
      <c r="CP1292" s="4"/>
      <c r="CQ1292" s="4"/>
      <c r="CR1292" s="4"/>
      <c r="CS1292" s="4"/>
      <c r="CT1292" s="4"/>
      <c r="CU1292" s="4"/>
      <c r="CV1292" s="4"/>
      <c r="CW1292" s="4"/>
    </row>
    <row r="1293" ht="12.75" customHeight="1">
      <c r="A1293" s="4"/>
      <c r="B1293" s="4"/>
      <c r="C1293" s="4"/>
      <c r="D1293" s="4"/>
      <c r="E1293" s="4"/>
      <c r="F1293" s="4"/>
      <c r="G1293" s="4"/>
      <c r="H1293" s="4"/>
      <c r="I1293" s="4"/>
      <c r="J1293" s="5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64">
        <v>2013.0</v>
      </c>
      <c r="AM1293" s="64">
        <v>10.0</v>
      </c>
      <c r="AN1293" s="65" t="s">
        <v>57</v>
      </c>
      <c r="AO1293" s="65" t="s">
        <v>61</v>
      </c>
      <c r="AP1293" s="64">
        <v>88.25</v>
      </c>
      <c r="AQ1293" s="64">
        <v>129.75</v>
      </c>
      <c r="AR1293" s="65" t="str">
        <f>IF(Stats!$AP1293&gt;Stats!$AQ1293,Stats!$AN1293,Stats!$AO1293)</f>
        <v>Jimmy</v>
      </c>
      <c r="AS1293" s="65" t="str">
        <f>IF(Stats!$AR1293=Stats!$AN1293,CONCATENATE(Stats!$AN1293," over ",Stats!$AO1293),CONCATENATE(Stats!$AO1293," over ",Stats!$AN1293))</f>
        <v>Jimmy over Doug</v>
      </c>
      <c r="AT1293" s="65" t="str">
        <f>IF(Stats!$AR1293=Stats!$AO1293,CONCATENATE(Stats!$AN1293," loser to ",Stats!$AO1293),CONCATENATE(Stats!$AO1293," loser to ",Stats!$AN1293))</f>
        <v>Doug loser to Jimmy</v>
      </c>
      <c r="AU1293" s="64">
        <f>ABS(Stats!$AQ1293-Stats!$AP1293)</f>
        <v>41.5</v>
      </c>
      <c r="AV1293" s="64">
        <f>Stats!$AQ1293+Stats!$AP1293</f>
        <v>218</v>
      </c>
      <c r="AW1293" s="64"/>
      <c r="AX1293" s="4"/>
      <c r="AY1293" s="4"/>
      <c r="AZ1293" s="4"/>
      <c r="BB1293" s="4"/>
      <c r="BC1293" s="4"/>
      <c r="BD1293" s="4"/>
      <c r="BE1293" s="4"/>
      <c r="BG1293" s="4"/>
      <c r="BH1293" s="4"/>
      <c r="BI1293" s="4"/>
      <c r="BJ1293" s="4"/>
      <c r="BK1293" s="4"/>
      <c r="BL1293" s="4"/>
      <c r="BM1293" s="4"/>
      <c r="BN1293" s="4"/>
      <c r="BO1293" s="4"/>
      <c r="BP1293" s="4"/>
      <c r="BQ1293" s="4"/>
      <c r="BR1293" s="4"/>
      <c r="BS1293" s="4"/>
      <c r="BT1293" s="4"/>
      <c r="BU1293" s="4"/>
      <c r="BV1293" s="4"/>
      <c r="BW1293" s="4"/>
      <c r="BX1293" s="4"/>
      <c r="BY1293" s="4"/>
      <c r="BZ1293" s="4"/>
      <c r="CA1293" s="4"/>
      <c r="CB1293" s="4"/>
      <c r="CC1293" s="4"/>
      <c r="CD1293" s="4"/>
      <c r="CE1293" s="4"/>
      <c r="CF1293" s="4"/>
      <c r="CG1293" s="4"/>
      <c r="CH1293" s="4"/>
      <c r="CI1293" s="4"/>
      <c r="CJ1293" s="4"/>
      <c r="CK1293" s="4"/>
      <c r="CL1293" s="4"/>
      <c r="CM1293" s="4"/>
      <c r="CN1293" s="4"/>
      <c r="CO1293" s="4"/>
      <c r="CP1293" s="4"/>
      <c r="CQ1293" s="4"/>
      <c r="CR1293" s="4"/>
      <c r="CS1293" s="4"/>
      <c r="CT1293" s="4"/>
      <c r="CU1293" s="4"/>
      <c r="CV1293" s="4"/>
      <c r="CW1293" s="4"/>
    </row>
    <row r="1294" ht="12.75" customHeight="1">
      <c r="A1294" s="4"/>
      <c r="B1294" s="4"/>
      <c r="C1294" s="4"/>
      <c r="D1294" s="4"/>
      <c r="E1294" s="4"/>
      <c r="F1294" s="4"/>
      <c r="G1294" s="4"/>
      <c r="H1294" s="4"/>
      <c r="I1294" s="4"/>
      <c r="J1294" s="5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5">
        <v>2013.0</v>
      </c>
      <c r="AM1294" s="45">
        <v>9.0</v>
      </c>
      <c r="AN1294" s="46" t="s">
        <v>61</v>
      </c>
      <c r="AO1294" s="46" t="s">
        <v>55</v>
      </c>
      <c r="AP1294" s="45">
        <v>111.75</v>
      </c>
      <c r="AQ1294" s="45">
        <v>85.25</v>
      </c>
      <c r="AR1294" s="46" t="str">
        <f>IF(Stats!$AP1294&gt;Stats!$AQ1294,Stats!$AN1294,Stats!$AO1294)</f>
        <v>Jimmy</v>
      </c>
      <c r="AS1294" s="46" t="str">
        <f>IF(Stats!$AR1294=Stats!$AN1294,CONCATENATE(Stats!$AN1294," over ",Stats!$AO1294),CONCATENATE(Stats!$AO1294," over ",Stats!$AN1294))</f>
        <v>Jimmy over Dave</v>
      </c>
      <c r="AT1294" s="46" t="str">
        <f>IF(Stats!$AR1294=Stats!$AO1294,CONCATENATE(Stats!$AN1294," loser to ",Stats!$AO1294),CONCATENATE(Stats!$AO1294," loser to ",Stats!$AN1294))</f>
        <v>Dave loser to Jimmy</v>
      </c>
      <c r="AU1294" s="45">
        <f>ABS(Stats!$AQ1294-Stats!$AP1294)</f>
        <v>26.5</v>
      </c>
      <c r="AV1294" s="45">
        <f>Stats!$AQ1294+Stats!$AP1294</f>
        <v>197</v>
      </c>
      <c r="AW1294" s="45"/>
      <c r="AX1294" s="4"/>
      <c r="AY1294" s="4"/>
      <c r="AZ1294" s="4"/>
      <c r="BB1294" s="4"/>
      <c r="BC1294" s="4"/>
      <c r="BD1294" s="4"/>
      <c r="BE1294" s="4"/>
      <c r="BG1294" s="4"/>
      <c r="BH1294" s="4"/>
      <c r="BI1294" s="4"/>
      <c r="BJ1294" s="4"/>
      <c r="BK1294" s="4"/>
      <c r="BL1294" s="4"/>
      <c r="BM1294" s="4"/>
      <c r="BN1294" s="4"/>
      <c r="BO1294" s="4"/>
      <c r="BP1294" s="4"/>
      <c r="BQ1294" s="4"/>
      <c r="BR1294" s="4"/>
      <c r="BS1294" s="4"/>
      <c r="BT1294" s="4"/>
      <c r="BU1294" s="4"/>
      <c r="BV1294" s="4"/>
      <c r="BW1294" s="4"/>
      <c r="BX1294" s="4"/>
      <c r="BY1294" s="4"/>
      <c r="BZ1294" s="4"/>
      <c r="CA1294" s="4"/>
      <c r="CB1294" s="4"/>
      <c r="CC1294" s="4"/>
      <c r="CD1294" s="4"/>
      <c r="CE1294" s="4"/>
      <c r="CF1294" s="4"/>
      <c r="CG1294" s="4"/>
      <c r="CH1294" s="4"/>
      <c r="CI1294" s="4"/>
      <c r="CJ1294" s="4"/>
      <c r="CK1294" s="4"/>
      <c r="CL1294" s="4"/>
      <c r="CM1294" s="4"/>
      <c r="CN1294" s="4"/>
      <c r="CO1294" s="4"/>
      <c r="CP1294" s="4"/>
      <c r="CQ1294" s="4"/>
      <c r="CR1294" s="4"/>
      <c r="CS1294" s="4"/>
      <c r="CT1294" s="4"/>
      <c r="CU1294" s="4"/>
      <c r="CV1294" s="4"/>
      <c r="CW1294" s="4"/>
    </row>
    <row r="1295" ht="12.75" customHeight="1">
      <c r="A1295" s="4"/>
      <c r="B1295" s="4"/>
      <c r="C1295" s="4"/>
      <c r="D1295" s="4"/>
      <c r="E1295" s="4"/>
      <c r="F1295" s="4"/>
      <c r="G1295" s="4"/>
      <c r="H1295" s="4"/>
      <c r="I1295" s="4"/>
      <c r="J1295" s="5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64">
        <v>2013.0</v>
      </c>
      <c r="AM1295" s="64">
        <v>9.0</v>
      </c>
      <c r="AN1295" s="65" t="s">
        <v>65</v>
      </c>
      <c r="AO1295" s="65" t="s">
        <v>68</v>
      </c>
      <c r="AP1295" s="64">
        <v>95.5</v>
      </c>
      <c r="AQ1295" s="64">
        <v>94.5</v>
      </c>
      <c r="AR1295" s="65" t="str">
        <f>IF(Stats!$AP1295&gt;Stats!$AQ1295,Stats!$AN1295,Stats!$AO1295)</f>
        <v>Neill</v>
      </c>
      <c r="AS1295" s="65" t="str">
        <f>IF(Stats!$AR1295=Stats!$AN1295,CONCATENATE(Stats!$AN1295," over ",Stats!$AO1295),CONCATENATE(Stats!$AO1295," over ",Stats!$AN1295))</f>
        <v>Neill over Ryan</v>
      </c>
      <c r="AT1295" s="65" t="str">
        <f>IF(Stats!$AR1295=Stats!$AO1295,CONCATENATE(Stats!$AN1295," loser to ",Stats!$AO1295),CONCATENATE(Stats!$AO1295," loser to ",Stats!$AN1295))</f>
        <v>Ryan loser to Neill</v>
      </c>
      <c r="AU1295" s="64">
        <f>ABS(Stats!$AQ1295-Stats!$AP1295)</f>
        <v>1</v>
      </c>
      <c r="AV1295" s="64">
        <f>Stats!$AQ1295+Stats!$AP1295</f>
        <v>190</v>
      </c>
      <c r="AW1295" s="64"/>
      <c r="AX1295" s="4"/>
      <c r="AY1295" s="4"/>
      <c r="AZ1295" s="4"/>
      <c r="BB1295" s="4"/>
      <c r="BC1295" s="4"/>
      <c r="BD1295" s="4"/>
      <c r="BE1295" s="4"/>
      <c r="BG1295" s="4"/>
      <c r="BH1295" s="4"/>
      <c r="BI1295" s="4"/>
      <c r="BJ1295" s="4"/>
      <c r="BK1295" s="4"/>
      <c r="BL1295" s="4"/>
      <c r="BM1295" s="4"/>
      <c r="BN1295" s="4"/>
      <c r="BO1295" s="4"/>
      <c r="BP1295" s="4"/>
      <c r="BQ1295" s="4"/>
      <c r="BR1295" s="4"/>
      <c r="BS1295" s="4"/>
      <c r="BT1295" s="4"/>
      <c r="BU1295" s="4"/>
      <c r="BV1295" s="4"/>
      <c r="BW1295" s="4"/>
      <c r="BX1295" s="4"/>
      <c r="BY1295" s="4"/>
      <c r="BZ1295" s="4"/>
      <c r="CA1295" s="4"/>
      <c r="CB1295" s="4"/>
      <c r="CC1295" s="4"/>
      <c r="CD1295" s="4"/>
      <c r="CE1295" s="4"/>
      <c r="CF1295" s="4"/>
      <c r="CG1295" s="4"/>
      <c r="CH1295" s="4"/>
      <c r="CI1295" s="4"/>
      <c r="CJ1295" s="4"/>
      <c r="CK1295" s="4"/>
      <c r="CL1295" s="4"/>
      <c r="CM1295" s="4"/>
      <c r="CN1295" s="4"/>
      <c r="CO1295" s="4"/>
      <c r="CP1295" s="4"/>
      <c r="CQ1295" s="4"/>
      <c r="CR1295" s="4"/>
      <c r="CS1295" s="4"/>
      <c r="CT1295" s="4"/>
      <c r="CU1295" s="4"/>
      <c r="CV1295" s="4"/>
      <c r="CW1295" s="4"/>
    </row>
    <row r="1296" ht="12.75" customHeight="1">
      <c r="A1296" s="4"/>
      <c r="B1296" s="4"/>
      <c r="C1296" s="4"/>
      <c r="D1296" s="4"/>
      <c r="E1296" s="4"/>
      <c r="F1296" s="4"/>
      <c r="G1296" s="4"/>
      <c r="H1296" s="4"/>
      <c r="I1296" s="4"/>
      <c r="J1296" s="5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5">
        <v>2013.0</v>
      </c>
      <c r="AM1296" s="45">
        <v>9.0</v>
      </c>
      <c r="AN1296" s="46" t="s">
        <v>51</v>
      </c>
      <c r="AO1296" s="46" t="s">
        <v>63</v>
      </c>
      <c r="AP1296" s="45">
        <v>85.0</v>
      </c>
      <c r="AQ1296" s="45">
        <v>133.5</v>
      </c>
      <c r="AR1296" s="46" t="str">
        <f>IF(Stats!$AP1296&gt;Stats!$AQ1296,Stats!$AN1296,Stats!$AO1296)</f>
        <v>Mike S</v>
      </c>
      <c r="AS1296" s="46" t="str">
        <f>IF(Stats!$AR1296=Stats!$AN1296,CONCATENATE(Stats!$AN1296," over ",Stats!$AO1296),CONCATENATE(Stats!$AO1296," over ",Stats!$AN1296))</f>
        <v>Mike S over Cam</v>
      </c>
      <c r="AT1296" s="46" t="str">
        <f>IF(Stats!$AR1296=Stats!$AO1296,CONCATENATE(Stats!$AN1296," loser to ",Stats!$AO1296),CONCATENATE(Stats!$AO1296," loser to ",Stats!$AN1296))</f>
        <v>Cam loser to Mike S</v>
      </c>
      <c r="AU1296" s="45">
        <f>ABS(Stats!$AQ1296-Stats!$AP1296)</f>
        <v>48.5</v>
      </c>
      <c r="AV1296" s="45">
        <f>Stats!$AQ1296+Stats!$AP1296</f>
        <v>218.5</v>
      </c>
      <c r="AW1296" s="45"/>
      <c r="AX1296" s="4"/>
      <c r="AY1296" s="4"/>
      <c r="AZ1296" s="4"/>
      <c r="BB1296" s="4"/>
      <c r="BC1296" s="4"/>
      <c r="BD1296" s="4"/>
      <c r="BE1296" s="4"/>
      <c r="BG1296" s="4"/>
      <c r="BH1296" s="4"/>
      <c r="BI1296" s="4"/>
      <c r="BJ1296" s="4"/>
      <c r="BK1296" s="4"/>
      <c r="BL1296" s="4"/>
      <c r="BM1296" s="4"/>
      <c r="BN1296" s="4"/>
      <c r="BO1296" s="4"/>
      <c r="BP1296" s="4"/>
      <c r="BQ1296" s="4"/>
      <c r="BR1296" s="4"/>
      <c r="BS1296" s="4"/>
      <c r="BT1296" s="4"/>
      <c r="BU1296" s="4"/>
      <c r="BV1296" s="4"/>
      <c r="BW1296" s="4"/>
      <c r="BX1296" s="4"/>
      <c r="BY1296" s="4"/>
      <c r="BZ1296" s="4"/>
      <c r="CA1296" s="4"/>
      <c r="CB1296" s="4"/>
      <c r="CC1296" s="4"/>
      <c r="CD1296" s="4"/>
      <c r="CE1296" s="4"/>
      <c r="CF1296" s="4"/>
      <c r="CG1296" s="4"/>
      <c r="CH1296" s="4"/>
      <c r="CI1296" s="4"/>
      <c r="CJ1296" s="4"/>
      <c r="CK1296" s="4"/>
      <c r="CL1296" s="4"/>
      <c r="CM1296" s="4"/>
      <c r="CN1296" s="4"/>
      <c r="CO1296" s="4"/>
      <c r="CP1296" s="4"/>
      <c r="CQ1296" s="4"/>
      <c r="CR1296" s="4"/>
      <c r="CS1296" s="4"/>
      <c r="CT1296" s="4"/>
      <c r="CU1296" s="4"/>
      <c r="CV1296" s="4"/>
      <c r="CW1296" s="4"/>
    </row>
    <row r="1297" ht="12.75" customHeight="1">
      <c r="A1297" s="4"/>
      <c r="B1297" s="4"/>
      <c r="C1297" s="4"/>
      <c r="D1297" s="4"/>
      <c r="E1297" s="4"/>
      <c r="F1297" s="4"/>
      <c r="G1297" s="4"/>
      <c r="H1297" s="4"/>
      <c r="I1297" s="4"/>
      <c r="J1297" s="5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64">
        <v>2013.0</v>
      </c>
      <c r="AM1297" s="64">
        <v>9.0</v>
      </c>
      <c r="AN1297" s="65" t="s">
        <v>66</v>
      </c>
      <c r="AO1297" s="65" t="s">
        <v>69</v>
      </c>
      <c r="AP1297" s="64">
        <v>64.25</v>
      </c>
      <c r="AQ1297" s="64">
        <v>108.5</v>
      </c>
      <c r="AR1297" s="65" t="str">
        <f>IF(Stats!$AP1297&gt;Stats!$AQ1297,Stats!$AN1297,Stats!$AO1297)</f>
        <v>Todd</v>
      </c>
      <c r="AS1297" s="65" t="str">
        <f>IF(Stats!$AR1297=Stats!$AN1297,CONCATENATE(Stats!$AN1297," over ",Stats!$AO1297),CONCATENATE(Stats!$AO1297," over ",Stats!$AN1297))</f>
        <v>Todd over Nixon</v>
      </c>
      <c r="AT1297" s="65" t="str">
        <f>IF(Stats!$AR1297=Stats!$AO1297,CONCATENATE(Stats!$AN1297," loser to ",Stats!$AO1297),CONCATENATE(Stats!$AO1297," loser to ",Stats!$AN1297))</f>
        <v>Nixon loser to Todd</v>
      </c>
      <c r="AU1297" s="64">
        <f>ABS(Stats!$AQ1297-Stats!$AP1297)</f>
        <v>44.25</v>
      </c>
      <c r="AV1297" s="64">
        <f>Stats!$AQ1297+Stats!$AP1297</f>
        <v>172.75</v>
      </c>
      <c r="AW1297" s="64"/>
      <c r="AX1297" s="4"/>
      <c r="AY1297" s="4"/>
      <c r="AZ1297" s="4"/>
      <c r="BB1297" s="4"/>
      <c r="BC1297" s="4"/>
      <c r="BD1297" s="4"/>
      <c r="BE1297" s="4"/>
      <c r="BG1297" s="4"/>
      <c r="BH1297" s="4"/>
      <c r="BI1297" s="4"/>
      <c r="BJ1297" s="4"/>
      <c r="BK1297" s="4"/>
      <c r="BL1297" s="4"/>
      <c r="BM1297" s="4"/>
      <c r="BN1297" s="4"/>
      <c r="BO1297" s="4"/>
      <c r="BP1297" s="4"/>
      <c r="BQ1297" s="4"/>
      <c r="BR1297" s="4"/>
      <c r="BS1297" s="4"/>
      <c r="BT1297" s="4"/>
      <c r="BU1297" s="4"/>
      <c r="BV1297" s="4"/>
      <c r="BW1297" s="4"/>
      <c r="BX1297" s="4"/>
      <c r="BY1297" s="4"/>
      <c r="BZ1297" s="4"/>
      <c r="CA1297" s="4"/>
      <c r="CB1297" s="4"/>
      <c r="CC1297" s="4"/>
      <c r="CD1297" s="4"/>
      <c r="CE1297" s="4"/>
      <c r="CF1297" s="4"/>
      <c r="CG1297" s="4"/>
      <c r="CH1297" s="4"/>
      <c r="CI1297" s="4"/>
      <c r="CJ1297" s="4"/>
      <c r="CK1297" s="4"/>
      <c r="CL1297" s="4"/>
      <c r="CM1297" s="4"/>
      <c r="CN1297" s="4"/>
      <c r="CO1297" s="4"/>
      <c r="CP1297" s="4"/>
      <c r="CQ1297" s="4"/>
      <c r="CR1297" s="4"/>
      <c r="CS1297" s="4"/>
      <c r="CT1297" s="4"/>
      <c r="CU1297" s="4"/>
      <c r="CV1297" s="4"/>
      <c r="CW1297" s="4"/>
    </row>
    <row r="1298" ht="12.75" customHeight="1">
      <c r="A1298" s="4"/>
      <c r="B1298" s="4"/>
      <c r="C1298" s="4"/>
      <c r="D1298" s="4"/>
      <c r="E1298" s="4"/>
      <c r="F1298" s="4"/>
      <c r="G1298" s="4"/>
      <c r="H1298" s="4"/>
      <c r="I1298" s="4"/>
      <c r="J1298" s="5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5">
        <v>2013.0</v>
      </c>
      <c r="AM1298" s="45">
        <v>9.0</v>
      </c>
      <c r="AN1298" s="46" t="s">
        <v>59</v>
      </c>
      <c r="AO1298" s="46" t="s">
        <v>49</v>
      </c>
      <c r="AP1298" s="45">
        <v>71.25</v>
      </c>
      <c r="AQ1298" s="45">
        <v>70.5</v>
      </c>
      <c r="AR1298" s="46" t="str">
        <f>IF(Stats!$AP1298&gt;Stats!$AQ1298,Stats!$AN1298,Stats!$AO1298)</f>
        <v>Forrest</v>
      </c>
      <c r="AS1298" s="46" t="str">
        <f>IF(Stats!$AR1298=Stats!$AN1298,CONCATENATE(Stats!$AN1298," over ",Stats!$AO1298),CONCATENATE(Stats!$AO1298," over ",Stats!$AN1298))</f>
        <v>Forrest over Adler</v>
      </c>
      <c r="AT1298" s="46" t="str">
        <f>IF(Stats!$AR1298=Stats!$AO1298,CONCATENATE(Stats!$AN1298," loser to ",Stats!$AO1298),CONCATENATE(Stats!$AO1298," loser to ",Stats!$AN1298))</f>
        <v>Adler loser to Forrest</v>
      </c>
      <c r="AU1298" s="45">
        <f>ABS(Stats!$AQ1298-Stats!$AP1298)</f>
        <v>0.75</v>
      </c>
      <c r="AV1298" s="45">
        <f>Stats!$AQ1298+Stats!$AP1298</f>
        <v>141.75</v>
      </c>
      <c r="AW1298" s="45"/>
      <c r="AX1298" s="4"/>
      <c r="AY1298" s="4"/>
      <c r="AZ1298" s="4"/>
      <c r="BB1298" s="4"/>
      <c r="BC1298" s="4"/>
      <c r="BD1298" s="4"/>
      <c r="BE1298" s="4"/>
      <c r="BG1298" s="4"/>
      <c r="BH1298" s="4"/>
      <c r="BI1298" s="4"/>
      <c r="BJ1298" s="4"/>
      <c r="BK1298" s="4"/>
      <c r="BL1298" s="4"/>
      <c r="BM1298" s="4"/>
      <c r="BN1298" s="4"/>
      <c r="BO1298" s="4"/>
      <c r="BP1298" s="4"/>
      <c r="BQ1298" s="4"/>
      <c r="BR1298" s="4"/>
      <c r="BS1298" s="4"/>
      <c r="BT1298" s="4"/>
      <c r="BU1298" s="4"/>
      <c r="BV1298" s="4"/>
      <c r="BW1298" s="4"/>
      <c r="BX1298" s="4"/>
      <c r="BY1298" s="4"/>
      <c r="BZ1298" s="4"/>
      <c r="CA1298" s="4"/>
      <c r="CB1298" s="4"/>
      <c r="CC1298" s="4"/>
      <c r="CD1298" s="4"/>
      <c r="CE1298" s="4"/>
      <c r="CF1298" s="4"/>
      <c r="CG1298" s="4"/>
      <c r="CH1298" s="4"/>
      <c r="CI1298" s="4"/>
      <c r="CJ1298" s="4"/>
      <c r="CK1298" s="4"/>
      <c r="CL1298" s="4"/>
      <c r="CM1298" s="4"/>
      <c r="CN1298" s="4"/>
      <c r="CO1298" s="4"/>
      <c r="CP1298" s="4"/>
      <c r="CQ1298" s="4"/>
      <c r="CR1298" s="4"/>
      <c r="CS1298" s="4"/>
      <c r="CT1298" s="4"/>
      <c r="CU1298" s="4"/>
      <c r="CV1298" s="4"/>
      <c r="CW1298" s="4"/>
    </row>
    <row r="1299" ht="12.75" customHeight="1">
      <c r="A1299" s="4"/>
      <c r="B1299" s="4"/>
      <c r="C1299" s="4"/>
      <c r="D1299" s="4"/>
      <c r="E1299" s="4"/>
      <c r="F1299" s="4"/>
      <c r="G1299" s="4"/>
      <c r="H1299" s="4"/>
      <c r="I1299" s="4"/>
      <c r="J1299" s="5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64">
        <v>2013.0</v>
      </c>
      <c r="AM1299" s="64">
        <v>9.0</v>
      </c>
      <c r="AN1299" s="65" t="s">
        <v>50</v>
      </c>
      <c r="AO1299" s="65" t="s">
        <v>57</v>
      </c>
      <c r="AP1299" s="64">
        <v>97.75</v>
      </c>
      <c r="AQ1299" s="64">
        <v>110.0</v>
      </c>
      <c r="AR1299" s="65" t="str">
        <f>IF(Stats!$AP1299&gt;Stats!$AQ1299,Stats!$AN1299,Stats!$AO1299)</f>
        <v>Doug</v>
      </c>
      <c r="AS1299" s="65" t="str">
        <f>IF(Stats!$AR1299=Stats!$AN1299,CONCATENATE(Stats!$AN1299," over ",Stats!$AO1299),CONCATENATE(Stats!$AO1299," over ",Stats!$AN1299))</f>
        <v>Doug over AJ</v>
      </c>
      <c r="AT1299" s="65" t="str">
        <f>IF(Stats!$AR1299=Stats!$AO1299,CONCATENATE(Stats!$AN1299," loser to ",Stats!$AO1299),CONCATENATE(Stats!$AO1299," loser to ",Stats!$AN1299))</f>
        <v>AJ loser to Doug</v>
      </c>
      <c r="AU1299" s="64">
        <f>ABS(Stats!$AQ1299-Stats!$AP1299)</f>
        <v>12.25</v>
      </c>
      <c r="AV1299" s="64">
        <f>Stats!$AQ1299+Stats!$AP1299</f>
        <v>207.75</v>
      </c>
      <c r="AW1299" s="64"/>
      <c r="AX1299" s="4"/>
      <c r="AY1299" s="4"/>
      <c r="AZ1299" s="4"/>
      <c r="BB1299" s="4"/>
      <c r="BC1299" s="4"/>
      <c r="BD1299" s="4"/>
      <c r="BE1299" s="4"/>
      <c r="BG1299" s="4"/>
      <c r="BH1299" s="4"/>
      <c r="BI1299" s="4"/>
      <c r="BJ1299" s="4"/>
      <c r="BK1299" s="4"/>
      <c r="BL1299" s="4"/>
      <c r="BM1299" s="4"/>
      <c r="BN1299" s="4"/>
      <c r="BO1299" s="4"/>
      <c r="BP1299" s="4"/>
      <c r="BQ1299" s="4"/>
      <c r="BR1299" s="4"/>
      <c r="BS1299" s="4"/>
      <c r="BT1299" s="4"/>
      <c r="BU1299" s="4"/>
      <c r="BV1299" s="4"/>
      <c r="BW1299" s="4"/>
      <c r="BX1299" s="4"/>
      <c r="BY1299" s="4"/>
      <c r="BZ1299" s="4"/>
      <c r="CA1299" s="4"/>
      <c r="CB1299" s="4"/>
      <c r="CC1299" s="4"/>
      <c r="CD1299" s="4"/>
      <c r="CE1299" s="4"/>
      <c r="CF1299" s="4"/>
      <c r="CG1299" s="4"/>
      <c r="CH1299" s="4"/>
      <c r="CI1299" s="4"/>
      <c r="CJ1299" s="4"/>
      <c r="CK1299" s="4"/>
      <c r="CL1299" s="4"/>
      <c r="CM1299" s="4"/>
      <c r="CN1299" s="4"/>
      <c r="CO1299" s="4"/>
      <c r="CP1299" s="4"/>
      <c r="CQ1299" s="4"/>
      <c r="CR1299" s="4"/>
      <c r="CS1299" s="4"/>
      <c r="CT1299" s="4"/>
      <c r="CU1299" s="4"/>
      <c r="CV1299" s="4"/>
      <c r="CW1299" s="4"/>
    </row>
    <row r="1300" ht="12.75" customHeight="1">
      <c r="A1300" s="4"/>
      <c r="B1300" s="4"/>
      <c r="C1300" s="4"/>
      <c r="D1300" s="4"/>
      <c r="E1300" s="4"/>
      <c r="F1300" s="4"/>
      <c r="G1300" s="4"/>
      <c r="H1300" s="4"/>
      <c r="I1300" s="4"/>
      <c r="J1300" s="5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5">
        <v>2013.0</v>
      </c>
      <c r="AM1300" s="45">
        <v>8.0</v>
      </c>
      <c r="AN1300" s="46" t="s">
        <v>55</v>
      </c>
      <c r="AO1300" s="46" t="s">
        <v>50</v>
      </c>
      <c r="AP1300" s="45">
        <v>77.75</v>
      </c>
      <c r="AQ1300" s="45">
        <v>106.5</v>
      </c>
      <c r="AR1300" s="46" t="str">
        <f>IF(Stats!$AP1300&gt;Stats!$AQ1300,Stats!$AN1300,Stats!$AO1300)</f>
        <v>AJ</v>
      </c>
      <c r="AS1300" s="46" t="str">
        <f>IF(Stats!$AR1300=Stats!$AN1300,CONCATENATE(Stats!$AN1300," over ",Stats!$AO1300),CONCATENATE(Stats!$AO1300," over ",Stats!$AN1300))</f>
        <v>AJ over Dave</v>
      </c>
      <c r="AT1300" s="46" t="str">
        <f>IF(Stats!$AR1300=Stats!$AO1300,CONCATENATE(Stats!$AN1300," loser to ",Stats!$AO1300),CONCATENATE(Stats!$AO1300," loser to ",Stats!$AN1300))</f>
        <v>Dave loser to AJ</v>
      </c>
      <c r="AU1300" s="45">
        <f>ABS(Stats!$AQ1300-Stats!$AP1300)</f>
        <v>28.75</v>
      </c>
      <c r="AV1300" s="45">
        <f>Stats!$AQ1300+Stats!$AP1300</f>
        <v>184.25</v>
      </c>
      <c r="AW1300" s="45"/>
      <c r="AX1300" s="4"/>
      <c r="AY1300" s="4"/>
      <c r="AZ1300" s="4"/>
      <c r="BB1300" s="4"/>
      <c r="BC1300" s="4"/>
      <c r="BD1300" s="4"/>
      <c r="BE1300" s="4"/>
      <c r="BG1300" s="4"/>
      <c r="BH1300" s="4"/>
      <c r="BI1300" s="4"/>
      <c r="BJ1300" s="4"/>
      <c r="BK1300" s="4"/>
      <c r="BL1300" s="4"/>
      <c r="BM1300" s="4"/>
      <c r="BN1300" s="4"/>
      <c r="BO1300" s="4"/>
      <c r="BP1300" s="4"/>
      <c r="BQ1300" s="4"/>
      <c r="BR1300" s="4"/>
      <c r="BS1300" s="4"/>
      <c r="BT1300" s="4"/>
      <c r="BU1300" s="4"/>
      <c r="BV1300" s="4"/>
      <c r="BW1300" s="4"/>
      <c r="BX1300" s="4"/>
      <c r="BY1300" s="4"/>
      <c r="BZ1300" s="4"/>
      <c r="CA1300" s="4"/>
      <c r="CB1300" s="4"/>
      <c r="CC1300" s="4"/>
      <c r="CD1300" s="4"/>
      <c r="CE1300" s="4"/>
      <c r="CF1300" s="4"/>
      <c r="CG1300" s="4"/>
      <c r="CH1300" s="4"/>
      <c r="CI1300" s="4"/>
      <c r="CJ1300" s="4"/>
      <c r="CK1300" s="4"/>
      <c r="CL1300" s="4"/>
      <c r="CM1300" s="4"/>
      <c r="CN1300" s="4"/>
      <c r="CO1300" s="4"/>
      <c r="CP1300" s="4"/>
      <c r="CQ1300" s="4"/>
      <c r="CR1300" s="4"/>
      <c r="CS1300" s="4"/>
      <c r="CT1300" s="4"/>
      <c r="CU1300" s="4"/>
      <c r="CV1300" s="4"/>
      <c r="CW1300" s="4"/>
    </row>
    <row r="1301" ht="12.75" customHeight="1">
      <c r="A1301" s="4"/>
      <c r="B1301" s="4"/>
      <c r="C1301" s="4"/>
      <c r="D1301" s="4"/>
      <c r="E1301" s="4"/>
      <c r="F1301" s="4"/>
      <c r="G1301" s="4"/>
      <c r="H1301" s="4"/>
      <c r="I1301" s="4"/>
      <c r="J1301" s="5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64">
        <v>2013.0</v>
      </c>
      <c r="AM1301" s="64">
        <v>8.0</v>
      </c>
      <c r="AN1301" s="65" t="s">
        <v>68</v>
      </c>
      <c r="AO1301" s="65" t="s">
        <v>61</v>
      </c>
      <c r="AP1301" s="64">
        <v>69.0</v>
      </c>
      <c r="AQ1301" s="64">
        <v>100.5</v>
      </c>
      <c r="AR1301" s="65" t="str">
        <f>IF(Stats!$AP1301&gt;Stats!$AQ1301,Stats!$AN1301,Stats!$AO1301)</f>
        <v>Jimmy</v>
      </c>
      <c r="AS1301" s="65" t="str">
        <f>IF(Stats!$AR1301=Stats!$AN1301,CONCATENATE(Stats!$AN1301," over ",Stats!$AO1301),CONCATENATE(Stats!$AO1301," over ",Stats!$AN1301))</f>
        <v>Jimmy over Ryan</v>
      </c>
      <c r="AT1301" s="65" t="str">
        <f>IF(Stats!$AR1301=Stats!$AO1301,CONCATENATE(Stats!$AN1301," loser to ",Stats!$AO1301),CONCATENATE(Stats!$AO1301," loser to ",Stats!$AN1301))</f>
        <v>Ryan loser to Jimmy</v>
      </c>
      <c r="AU1301" s="64">
        <f>ABS(Stats!$AQ1301-Stats!$AP1301)</f>
        <v>31.5</v>
      </c>
      <c r="AV1301" s="64">
        <f>Stats!$AQ1301+Stats!$AP1301</f>
        <v>169.5</v>
      </c>
      <c r="AW1301" s="64"/>
      <c r="AX1301" s="4"/>
      <c r="AY1301" s="4"/>
      <c r="AZ1301" s="4"/>
      <c r="BB1301" s="4"/>
      <c r="BC1301" s="4"/>
      <c r="BD1301" s="4"/>
      <c r="BE1301" s="4"/>
      <c r="BG1301" s="4"/>
      <c r="BH1301" s="4"/>
      <c r="BI1301" s="4"/>
      <c r="BJ1301" s="4"/>
      <c r="BK1301" s="4"/>
      <c r="BL1301" s="4"/>
      <c r="BM1301" s="4"/>
      <c r="BN1301" s="4"/>
      <c r="BO1301" s="4"/>
      <c r="BP1301" s="4"/>
      <c r="BQ1301" s="4"/>
      <c r="BR1301" s="4"/>
      <c r="BS1301" s="4"/>
      <c r="BT1301" s="4"/>
      <c r="BU1301" s="4"/>
      <c r="BV1301" s="4"/>
      <c r="BW1301" s="4"/>
      <c r="BX1301" s="4"/>
      <c r="BY1301" s="4"/>
      <c r="BZ1301" s="4"/>
      <c r="CA1301" s="4"/>
      <c r="CB1301" s="4"/>
      <c r="CC1301" s="4"/>
      <c r="CD1301" s="4"/>
      <c r="CE1301" s="4"/>
      <c r="CF1301" s="4"/>
      <c r="CG1301" s="4"/>
      <c r="CH1301" s="4"/>
      <c r="CI1301" s="4"/>
      <c r="CJ1301" s="4"/>
      <c r="CK1301" s="4"/>
      <c r="CL1301" s="4"/>
      <c r="CM1301" s="4"/>
      <c r="CN1301" s="4"/>
      <c r="CO1301" s="4"/>
      <c r="CP1301" s="4"/>
      <c r="CQ1301" s="4"/>
      <c r="CR1301" s="4"/>
      <c r="CS1301" s="4"/>
      <c r="CT1301" s="4"/>
      <c r="CU1301" s="4"/>
      <c r="CV1301" s="4"/>
      <c r="CW1301" s="4"/>
    </row>
    <row r="1302" ht="12.75" customHeight="1">
      <c r="A1302" s="4"/>
      <c r="B1302" s="4"/>
      <c r="C1302" s="4"/>
      <c r="D1302" s="4"/>
      <c r="E1302" s="4"/>
      <c r="F1302" s="4"/>
      <c r="G1302" s="4"/>
      <c r="H1302" s="4"/>
      <c r="I1302" s="4"/>
      <c r="J1302" s="5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5">
        <v>2013.0</v>
      </c>
      <c r="AM1302" s="45">
        <v>8.0</v>
      </c>
      <c r="AN1302" s="46" t="s">
        <v>63</v>
      </c>
      <c r="AO1302" s="46" t="s">
        <v>65</v>
      </c>
      <c r="AP1302" s="45">
        <v>99.5</v>
      </c>
      <c r="AQ1302" s="45">
        <v>73.25</v>
      </c>
      <c r="AR1302" s="46" t="str">
        <f>IF(Stats!$AP1302&gt;Stats!$AQ1302,Stats!$AN1302,Stats!$AO1302)</f>
        <v>Mike S</v>
      </c>
      <c r="AS1302" s="46" t="str">
        <f>IF(Stats!$AR1302=Stats!$AN1302,CONCATENATE(Stats!$AN1302," over ",Stats!$AO1302),CONCATENATE(Stats!$AO1302," over ",Stats!$AN1302))</f>
        <v>Mike S over Neill</v>
      </c>
      <c r="AT1302" s="46" t="str">
        <f>IF(Stats!$AR1302=Stats!$AO1302,CONCATENATE(Stats!$AN1302," loser to ",Stats!$AO1302),CONCATENATE(Stats!$AO1302," loser to ",Stats!$AN1302))</f>
        <v>Neill loser to Mike S</v>
      </c>
      <c r="AU1302" s="45">
        <f>ABS(Stats!$AQ1302-Stats!$AP1302)</f>
        <v>26.25</v>
      </c>
      <c r="AV1302" s="45">
        <f>Stats!$AQ1302+Stats!$AP1302</f>
        <v>172.75</v>
      </c>
      <c r="AW1302" s="45"/>
      <c r="AX1302" s="4"/>
      <c r="AY1302" s="4"/>
      <c r="AZ1302" s="4"/>
      <c r="BB1302" s="4"/>
      <c r="BC1302" s="4"/>
      <c r="BD1302" s="4"/>
      <c r="BE1302" s="4"/>
      <c r="BG1302" s="4"/>
      <c r="BH1302" s="4"/>
      <c r="BI1302" s="4"/>
      <c r="BJ1302" s="4"/>
      <c r="BK1302" s="4"/>
      <c r="BL1302" s="4"/>
      <c r="BM1302" s="4"/>
      <c r="BN1302" s="4"/>
      <c r="BO1302" s="4"/>
      <c r="BP1302" s="4"/>
      <c r="BQ1302" s="4"/>
      <c r="BR1302" s="4"/>
      <c r="BS1302" s="4"/>
      <c r="BT1302" s="4"/>
      <c r="BU1302" s="4"/>
      <c r="BV1302" s="4"/>
      <c r="BW1302" s="4"/>
      <c r="BX1302" s="4"/>
      <c r="BY1302" s="4"/>
      <c r="BZ1302" s="4"/>
      <c r="CA1302" s="4"/>
      <c r="CB1302" s="4"/>
      <c r="CC1302" s="4"/>
      <c r="CD1302" s="4"/>
      <c r="CE1302" s="4"/>
      <c r="CF1302" s="4"/>
      <c r="CG1302" s="4"/>
      <c r="CH1302" s="4"/>
      <c r="CI1302" s="4"/>
      <c r="CJ1302" s="4"/>
      <c r="CK1302" s="4"/>
      <c r="CL1302" s="4"/>
      <c r="CM1302" s="4"/>
      <c r="CN1302" s="4"/>
      <c r="CO1302" s="4"/>
      <c r="CP1302" s="4"/>
      <c r="CQ1302" s="4"/>
      <c r="CR1302" s="4"/>
      <c r="CS1302" s="4"/>
      <c r="CT1302" s="4"/>
      <c r="CU1302" s="4"/>
      <c r="CV1302" s="4"/>
      <c r="CW1302" s="4"/>
    </row>
    <row r="1303" ht="12.75" customHeight="1">
      <c r="A1303" s="4"/>
      <c r="B1303" s="4"/>
      <c r="C1303" s="4"/>
      <c r="D1303" s="4"/>
      <c r="E1303" s="4"/>
      <c r="F1303" s="4"/>
      <c r="G1303" s="4"/>
      <c r="H1303" s="4"/>
      <c r="I1303" s="4"/>
      <c r="J1303" s="5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64">
        <v>2013.0</v>
      </c>
      <c r="AM1303" s="64">
        <v>8.0</v>
      </c>
      <c r="AN1303" s="65" t="s">
        <v>69</v>
      </c>
      <c r="AO1303" s="65" t="s">
        <v>51</v>
      </c>
      <c r="AP1303" s="64">
        <v>116.25</v>
      </c>
      <c r="AQ1303" s="64">
        <v>94.25</v>
      </c>
      <c r="AR1303" s="65" t="str">
        <f>IF(Stats!$AP1303&gt;Stats!$AQ1303,Stats!$AN1303,Stats!$AO1303)</f>
        <v>Todd</v>
      </c>
      <c r="AS1303" s="65" t="str">
        <f>IF(Stats!$AR1303=Stats!$AN1303,CONCATENATE(Stats!$AN1303," over ",Stats!$AO1303),CONCATENATE(Stats!$AO1303," over ",Stats!$AN1303))</f>
        <v>Todd over Cam</v>
      </c>
      <c r="AT1303" s="65" t="str">
        <f>IF(Stats!$AR1303=Stats!$AO1303,CONCATENATE(Stats!$AN1303," loser to ",Stats!$AO1303),CONCATENATE(Stats!$AO1303," loser to ",Stats!$AN1303))</f>
        <v>Cam loser to Todd</v>
      </c>
      <c r="AU1303" s="64">
        <f>ABS(Stats!$AQ1303-Stats!$AP1303)</f>
        <v>22</v>
      </c>
      <c r="AV1303" s="64">
        <f>Stats!$AQ1303+Stats!$AP1303</f>
        <v>210.5</v>
      </c>
      <c r="AW1303" s="64"/>
      <c r="AX1303" s="4"/>
      <c r="AY1303" s="4"/>
      <c r="AZ1303" s="4"/>
      <c r="BB1303" s="4"/>
      <c r="BC1303" s="4"/>
      <c r="BD1303" s="4"/>
      <c r="BE1303" s="4"/>
      <c r="BG1303" s="4"/>
      <c r="BH1303" s="4"/>
      <c r="BI1303" s="4"/>
      <c r="BJ1303" s="4"/>
      <c r="BK1303" s="4"/>
      <c r="BL1303" s="4"/>
      <c r="BM1303" s="4"/>
      <c r="BN1303" s="4"/>
      <c r="BO1303" s="4"/>
      <c r="BP1303" s="4"/>
      <c r="BQ1303" s="4"/>
      <c r="BR1303" s="4"/>
      <c r="BS1303" s="4"/>
      <c r="BT1303" s="4"/>
      <c r="BU1303" s="4"/>
      <c r="BV1303" s="4"/>
      <c r="BW1303" s="4"/>
      <c r="BX1303" s="4"/>
      <c r="BY1303" s="4"/>
      <c r="BZ1303" s="4"/>
      <c r="CA1303" s="4"/>
      <c r="CB1303" s="4"/>
      <c r="CC1303" s="4"/>
      <c r="CD1303" s="4"/>
      <c r="CE1303" s="4"/>
      <c r="CF1303" s="4"/>
      <c r="CG1303" s="4"/>
      <c r="CH1303" s="4"/>
      <c r="CI1303" s="4"/>
      <c r="CJ1303" s="4"/>
      <c r="CK1303" s="4"/>
      <c r="CL1303" s="4"/>
      <c r="CM1303" s="4"/>
      <c r="CN1303" s="4"/>
      <c r="CO1303" s="4"/>
      <c r="CP1303" s="4"/>
      <c r="CQ1303" s="4"/>
      <c r="CR1303" s="4"/>
      <c r="CS1303" s="4"/>
      <c r="CT1303" s="4"/>
      <c r="CU1303" s="4"/>
      <c r="CV1303" s="4"/>
      <c r="CW1303" s="4"/>
    </row>
    <row r="1304" ht="12.75" customHeight="1">
      <c r="A1304" s="4"/>
      <c r="B1304" s="4"/>
      <c r="C1304" s="4"/>
      <c r="D1304" s="4"/>
      <c r="E1304" s="4"/>
      <c r="F1304" s="4"/>
      <c r="G1304" s="4"/>
      <c r="H1304" s="4"/>
      <c r="I1304" s="4"/>
      <c r="J1304" s="5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5">
        <v>2013.0</v>
      </c>
      <c r="AM1304" s="45">
        <v>8.0</v>
      </c>
      <c r="AN1304" s="46" t="s">
        <v>49</v>
      </c>
      <c r="AO1304" s="46" t="s">
        <v>66</v>
      </c>
      <c r="AP1304" s="45">
        <v>74.75</v>
      </c>
      <c r="AQ1304" s="45">
        <v>74.25</v>
      </c>
      <c r="AR1304" s="46" t="str">
        <f>IF(Stats!$AP1304&gt;Stats!$AQ1304,Stats!$AN1304,Stats!$AO1304)</f>
        <v>Adler</v>
      </c>
      <c r="AS1304" s="46" t="str">
        <f>IF(Stats!$AR1304=Stats!$AN1304,CONCATENATE(Stats!$AN1304," over ",Stats!$AO1304),CONCATENATE(Stats!$AO1304," over ",Stats!$AN1304))</f>
        <v>Adler over Nixon</v>
      </c>
      <c r="AT1304" s="46" t="str">
        <f>IF(Stats!$AR1304=Stats!$AO1304,CONCATENATE(Stats!$AN1304," loser to ",Stats!$AO1304),CONCATENATE(Stats!$AO1304," loser to ",Stats!$AN1304))</f>
        <v>Nixon loser to Adler</v>
      </c>
      <c r="AU1304" s="45">
        <f>ABS(Stats!$AQ1304-Stats!$AP1304)</f>
        <v>0.5</v>
      </c>
      <c r="AV1304" s="45">
        <f>Stats!$AQ1304+Stats!$AP1304</f>
        <v>149</v>
      </c>
      <c r="AW1304" s="45"/>
      <c r="AX1304" s="4"/>
      <c r="AY1304" s="4"/>
      <c r="AZ1304" s="4"/>
      <c r="BB1304" s="4"/>
      <c r="BC1304" s="4"/>
      <c r="BD1304" s="4"/>
      <c r="BE1304" s="4"/>
      <c r="BG1304" s="4"/>
      <c r="BH1304" s="4"/>
      <c r="BI1304" s="4"/>
      <c r="BJ1304" s="4"/>
      <c r="BK1304" s="4"/>
      <c r="BL1304" s="4"/>
      <c r="BM1304" s="4"/>
      <c r="BN1304" s="4"/>
      <c r="BO1304" s="4"/>
      <c r="BP1304" s="4"/>
      <c r="BQ1304" s="4"/>
      <c r="BR1304" s="4"/>
      <c r="BS1304" s="4"/>
      <c r="BT1304" s="4"/>
      <c r="BU1304" s="4"/>
      <c r="BV1304" s="4"/>
      <c r="BW1304" s="4"/>
      <c r="BX1304" s="4"/>
      <c r="BY1304" s="4"/>
      <c r="BZ1304" s="4"/>
      <c r="CA1304" s="4"/>
      <c r="CB1304" s="4"/>
      <c r="CC1304" s="4"/>
      <c r="CD1304" s="4"/>
      <c r="CE1304" s="4"/>
      <c r="CF1304" s="4"/>
      <c r="CG1304" s="4"/>
      <c r="CH1304" s="4"/>
      <c r="CI1304" s="4"/>
      <c r="CJ1304" s="4"/>
      <c r="CK1304" s="4"/>
      <c r="CL1304" s="4"/>
      <c r="CM1304" s="4"/>
      <c r="CN1304" s="4"/>
      <c r="CO1304" s="4"/>
      <c r="CP1304" s="4"/>
      <c r="CQ1304" s="4"/>
      <c r="CR1304" s="4"/>
      <c r="CS1304" s="4"/>
      <c r="CT1304" s="4"/>
      <c r="CU1304" s="4"/>
      <c r="CV1304" s="4"/>
      <c r="CW1304" s="4"/>
    </row>
    <row r="1305" ht="12.75" customHeight="1">
      <c r="A1305" s="4"/>
      <c r="B1305" s="4"/>
      <c r="C1305" s="4"/>
      <c r="D1305" s="4"/>
      <c r="E1305" s="4"/>
      <c r="F1305" s="4"/>
      <c r="G1305" s="4"/>
      <c r="H1305" s="4"/>
      <c r="I1305" s="4"/>
      <c r="J1305" s="5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64">
        <v>2013.0</v>
      </c>
      <c r="AM1305" s="64">
        <v>8.0</v>
      </c>
      <c r="AN1305" s="65" t="s">
        <v>57</v>
      </c>
      <c r="AO1305" s="65" t="s">
        <v>59</v>
      </c>
      <c r="AP1305" s="64">
        <v>79.75</v>
      </c>
      <c r="AQ1305" s="64">
        <v>70.75</v>
      </c>
      <c r="AR1305" s="65" t="str">
        <f>IF(Stats!$AP1305&gt;Stats!$AQ1305,Stats!$AN1305,Stats!$AO1305)</f>
        <v>Doug</v>
      </c>
      <c r="AS1305" s="65" t="str">
        <f>IF(Stats!$AR1305=Stats!$AN1305,CONCATENATE(Stats!$AN1305," over ",Stats!$AO1305),CONCATENATE(Stats!$AO1305," over ",Stats!$AN1305))</f>
        <v>Doug over Forrest</v>
      </c>
      <c r="AT1305" s="65" t="str">
        <f>IF(Stats!$AR1305=Stats!$AO1305,CONCATENATE(Stats!$AN1305," loser to ",Stats!$AO1305),CONCATENATE(Stats!$AO1305," loser to ",Stats!$AN1305))</f>
        <v>Forrest loser to Doug</v>
      </c>
      <c r="AU1305" s="64">
        <f>ABS(Stats!$AQ1305-Stats!$AP1305)</f>
        <v>9</v>
      </c>
      <c r="AV1305" s="64">
        <f>Stats!$AQ1305+Stats!$AP1305</f>
        <v>150.5</v>
      </c>
      <c r="AW1305" s="64"/>
      <c r="AX1305" s="4"/>
      <c r="AY1305" s="4"/>
      <c r="AZ1305" s="4"/>
      <c r="BB1305" s="4"/>
      <c r="BC1305" s="4"/>
      <c r="BD1305" s="4"/>
      <c r="BE1305" s="4"/>
      <c r="BG1305" s="4"/>
      <c r="BH1305" s="4"/>
      <c r="BI1305" s="4"/>
      <c r="BJ1305" s="4"/>
      <c r="BK1305" s="4"/>
      <c r="BL1305" s="4"/>
      <c r="BM1305" s="4"/>
      <c r="BN1305" s="4"/>
      <c r="BO1305" s="4"/>
      <c r="BP1305" s="4"/>
      <c r="BQ1305" s="4"/>
      <c r="BR1305" s="4"/>
      <c r="BS1305" s="4"/>
      <c r="BT1305" s="4"/>
      <c r="BU1305" s="4"/>
      <c r="BV1305" s="4"/>
      <c r="BW1305" s="4"/>
      <c r="BX1305" s="4"/>
      <c r="BY1305" s="4"/>
      <c r="BZ1305" s="4"/>
      <c r="CA1305" s="4"/>
      <c r="CB1305" s="4"/>
      <c r="CC1305" s="4"/>
      <c r="CD1305" s="4"/>
      <c r="CE1305" s="4"/>
      <c r="CF1305" s="4"/>
      <c r="CG1305" s="4"/>
      <c r="CH1305" s="4"/>
      <c r="CI1305" s="4"/>
      <c r="CJ1305" s="4"/>
      <c r="CK1305" s="4"/>
      <c r="CL1305" s="4"/>
      <c r="CM1305" s="4"/>
      <c r="CN1305" s="4"/>
      <c r="CO1305" s="4"/>
      <c r="CP1305" s="4"/>
      <c r="CQ1305" s="4"/>
      <c r="CR1305" s="4"/>
      <c r="CS1305" s="4"/>
      <c r="CT1305" s="4"/>
      <c r="CU1305" s="4"/>
      <c r="CV1305" s="4"/>
      <c r="CW1305" s="4"/>
    </row>
    <row r="1306" ht="12.75" customHeight="1">
      <c r="A1306" s="4"/>
      <c r="B1306" s="4"/>
      <c r="C1306" s="4"/>
      <c r="D1306" s="4"/>
      <c r="E1306" s="4"/>
      <c r="F1306" s="4"/>
      <c r="G1306" s="4"/>
      <c r="H1306" s="4"/>
      <c r="I1306" s="4"/>
      <c r="J1306" s="5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5">
        <v>2013.0</v>
      </c>
      <c r="AM1306" s="45">
        <v>7.0</v>
      </c>
      <c r="AN1306" s="46" t="s">
        <v>59</v>
      </c>
      <c r="AO1306" s="46" t="s">
        <v>55</v>
      </c>
      <c r="AP1306" s="45">
        <v>64.0</v>
      </c>
      <c r="AQ1306" s="45">
        <v>117.75</v>
      </c>
      <c r="AR1306" s="46" t="str">
        <f>IF(Stats!$AP1306&gt;Stats!$AQ1306,Stats!$AN1306,Stats!$AO1306)</f>
        <v>Dave</v>
      </c>
      <c r="AS1306" s="46" t="str">
        <f>IF(Stats!$AR1306=Stats!$AN1306,CONCATENATE(Stats!$AN1306," over ",Stats!$AO1306),CONCATENATE(Stats!$AO1306," over ",Stats!$AN1306))</f>
        <v>Dave over Forrest</v>
      </c>
      <c r="AT1306" s="46" t="str">
        <f>IF(Stats!$AR1306=Stats!$AO1306,CONCATENATE(Stats!$AN1306," loser to ",Stats!$AO1306),CONCATENATE(Stats!$AO1306," loser to ",Stats!$AN1306))</f>
        <v>Forrest loser to Dave</v>
      </c>
      <c r="AU1306" s="45">
        <f>ABS(Stats!$AQ1306-Stats!$AP1306)</f>
        <v>53.75</v>
      </c>
      <c r="AV1306" s="45">
        <f>Stats!$AQ1306+Stats!$AP1306</f>
        <v>181.75</v>
      </c>
      <c r="AW1306" s="45"/>
      <c r="AX1306" s="4"/>
      <c r="AY1306" s="4"/>
      <c r="AZ1306" s="4"/>
      <c r="BB1306" s="4"/>
      <c r="BC1306" s="4"/>
      <c r="BD1306" s="4"/>
      <c r="BE1306" s="4"/>
      <c r="BG1306" s="4"/>
      <c r="BH1306" s="4"/>
      <c r="BI1306" s="4"/>
      <c r="BJ1306" s="4"/>
      <c r="BK1306" s="4"/>
      <c r="BL1306" s="4"/>
      <c r="BM1306" s="4"/>
      <c r="BN1306" s="4"/>
      <c r="BO1306" s="4"/>
      <c r="BP1306" s="4"/>
      <c r="BQ1306" s="4"/>
      <c r="BR1306" s="4"/>
      <c r="BS1306" s="4"/>
      <c r="BT1306" s="4"/>
      <c r="BU1306" s="4"/>
      <c r="BV1306" s="4"/>
      <c r="BW1306" s="4"/>
      <c r="BX1306" s="4"/>
      <c r="BY1306" s="4"/>
      <c r="BZ1306" s="4"/>
      <c r="CA1306" s="4"/>
      <c r="CB1306" s="4"/>
      <c r="CC1306" s="4"/>
      <c r="CD1306" s="4"/>
      <c r="CE1306" s="4"/>
      <c r="CF1306" s="4"/>
      <c r="CG1306" s="4"/>
      <c r="CH1306" s="4"/>
      <c r="CI1306" s="4"/>
      <c r="CJ1306" s="4"/>
      <c r="CK1306" s="4"/>
      <c r="CL1306" s="4"/>
      <c r="CM1306" s="4"/>
      <c r="CN1306" s="4"/>
      <c r="CO1306" s="4"/>
      <c r="CP1306" s="4"/>
      <c r="CQ1306" s="4"/>
      <c r="CR1306" s="4"/>
      <c r="CS1306" s="4"/>
      <c r="CT1306" s="4"/>
      <c r="CU1306" s="4"/>
      <c r="CV1306" s="4"/>
      <c r="CW1306" s="4"/>
    </row>
    <row r="1307" ht="12.75" customHeight="1">
      <c r="A1307" s="4"/>
      <c r="B1307" s="4"/>
      <c r="C1307" s="4"/>
      <c r="D1307" s="4"/>
      <c r="E1307" s="4"/>
      <c r="F1307" s="4"/>
      <c r="G1307" s="4"/>
      <c r="H1307" s="4"/>
      <c r="I1307" s="4"/>
      <c r="J1307" s="5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64">
        <v>2013.0</v>
      </c>
      <c r="AM1307" s="64">
        <v>7.0</v>
      </c>
      <c r="AN1307" s="65" t="s">
        <v>50</v>
      </c>
      <c r="AO1307" s="65" t="s">
        <v>68</v>
      </c>
      <c r="AP1307" s="64">
        <v>85.0</v>
      </c>
      <c r="AQ1307" s="64">
        <v>97.0</v>
      </c>
      <c r="AR1307" s="65" t="str">
        <f>IF(Stats!$AP1307&gt;Stats!$AQ1307,Stats!$AN1307,Stats!$AO1307)</f>
        <v>Ryan</v>
      </c>
      <c r="AS1307" s="65" t="str">
        <f>IF(Stats!$AR1307=Stats!$AN1307,CONCATENATE(Stats!$AN1307," over ",Stats!$AO1307),CONCATENATE(Stats!$AO1307," over ",Stats!$AN1307))</f>
        <v>Ryan over AJ</v>
      </c>
      <c r="AT1307" s="65" t="str">
        <f>IF(Stats!$AR1307=Stats!$AO1307,CONCATENATE(Stats!$AN1307," loser to ",Stats!$AO1307),CONCATENATE(Stats!$AO1307," loser to ",Stats!$AN1307))</f>
        <v>AJ loser to Ryan</v>
      </c>
      <c r="AU1307" s="64">
        <f>ABS(Stats!$AQ1307-Stats!$AP1307)</f>
        <v>12</v>
      </c>
      <c r="AV1307" s="64">
        <f>Stats!$AQ1307+Stats!$AP1307</f>
        <v>182</v>
      </c>
      <c r="AW1307" s="64"/>
      <c r="AX1307" s="4"/>
      <c r="AY1307" s="4"/>
      <c r="AZ1307" s="4"/>
      <c r="BB1307" s="4"/>
      <c r="BC1307" s="4"/>
      <c r="BD1307" s="4"/>
      <c r="BE1307" s="4"/>
      <c r="BG1307" s="4"/>
      <c r="BH1307" s="4"/>
      <c r="BI1307" s="4"/>
      <c r="BJ1307" s="4"/>
      <c r="BK1307" s="4"/>
      <c r="BL1307" s="4"/>
      <c r="BM1307" s="4"/>
      <c r="BN1307" s="4"/>
      <c r="BO1307" s="4"/>
      <c r="BP1307" s="4"/>
      <c r="BQ1307" s="4"/>
      <c r="BR1307" s="4"/>
      <c r="BS1307" s="4"/>
      <c r="BT1307" s="4"/>
      <c r="BU1307" s="4"/>
      <c r="BV1307" s="4"/>
      <c r="BW1307" s="4"/>
      <c r="BX1307" s="4"/>
      <c r="BY1307" s="4"/>
      <c r="BZ1307" s="4"/>
      <c r="CA1307" s="4"/>
      <c r="CB1307" s="4"/>
      <c r="CC1307" s="4"/>
      <c r="CD1307" s="4"/>
      <c r="CE1307" s="4"/>
      <c r="CF1307" s="4"/>
      <c r="CG1307" s="4"/>
      <c r="CH1307" s="4"/>
      <c r="CI1307" s="4"/>
      <c r="CJ1307" s="4"/>
      <c r="CK1307" s="4"/>
      <c r="CL1307" s="4"/>
      <c r="CM1307" s="4"/>
      <c r="CN1307" s="4"/>
      <c r="CO1307" s="4"/>
      <c r="CP1307" s="4"/>
      <c r="CQ1307" s="4"/>
      <c r="CR1307" s="4"/>
      <c r="CS1307" s="4"/>
      <c r="CT1307" s="4"/>
      <c r="CU1307" s="4"/>
      <c r="CV1307" s="4"/>
      <c r="CW1307" s="4"/>
    </row>
    <row r="1308" ht="12.75" customHeight="1">
      <c r="A1308" s="4"/>
      <c r="B1308" s="4"/>
      <c r="C1308" s="4"/>
      <c r="D1308" s="4"/>
      <c r="E1308" s="4"/>
      <c r="F1308" s="4"/>
      <c r="G1308" s="4"/>
      <c r="H1308" s="4"/>
      <c r="I1308" s="4"/>
      <c r="J1308" s="5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5">
        <v>2013.0</v>
      </c>
      <c r="AM1308" s="45">
        <v>7.0</v>
      </c>
      <c r="AN1308" s="46" t="s">
        <v>61</v>
      </c>
      <c r="AO1308" s="46" t="s">
        <v>63</v>
      </c>
      <c r="AP1308" s="45">
        <v>109.75</v>
      </c>
      <c r="AQ1308" s="45">
        <v>119.0</v>
      </c>
      <c r="AR1308" s="46" t="str">
        <f>IF(Stats!$AP1308&gt;Stats!$AQ1308,Stats!$AN1308,Stats!$AO1308)</f>
        <v>Mike S</v>
      </c>
      <c r="AS1308" s="46" t="str">
        <f>IF(Stats!$AR1308=Stats!$AN1308,CONCATENATE(Stats!$AN1308," over ",Stats!$AO1308),CONCATENATE(Stats!$AO1308," over ",Stats!$AN1308))</f>
        <v>Mike S over Jimmy</v>
      </c>
      <c r="AT1308" s="46" t="str">
        <f>IF(Stats!$AR1308=Stats!$AO1308,CONCATENATE(Stats!$AN1308," loser to ",Stats!$AO1308),CONCATENATE(Stats!$AO1308," loser to ",Stats!$AN1308))</f>
        <v>Jimmy loser to Mike S</v>
      </c>
      <c r="AU1308" s="45">
        <f>ABS(Stats!$AQ1308-Stats!$AP1308)</f>
        <v>9.25</v>
      </c>
      <c r="AV1308" s="45">
        <f>Stats!$AQ1308+Stats!$AP1308</f>
        <v>228.75</v>
      </c>
      <c r="AW1308" s="45"/>
      <c r="AX1308" s="4"/>
      <c r="AY1308" s="4"/>
      <c r="AZ1308" s="4"/>
      <c r="BB1308" s="4"/>
      <c r="BC1308" s="4"/>
      <c r="BD1308" s="4"/>
      <c r="BE1308" s="4"/>
      <c r="BG1308" s="4"/>
      <c r="BH1308" s="4"/>
      <c r="BI1308" s="4"/>
      <c r="BJ1308" s="4"/>
      <c r="BK1308" s="4"/>
      <c r="BL1308" s="4"/>
      <c r="BM1308" s="4"/>
      <c r="BN1308" s="4"/>
      <c r="BO1308" s="4"/>
      <c r="BP1308" s="4"/>
      <c r="BQ1308" s="4"/>
      <c r="BR1308" s="4"/>
      <c r="BS1308" s="4"/>
      <c r="BT1308" s="4"/>
      <c r="BU1308" s="4"/>
      <c r="BV1308" s="4"/>
      <c r="BW1308" s="4"/>
      <c r="BX1308" s="4"/>
      <c r="BY1308" s="4"/>
      <c r="BZ1308" s="4"/>
      <c r="CA1308" s="4"/>
      <c r="CB1308" s="4"/>
      <c r="CC1308" s="4"/>
      <c r="CD1308" s="4"/>
      <c r="CE1308" s="4"/>
      <c r="CF1308" s="4"/>
      <c r="CG1308" s="4"/>
      <c r="CH1308" s="4"/>
      <c r="CI1308" s="4"/>
      <c r="CJ1308" s="4"/>
      <c r="CK1308" s="4"/>
      <c r="CL1308" s="4"/>
      <c r="CM1308" s="4"/>
      <c r="CN1308" s="4"/>
      <c r="CO1308" s="4"/>
      <c r="CP1308" s="4"/>
      <c r="CQ1308" s="4"/>
      <c r="CR1308" s="4"/>
      <c r="CS1308" s="4"/>
      <c r="CT1308" s="4"/>
      <c r="CU1308" s="4"/>
      <c r="CV1308" s="4"/>
      <c r="CW1308" s="4"/>
    </row>
    <row r="1309" ht="12.75" customHeight="1">
      <c r="A1309" s="4"/>
      <c r="B1309" s="4"/>
      <c r="C1309" s="4"/>
      <c r="D1309" s="4"/>
      <c r="E1309" s="4"/>
      <c r="F1309" s="4"/>
      <c r="G1309" s="4"/>
      <c r="H1309" s="4"/>
      <c r="I1309" s="4"/>
      <c r="J1309" s="5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64">
        <v>2013.0</v>
      </c>
      <c r="AM1309" s="64">
        <v>7.0</v>
      </c>
      <c r="AN1309" s="65" t="s">
        <v>65</v>
      </c>
      <c r="AO1309" s="65" t="s">
        <v>69</v>
      </c>
      <c r="AP1309" s="64">
        <v>83.0</v>
      </c>
      <c r="AQ1309" s="64">
        <v>88.75</v>
      </c>
      <c r="AR1309" s="65" t="str">
        <f>IF(Stats!$AP1309&gt;Stats!$AQ1309,Stats!$AN1309,Stats!$AO1309)</f>
        <v>Todd</v>
      </c>
      <c r="AS1309" s="65" t="str">
        <f>IF(Stats!$AR1309=Stats!$AN1309,CONCATENATE(Stats!$AN1309," over ",Stats!$AO1309),CONCATENATE(Stats!$AO1309," over ",Stats!$AN1309))</f>
        <v>Todd over Neill</v>
      </c>
      <c r="AT1309" s="65" t="str">
        <f>IF(Stats!$AR1309=Stats!$AO1309,CONCATENATE(Stats!$AN1309," loser to ",Stats!$AO1309),CONCATENATE(Stats!$AO1309," loser to ",Stats!$AN1309))</f>
        <v>Neill loser to Todd</v>
      </c>
      <c r="AU1309" s="64">
        <f>ABS(Stats!$AQ1309-Stats!$AP1309)</f>
        <v>5.75</v>
      </c>
      <c r="AV1309" s="64">
        <f>Stats!$AQ1309+Stats!$AP1309</f>
        <v>171.75</v>
      </c>
      <c r="AW1309" s="64"/>
      <c r="AX1309" s="4"/>
      <c r="AY1309" s="4"/>
      <c r="AZ1309" s="4"/>
      <c r="BB1309" s="4"/>
      <c r="BC1309" s="4"/>
      <c r="BD1309" s="4"/>
      <c r="BE1309" s="4"/>
      <c r="BG1309" s="4"/>
      <c r="BH1309" s="4"/>
      <c r="BI1309" s="4"/>
      <c r="BJ1309" s="4"/>
      <c r="BK1309" s="4"/>
      <c r="BL1309" s="4"/>
      <c r="BM1309" s="4"/>
      <c r="BN1309" s="4"/>
      <c r="BO1309" s="4"/>
      <c r="BP1309" s="4"/>
      <c r="BQ1309" s="4"/>
      <c r="BR1309" s="4"/>
      <c r="BS1309" s="4"/>
      <c r="BT1309" s="4"/>
      <c r="BU1309" s="4"/>
      <c r="BV1309" s="4"/>
      <c r="BW1309" s="4"/>
      <c r="BX1309" s="4"/>
      <c r="BY1309" s="4"/>
      <c r="BZ1309" s="4"/>
      <c r="CA1309" s="4"/>
      <c r="CB1309" s="4"/>
      <c r="CC1309" s="4"/>
      <c r="CD1309" s="4"/>
      <c r="CE1309" s="4"/>
      <c r="CF1309" s="4"/>
      <c r="CG1309" s="4"/>
      <c r="CH1309" s="4"/>
      <c r="CI1309" s="4"/>
      <c r="CJ1309" s="4"/>
      <c r="CK1309" s="4"/>
      <c r="CL1309" s="4"/>
      <c r="CM1309" s="4"/>
      <c r="CN1309" s="4"/>
      <c r="CO1309" s="4"/>
      <c r="CP1309" s="4"/>
      <c r="CQ1309" s="4"/>
      <c r="CR1309" s="4"/>
      <c r="CS1309" s="4"/>
      <c r="CT1309" s="4"/>
      <c r="CU1309" s="4"/>
      <c r="CV1309" s="4"/>
      <c r="CW1309" s="4"/>
    </row>
    <row r="1310" ht="12.75" customHeight="1">
      <c r="A1310" s="4"/>
      <c r="B1310" s="4"/>
      <c r="C1310" s="4"/>
      <c r="D1310" s="4"/>
      <c r="E1310" s="4"/>
      <c r="F1310" s="4"/>
      <c r="G1310" s="4"/>
      <c r="H1310" s="4"/>
      <c r="I1310" s="4"/>
      <c r="J1310" s="5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5">
        <v>2013.0</v>
      </c>
      <c r="AM1310" s="45">
        <v>7.0</v>
      </c>
      <c r="AN1310" s="46" t="s">
        <v>51</v>
      </c>
      <c r="AO1310" s="46" t="s">
        <v>49</v>
      </c>
      <c r="AP1310" s="45">
        <v>97.75</v>
      </c>
      <c r="AQ1310" s="45">
        <v>111.25</v>
      </c>
      <c r="AR1310" s="46" t="str">
        <f>IF(Stats!$AP1310&gt;Stats!$AQ1310,Stats!$AN1310,Stats!$AO1310)</f>
        <v>Adler</v>
      </c>
      <c r="AS1310" s="46" t="str">
        <f>IF(Stats!$AR1310=Stats!$AN1310,CONCATENATE(Stats!$AN1310," over ",Stats!$AO1310),CONCATENATE(Stats!$AO1310," over ",Stats!$AN1310))</f>
        <v>Adler over Cam</v>
      </c>
      <c r="AT1310" s="46" t="str">
        <f>IF(Stats!$AR1310=Stats!$AO1310,CONCATENATE(Stats!$AN1310," loser to ",Stats!$AO1310),CONCATENATE(Stats!$AO1310," loser to ",Stats!$AN1310))</f>
        <v>Cam loser to Adler</v>
      </c>
      <c r="AU1310" s="45">
        <f>ABS(Stats!$AQ1310-Stats!$AP1310)</f>
        <v>13.5</v>
      </c>
      <c r="AV1310" s="45">
        <f>Stats!$AQ1310+Stats!$AP1310</f>
        <v>209</v>
      </c>
      <c r="AW1310" s="45"/>
      <c r="AX1310" s="4"/>
      <c r="AY1310" s="4"/>
      <c r="AZ1310" s="4"/>
      <c r="BB1310" s="4"/>
      <c r="BC1310" s="4"/>
      <c r="BD1310" s="4"/>
      <c r="BE1310" s="4"/>
      <c r="BG1310" s="4"/>
      <c r="BH1310" s="4"/>
      <c r="BI1310" s="4"/>
      <c r="BJ1310" s="4"/>
      <c r="BK1310" s="4"/>
      <c r="BL1310" s="4"/>
      <c r="BM1310" s="4"/>
      <c r="BN1310" s="4"/>
      <c r="BO1310" s="4"/>
      <c r="BP1310" s="4"/>
      <c r="BQ1310" s="4"/>
      <c r="BR1310" s="4"/>
      <c r="BS1310" s="4"/>
      <c r="BT1310" s="4"/>
      <c r="BU1310" s="4"/>
      <c r="BV1310" s="4"/>
      <c r="BW1310" s="4"/>
      <c r="BX1310" s="4"/>
      <c r="BY1310" s="4"/>
      <c r="BZ1310" s="4"/>
      <c r="CA1310" s="4"/>
      <c r="CB1310" s="4"/>
      <c r="CC1310" s="4"/>
      <c r="CD1310" s="4"/>
      <c r="CE1310" s="4"/>
      <c r="CF1310" s="4"/>
      <c r="CG1310" s="4"/>
      <c r="CH1310" s="4"/>
      <c r="CI1310" s="4"/>
      <c r="CJ1310" s="4"/>
      <c r="CK1310" s="4"/>
      <c r="CL1310" s="4"/>
      <c r="CM1310" s="4"/>
      <c r="CN1310" s="4"/>
      <c r="CO1310" s="4"/>
      <c r="CP1310" s="4"/>
      <c r="CQ1310" s="4"/>
      <c r="CR1310" s="4"/>
      <c r="CS1310" s="4"/>
      <c r="CT1310" s="4"/>
      <c r="CU1310" s="4"/>
      <c r="CV1310" s="4"/>
      <c r="CW1310" s="4"/>
    </row>
    <row r="1311" ht="12.75" customHeight="1">
      <c r="A1311" s="4"/>
      <c r="B1311" s="4"/>
      <c r="C1311" s="4"/>
      <c r="D1311" s="4"/>
      <c r="E1311" s="4"/>
      <c r="F1311" s="4"/>
      <c r="G1311" s="4"/>
      <c r="H1311" s="4"/>
      <c r="I1311" s="4"/>
      <c r="J1311" s="5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64">
        <v>2013.0</v>
      </c>
      <c r="AM1311" s="64">
        <v>7.0</v>
      </c>
      <c r="AN1311" s="65" t="s">
        <v>66</v>
      </c>
      <c r="AO1311" s="65" t="s">
        <v>57</v>
      </c>
      <c r="AP1311" s="64">
        <v>75.5</v>
      </c>
      <c r="AQ1311" s="64">
        <v>69.5</v>
      </c>
      <c r="AR1311" s="65" t="str">
        <f>IF(Stats!$AP1311&gt;Stats!$AQ1311,Stats!$AN1311,Stats!$AO1311)</f>
        <v>Nixon</v>
      </c>
      <c r="AS1311" s="65" t="str">
        <f>IF(Stats!$AR1311=Stats!$AN1311,CONCATENATE(Stats!$AN1311," over ",Stats!$AO1311),CONCATENATE(Stats!$AO1311," over ",Stats!$AN1311))</f>
        <v>Nixon over Doug</v>
      </c>
      <c r="AT1311" s="65" t="str">
        <f>IF(Stats!$AR1311=Stats!$AO1311,CONCATENATE(Stats!$AN1311," loser to ",Stats!$AO1311),CONCATENATE(Stats!$AO1311," loser to ",Stats!$AN1311))</f>
        <v>Doug loser to Nixon</v>
      </c>
      <c r="AU1311" s="64">
        <f>ABS(Stats!$AQ1311-Stats!$AP1311)</f>
        <v>6</v>
      </c>
      <c r="AV1311" s="64">
        <f>Stats!$AQ1311+Stats!$AP1311</f>
        <v>145</v>
      </c>
      <c r="AW1311" s="64"/>
      <c r="AX1311" s="4"/>
      <c r="AY1311" s="4"/>
      <c r="AZ1311" s="4"/>
      <c r="BB1311" s="4"/>
      <c r="BC1311" s="4"/>
      <c r="BD1311" s="4"/>
      <c r="BE1311" s="4"/>
      <c r="BG1311" s="4"/>
      <c r="BH1311" s="4"/>
      <c r="BI1311" s="4"/>
      <c r="BJ1311" s="4"/>
      <c r="BK1311" s="4"/>
      <c r="BL1311" s="4"/>
      <c r="BM1311" s="4"/>
      <c r="BN1311" s="4"/>
      <c r="BO1311" s="4"/>
      <c r="BP1311" s="4"/>
      <c r="BQ1311" s="4"/>
      <c r="BR1311" s="4"/>
      <c r="BS1311" s="4"/>
      <c r="BT1311" s="4"/>
      <c r="BU1311" s="4"/>
      <c r="BV1311" s="4"/>
      <c r="BW1311" s="4"/>
      <c r="BX1311" s="4"/>
      <c r="BY1311" s="4"/>
      <c r="BZ1311" s="4"/>
      <c r="CA1311" s="4"/>
      <c r="CB1311" s="4"/>
      <c r="CC1311" s="4"/>
      <c r="CD1311" s="4"/>
      <c r="CE1311" s="4"/>
      <c r="CF1311" s="4"/>
      <c r="CG1311" s="4"/>
      <c r="CH1311" s="4"/>
      <c r="CI1311" s="4"/>
      <c r="CJ1311" s="4"/>
      <c r="CK1311" s="4"/>
      <c r="CL1311" s="4"/>
      <c r="CM1311" s="4"/>
      <c r="CN1311" s="4"/>
      <c r="CO1311" s="4"/>
      <c r="CP1311" s="4"/>
      <c r="CQ1311" s="4"/>
      <c r="CR1311" s="4"/>
      <c r="CS1311" s="4"/>
      <c r="CT1311" s="4"/>
      <c r="CU1311" s="4"/>
      <c r="CV1311" s="4"/>
      <c r="CW1311" s="4"/>
    </row>
    <row r="1312" ht="12.75" customHeight="1">
      <c r="A1312" s="4"/>
      <c r="B1312" s="4"/>
      <c r="C1312" s="4"/>
      <c r="D1312" s="4"/>
      <c r="E1312" s="4"/>
      <c r="F1312" s="4"/>
      <c r="G1312" s="4"/>
      <c r="H1312" s="4"/>
      <c r="I1312" s="4"/>
      <c r="J1312" s="5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5">
        <v>2013.0</v>
      </c>
      <c r="AM1312" s="45">
        <v>6.0</v>
      </c>
      <c r="AN1312" s="46" t="s">
        <v>55</v>
      </c>
      <c r="AO1312" s="46" t="s">
        <v>66</v>
      </c>
      <c r="AP1312" s="45">
        <v>90.5</v>
      </c>
      <c r="AQ1312" s="45">
        <v>73.5</v>
      </c>
      <c r="AR1312" s="46" t="str">
        <f>IF(Stats!$AP1312&gt;Stats!$AQ1312,Stats!$AN1312,Stats!$AO1312)</f>
        <v>Dave</v>
      </c>
      <c r="AS1312" s="46" t="str">
        <f>IF(Stats!$AR1312=Stats!$AN1312,CONCATENATE(Stats!$AN1312," over ",Stats!$AO1312),CONCATENATE(Stats!$AO1312," over ",Stats!$AN1312))</f>
        <v>Dave over Nixon</v>
      </c>
      <c r="AT1312" s="46" t="str">
        <f>IF(Stats!$AR1312=Stats!$AO1312,CONCATENATE(Stats!$AN1312," loser to ",Stats!$AO1312),CONCATENATE(Stats!$AO1312," loser to ",Stats!$AN1312))</f>
        <v>Nixon loser to Dave</v>
      </c>
      <c r="AU1312" s="45">
        <f>ABS(Stats!$AQ1312-Stats!$AP1312)</f>
        <v>17</v>
      </c>
      <c r="AV1312" s="45">
        <f>Stats!$AQ1312+Stats!$AP1312</f>
        <v>164</v>
      </c>
      <c r="AW1312" s="45"/>
      <c r="AX1312" s="4"/>
      <c r="AY1312" s="4"/>
      <c r="AZ1312" s="4"/>
      <c r="BB1312" s="4"/>
      <c r="BC1312" s="4"/>
      <c r="BD1312" s="4"/>
      <c r="BE1312" s="4"/>
      <c r="BG1312" s="4"/>
      <c r="BH1312" s="4"/>
      <c r="BI1312" s="4"/>
      <c r="BJ1312" s="4"/>
      <c r="BK1312" s="4"/>
      <c r="BL1312" s="4"/>
      <c r="BM1312" s="4"/>
      <c r="BN1312" s="4"/>
      <c r="BO1312" s="4"/>
      <c r="BP1312" s="4"/>
      <c r="BQ1312" s="4"/>
      <c r="BR1312" s="4"/>
      <c r="BS1312" s="4"/>
      <c r="BT1312" s="4"/>
      <c r="BU1312" s="4"/>
      <c r="BV1312" s="4"/>
      <c r="BW1312" s="4"/>
      <c r="BX1312" s="4"/>
      <c r="BY1312" s="4"/>
      <c r="BZ1312" s="4"/>
      <c r="CA1312" s="4"/>
      <c r="CB1312" s="4"/>
      <c r="CC1312" s="4"/>
      <c r="CD1312" s="4"/>
      <c r="CE1312" s="4"/>
      <c r="CF1312" s="4"/>
      <c r="CG1312" s="4"/>
      <c r="CH1312" s="4"/>
      <c r="CI1312" s="4"/>
      <c r="CJ1312" s="4"/>
      <c r="CK1312" s="4"/>
      <c r="CL1312" s="4"/>
      <c r="CM1312" s="4"/>
      <c r="CN1312" s="4"/>
      <c r="CO1312" s="4"/>
      <c r="CP1312" s="4"/>
      <c r="CQ1312" s="4"/>
      <c r="CR1312" s="4"/>
      <c r="CS1312" s="4"/>
      <c r="CT1312" s="4"/>
      <c r="CU1312" s="4"/>
      <c r="CV1312" s="4"/>
      <c r="CW1312" s="4"/>
    </row>
    <row r="1313" ht="12.75" customHeight="1">
      <c r="A1313" s="4"/>
      <c r="B1313" s="4"/>
      <c r="C1313" s="4"/>
      <c r="D1313" s="4"/>
      <c r="E1313" s="4"/>
      <c r="F1313" s="4"/>
      <c r="G1313" s="4"/>
      <c r="H1313" s="4"/>
      <c r="I1313" s="4"/>
      <c r="J1313" s="5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64">
        <v>2013.0</v>
      </c>
      <c r="AM1313" s="64">
        <v>6.0</v>
      </c>
      <c r="AN1313" s="65" t="s">
        <v>68</v>
      </c>
      <c r="AO1313" s="65" t="s">
        <v>59</v>
      </c>
      <c r="AP1313" s="64">
        <v>69.25</v>
      </c>
      <c r="AQ1313" s="64">
        <v>63.75</v>
      </c>
      <c r="AR1313" s="65" t="str">
        <f>IF(Stats!$AP1313&gt;Stats!$AQ1313,Stats!$AN1313,Stats!$AO1313)</f>
        <v>Ryan</v>
      </c>
      <c r="AS1313" s="65" t="str">
        <f>IF(Stats!$AR1313=Stats!$AN1313,CONCATENATE(Stats!$AN1313," over ",Stats!$AO1313),CONCATENATE(Stats!$AO1313," over ",Stats!$AN1313))</f>
        <v>Ryan over Forrest</v>
      </c>
      <c r="AT1313" s="65" t="str">
        <f>IF(Stats!$AR1313=Stats!$AO1313,CONCATENATE(Stats!$AN1313," loser to ",Stats!$AO1313),CONCATENATE(Stats!$AO1313," loser to ",Stats!$AN1313))</f>
        <v>Forrest loser to Ryan</v>
      </c>
      <c r="AU1313" s="64">
        <f>ABS(Stats!$AQ1313-Stats!$AP1313)</f>
        <v>5.5</v>
      </c>
      <c r="AV1313" s="64">
        <f>Stats!$AQ1313+Stats!$AP1313</f>
        <v>133</v>
      </c>
      <c r="AW1313" s="64"/>
      <c r="AX1313" s="4"/>
      <c r="AY1313" s="4"/>
      <c r="AZ1313" s="4"/>
      <c r="BB1313" s="4"/>
      <c r="BC1313" s="4"/>
      <c r="BD1313" s="4"/>
      <c r="BE1313" s="4"/>
      <c r="BG1313" s="4"/>
      <c r="BH1313" s="4"/>
      <c r="BI1313" s="4"/>
      <c r="BJ1313" s="4"/>
      <c r="BK1313" s="4"/>
      <c r="BL1313" s="4"/>
      <c r="BM1313" s="4"/>
      <c r="BN1313" s="4"/>
      <c r="BO1313" s="4"/>
      <c r="BP1313" s="4"/>
      <c r="BQ1313" s="4"/>
      <c r="BR1313" s="4"/>
      <c r="BS1313" s="4"/>
      <c r="BT1313" s="4"/>
      <c r="BU1313" s="4"/>
      <c r="BV1313" s="4"/>
      <c r="BW1313" s="4"/>
      <c r="BX1313" s="4"/>
      <c r="BY1313" s="4"/>
      <c r="BZ1313" s="4"/>
      <c r="CA1313" s="4"/>
      <c r="CB1313" s="4"/>
      <c r="CC1313" s="4"/>
      <c r="CD1313" s="4"/>
      <c r="CE1313" s="4"/>
      <c r="CF1313" s="4"/>
      <c r="CG1313" s="4"/>
      <c r="CH1313" s="4"/>
      <c r="CI1313" s="4"/>
      <c r="CJ1313" s="4"/>
      <c r="CK1313" s="4"/>
      <c r="CL1313" s="4"/>
      <c r="CM1313" s="4"/>
      <c r="CN1313" s="4"/>
      <c r="CO1313" s="4"/>
      <c r="CP1313" s="4"/>
      <c r="CQ1313" s="4"/>
      <c r="CR1313" s="4"/>
      <c r="CS1313" s="4"/>
      <c r="CT1313" s="4"/>
      <c r="CU1313" s="4"/>
      <c r="CV1313" s="4"/>
      <c r="CW1313" s="4"/>
    </row>
    <row r="1314" ht="12.75" customHeight="1">
      <c r="A1314" s="4"/>
      <c r="B1314" s="4"/>
      <c r="C1314" s="4"/>
      <c r="D1314" s="4"/>
      <c r="E1314" s="4"/>
      <c r="F1314" s="4"/>
      <c r="G1314" s="4"/>
      <c r="H1314" s="4"/>
      <c r="I1314" s="4"/>
      <c r="J1314" s="5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5">
        <v>2013.0</v>
      </c>
      <c r="AM1314" s="45">
        <v>6.0</v>
      </c>
      <c r="AN1314" s="46" t="s">
        <v>63</v>
      </c>
      <c r="AO1314" s="46" t="s">
        <v>50</v>
      </c>
      <c r="AP1314" s="45">
        <v>108.5</v>
      </c>
      <c r="AQ1314" s="45">
        <v>73.0</v>
      </c>
      <c r="AR1314" s="46" t="str">
        <f>IF(Stats!$AP1314&gt;Stats!$AQ1314,Stats!$AN1314,Stats!$AO1314)</f>
        <v>Mike S</v>
      </c>
      <c r="AS1314" s="46" t="str">
        <f>IF(Stats!$AR1314=Stats!$AN1314,CONCATENATE(Stats!$AN1314," over ",Stats!$AO1314),CONCATENATE(Stats!$AO1314," over ",Stats!$AN1314))</f>
        <v>Mike S over AJ</v>
      </c>
      <c r="AT1314" s="46" t="str">
        <f>IF(Stats!$AR1314=Stats!$AO1314,CONCATENATE(Stats!$AN1314," loser to ",Stats!$AO1314),CONCATENATE(Stats!$AO1314," loser to ",Stats!$AN1314))</f>
        <v>AJ loser to Mike S</v>
      </c>
      <c r="AU1314" s="45">
        <f>ABS(Stats!$AQ1314-Stats!$AP1314)</f>
        <v>35.5</v>
      </c>
      <c r="AV1314" s="45">
        <f>Stats!$AQ1314+Stats!$AP1314</f>
        <v>181.5</v>
      </c>
      <c r="AW1314" s="45"/>
      <c r="AX1314" s="4"/>
      <c r="AY1314" s="4"/>
      <c r="AZ1314" s="4"/>
      <c r="BB1314" s="4"/>
      <c r="BC1314" s="4"/>
      <c r="BD1314" s="4"/>
      <c r="BE1314" s="4"/>
      <c r="BG1314" s="4"/>
      <c r="BH1314" s="4"/>
      <c r="BI1314" s="4"/>
      <c r="BJ1314" s="4"/>
      <c r="BK1314" s="4"/>
      <c r="BL1314" s="4"/>
      <c r="BM1314" s="4"/>
      <c r="BN1314" s="4"/>
      <c r="BO1314" s="4"/>
      <c r="BP1314" s="4"/>
      <c r="BQ1314" s="4"/>
      <c r="BR1314" s="4"/>
      <c r="BS1314" s="4"/>
      <c r="BT1314" s="4"/>
      <c r="BU1314" s="4"/>
      <c r="BV1314" s="4"/>
      <c r="BW1314" s="4"/>
      <c r="BX1314" s="4"/>
      <c r="BY1314" s="4"/>
      <c r="BZ1314" s="4"/>
      <c r="CA1314" s="4"/>
      <c r="CB1314" s="4"/>
      <c r="CC1314" s="4"/>
      <c r="CD1314" s="4"/>
      <c r="CE1314" s="4"/>
      <c r="CF1314" s="4"/>
      <c r="CG1314" s="4"/>
      <c r="CH1314" s="4"/>
      <c r="CI1314" s="4"/>
      <c r="CJ1314" s="4"/>
      <c r="CK1314" s="4"/>
      <c r="CL1314" s="4"/>
      <c r="CM1314" s="4"/>
      <c r="CN1314" s="4"/>
      <c r="CO1314" s="4"/>
      <c r="CP1314" s="4"/>
      <c r="CQ1314" s="4"/>
      <c r="CR1314" s="4"/>
      <c r="CS1314" s="4"/>
      <c r="CT1314" s="4"/>
      <c r="CU1314" s="4"/>
      <c r="CV1314" s="4"/>
      <c r="CW1314" s="4"/>
    </row>
    <row r="1315" ht="12.75" customHeight="1">
      <c r="A1315" s="4"/>
      <c r="B1315" s="4"/>
      <c r="C1315" s="4"/>
      <c r="D1315" s="4"/>
      <c r="E1315" s="4"/>
      <c r="F1315" s="4"/>
      <c r="G1315" s="4"/>
      <c r="H1315" s="4"/>
      <c r="I1315" s="4"/>
      <c r="J1315" s="5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64">
        <v>2013.0</v>
      </c>
      <c r="AM1315" s="64">
        <v>6.0</v>
      </c>
      <c r="AN1315" s="65" t="s">
        <v>69</v>
      </c>
      <c r="AO1315" s="65" t="s">
        <v>61</v>
      </c>
      <c r="AP1315" s="64">
        <v>116.5</v>
      </c>
      <c r="AQ1315" s="64">
        <v>106.75</v>
      </c>
      <c r="AR1315" s="65" t="str">
        <f>IF(Stats!$AP1315&gt;Stats!$AQ1315,Stats!$AN1315,Stats!$AO1315)</f>
        <v>Todd</v>
      </c>
      <c r="AS1315" s="65" t="str">
        <f>IF(Stats!$AR1315=Stats!$AN1315,CONCATENATE(Stats!$AN1315," over ",Stats!$AO1315),CONCATENATE(Stats!$AO1315," over ",Stats!$AN1315))</f>
        <v>Todd over Jimmy</v>
      </c>
      <c r="AT1315" s="65" t="str">
        <f>IF(Stats!$AR1315=Stats!$AO1315,CONCATENATE(Stats!$AN1315," loser to ",Stats!$AO1315),CONCATENATE(Stats!$AO1315," loser to ",Stats!$AN1315))</f>
        <v>Jimmy loser to Todd</v>
      </c>
      <c r="AU1315" s="64">
        <f>ABS(Stats!$AQ1315-Stats!$AP1315)</f>
        <v>9.75</v>
      </c>
      <c r="AV1315" s="64">
        <f>Stats!$AQ1315+Stats!$AP1315</f>
        <v>223.25</v>
      </c>
      <c r="AW1315" s="64"/>
      <c r="AX1315" s="4"/>
      <c r="AY1315" s="4"/>
      <c r="AZ1315" s="4"/>
      <c r="BB1315" s="4"/>
      <c r="BC1315" s="4"/>
      <c r="BD1315" s="4"/>
      <c r="BE1315" s="4"/>
      <c r="BG1315" s="4"/>
      <c r="BH1315" s="4"/>
      <c r="BI1315" s="4"/>
      <c r="BJ1315" s="4"/>
      <c r="BK1315" s="4"/>
      <c r="BL1315" s="4"/>
      <c r="BM1315" s="4"/>
      <c r="BN1315" s="4"/>
      <c r="BO1315" s="4"/>
      <c r="BP1315" s="4"/>
      <c r="BQ1315" s="4"/>
      <c r="BR1315" s="4"/>
      <c r="BS1315" s="4"/>
      <c r="BT1315" s="4"/>
      <c r="BU1315" s="4"/>
      <c r="BV1315" s="4"/>
      <c r="BW1315" s="4"/>
      <c r="BX1315" s="4"/>
      <c r="BY1315" s="4"/>
      <c r="BZ1315" s="4"/>
      <c r="CA1315" s="4"/>
      <c r="CB1315" s="4"/>
      <c r="CC1315" s="4"/>
      <c r="CD1315" s="4"/>
      <c r="CE1315" s="4"/>
      <c r="CF1315" s="4"/>
      <c r="CG1315" s="4"/>
      <c r="CH1315" s="4"/>
      <c r="CI1315" s="4"/>
      <c r="CJ1315" s="4"/>
      <c r="CK1315" s="4"/>
      <c r="CL1315" s="4"/>
      <c r="CM1315" s="4"/>
      <c r="CN1315" s="4"/>
      <c r="CO1315" s="4"/>
      <c r="CP1315" s="4"/>
      <c r="CQ1315" s="4"/>
      <c r="CR1315" s="4"/>
      <c r="CS1315" s="4"/>
      <c r="CT1315" s="4"/>
      <c r="CU1315" s="4"/>
      <c r="CV1315" s="4"/>
      <c r="CW1315" s="4"/>
    </row>
    <row r="1316" ht="12.75" customHeight="1">
      <c r="A1316" s="4"/>
      <c r="B1316" s="4"/>
      <c r="C1316" s="4"/>
      <c r="D1316" s="4"/>
      <c r="E1316" s="4"/>
      <c r="F1316" s="4"/>
      <c r="G1316" s="4"/>
      <c r="H1316" s="4"/>
      <c r="I1316" s="4"/>
      <c r="J1316" s="5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5">
        <v>2013.0</v>
      </c>
      <c r="AM1316" s="45">
        <v>6.0</v>
      </c>
      <c r="AN1316" s="46" t="s">
        <v>49</v>
      </c>
      <c r="AO1316" s="46" t="s">
        <v>65</v>
      </c>
      <c r="AP1316" s="45">
        <v>79.75</v>
      </c>
      <c r="AQ1316" s="45">
        <v>54.0</v>
      </c>
      <c r="AR1316" s="46" t="str">
        <f>IF(Stats!$AP1316&gt;Stats!$AQ1316,Stats!$AN1316,Stats!$AO1316)</f>
        <v>Adler</v>
      </c>
      <c r="AS1316" s="46" t="str">
        <f>IF(Stats!$AR1316=Stats!$AN1316,CONCATENATE(Stats!$AN1316," over ",Stats!$AO1316),CONCATENATE(Stats!$AO1316," over ",Stats!$AN1316))</f>
        <v>Adler over Neill</v>
      </c>
      <c r="AT1316" s="46" t="str">
        <f>IF(Stats!$AR1316=Stats!$AO1316,CONCATENATE(Stats!$AN1316," loser to ",Stats!$AO1316),CONCATENATE(Stats!$AO1316," loser to ",Stats!$AN1316))</f>
        <v>Neill loser to Adler</v>
      </c>
      <c r="AU1316" s="45">
        <f>ABS(Stats!$AQ1316-Stats!$AP1316)</f>
        <v>25.75</v>
      </c>
      <c r="AV1316" s="45">
        <f>Stats!$AQ1316+Stats!$AP1316</f>
        <v>133.75</v>
      </c>
      <c r="AW1316" s="45"/>
      <c r="AX1316" s="4"/>
      <c r="AY1316" s="4"/>
      <c r="AZ1316" s="4"/>
      <c r="BB1316" s="4"/>
      <c r="BC1316" s="4"/>
      <c r="BD1316" s="4"/>
      <c r="BE1316" s="4"/>
      <c r="BG1316" s="4"/>
      <c r="BH1316" s="4"/>
      <c r="BI1316" s="4"/>
      <c r="BJ1316" s="4"/>
      <c r="BK1316" s="4"/>
      <c r="BL1316" s="4"/>
      <c r="BM1316" s="4"/>
      <c r="BN1316" s="4"/>
      <c r="BO1316" s="4"/>
      <c r="BP1316" s="4"/>
      <c r="BQ1316" s="4"/>
      <c r="BR1316" s="4"/>
      <c r="BS1316" s="4"/>
      <c r="BT1316" s="4"/>
      <c r="BU1316" s="4"/>
      <c r="BV1316" s="4"/>
      <c r="BW1316" s="4"/>
      <c r="BX1316" s="4"/>
      <c r="BY1316" s="4"/>
      <c r="BZ1316" s="4"/>
      <c r="CA1316" s="4"/>
      <c r="CB1316" s="4"/>
      <c r="CC1316" s="4"/>
      <c r="CD1316" s="4"/>
      <c r="CE1316" s="4"/>
      <c r="CF1316" s="4"/>
      <c r="CG1316" s="4"/>
      <c r="CH1316" s="4"/>
      <c r="CI1316" s="4"/>
      <c r="CJ1316" s="4"/>
      <c r="CK1316" s="4"/>
      <c r="CL1316" s="4"/>
      <c r="CM1316" s="4"/>
      <c r="CN1316" s="4"/>
      <c r="CO1316" s="4"/>
      <c r="CP1316" s="4"/>
      <c r="CQ1316" s="4"/>
      <c r="CR1316" s="4"/>
      <c r="CS1316" s="4"/>
      <c r="CT1316" s="4"/>
      <c r="CU1316" s="4"/>
      <c r="CV1316" s="4"/>
      <c r="CW1316" s="4"/>
    </row>
    <row r="1317" ht="12.75" customHeight="1">
      <c r="A1317" s="4"/>
      <c r="B1317" s="4"/>
      <c r="C1317" s="4"/>
      <c r="D1317" s="4"/>
      <c r="E1317" s="4"/>
      <c r="F1317" s="4"/>
      <c r="G1317" s="4"/>
      <c r="H1317" s="4"/>
      <c r="I1317" s="4"/>
      <c r="J1317" s="5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64">
        <v>2013.0</v>
      </c>
      <c r="AM1317" s="64">
        <v>6.0</v>
      </c>
      <c r="AN1317" s="65" t="s">
        <v>57</v>
      </c>
      <c r="AO1317" s="65" t="s">
        <v>51</v>
      </c>
      <c r="AP1317" s="64">
        <v>130.75</v>
      </c>
      <c r="AQ1317" s="64">
        <v>93.0</v>
      </c>
      <c r="AR1317" s="65" t="str">
        <f>IF(Stats!$AP1317&gt;Stats!$AQ1317,Stats!$AN1317,Stats!$AO1317)</f>
        <v>Doug</v>
      </c>
      <c r="AS1317" s="65" t="str">
        <f>IF(Stats!$AR1317=Stats!$AN1317,CONCATENATE(Stats!$AN1317," over ",Stats!$AO1317),CONCATENATE(Stats!$AO1317," over ",Stats!$AN1317))</f>
        <v>Doug over Cam</v>
      </c>
      <c r="AT1317" s="65" t="str">
        <f>IF(Stats!$AR1317=Stats!$AO1317,CONCATENATE(Stats!$AN1317," loser to ",Stats!$AO1317),CONCATENATE(Stats!$AO1317," loser to ",Stats!$AN1317))</f>
        <v>Cam loser to Doug</v>
      </c>
      <c r="AU1317" s="64">
        <f>ABS(Stats!$AQ1317-Stats!$AP1317)</f>
        <v>37.75</v>
      </c>
      <c r="AV1317" s="64">
        <f>Stats!$AQ1317+Stats!$AP1317</f>
        <v>223.75</v>
      </c>
      <c r="AW1317" s="64"/>
      <c r="AX1317" s="4"/>
      <c r="AY1317" s="4"/>
      <c r="AZ1317" s="4"/>
      <c r="BB1317" s="4"/>
      <c r="BC1317" s="4"/>
      <c r="BD1317" s="4"/>
      <c r="BE1317" s="4"/>
      <c r="BG1317" s="4"/>
      <c r="BH1317" s="4"/>
      <c r="BI1317" s="4"/>
      <c r="BJ1317" s="4"/>
      <c r="BK1317" s="4"/>
      <c r="BL1317" s="4"/>
      <c r="BM1317" s="4"/>
      <c r="BN1317" s="4"/>
      <c r="BO1317" s="4"/>
      <c r="BP1317" s="4"/>
      <c r="BQ1317" s="4"/>
      <c r="BR1317" s="4"/>
      <c r="BS1317" s="4"/>
      <c r="BT1317" s="4"/>
      <c r="BU1317" s="4"/>
      <c r="BV1317" s="4"/>
      <c r="BW1317" s="4"/>
      <c r="BX1317" s="4"/>
      <c r="BY1317" s="4"/>
      <c r="BZ1317" s="4"/>
      <c r="CA1317" s="4"/>
      <c r="CB1317" s="4"/>
      <c r="CC1317" s="4"/>
      <c r="CD1317" s="4"/>
      <c r="CE1317" s="4"/>
      <c r="CF1317" s="4"/>
      <c r="CG1317" s="4"/>
      <c r="CH1317" s="4"/>
      <c r="CI1317" s="4"/>
      <c r="CJ1317" s="4"/>
      <c r="CK1317" s="4"/>
      <c r="CL1317" s="4"/>
      <c r="CM1317" s="4"/>
      <c r="CN1317" s="4"/>
      <c r="CO1317" s="4"/>
      <c r="CP1317" s="4"/>
      <c r="CQ1317" s="4"/>
      <c r="CR1317" s="4"/>
      <c r="CS1317" s="4"/>
      <c r="CT1317" s="4"/>
      <c r="CU1317" s="4"/>
      <c r="CV1317" s="4"/>
      <c r="CW1317" s="4"/>
    </row>
    <row r="1318" ht="12.75" customHeight="1">
      <c r="A1318" s="4"/>
      <c r="B1318" s="4"/>
      <c r="C1318" s="4"/>
      <c r="D1318" s="4"/>
      <c r="E1318" s="4"/>
      <c r="F1318" s="4"/>
      <c r="G1318" s="4"/>
      <c r="H1318" s="4"/>
      <c r="I1318" s="4"/>
      <c r="J1318" s="5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5">
        <v>2013.0</v>
      </c>
      <c r="AM1318" s="45">
        <v>5.0</v>
      </c>
      <c r="AN1318" s="46" t="s">
        <v>66</v>
      </c>
      <c r="AO1318" s="46" t="s">
        <v>51</v>
      </c>
      <c r="AP1318" s="45">
        <v>82.25</v>
      </c>
      <c r="AQ1318" s="45">
        <v>119.0</v>
      </c>
      <c r="AR1318" s="46" t="str">
        <f>IF(Stats!$AP1318&gt;Stats!$AQ1318,Stats!$AN1318,Stats!$AO1318)</f>
        <v>Cam</v>
      </c>
      <c r="AS1318" s="46" t="str">
        <f>IF(Stats!$AR1318=Stats!$AN1318,CONCATENATE(Stats!$AN1318," over ",Stats!$AO1318),CONCATENATE(Stats!$AO1318," over ",Stats!$AN1318))</f>
        <v>Cam over Nixon</v>
      </c>
      <c r="AT1318" s="46" t="str">
        <f>IF(Stats!$AR1318=Stats!$AO1318,CONCATENATE(Stats!$AN1318," loser to ",Stats!$AO1318),CONCATENATE(Stats!$AO1318," loser to ",Stats!$AN1318))</f>
        <v>Nixon loser to Cam</v>
      </c>
      <c r="AU1318" s="45">
        <f>ABS(Stats!$AQ1318-Stats!$AP1318)</f>
        <v>36.75</v>
      </c>
      <c r="AV1318" s="45">
        <f>Stats!$AQ1318+Stats!$AP1318</f>
        <v>201.25</v>
      </c>
      <c r="AW1318" s="45"/>
      <c r="AX1318" s="4"/>
      <c r="AY1318" s="4"/>
      <c r="AZ1318" s="4"/>
      <c r="BB1318" s="4"/>
      <c r="BC1318" s="4"/>
      <c r="BD1318" s="4"/>
      <c r="BE1318" s="4"/>
      <c r="BG1318" s="4"/>
      <c r="BH1318" s="4"/>
      <c r="BI1318" s="4"/>
      <c r="BJ1318" s="4"/>
      <c r="BK1318" s="4"/>
      <c r="BL1318" s="4"/>
      <c r="BM1318" s="4"/>
      <c r="BN1318" s="4"/>
      <c r="BO1318" s="4"/>
      <c r="BP1318" s="4"/>
      <c r="BQ1318" s="4"/>
      <c r="BR1318" s="4"/>
      <c r="BS1318" s="4"/>
      <c r="BT1318" s="4"/>
      <c r="BU1318" s="4"/>
      <c r="BV1318" s="4"/>
      <c r="BW1318" s="4"/>
      <c r="BX1318" s="4"/>
      <c r="BY1318" s="4"/>
      <c r="BZ1318" s="4"/>
      <c r="CA1318" s="4"/>
      <c r="CB1318" s="4"/>
      <c r="CC1318" s="4"/>
      <c r="CD1318" s="4"/>
      <c r="CE1318" s="4"/>
      <c r="CF1318" s="4"/>
      <c r="CG1318" s="4"/>
      <c r="CH1318" s="4"/>
      <c r="CI1318" s="4"/>
      <c r="CJ1318" s="4"/>
      <c r="CK1318" s="4"/>
      <c r="CL1318" s="4"/>
      <c r="CM1318" s="4"/>
      <c r="CN1318" s="4"/>
      <c r="CO1318" s="4"/>
      <c r="CP1318" s="4"/>
      <c r="CQ1318" s="4"/>
      <c r="CR1318" s="4"/>
      <c r="CS1318" s="4"/>
      <c r="CT1318" s="4"/>
      <c r="CU1318" s="4"/>
      <c r="CV1318" s="4"/>
      <c r="CW1318" s="4"/>
    </row>
    <row r="1319" ht="12.75" customHeight="1">
      <c r="A1319" s="4"/>
      <c r="B1319" s="4"/>
      <c r="C1319" s="4"/>
      <c r="D1319" s="4"/>
      <c r="E1319" s="4"/>
      <c r="F1319" s="4"/>
      <c r="G1319" s="4"/>
      <c r="H1319" s="4"/>
      <c r="I1319" s="4"/>
      <c r="J1319" s="5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64">
        <v>2013.0</v>
      </c>
      <c r="AM1319" s="64">
        <v>5.0</v>
      </c>
      <c r="AN1319" s="65" t="s">
        <v>59</v>
      </c>
      <c r="AO1319" s="65" t="s">
        <v>65</v>
      </c>
      <c r="AP1319" s="64">
        <v>96.75</v>
      </c>
      <c r="AQ1319" s="64">
        <v>69.0</v>
      </c>
      <c r="AR1319" s="65" t="str">
        <f>IF(Stats!$AP1319&gt;Stats!$AQ1319,Stats!$AN1319,Stats!$AO1319)</f>
        <v>Forrest</v>
      </c>
      <c r="AS1319" s="65" t="str">
        <f>IF(Stats!$AR1319=Stats!$AN1319,CONCATENATE(Stats!$AN1319," over ",Stats!$AO1319),CONCATENATE(Stats!$AO1319," over ",Stats!$AN1319))</f>
        <v>Forrest over Neill</v>
      </c>
      <c r="AT1319" s="65" t="str">
        <f>IF(Stats!$AR1319=Stats!$AO1319,CONCATENATE(Stats!$AN1319," loser to ",Stats!$AO1319),CONCATENATE(Stats!$AO1319," loser to ",Stats!$AN1319))</f>
        <v>Neill loser to Forrest</v>
      </c>
      <c r="AU1319" s="64">
        <f>ABS(Stats!$AQ1319-Stats!$AP1319)</f>
        <v>27.75</v>
      </c>
      <c r="AV1319" s="64">
        <f>Stats!$AQ1319+Stats!$AP1319</f>
        <v>165.75</v>
      </c>
      <c r="AW1319" s="64"/>
      <c r="AX1319" s="4"/>
      <c r="AY1319" s="4"/>
      <c r="AZ1319" s="4"/>
      <c r="BB1319" s="4"/>
      <c r="BC1319" s="4"/>
      <c r="BD1319" s="4"/>
      <c r="BE1319" s="4"/>
      <c r="BG1319" s="4"/>
      <c r="BH1319" s="4"/>
      <c r="BI1319" s="4"/>
      <c r="BJ1319" s="4"/>
      <c r="BK1319" s="4"/>
      <c r="BL1319" s="4"/>
      <c r="BM1319" s="4"/>
      <c r="BN1319" s="4"/>
      <c r="BO1319" s="4"/>
      <c r="BP1319" s="4"/>
      <c r="BQ1319" s="4"/>
      <c r="BR1319" s="4"/>
      <c r="BS1319" s="4"/>
      <c r="BT1319" s="4"/>
      <c r="BU1319" s="4"/>
      <c r="BV1319" s="4"/>
      <c r="BW1319" s="4"/>
      <c r="BX1319" s="4"/>
      <c r="BY1319" s="4"/>
      <c r="BZ1319" s="4"/>
      <c r="CA1319" s="4"/>
      <c r="CB1319" s="4"/>
      <c r="CC1319" s="4"/>
      <c r="CD1319" s="4"/>
      <c r="CE1319" s="4"/>
      <c r="CF1319" s="4"/>
      <c r="CG1319" s="4"/>
      <c r="CH1319" s="4"/>
      <c r="CI1319" s="4"/>
      <c r="CJ1319" s="4"/>
      <c r="CK1319" s="4"/>
      <c r="CL1319" s="4"/>
      <c r="CM1319" s="4"/>
      <c r="CN1319" s="4"/>
      <c r="CO1319" s="4"/>
      <c r="CP1319" s="4"/>
      <c r="CQ1319" s="4"/>
      <c r="CR1319" s="4"/>
      <c r="CS1319" s="4"/>
      <c r="CT1319" s="4"/>
      <c r="CU1319" s="4"/>
      <c r="CV1319" s="4"/>
      <c r="CW1319" s="4"/>
    </row>
    <row r="1320" ht="12.75" customHeight="1">
      <c r="A1320" s="4"/>
      <c r="B1320" s="4"/>
      <c r="C1320" s="4"/>
      <c r="D1320" s="4"/>
      <c r="E1320" s="4"/>
      <c r="F1320" s="4"/>
      <c r="G1320" s="4"/>
      <c r="H1320" s="4"/>
      <c r="I1320" s="4"/>
      <c r="J1320" s="5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5">
        <v>2013.0</v>
      </c>
      <c r="AM1320" s="45">
        <v>5.0</v>
      </c>
      <c r="AN1320" s="46" t="s">
        <v>50</v>
      </c>
      <c r="AO1320" s="46" t="s">
        <v>61</v>
      </c>
      <c r="AP1320" s="45">
        <v>92.75</v>
      </c>
      <c r="AQ1320" s="45">
        <v>101.5</v>
      </c>
      <c r="AR1320" s="46" t="str">
        <f>IF(Stats!$AP1320&gt;Stats!$AQ1320,Stats!$AN1320,Stats!$AO1320)</f>
        <v>Jimmy</v>
      </c>
      <c r="AS1320" s="46" t="str">
        <f>IF(Stats!$AR1320=Stats!$AN1320,CONCATENATE(Stats!$AN1320," over ",Stats!$AO1320),CONCATENATE(Stats!$AO1320," over ",Stats!$AN1320))</f>
        <v>Jimmy over AJ</v>
      </c>
      <c r="AT1320" s="46" t="str">
        <f>IF(Stats!$AR1320=Stats!$AO1320,CONCATENATE(Stats!$AN1320," loser to ",Stats!$AO1320),CONCATENATE(Stats!$AO1320," loser to ",Stats!$AN1320))</f>
        <v>AJ loser to Jimmy</v>
      </c>
      <c r="AU1320" s="45">
        <f>ABS(Stats!$AQ1320-Stats!$AP1320)</f>
        <v>8.75</v>
      </c>
      <c r="AV1320" s="45">
        <f>Stats!$AQ1320+Stats!$AP1320</f>
        <v>194.25</v>
      </c>
      <c r="AW1320" s="45"/>
      <c r="AX1320" s="4"/>
      <c r="AY1320" s="4"/>
      <c r="AZ1320" s="4"/>
      <c r="BB1320" s="4"/>
      <c r="BC1320" s="4"/>
      <c r="BD1320" s="4"/>
      <c r="BE1320" s="4"/>
      <c r="BG1320" s="4"/>
      <c r="BH1320" s="4"/>
      <c r="BI1320" s="4"/>
      <c r="BJ1320" s="4"/>
      <c r="BK1320" s="4"/>
      <c r="BL1320" s="4"/>
      <c r="BM1320" s="4"/>
      <c r="BN1320" s="4"/>
      <c r="BO1320" s="4"/>
      <c r="BP1320" s="4"/>
      <c r="BQ1320" s="4"/>
      <c r="BR1320" s="4"/>
      <c r="BS1320" s="4"/>
      <c r="BT1320" s="4"/>
      <c r="BU1320" s="4"/>
      <c r="BV1320" s="4"/>
      <c r="BW1320" s="4"/>
      <c r="BX1320" s="4"/>
      <c r="BY1320" s="4"/>
      <c r="BZ1320" s="4"/>
      <c r="CA1320" s="4"/>
      <c r="CB1320" s="4"/>
      <c r="CC1320" s="4"/>
      <c r="CD1320" s="4"/>
      <c r="CE1320" s="4"/>
      <c r="CF1320" s="4"/>
      <c r="CG1320" s="4"/>
      <c r="CH1320" s="4"/>
      <c r="CI1320" s="4"/>
      <c r="CJ1320" s="4"/>
      <c r="CK1320" s="4"/>
      <c r="CL1320" s="4"/>
      <c r="CM1320" s="4"/>
      <c r="CN1320" s="4"/>
      <c r="CO1320" s="4"/>
      <c r="CP1320" s="4"/>
      <c r="CQ1320" s="4"/>
      <c r="CR1320" s="4"/>
      <c r="CS1320" s="4"/>
      <c r="CT1320" s="4"/>
      <c r="CU1320" s="4"/>
      <c r="CV1320" s="4"/>
      <c r="CW1320" s="4"/>
    </row>
    <row r="1321" ht="12.75" customHeight="1">
      <c r="A1321" s="4"/>
      <c r="B1321" s="4"/>
      <c r="C1321" s="4"/>
      <c r="D1321" s="4"/>
      <c r="E1321" s="4"/>
      <c r="F1321" s="4"/>
      <c r="G1321" s="4"/>
      <c r="H1321" s="4"/>
      <c r="I1321" s="4"/>
      <c r="J1321" s="5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64">
        <v>2013.0</v>
      </c>
      <c r="AM1321" s="64">
        <v>5.0</v>
      </c>
      <c r="AN1321" s="65" t="s">
        <v>55</v>
      </c>
      <c r="AO1321" s="65" t="s">
        <v>57</v>
      </c>
      <c r="AP1321" s="64">
        <v>75.25</v>
      </c>
      <c r="AQ1321" s="64">
        <v>71.25</v>
      </c>
      <c r="AR1321" s="65" t="str">
        <f>IF(Stats!$AP1321&gt;Stats!$AQ1321,Stats!$AN1321,Stats!$AO1321)</f>
        <v>Dave</v>
      </c>
      <c r="AS1321" s="65" t="str">
        <f>IF(Stats!$AR1321=Stats!$AN1321,CONCATENATE(Stats!$AN1321," over ",Stats!$AO1321),CONCATENATE(Stats!$AO1321," over ",Stats!$AN1321))</f>
        <v>Dave over Doug</v>
      </c>
      <c r="AT1321" s="65" t="str">
        <f>IF(Stats!$AR1321=Stats!$AO1321,CONCATENATE(Stats!$AN1321," loser to ",Stats!$AO1321),CONCATENATE(Stats!$AO1321," loser to ",Stats!$AN1321))</f>
        <v>Doug loser to Dave</v>
      </c>
      <c r="AU1321" s="64">
        <f>ABS(Stats!$AQ1321-Stats!$AP1321)</f>
        <v>4</v>
      </c>
      <c r="AV1321" s="64">
        <f>Stats!$AQ1321+Stats!$AP1321</f>
        <v>146.5</v>
      </c>
      <c r="AW1321" s="64"/>
      <c r="AX1321" s="4"/>
      <c r="AY1321" s="4"/>
      <c r="AZ1321" s="4"/>
      <c r="BB1321" s="4"/>
      <c r="BC1321" s="4"/>
      <c r="BD1321" s="4"/>
      <c r="BE1321" s="4"/>
      <c r="BG1321" s="4"/>
      <c r="BH1321" s="4"/>
      <c r="BI1321" s="4"/>
      <c r="BJ1321" s="4"/>
      <c r="BK1321" s="4"/>
      <c r="BL1321" s="4"/>
      <c r="BM1321" s="4"/>
      <c r="BN1321" s="4"/>
      <c r="BO1321" s="4"/>
      <c r="BP1321" s="4"/>
      <c r="BQ1321" s="4"/>
      <c r="BR1321" s="4"/>
      <c r="BS1321" s="4"/>
      <c r="BT1321" s="4"/>
      <c r="BU1321" s="4"/>
      <c r="BV1321" s="4"/>
      <c r="BW1321" s="4"/>
      <c r="BX1321" s="4"/>
      <c r="BY1321" s="4"/>
      <c r="BZ1321" s="4"/>
      <c r="CA1321" s="4"/>
      <c r="CB1321" s="4"/>
      <c r="CC1321" s="4"/>
      <c r="CD1321" s="4"/>
      <c r="CE1321" s="4"/>
      <c r="CF1321" s="4"/>
      <c r="CG1321" s="4"/>
      <c r="CH1321" s="4"/>
      <c r="CI1321" s="4"/>
      <c r="CJ1321" s="4"/>
      <c r="CK1321" s="4"/>
      <c r="CL1321" s="4"/>
      <c r="CM1321" s="4"/>
      <c r="CN1321" s="4"/>
      <c r="CO1321" s="4"/>
      <c r="CP1321" s="4"/>
      <c r="CQ1321" s="4"/>
      <c r="CR1321" s="4"/>
      <c r="CS1321" s="4"/>
      <c r="CT1321" s="4"/>
      <c r="CU1321" s="4"/>
      <c r="CV1321" s="4"/>
      <c r="CW1321" s="4"/>
    </row>
    <row r="1322" ht="12.75" customHeight="1">
      <c r="A1322" s="4"/>
      <c r="B1322" s="4"/>
      <c r="C1322" s="4"/>
      <c r="D1322" s="4"/>
      <c r="E1322" s="4"/>
      <c r="F1322" s="4"/>
      <c r="G1322" s="4"/>
      <c r="H1322" s="4"/>
      <c r="I1322" s="4"/>
      <c r="J1322" s="5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5">
        <v>2013.0</v>
      </c>
      <c r="AM1322" s="45">
        <v>5.0</v>
      </c>
      <c r="AN1322" s="46" t="s">
        <v>68</v>
      </c>
      <c r="AO1322" s="46" t="s">
        <v>49</v>
      </c>
      <c r="AP1322" s="45">
        <v>117.5</v>
      </c>
      <c r="AQ1322" s="45">
        <v>71.25</v>
      </c>
      <c r="AR1322" s="46" t="str">
        <f>IF(Stats!$AP1322&gt;Stats!$AQ1322,Stats!$AN1322,Stats!$AO1322)</f>
        <v>Ryan</v>
      </c>
      <c r="AS1322" s="46" t="str">
        <f>IF(Stats!$AR1322=Stats!$AN1322,CONCATENATE(Stats!$AN1322," over ",Stats!$AO1322),CONCATENATE(Stats!$AO1322," over ",Stats!$AN1322))</f>
        <v>Ryan over Adler</v>
      </c>
      <c r="AT1322" s="46" t="str">
        <f>IF(Stats!$AR1322=Stats!$AO1322,CONCATENATE(Stats!$AN1322," loser to ",Stats!$AO1322),CONCATENATE(Stats!$AO1322," loser to ",Stats!$AN1322))</f>
        <v>Adler loser to Ryan</v>
      </c>
      <c r="AU1322" s="45">
        <f>ABS(Stats!$AQ1322-Stats!$AP1322)</f>
        <v>46.25</v>
      </c>
      <c r="AV1322" s="45">
        <f>Stats!$AQ1322+Stats!$AP1322</f>
        <v>188.75</v>
      </c>
      <c r="AW1322" s="45"/>
      <c r="AX1322" s="4"/>
      <c r="AY1322" s="4"/>
      <c r="AZ1322" s="4"/>
      <c r="BB1322" s="4"/>
      <c r="BC1322" s="4"/>
      <c r="BD1322" s="4"/>
      <c r="BE1322" s="4"/>
      <c r="BG1322" s="4"/>
      <c r="BH1322" s="4"/>
      <c r="BI1322" s="4"/>
      <c r="BJ1322" s="4"/>
      <c r="BK1322" s="4"/>
      <c r="BL1322" s="4"/>
      <c r="BM1322" s="4"/>
      <c r="BN1322" s="4"/>
      <c r="BO1322" s="4"/>
      <c r="BP1322" s="4"/>
      <c r="BQ1322" s="4"/>
      <c r="BR1322" s="4"/>
      <c r="BS1322" s="4"/>
      <c r="BT1322" s="4"/>
      <c r="BU1322" s="4"/>
      <c r="BV1322" s="4"/>
      <c r="BW1322" s="4"/>
      <c r="BX1322" s="4"/>
      <c r="BY1322" s="4"/>
      <c r="BZ1322" s="4"/>
      <c r="CA1322" s="4"/>
      <c r="CB1322" s="4"/>
      <c r="CC1322" s="4"/>
      <c r="CD1322" s="4"/>
      <c r="CE1322" s="4"/>
      <c r="CF1322" s="4"/>
      <c r="CG1322" s="4"/>
      <c r="CH1322" s="4"/>
      <c r="CI1322" s="4"/>
      <c r="CJ1322" s="4"/>
      <c r="CK1322" s="4"/>
      <c r="CL1322" s="4"/>
      <c r="CM1322" s="4"/>
      <c r="CN1322" s="4"/>
      <c r="CO1322" s="4"/>
      <c r="CP1322" s="4"/>
      <c r="CQ1322" s="4"/>
      <c r="CR1322" s="4"/>
      <c r="CS1322" s="4"/>
      <c r="CT1322" s="4"/>
      <c r="CU1322" s="4"/>
      <c r="CV1322" s="4"/>
      <c r="CW1322" s="4"/>
    </row>
    <row r="1323" ht="12.75" customHeight="1">
      <c r="A1323" s="4"/>
      <c r="B1323" s="4"/>
      <c r="C1323" s="4"/>
      <c r="D1323" s="4"/>
      <c r="E1323" s="4"/>
      <c r="F1323" s="4"/>
      <c r="G1323" s="4"/>
      <c r="H1323" s="4"/>
      <c r="I1323" s="4"/>
      <c r="J1323" s="5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64">
        <v>2013.0</v>
      </c>
      <c r="AM1323" s="64">
        <v>5.0</v>
      </c>
      <c r="AN1323" s="65" t="s">
        <v>63</v>
      </c>
      <c r="AO1323" s="65" t="s">
        <v>69</v>
      </c>
      <c r="AP1323" s="64">
        <v>40.75</v>
      </c>
      <c r="AQ1323" s="64">
        <v>102.5</v>
      </c>
      <c r="AR1323" s="65" t="str">
        <f>IF(Stats!$AP1323&gt;Stats!$AQ1323,Stats!$AN1323,Stats!$AO1323)</f>
        <v>Todd</v>
      </c>
      <c r="AS1323" s="65" t="str">
        <f>IF(Stats!$AR1323=Stats!$AN1323,CONCATENATE(Stats!$AN1323," over ",Stats!$AO1323),CONCATENATE(Stats!$AO1323," over ",Stats!$AN1323))</f>
        <v>Todd over Mike S</v>
      </c>
      <c r="AT1323" s="65" t="str">
        <f>IF(Stats!$AR1323=Stats!$AO1323,CONCATENATE(Stats!$AN1323," loser to ",Stats!$AO1323),CONCATENATE(Stats!$AO1323," loser to ",Stats!$AN1323))</f>
        <v>Mike S loser to Todd</v>
      </c>
      <c r="AU1323" s="64">
        <f>ABS(Stats!$AQ1323-Stats!$AP1323)</f>
        <v>61.75</v>
      </c>
      <c r="AV1323" s="64">
        <f>Stats!$AQ1323+Stats!$AP1323</f>
        <v>143.25</v>
      </c>
      <c r="AW1323" s="64"/>
      <c r="AX1323" s="4"/>
      <c r="AY1323" s="4"/>
      <c r="AZ1323" s="4"/>
      <c r="BB1323" s="4"/>
      <c r="BC1323" s="4"/>
      <c r="BD1323" s="4"/>
      <c r="BE1323" s="4"/>
      <c r="BG1323" s="4"/>
      <c r="BH1323" s="4"/>
      <c r="BI1323" s="4"/>
      <c r="BJ1323" s="4"/>
      <c r="BK1323" s="4"/>
      <c r="BL1323" s="4"/>
      <c r="BM1323" s="4"/>
      <c r="BN1323" s="4"/>
      <c r="BO1323" s="4"/>
      <c r="BP1323" s="4"/>
      <c r="BQ1323" s="4"/>
      <c r="BR1323" s="4"/>
      <c r="BS1323" s="4"/>
      <c r="BT1323" s="4"/>
      <c r="BU1323" s="4"/>
      <c r="BV1323" s="4"/>
      <c r="BW1323" s="4"/>
      <c r="BX1323" s="4"/>
      <c r="BY1323" s="4"/>
      <c r="BZ1323" s="4"/>
      <c r="CA1323" s="4"/>
      <c r="CB1323" s="4"/>
      <c r="CC1323" s="4"/>
      <c r="CD1323" s="4"/>
      <c r="CE1323" s="4"/>
      <c r="CF1323" s="4"/>
      <c r="CG1323" s="4"/>
      <c r="CH1323" s="4"/>
      <c r="CI1323" s="4"/>
      <c r="CJ1323" s="4"/>
      <c r="CK1323" s="4"/>
      <c r="CL1323" s="4"/>
      <c r="CM1323" s="4"/>
      <c r="CN1323" s="4"/>
      <c r="CO1323" s="4"/>
      <c r="CP1323" s="4"/>
      <c r="CQ1323" s="4"/>
      <c r="CR1323" s="4"/>
      <c r="CS1323" s="4"/>
      <c r="CT1323" s="4"/>
      <c r="CU1323" s="4"/>
      <c r="CV1323" s="4"/>
      <c r="CW1323" s="4"/>
    </row>
    <row r="1324" ht="12.75" customHeight="1">
      <c r="A1324" s="4"/>
      <c r="B1324" s="4"/>
      <c r="C1324" s="4"/>
      <c r="D1324" s="4"/>
      <c r="E1324" s="4"/>
      <c r="F1324" s="4"/>
      <c r="G1324" s="4"/>
      <c r="H1324" s="4"/>
      <c r="I1324" s="4"/>
      <c r="J1324" s="5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5">
        <v>2013.0</v>
      </c>
      <c r="AM1324" s="45">
        <v>4.0</v>
      </c>
      <c r="AN1324" s="46" t="s">
        <v>65</v>
      </c>
      <c r="AO1324" s="46" t="s">
        <v>66</v>
      </c>
      <c r="AP1324" s="45">
        <v>106.25</v>
      </c>
      <c r="AQ1324" s="45">
        <v>79.0</v>
      </c>
      <c r="AR1324" s="46" t="str">
        <f>IF(Stats!$AP1324&gt;Stats!$AQ1324,Stats!$AN1324,Stats!$AO1324)</f>
        <v>Neill</v>
      </c>
      <c r="AS1324" s="46" t="str">
        <f>IF(Stats!$AR1324=Stats!$AN1324,CONCATENATE(Stats!$AN1324," over ",Stats!$AO1324),CONCATENATE(Stats!$AO1324," over ",Stats!$AN1324))</f>
        <v>Neill over Nixon</v>
      </c>
      <c r="AT1324" s="46" t="str">
        <f>IF(Stats!$AR1324=Stats!$AO1324,CONCATENATE(Stats!$AN1324," loser to ",Stats!$AO1324),CONCATENATE(Stats!$AO1324," loser to ",Stats!$AN1324))</f>
        <v>Nixon loser to Neill</v>
      </c>
      <c r="AU1324" s="45">
        <f>ABS(Stats!$AQ1324-Stats!$AP1324)</f>
        <v>27.25</v>
      </c>
      <c r="AV1324" s="45">
        <f>Stats!$AQ1324+Stats!$AP1324</f>
        <v>185.25</v>
      </c>
      <c r="AW1324" s="45"/>
      <c r="AX1324" s="4"/>
      <c r="AY1324" s="4"/>
      <c r="AZ1324" s="4"/>
      <c r="BB1324" s="4"/>
      <c r="BC1324" s="4"/>
      <c r="BD1324" s="4"/>
      <c r="BE1324" s="4"/>
      <c r="BG1324" s="4"/>
      <c r="BH1324" s="4"/>
      <c r="BI1324" s="4"/>
      <c r="BJ1324" s="4"/>
      <c r="BK1324" s="4"/>
      <c r="BL1324" s="4"/>
      <c r="BM1324" s="4"/>
      <c r="BN1324" s="4"/>
      <c r="BO1324" s="4"/>
      <c r="BP1324" s="4"/>
      <c r="BQ1324" s="4"/>
      <c r="BR1324" s="4"/>
      <c r="BS1324" s="4"/>
      <c r="BT1324" s="4"/>
      <c r="BU1324" s="4"/>
      <c r="BV1324" s="4"/>
      <c r="BW1324" s="4"/>
      <c r="BX1324" s="4"/>
      <c r="BY1324" s="4"/>
      <c r="BZ1324" s="4"/>
      <c r="CA1324" s="4"/>
      <c r="CB1324" s="4"/>
      <c r="CC1324" s="4"/>
      <c r="CD1324" s="4"/>
      <c r="CE1324" s="4"/>
      <c r="CF1324" s="4"/>
      <c r="CG1324" s="4"/>
      <c r="CH1324" s="4"/>
      <c r="CI1324" s="4"/>
      <c r="CJ1324" s="4"/>
      <c r="CK1324" s="4"/>
      <c r="CL1324" s="4"/>
      <c r="CM1324" s="4"/>
      <c r="CN1324" s="4"/>
      <c r="CO1324" s="4"/>
      <c r="CP1324" s="4"/>
      <c r="CQ1324" s="4"/>
      <c r="CR1324" s="4"/>
      <c r="CS1324" s="4"/>
      <c r="CT1324" s="4"/>
      <c r="CU1324" s="4"/>
      <c r="CV1324" s="4"/>
      <c r="CW1324" s="4"/>
    </row>
    <row r="1325" ht="12.75" customHeight="1">
      <c r="A1325" s="4"/>
      <c r="B1325" s="4"/>
      <c r="C1325" s="4"/>
      <c r="D1325" s="4"/>
      <c r="E1325" s="4"/>
      <c r="F1325" s="4"/>
      <c r="G1325" s="4"/>
      <c r="H1325" s="4"/>
      <c r="I1325" s="4"/>
      <c r="J1325" s="5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64">
        <v>2013.0</v>
      </c>
      <c r="AM1325" s="64">
        <v>4.0</v>
      </c>
      <c r="AN1325" s="65" t="s">
        <v>61</v>
      </c>
      <c r="AO1325" s="65" t="s">
        <v>51</v>
      </c>
      <c r="AP1325" s="64">
        <v>80.25</v>
      </c>
      <c r="AQ1325" s="64">
        <v>147.5</v>
      </c>
      <c r="AR1325" s="65" t="str">
        <f>IF(Stats!$AP1325&gt;Stats!$AQ1325,Stats!$AN1325,Stats!$AO1325)</f>
        <v>Cam</v>
      </c>
      <c r="AS1325" s="65" t="str">
        <f>IF(Stats!$AR1325=Stats!$AN1325,CONCATENATE(Stats!$AN1325," over ",Stats!$AO1325),CONCATENATE(Stats!$AO1325," over ",Stats!$AN1325))</f>
        <v>Cam over Jimmy</v>
      </c>
      <c r="AT1325" s="65" t="str">
        <f>IF(Stats!$AR1325=Stats!$AO1325,CONCATENATE(Stats!$AN1325," loser to ",Stats!$AO1325),CONCATENATE(Stats!$AO1325," loser to ",Stats!$AN1325))</f>
        <v>Jimmy loser to Cam</v>
      </c>
      <c r="AU1325" s="64">
        <f>ABS(Stats!$AQ1325-Stats!$AP1325)</f>
        <v>67.25</v>
      </c>
      <c r="AV1325" s="64">
        <f>Stats!$AQ1325+Stats!$AP1325</f>
        <v>227.75</v>
      </c>
      <c r="AW1325" s="64"/>
      <c r="AX1325" s="4"/>
      <c r="AY1325" s="4"/>
      <c r="AZ1325" s="4"/>
      <c r="BB1325" s="4"/>
      <c r="BC1325" s="4"/>
      <c r="BD1325" s="4"/>
      <c r="BE1325" s="4"/>
      <c r="BG1325" s="4"/>
      <c r="BH1325" s="4"/>
      <c r="BI1325" s="4"/>
      <c r="BJ1325" s="4"/>
      <c r="BK1325" s="4"/>
      <c r="BL1325" s="4"/>
      <c r="BM1325" s="4"/>
      <c r="BN1325" s="4"/>
      <c r="BO1325" s="4"/>
      <c r="BP1325" s="4"/>
      <c r="BQ1325" s="4"/>
      <c r="BR1325" s="4"/>
      <c r="BS1325" s="4"/>
      <c r="BT1325" s="4"/>
      <c r="BU1325" s="4"/>
      <c r="BV1325" s="4"/>
      <c r="BW1325" s="4"/>
      <c r="BX1325" s="4"/>
      <c r="BY1325" s="4"/>
      <c r="BZ1325" s="4"/>
      <c r="CA1325" s="4"/>
      <c r="CB1325" s="4"/>
      <c r="CC1325" s="4"/>
      <c r="CD1325" s="4"/>
      <c r="CE1325" s="4"/>
      <c r="CF1325" s="4"/>
      <c r="CG1325" s="4"/>
      <c r="CH1325" s="4"/>
      <c r="CI1325" s="4"/>
      <c r="CJ1325" s="4"/>
      <c r="CK1325" s="4"/>
      <c r="CL1325" s="4"/>
      <c r="CM1325" s="4"/>
      <c r="CN1325" s="4"/>
      <c r="CO1325" s="4"/>
      <c r="CP1325" s="4"/>
      <c r="CQ1325" s="4"/>
      <c r="CR1325" s="4"/>
      <c r="CS1325" s="4"/>
      <c r="CT1325" s="4"/>
      <c r="CU1325" s="4"/>
      <c r="CV1325" s="4"/>
      <c r="CW1325" s="4"/>
    </row>
    <row r="1326" ht="12.75" customHeight="1">
      <c r="A1326" s="4"/>
      <c r="B1326" s="4"/>
      <c r="C1326" s="4"/>
      <c r="D1326" s="4"/>
      <c r="E1326" s="4"/>
      <c r="F1326" s="4"/>
      <c r="G1326" s="4"/>
      <c r="H1326" s="4"/>
      <c r="I1326" s="4"/>
      <c r="J1326" s="5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5">
        <v>2013.0</v>
      </c>
      <c r="AM1326" s="45">
        <v>4.0</v>
      </c>
      <c r="AN1326" s="46" t="s">
        <v>50</v>
      </c>
      <c r="AO1326" s="46" t="s">
        <v>59</v>
      </c>
      <c r="AP1326" s="45">
        <v>130.5</v>
      </c>
      <c r="AQ1326" s="45">
        <v>86.0</v>
      </c>
      <c r="AR1326" s="46" t="str">
        <f>IF(Stats!$AP1326&gt;Stats!$AQ1326,Stats!$AN1326,Stats!$AO1326)</f>
        <v>AJ</v>
      </c>
      <c r="AS1326" s="46" t="str">
        <f>IF(Stats!$AR1326=Stats!$AN1326,CONCATENATE(Stats!$AN1326," over ",Stats!$AO1326),CONCATENATE(Stats!$AO1326," over ",Stats!$AN1326))</f>
        <v>AJ over Forrest</v>
      </c>
      <c r="AT1326" s="46" t="str">
        <f>IF(Stats!$AR1326=Stats!$AO1326,CONCATENATE(Stats!$AN1326," loser to ",Stats!$AO1326),CONCATENATE(Stats!$AO1326," loser to ",Stats!$AN1326))</f>
        <v>Forrest loser to AJ</v>
      </c>
      <c r="AU1326" s="45">
        <f>ABS(Stats!$AQ1326-Stats!$AP1326)</f>
        <v>44.5</v>
      </c>
      <c r="AV1326" s="45">
        <f>Stats!$AQ1326+Stats!$AP1326</f>
        <v>216.5</v>
      </c>
      <c r="AW1326" s="45"/>
      <c r="AX1326" s="4"/>
      <c r="AY1326" s="4"/>
      <c r="AZ1326" s="4"/>
      <c r="BB1326" s="4"/>
      <c r="BC1326" s="4"/>
      <c r="BD1326" s="4"/>
      <c r="BE1326" s="4"/>
      <c r="BG1326" s="4"/>
      <c r="BH1326" s="4"/>
      <c r="BI1326" s="4"/>
      <c r="BJ1326" s="4"/>
      <c r="BK1326" s="4"/>
      <c r="BL1326" s="4"/>
      <c r="BM1326" s="4"/>
      <c r="BN1326" s="4"/>
      <c r="BO1326" s="4"/>
      <c r="BP1326" s="4"/>
      <c r="BQ1326" s="4"/>
      <c r="BR1326" s="4"/>
      <c r="BS1326" s="4"/>
      <c r="BT1326" s="4"/>
      <c r="BU1326" s="4"/>
      <c r="BV1326" s="4"/>
      <c r="BW1326" s="4"/>
      <c r="BX1326" s="4"/>
      <c r="BY1326" s="4"/>
      <c r="BZ1326" s="4"/>
      <c r="CA1326" s="4"/>
      <c r="CB1326" s="4"/>
      <c r="CC1326" s="4"/>
      <c r="CD1326" s="4"/>
      <c r="CE1326" s="4"/>
      <c r="CF1326" s="4"/>
      <c r="CG1326" s="4"/>
      <c r="CH1326" s="4"/>
      <c r="CI1326" s="4"/>
      <c r="CJ1326" s="4"/>
      <c r="CK1326" s="4"/>
      <c r="CL1326" s="4"/>
      <c r="CM1326" s="4"/>
      <c r="CN1326" s="4"/>
      <c r="CO1326" s="4"/>
      <c r="CP1326" s="4"/>
      <c r="CQ1326" s="4"/>
      <c r="CR1326" s="4"/>
      <c r="CS1326" s="4"/>
      <c r="CT1326" s="4"/>
      <c r="CU1326" s="4"/>
      <c r="CV1326" s="4"/>
      <c r="CW1326" s="4"/>
    </row>
    <row r="1327" ht="12.75" customHeight="1">
      <c r="A1327" s="4"/>
      <c r="B1327" s="4"/>
      <c r="C1327" s="4"/>
      <c r="D1327" s="4"/>
      <c r="E1327" s="4"/>
      <c r="F1327" s="4"/>
      <c r="G1327" s="4"/>
      <c r="H1327" s="4"/>
      <c r="I1327" s="4"/>
      <c r="J1327" s="5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64">
        <v>2013.0</v>
      </c>
      <c r="AM1327" s="64">
        <v>4.0</v>
      </c>
      <c r="AN1327" s="65" t="s">
        <v>49</v>
      </c>
      <c r="AO1327" s="65" t="s">
        <v>55</v>
      </c>
      <c r="AP1327" s="64">
        <v>105.0</v>
      </c>
      <c r="AQ1327" s="64">
        <v>102.5</v>
      </c>
      <c r="AR1327" s="65" t="str">
        <f>IF(Stats!$AP1327&gt;Stats!$AQ1327,Stats!$AN1327,Stats!$AO1327)</f>
        <v>Adler</v>
      </c>
      <c r="AS1327" s="65" t="str">
        <f>IF(Stats!$AR1327=Stats!$AN1327,CONCATENATE(Stats!$AN1327," over ",Stats!$AO1327),CONCATENATE(Stats!$AO1327," over ",Stats!$AN1327))</f>
        <v>Adler over Dave</v>
      </c>
      <c r="AT1327" s="65" t="str">
        <f>IF(Stats!$AR1327=Stats!$AO1327,CONCATENATE(Stats!$AN1327," loser to ",Stats!$AO1327),CONCATENATE(Stats!$AO1327," loser to ",Stats!$AN1327))</f>
        <v>Dave loser to Adler</v>
      </c>
      <c r="AU1327" s="64">
        <f>ABS(Stats!$AQ1327-Stats!$AP1327)</f>
        <v>2.5</v>
      </c>
      <c r="AV1327" s="64">
        <f>Stats!$AQ1327+Stats!$AP1327</f>
        <v>207.5</v>
      </c>
      <c r="AW1327" s="64"/>
      <c r="AX1327" s="4"/>
      <c r="AY1327" s="4"/>
      <c r="AZ1327" s="4"/>
      <c r="BB1327" s="4"/>
      <c r="BC1327" s="4"/>
      <c r="BD1327" s="4"/>
      <c r="BE1327" s="4"/>
      <c r="BG1327" s="4"/>
      <c r="BH1327" s="4"/>
      <c r="BI1327" s="4"/>
      <c r="BJ1327" s="4"/>
      <c r="BK1327" s="4"/>
      <c r="BL1327" s="4"/>
      <c r="BM1327" s="4"/>
      <c r="BN1327" s="4"/>
      <c r="BO1327" s="4"/>
      <c r="BP1327" s="4"/>
      <c r="BQ1327" s="4"/>
      <c r="BR1327" s="4"/>
      <c r="BS1327" s="4"/>
      <c r="BT1327" s="4"/>
      <c r="BU1327" s="4"/>
      <c r="BV1327" s="4"/>
      <c r="BW1327" s="4"/>
      <c r="BX1327" s="4"/>
      <c r="BY1327" s="4"/>
      <c r="BZ1327" s="4"/>
      <c r="CA1327" s="4"/>
      <c r="CB1327" s="4"/>
      <c r="CC1327" s="4"/>
      <c r="CD1327" s="4"/>
      <c r="CE1327" s="4"/>
      <c r="CF1327" s="4"/>
      <c r="CG1327" s="4"/>
      <c r="CH1327" s="4"/>
      <c r="CI1327" s="4"/>
      <c r="CJ1327" s="4"/>
      <c r="CK1327" s="4"/>
      <c r="CL1327" s="4"/>
      <c r="CM1327" s="4"/>
      <c r="CN1327" s="4"/>
      <c r="CO1327" s="4"/>
      <c r="CP1327" s="4"/>
      <c r="CQ1327" s="4"/>
      <c r="CR1327" s="4"/>
      <c r="CS1327" s="4"/>
      <c r="CT1327" s="4"/>
      <c r="CU1327" s="4"/>
      <c r="CV1327" s="4"/>
      <c r="CW1327" s="4"/>
    </row>
    <row r="1328" ht="12.75" customHeight="1">
      <c r="A1328" s="4"/>
      <c r="B1328" s="4"/>
      <c r="C1328" s="4"/>
      <c r="D1328" s="4"/>
      <c r="E1328" s="4"/>
      <c r="F1328" s="4"/>
      <c r="G1328" s="4"/>
      <c r="H1328" s="4"/>
      <c r="I1328" s="4"/>
      <c r="J1328" s="5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5">
        <v>2013.0</v>
      </c>
      <c r="AM1328" s="45">
        <v>4.0</v>
      </c>
      <c r="AN1328" s="46" t="s">
        <v>69</v>
      </c>
      <c r="AO1328" s="46" t="s">
        <v>57</v>
      </c>
      <c r="AP1328" s="45">
        <v>100.25</v>
      </c>
      <c r="AQ1328" s="45">
        <v>116.25</v>
      </c>
      <c r="AR1328" s="46" t="str">
        <f>IF(Stats!$AP1328&gt;Stats!$AQ1328,Stats!$AN1328,Stats!$AO1328)</f>
        <v>Doug</v>
      </c>
      <c r="AS1328" s="46" t="str">
        <f>IF(Stats!$AR1328=Stats!$AN1328,CONCATENATE(Stats!$AN1328," over ",Stats!$AO1328),CONCATENATE(Stats!$AO1328," over ",Stats!$AN1328))</f>
        <v>Doug over Todd</v>
      </c>
      <c r="AT1328" s="46" t="str">
        <f>IF(Stats!$AR1328=Stats!$AO1328,CONCATENATE(Stats!$AN1328," loser to ",Stats!$AO1328),CONCATENATE(Stats!$AO1328," loser to ",Stats!$AN1328))</f>
        <v>Todd loser to Doug</v>
      </c>
      <c r="AU1328" s="45">
        <f>ABS(Stats!$AQ1328-Stats!$AP1328)</f>
        <v>16</v>
      </c>
      <c r="AV1328" s="45">
        <f>Stats!$AQ1328+Stats!$AP1328</f>
        <v>216.5</v>
      </c>
      <c r="AW1328" s="45"/>
      <c r="AX1328" s="4"/>
      <c r="AY1328" s="4"/>
      <c r="AZ1328" s="4"/>
      <c r="BB1328" s="4"/>
      <c r="BC1328" s="4"/>
      <c r="BD1328" s="4"/>
      <c r="BE1328" s="4"/>
      <c r="BG1328" s="4"/>
      <c r="BH1328" s="4"/>
      <c r="BI1328" s="4"/>
      <c r="BJ1328" s="4"/>
      <c r="BK1328" s="4"/>
      <c r="BL1328" s="4"/>
      <c r="BM1328" s="4"/>
      <c r="BN1328" s="4"/>
      <c r="BO1328" s="4"/>
      <c r="BP1328" s="4"/>
      <c r="BQ1328" s="4"/>
      <c r="BR1328" s="4"/>
      <c r="BS1328" s="4"/>
      <c r="BT1328" s="4"/>
      <c r="BU1328" s="4"/>
      <c r="BV1328" s="4"/>
      <c r="BW1328" s="4"/>
      <c r="BX1328" s="4"/>
      <c r="BY1328" s="4"/>
      <c r="BZ1328" s="4"/>
      <c r="CA1328" s="4"/>
      <c r="CB1328" s="4"/>
      <c r="CC1328" s="4"/>
      <c r="CD1328" s="4"/>
      <c r="CE1328" s="4"/>
      <c r="CF1328" s="4"/>
      <c r="CG1328" s="4"/>
      <c r="CH1328" s="4"/>
      <c r="CI1328" s="4"/>
      <c r="CJ1328" s="4"/>
      <c r="CK1328" s="4"/>
      <c r="CL1328" s="4"/>
      <c r="CM1328" s="4"/>
      <c r="CN1328" s="4"/>
      <c r="CO1328" s="4"/>
      <c r="CP1328" s="4"/>
      <c r="CQ1328" s="4"/>
      <c r="CR1328" s="4"/>
      <c r="CS1328" s="4"/>
      <c r="CT1328" s="4"/>
      <c r="CU1328" s="4"/>
      <c r="CV1328" s="4"/>
      <c r="CW1328" s="4"/>
    </row>
    <row r="1329" ht="12.75" customHeight="1">
      <c r="A1329" s="4"/>
      <c r="B1329" s="4"/>
      <c r="C1329" s="4"/>
      <c r="D1329" s="4"/>
      <c r="E1329" s="4"/>
      <c r="F1329" s="4"/>
      <c r="G1329" s="4"/>
      <c r="H1329" s="4"/>
      <c r="I1329" s="4"/>
      <c r="J1329" s="5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64">
        <v>2013.0</v>
      </c>
      <c r="AM1329" s="64">
        <v>4.0</v>
      </c>
      <c r="AN1329" s="65" t="s">
        <v>63</v>
      </c>
      <c r="AO1329" s="65" t="s">
        <v>68</v>
      </c>
      <c r="AP1329" s="64">
        <v>60.75</v>
      </c>
      <c r="AQ1329" s="64">
        <v>105.25</v>
      </c>
      <c r="AR1329" s="65" t="str">
        <f>IF(Stats!$AP1329&gt;Stats!$AQ1329,Stats!$AN1329,Stats!$AO1329)</f>
        <v>Ryan</v>
      </c>
      <c r="AS1329" s="65" t="str">
        <f>IF(Stats!$AR1329=Stats!$AN1329,CONCATENATE(Stats!$AN1329," over ",Stats!$AO1329),CONCATENATE(Stats!$AO1329," over ",Stats!$AN1329))</f>
        <v>Ryan over Mike S</v>
      </c>
      <c r="AT1329" s="65" t="str">
        <f>IF(Stats!$AR1329=Stats!$AO1329,CONCATENATE(Stats!$AN1329," loser to ",Stats!$AO1329),CONCATENATE(Stats!$AO1329," loser to ",Stats!$AN1329))</f>
        <v>Mike S loser to Ryan</v>
      </c>
      <c r="AU1329" s="64">
        <f>ABS(Stats!$AQ1329-Stats!$AP1329)</f>
        <v>44.5</v>
      </c>
      <c r="AV1329" s="64">
        <f>Stats!$AQ1329+Stats!$AP1329</f>
        <v>166</v>
      </c>
      <c r="AW1329" s="64"/>
      <c r="AX1329" s="4"/>
      <c r="AY1329" s="4"/>
      <c r="AZ1329" s="4"/>
      <c r="BB1329" s="4"/>
      <c r="BC1329" s="4"/>
      <c r="BD1329" s="4"/>
      <c r="BE1329" s="4"/>
      <c r="BG1329" s="4"/>
      <c r="BH1329" s="4"/>
      <c r="BI1329" s="4"/>
      <c r="BJ1329" s="4"/>
      <c r="BK1329" s="4"/>
      <c r="BL1329" s="4"/>
      <c r="BM1329" s="4"/>
      <c r="BN1329" s="4"/>
      <c r="BO1329" s="4"/>
      <c r="BP1329" s="4"/>
      <c r="BQ1329" s="4"/>
      <c r="BR1329" s="4"/>
      <c r="BS1329" s="4"/>
      <c r="BT1329" s="4"/>
      <c r="BU1329" s="4"/>
      <c r="BV1329" s="4"/>
      <c r="BW1329" s="4"/>
      <c r="BX1329" s="4"/>
      <c r="BY1329" s="4"/>
      <c r="BZ1329" s="4"/>
      <c r="CA1329" s="4"/>
      <c r="CB1329" s="4"/>
      <c r="CC1329" s="4"/>
      <c r="CD1329" s="4"/>
      <c r="CE1329" s="4"/>
      <c r="CF1329" s="4"/>
      <c r="CG1329" s="4"/>
      <c r="CH1329" s="4"/>
      <c r="CI1329" s="4"/>
      <c r="CJ1329" s="4"/>
      <c r="CK1329" s="4"/>
      <c r="CL1329" s="4"/>
      <c r="CM1329" s="4"/>
      <c r="CN1329" s="4"/>
      <c r="CO1329" s="4"/>
      <c r="CP1329" s="4"/>
      <c r="CQ1329" s="4"/>
      <c r="CR1329" s="4"/>
      <c r="CS1329" s="4"/>
      <c r="CT1329" s="4"/>
      <c r="CU1329" s="4"/>
      <c r="CV1329" s="4"/>
      <c r="CW1329" s="4"/>
    </row>
    <row r="1330" ht="12.75" customHeight="1">
      <c r="A1330" s="4"/>
      <c r="B1330" s="4"/>
      <c r="C1330" s="4"/>
      <c r="D1330" s="4"/>
      <c r="E1330" s="4"/>
      <c r="F1330" s="4"/>
      <c r="G1330" s="4"/>
      <c r="H1330" s="4"/>
      <c r="I1330" s="4"/>
      <c r="J1330" s="5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5">
        <v>2013.0</v>
      </c>
      <c r="AM1330" s="45">
        <v>3.0</v>
      </c>
      <c r="AN1330" s="46" t="s">
        <v>66</v>
      </c>
      <c r="AO1330" s="46" t="s">
        <v>61</v>
      </c>
      <c r="AP1330" s="45">
        <v>112.25</v>
      </c>
      <c r="AQ1330" s="45">
        <v>145.5</v>
      </c>
      <c r="AR1330" s="46" t="str">
        <f>IF(Stats!$AP1330&gt;Stats!$AQ1330,Stats!$AN1330,Stats!$AO1330)</f>
        <v>Jimmy</v>
      </c>
      <c r="AS1330" s="46" t="str">
        <f>IF(Stats!$AR1330=Stats!$AN1330,CONCATENATE(Stats!$AN1330," over ",Stats!$AO1330),CONCATENATE(Stats!$AO1330," over ",Stats!$AN1330))</f>
        <v>Jimmy over Nixon</v>
      </c>
      <c r="AT1330" s="46" t="str">
        <f>IF(Stats!$AR1330=Stats!$AO1330,CONCATENATE(Stats!$AN1330," loser to ",Stats!$AO1330),CONCATENATE(Stats!$AO1330," loser to ",Stats!$AN1330))</f>
        <v>Nixon loser to Jimmy</v>
      </c>
      <c r="AU1330" s="45">
        <f>ABS(Stats!$AQ1330-Stats!$AP1330)</f>
        <v>33.25</v>
      </c>
      <c r="AV1330" s="45">
        <f>Stats!$AQ1330+Stats!$AP1330</f>
        <v>257.75</v>
      </c>
      <c r="AW1330" s="45"/>
      <c r="AX1330" s="4"/>
      <c r="AY1330" s="4"/>
      <c r="AZ1330" s="4"/>
      <c r="BB1330" s="4"/>
      <c r="BC1330" s="4"/>
      <c r="BD1330" s="4"/>
      <c r="BE1330" s="4"/>
      <c r="BG1330" s="4"/>
      <c r="BH1330" s="4"/>
      <c r="BI1330" s="4"/>
      <c r="BJ1330" s="4"/>
      <c r="BK1330" s="4"/>
      <c r="BL1330" s="4"/>
      <c r="BM1330" s="4"/>
      <c r="BN1330" s="4"/>
      <c r="BO1330" s="4"/>
      <c r="BP1330" s="4"/>
      <c r="BQ1330" s="4"/>
      <c r="BR1330" s="4"/>
      <c r="BS1330" s="4"/>
      <c r="BT1330" s="4"/>
      <c r="BU1330" s="4"/>
      <c r="BV1330" s="4"/>
      <c r="BW1330" s="4"/>
      <c r="BX1330" s="4"/>
      <c r="BY1330" s="4"/>
      <c r="BZ1330" s="4"/>
      <c r="CA1330" s="4"/>
      <c r="CB1330" s="4"/>
      <c r="CC1330" s="4"/>
      <c r="CD1330" s="4"/>
      <c r="CE1330" s="4"/>
      <c r="CF1330" s="4"/>
      <c r="CG1330" s="4"/>
      <c r="CH1330" s="4"/>
      <c r="CI1330" s="4"/>
      <c r="CJ1330" s="4"/>
      <c r="CK1330" s="4"/>
      <c r="CL1330" s="4"/>
      <c r="CM1330" s="4"/>
      <c r="CN1330" s="4"/>
      <c r="CO1330" s="4"/>
      <c r="CP1330" s="4"/>
      <c r="CQ1330" s="4"/>
      <c r="CR1330" s="4"/>
      <c r="CS1330" s="4"/>
      <c r="CT1330" s="4"/>
      <c r="CU1330" s="4"/>
      <c r="CV1330" s="4"/>
      <c r="CW1330" s="4"/>
    </row>
    <row r="1331" ht="12.75" customHeight="1">
      <c r="A1331" s="4"/>
      <c r="B1331" s="4"/>
      <c r="C1331" s="4"/>
      <c r="D1331" s="4"/>
      <c r="E1331" s="4"/>
      <c r="F1331" s="4"/>
      <c r="G1331" s="4"/>
      <c r="H1331" s="4"/>
      <c r="I1331" s="4"/>
      <c r="J1331" s="5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64">
        <v>2013.0</v>
      </c>
      <c r="AM1331" s="64">
        <v>3.0</v>
      </c>
      <c r="AN1331" s="65" t="s">
        <v>65</v>
      </c>
      <c r="AO1331" s="65" t="s">
        <v>50</v>
      </c>
      <c r="AP1331" s="64">
        <v>78.5</v>
      </c>
      <c r="AQ1331" s="64">
        <v>77.5</v>
      </c>
      <c r="AR1331" s="65" t="str">
        <f>IF(Stats!$AP1331&gt;Stats!$AQ1331,Stats!$AN1331,Stats!$AO1331)</f>
        <v>Neill</v>
      </c>
      <c r="AS1331" s="65" t="str">
        <f>IF(Stats!$AR1331=Stats!$AN1331,CONCATENATE(Stats!$AN1331," over ",Stats!$AO1331),CONCATENATE(Stats!$AO1331," over ",Stats!$AN1331))</f>
        <v>Neill over AJ</v>
      </c>
      <c r="AT1331" s="65" t="str">
        <f>IF(Stats!$AR1331=Stats!$AO1331,CONCATENATE(Stats!$AN1331," loser to ",Stats!$AO1331),CONCATENATE(Stats!$AO1331," loser to ",Stats!$AN1331))</f>
        <v>AJ loser to Neill</v>
      </c>
      <c r="AU1331" s="64">
        <f>ABS(Stats!$AQ1331-Stats!$AP1331)</f>
        <v>1</v>
      </c>
      <c r="AV1331" s="64">
        <f>Stats!$AQ1331+Stats!$AP1331</f>
        <v>156</v>
      </c>
      <c r="AW1331" s="64"/>
      <c r="AX1331" s="4"/>
      <c r="AY1331" s="4"/>
      <c r="AZ1331" s="4"/>
      <c r="BB1331" s="4"/>
      <c r="BC1331" s="4"/>
      <c r="BD1331" s="4"/>
      <c r="BE1331" s="4"/>
      <c r="BG1331" s="4"/>
      <c r="BH1331" s="4"/>
      <c r="BI1331" s="4"/>
      <c r="BJ1331" s="4"/>
      <c r="BK1331" s="4"/>
      <c r="BL1331" s="4"/>
      <c r="BM1331" s="4"/>
      <c r="BN1331" s="4"/>
      <c r="BO1331" s="4"/>
      <c r="BP1331" s="4"/>
      <c r="BQ1331" s="4"/>
      <c r="BR1331" s="4"/>
      <c r="BS1331" s="4"/>
      <c r="BT1331" s="4"/>
      <c r="BU1331" s="4"/>
      <c r="BV1331" s="4"/>
      <c r="BW1331" s="4"/>
      <c r="BX1331" s="4"/>
      <c r="BY1331" s="4"/>
      <c r="BZ1331" s="4"/>
      <c r="CA1331" s="4"/>
      <c r="CB1331" s="4"/>
      <c r="CC1331" s="4"/>
      <c r="CD1331" s="4"/>
      <c r="CE1331" s="4"/>
      <c r="CF1331" s="4"/>
      <c r="CG1331" s="4"/>
      <c r="CH1331" s="4"/>
      <c r="CI1331" s="4"/>
      <c r="CJ1331" s="4"/>
      <c r="CK1331" s="4"/>
      <c r="CL1331" s="4"/>
      <c r="CM1331" s="4"/>
      <c r="CN1331" s="4"/>
      <c r="CO1331" s="4"/>
      <c r="CP1331" s="4"/>
      <c r="CQ1331" s="4"/>
      <c r="CR1331" s="4"/>
      <c r="CS1331" s="4"/>
      <c r="CT1331" s="4"/>
      <c r="CU1331" s="4"/>
      <c r="CV1331" s="4"/>
      <c r="CW1331" s="4"/>
    </row>
    <row r="1332" ht="12.75" customHeight="1">
      <c r="A1332" s="4"/>
      <c r="B1332" s="4"/>
      <c r="C1332" s="4"/>
      <c r="D1332" s="4"/>
      <c r="E1332" s="4"/>
      <c r="F1332" s="4"/>
      <c r="G1332" s="4"/>
      <c r="H1332" s="4"/>
      <c r="I1332" s="4"/>
      <c r="J1332" s="5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5">
        <v>2013.0</v>
      </c>
      <c r="AM1332" s="45">
        <v>3.0</v>
      </c>
      <c r="AN1332" s="46" t="s">
        <v>51</v>
      </c>
      <c r="AO1332" s="46" t="s">
        <v>59</v>
      </c>
      <c r="AP1332" s="45">
        <v>110.25</v>
      </c>
      <c r="AQ1332" s="45">
        <v>64.75</v>
      </c>
      <c r="AR1332" s="46" t="str">
        <f>IF(Stats!$AP1332&gt;Stats!$AQ1332,Stats!$AN1332,Stats!$AO1332)</f>
        <v>Cam</v>
      </c>
      <c r="AS1332" s="46" t="str">
        <f>IF(Stats!$AR1332=Stats!$AN1332,CONCATENATE(Stats!$AN1332," over ",Stats!$AO1332),CONCATENATE(Stats!$AO1332," over ",Stats!$AN1332))</f>
        <v>Cam over Forrest</v>
      </c>
      <c r="AT1332" s="46" t="str">
        <f>IF(Stats!$AR1332=Stats!$AO1332,CONCATENATE(Stats!$AN1332," loser to ",Stats!$AO1332),CONCATENATE(Stats!$AO1332," loser to ",Stats!$AN1332))</f>
        <v>Forrest loser to Cam</v>
      </c>
      <c r="AU1332" s="45">
        <f>ABS(Stats!$AQ1332-Stats!$AP1332)</f>
        <v>45.5</v>
      </c>
      <c r="AV1332" s="45">
        <f>Stats!$AQ1332+Stats!$AP1332</f>
        <v>175</v>
      </c>
      <c r="AW1332" s="45"/>
      <c r="AX1332" s="4"/>
      <c r="AY1332" s="4"/>
      <c r="AZ1332" s="4"/>
      <c r="BB1332" s="4"/>
      <c r="BC1332" s="4"/>
      <c r="BD1332" s="4"/>
      <c r="BE1332" s="4"/>
      <c r="BG1332" s="4"/>
      <c r="BH1332" s="4"/>
      <c r="BI1332" s="4"/>
      <c r="BJ1332" s="4"/>
      <c r="BK1332" s="4"/>
      <c r="BL1332" s="4"/>
      <c r="BM1332" s="4"/>
      <c r="BN1332" s="4"/>
      <c r="BO1332" s="4"/>
      <c r="BP1332" s="4"/>
      <c r="BQ1332" s="4"/>
      <c r="BR1332" s="4"/>
      <c r="BS1332" s="4"/>
      <c r="BT1332" s="4"/>
      <c r="BU1332" s="4"/>
      <c r="BV1332" s="4"/>
      <c r="BW1332" s="4"/>
      <c r="BX1332" s="4"/>
      <c r="BY1332" s="4"/>
      <c r="BZ1332" s="4"/>
      <c r="CA1332" s="4"/>
      <c r="CB1332" s="4"/>
      <c r="CC1332" s="4"/>
      <c r="CD1332" s="4"/>
      <c r="CE1332" s="4"/>
      <c r="CF1332" s="4"/>
      <c r="CG1332" s="4"/>
      <c r="CH1332" s="4"/>
      <c r="CI1332" s="4"/>
      <c r="CJ1332" s="4"/>
      <c r="CK1332" s="4"/>
      <c r="CL1332" s="4"/>
      <c r="CM1332" s="4"/>
      <c r="CN1332" s="4"/>
      <c r="CO1332" s="4"/>
      <c r="CP1332" s="4"/>
      <c r="CQ1332" s="4"/>
      <c r="CR1332" s="4"/>
      <c r="CS1332" s="4"/>
      <c r="CT1332" s="4"/>
      <c r="CU1332" s="4"/>
      <c r="CV1332" s="4"/>
      <c r="CW1332" s="4"/>
    </row>
    <row r="1333" ht="12.75" customHeight="1">
      <c r="A1333" s="4"/>
      <c r="B1333" s="4"/>
      <c r="C1333" s="4"/>
      <c r="D1333" s="4"/>
      <c r="E1333" s="4"/>
      <c r="F1333" s="4"/>
      <c r="G1333" s="4"/>
      <c r="H1333" s="4"/>
      <c r="I1333" s="4"/>
      <c r="J1333" s="5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64">
        <v>2013.0</v>
      </c>
      <c r="AM1333" s="64">
        <v>3.0</v>
      </c>
      <c r="AN1333" s="65" t="s">
        <v>55</v>
      </c>
      <c r="AO1333" s="65" t="s">
        <v>69</v>
      </c>
      <c r="AP1333" s="64">
        <v>67.5</v>
      </c>
      <c r="AQ1333" s="64">
        <v>62.0</v>
      </c>
      <c r="AR1333" s="65" t="str">
        <f>IF(Stats!$AP1333&gt;Stats!$AQ1333,Stats!$AN1333,Stats!$AO1333)</f>
        <v>Dave</v>
      </c>
      <c r="AS1333" s="65" t="str">
        <f>IF(Stats!$AR1333=Stats!$AN1333,CONCATENATE(Stats!$AN1333," over ",Stats!$AO1333),CONCATENATE(Stats!$AO1333," over ",Stats!$AN1333))</f>
        <v>Dave over Todd</v>
      </c>
      <c r="AT1333" s="65" t="str">
        <f>IF(Stats!$AR1333=Stats!$AO1333,CONCATENATE(Stats!$AN1333," loser to ",Stats!$AO1333),CONCATENATE(Stats!$AO1333," loser to ",Stats!$AN1333))</f>
        <v>Todd loser to Dave</v>
      </c>
      <c r="AU1333" s="64">
        <f>ABS(Stats!$AQ1333-Stats!$AP1333)</f>
        <v>5.5</v>
      </c>
      <c r="AV1333" s="64">
        <f>Stats!$AQ1333+Stats!$AP1333</f>
        <v>129.5</v>
      </c>
      <c r="AW1333" s="64"/>
      <c r="AX1333" s="4"/>
      <c r="AY1333" s="4"/>
      <c r="AZ1333" s="4"/>
      <c r="BB1333" s="4"/>
      <c r="BC1333" s="4"/>
      <c r="BD1333" s="4"/>
      <c r="BE1333" s="4"/>
      <c r="BG1333" s="4"/>
      <c r="BH1333" s="4"/>
      <c r="BI1333" s="4"/>
      <c r="BJ1333" s="4"/>
      <c r="BK1333" s="4"/>
      <c r="BL1333" s="4"/>
      <c r="BM1333" s="4"/>
      <c r="BN1333" s="4"/>
      <c r="BO1333" s="4"/>
      <c r="BP1333" s="4"/>
      <c r="BQ1333" s="4"/>
      <c r="BR1333" s="4"/>
      <c r="BS1333" s="4"/>
      <c r="BT1333" s="4"/>
      <c r="BU1333" s="4"/>
      <c r="BV1333" s="4"/>
      <c r="BW1333" s="4"/>
      <c r="BX1333" s="4"/>
      <c r="BY1333" s="4"/>
      <c r="BZ1333" s="4"/>
      <c r="CA1333" s="4"/>
      <c r="CB1333" s="4"/>
      <c r="CC1333" s="4"/>
      <c r="CD1333" s="4"/>
      <c r="CE1333" s="4"/>
      <c r="CF1333" s="4"/>
      <c r="CG1333" s="4"/>
      <c r="CH1333" s="4"/>
      <c r="CI1333" s="4"/>
      <c r="CJ1333" s="4"/>
      <c r="CK1333" s="4"/>
      <c r="CL1333" s="4"/>
      <c r="CM1333" s="4"/>
      <c r="CN1333" s="4"/>
      <c r="CO1333" s="4"/>
      <c r="CP1333" s="4"/>
      <c r="CQ1333" s="4"/>
      <c r="CR1333" s="4"/>
      <c r="CS1333" s="4"/>
      <c r="CT1333" s="4"/>
      <c r="CU1333" s="4"/>
      <c r="CV1333" s="4"/>
      <c r="CW1333" s="4"/>
    </row>
    <row r="1334" ht="12.75" customHeight="1">
      <c r="A1334" s="4"/>
      <c r="B1334" s="4"/>
      <c r="C1334" s="4"/>
      <c r="D1334" s="4"/>
      <c r="E1334" s="4"/>
      <c r="F1334" s="4"/>
      <c r="G1334" s="4"/>
      <c r="H1334" s="4"/>
      <c r="I1334" s="4"/>
      <c r="J1334" s="5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5">
        <v>2013.0</v>
      </c>
      <c r="AM1334" s="45">
        <v>3.0</v>
      </c>
      <c r="AN1334" s="46" t="s">
        <v>49</v>
      </c>
      <c r="AO1334" s="46" t="s">
        <v>63</v>
      </c>
      <c r="AP1334" s="45">
        <v>79.75</v>
      </c>
      <c r="AQ1334" s="45">
        <v>85.0</v>
      </c>
      <c r="AR1334" s="46" t="str">
        <f>IF(Stats!$AP1334&gt;Stats!$AQ1334,Stats!$AN1334,Stats!$AO1334)</f>
        <v>Mike S</v>
      </c>
      <c r="AS1334" s="46" t="str">
        <f>IF(Stats!$AR1334=Stats!$AN1334,CONCATENATE(Stats!$AN1334," over ",Stats!$AO1334),CONCATENATE(Stats!$AO1334," over ",Stats!$AN1334))</f>
        <v>Mike S over Adler</v>
      </c>
      <c r="AT1334" s="46" t="str">
        <f>IF(Stats!$AR1334=Stats!$AO1334,CONCATENATE(Stats!$AN1334," loser to ",Stats!$AO1334),CONCATENATE(Stats!$AO1334," loser to ",Stats!$AN1334))</f>
        <v>Adler loser to Mike S</v>
      </c>
      <c r="AU1334" s="45">
        <f>ABS(Stats!$AQ1334-Stats!$AP1334)</f>
        <v>5.25</v>
      </c>
      <c r="AV1334" s="45">
        <f>Stats!$AQ1334+Stats!$AP1334</f>
        <v>164.75</v>
      </c>
      <c r="AW1334" s="45"/>
      <c r="AX1334" s="4"/>
      <c r="AY1334" s="4"/>
      <c r="AZ1334" s="4"/>
      <c r="BB1334" s="4"/>
      <c r="BC1334" s="4"/>
      <c r="BD1334" s="4"/>
      <c r="BE1334" s="4"/>
      <c r="BG1334" s="4"/>
      <c r="BH1334" s="4"/>
      <c r="BI1334" s="4"/>
      <c r="BJ1334" s="4"/>
      <c r="BK1334" s="4"/>
      <c r="BL1334" s="4"/>
      <c r="BM1334" s="4"/>
      <c r="BN1334" s="4"/>
      <c r="BO1334" s="4"/>
      <c r="BP1334" s="4"/>
      <c r="BQ1334" s="4"/>
      <c r="BR1334" s="4"/>
      <c r="BS1334" s="4"/>
      <c r="BT1334" s="4"/>
      <c r="BU1334" s="4"/>
      <c r="BV1334" s="4"/>
      <c r="BW1334" s="4"/>
      <c r="BX1334" s="4"/>
      <c r="BY1334" s="4"/>
      <c r="BZ1334" s="4"/>
      <c r="CA1334" s="4"/>
      <c r="CB1334" s="4"/>
      <c r="CC1334" s="4"/>
      <c r="CD1334" s="4"/>
      <c r="CE1334" s="4"/>
      <c r="CF1334" s="4"/>
      <c r="CG1334" s="4"/>
      <c r="CH1334" s="4"/>
      <c r="CI1334" s="4"/>
      <c r="CJ1334" s="4"/>
      <c r="CK1334" s="4"/>
      <c r="CL1334" s="4"/>
      <c r="CM1334" s="4"/>
      <c r="CN1334" s="4"/>
      <c r="CO1334" s="4"/>
      <c r="CP1334" s="4"/>
      <c r="CQ1334" s="4"/>
      <c r="CR1334" s="4"/>
      <c r="CS1334" s="4"/>
      <c r="CT1334" s="4"/>
      <c r="CU1334" s="4"/>
      <c r="CV1334" s="4"/>
      <c r="CW1334" s="4"/>
    </row>
    <row r="1335" ht="12.75" customHeight="1">
      <c r="A1335" s="4"/>
      <c r="B1335" s="4"/>
      <c r="C1335" s="4"/>
      <c r="D1335" s="4"/>
      <c r="E1335" s="4"/>
      <c r="F1335" s="4"/>
      <c r="G1335" s="4"/>
      <c r="H1335" s="4"/>
      <c r="I1335" s="4"/>
      <c r="J1335" s="5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64">
        <v>2013.0</v>
      </c>
      <c r="AM1335" s="64">
        <v>3.0</v>
      </c>
      <c r="AN1335" s="65" t="s">
        <v>57</v>
      </c>
      <c r="AO1335" s="65" t="s">
        <v>68</v>
      </c>
      <c r="AP1335" s="64">
        <v>111.75</v>
      </c>
      <c r="AQ1335" s="64">
        <v>55.25</v>
      </c>
      <c r="AR1335" s="65" t="str">
        <f>IF(Stats!$AP1335&gt;Stats!$AQ1335,Stats!$AN1335,Stats!$AO1335)</f>
        <v>Doug</v>
      </c>
      <c r="AS1335" s="65" t="str">
        <f>IF(Stats!$AR1335=Stats!$AN1335,CONCATENATE(Stats!$AN1335," over ",Stats!$AO1335),CONCATENATE(Stats!$AO1335," over ",Stats!$AN1335))</f>
        <v>Doug over Ryan</v>
      </c>
      <c r="AT1335" s="65" t="str">
        <f>IF(Stats!$AR1335=Stats!$AO1335,CONCATENATE(Stats!$AN1335," loser to ",Stats!$AO1335),CONCATENATE(Stats!$AO1335," loser to ",Stats!$AN1335))</f>
        <v>Ryan loser to Doug</v>
      </c>
      <c r="AU1335" s="64">
        <f>ABS(Stats!$AQ1335-Stats!$AP1335)</f>
        <v>56.5</v>
      </c>
      <c r="AV1335" s="64">
        <f>Stats!$AQ1335+Stats!$AP1335</f>
        <v>167</v>
      </c>
      <c r="AW1335" s="64"/>
      <c r="AX1335" s="4"/>
      <c r="AY1335" s="4"/>
      <c r="AZ1335" s="4"/>
      <c r="BB1335" s="4"/>
      <c r="BC1335" s="4"/>
      <c r="BD1335" s="4"/>
      <c r="BE1335" s="4"/>
      <c r="BG1335" s="4"/>
      <c r="BH1335" s="4"/>
      <c r="BI1335" s="4"/>
      <c r="BJ1335" s="4"/>
      <c r="BK1335" s="4"/>
      <c r="BL1335" s="4"/>
      <c r="BM1335" s="4"/>
      <c r="BN1335" s="4"/>
      <c r="BO1335" s="4"/>
      <c r="BP1335" s="4"/>
      <c r="BQ1335" s="4"/>
      <c r="BR1335" s="4"/>
      <c r="BS1335" s="4"/>
      <c r="BT1335" s="4"/>
      <c r="BU1335" s="4"/>
      <c r="BV1335" s="4"/>
      <c r="BW1335" s="4"/>
      <c r="BX1335" s="4"/>
      <c r="BY1335" s="4"/>
      <c r="BZ1335" s="4"/>
      <c r="CA1335" s="4"/>
      <c r="CB1335" s="4"/>
      <c r="CC1335" s="4"/>
      <c r="CD1335" s="4"/>
      <c r="CE1335" s="4"/>
      <c r="CF1335" s="4"/>
      <c r="CG1335" s="4"/>
      <c r="CH1335" s="4"/>
      <c r="CI1335" s="4"/>
      <c r="CJ1335" s="4"/>
      <c r="CK1335" s="4"/>
      <c r="CL1335" s="4"/>
      <c r="CM1335" s="4"/>
      <c r="CN1335" s="4"/>
      <c r="CO1335" s="4"/>
      <c r="CP1335" s="4"/>
      <c r="CQ1335" s="4"/>
      <c r="CR1335" s="4"/>
      <c r="CS1335" s="4"/>
      <c r="CT1335" s="4"/>
      <c r="CU1335" s="4"/>
      <c r="CV1335" s="4"/>
      <c r="CW1335" s="4"/>
    </row>
    <row r="1336" ht="12.75" customHeight="1">
      <c r="A1336" s="4"/>
      <c r="B1336" s="4"/>
      <c r="C1336" s="4"/>
      <c r="D1336" s="4"/>
      <c r="E1336" s="4"/>
      <c r="F1336" s="4"/>
      <c r="G1336" s="4"/>
      <c r="H1336" s="4"/>
      <c r="I1336" s="4"/>
      <c r="J1336" s="5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5">
        <v>2013.0</v>
      </c>
      <c r="AM1336" s="45">
        <v>2.0</v>
      </c>
      <c r="AN1336" s="46" t="s">
        <v>50</v>
      </c>
      <c r="AO1336" s="46" t="s">
        <v>66</v>
      </c>
      <c r="AP1336" s="45">
        <v>78.25</v>
      </c>
      <c r="AQ1336" s="45">
        <v>136.75</v>
      </c>
      <c r="AR1336" s="46" t="str">
        <f>IF(Stats!$AP1336&gt;Stats!$AQ1336,Stats!$AN1336,Stats!$AO1336)</f>
        <v>Nixon</v>
      </c>
      <c r="AS1336" s="46" t="str">
        <f>IF(Stats!$AR1336=Stats!$AN1336,CONCATENATE(Stats!$AN1336," over ",Stats!$AO1336),CONCATENATE(Stats!$AO1336," over ",Stats!$AN1336))</f>
        <v>Nixon over AJ</v>
      </c>
      <c r="AT1336" s="46" t="str">
        <f>IF(Stats!$AR1336=Stats!$AO1336,CONCATENATE(Stats!$AN1336," loser to ",Stats!$AO1336),CONCATENATE(Stats!$AO1336," loser to ",Stats!$AN1336))</f>
        <v>AJ loser to Nixon</v>
      </c>
      <c r="AU1336" s="45">
        <f>ABS(Stats!$AQ1336-Stats!$AP1336)</f>
        <v>58.5</v>
      </c>
      <c r="AV1336" s="45">
        <f>Stats!$AQ1336+Stats!$AP1336</f>
        <v>215</v>
      </c>
      <c r="AW1336" s="45"/>
      <c r="AX1336" s="4"/>
      <c r="AY1336" s="4"/>
      <c r="AZ1336" s="4"/>
      <c r="BB1336" s="4"/>
      <c r="BC1336" s="4"/>
      <c r="BD1336" s="4"/>
      <c r="BE1336" s="4"/>
      <c r="BG1336" s="4"/>
      <c r="BH1336" s="4"/>
      <c r="BI1336" s="4"/>
      <c r="BJ1336" s="4"/>
      <c r="BK1336" s="4"/>
      <c r="BL1336" s="4"/>
      <c r="BM1336" s="4"/>
      <c r="BN1336" s="4"/>
      <c r="BO1336" s="4"/>
      <c r="BP1336" s="4"/>
      <c r="BQ1336" s="4"/>
      <c r="BR1336" s="4"/>
      <c r="BS1336" s="4"/>
      <c r="BT1336" s="4"/>
      <c r="BU1336" s="4"/>
      <c r="BV1336" s="4"/>
      <c r="BW1336" s="4"/>
      <c r="BX1336" s="4"/>
      <c r="BY1336" s="4"/>
      <c r="BZ1336" s="4"/>
      <c r="CA1336" s="4"/>
      <c r="CB1336" s="4"/>
      <c r="CC1336" s="4"/>
      <c r="CD1336" s="4"/>
      <c r="CE1336" s="4"/>
      <c r="CF1336" s="4"/>
      <c r="CG1336" s="4"/>
      <c r="CH1336" s="4"/>
      <c r="CI1336" s="4"/>
      <c r="CJ1336" s="4"/>
      <c r="CK1336" s="4"/>
      <c r="CL1336" s="4"/>
      <c r="CM1336" s="4"/>
      <c r="CN1336" s="4"/>
      <c r="CO1336" s="4"/>
      <c r="CP1336" s="4"/>
      <c r="CQ1336" s="4"/>
      <c r="CR1336" s="4"/>
      <c r="CS1336" s="4"/>
      <c r="CT1336" s="4"/>
      <c r="CU1336" s="4"/>
      <c r="CV1336" s="4"/>
      <c r="CW1336" s="4"/>
    </row>
    <row r="1337" ht="12.75" customHeight="1">
      <c r="A1337" s="4"/>
      <c r="B1337" s="4"/>
      <c r="C1337" s="4"/>
      <c r="D1337" s="4"/>
      <c r="E1337" s="4"/>
      <c r="F1337" s="4"/>
      <c r="G1337" s="4"/>
      <c r="H1337" s="4"/>
      <c r="I1337" s="4"/>
      <c r="J1337" s="5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64">
        <v>2013.0</v>
      </c>
      <c r="AM1337" s="64">
        <v>2.0</v>
      </c>
      <c r="AN1337" s="65" t="s">
        <v>59</v>
      </c>
      <c r="AO1337" s="65" t="s">
        <v>61</v>
      </c>
      <c r="AP1337" s="64">
        <v>80.0</v>
      </c>
      <c r="AQ1337" s="64">
        <v>72.25</v>
      </c>
      <c r="AR1337" s="65" t="str">
        <f>IF(Stats!$AP1337&gt;Stats!$AQ1337,Stats!$AN1337,Stats!$AO1337)</f>
        <v>Forrest</v>
      </c>
      <c r="AS1337" s="65" t="str">
        <f>IF(Stats!$AR1337=Stats!$AN1337,CONCATENATE(Stats!$AN1337," over ",Stats!$AO1337),CONCATENATE(Stats!$AO1337," over ",Stats!$AN1337))</f>
        <v>Forrest over Jimmy</v>
      </c>
      <c r="AT1337" s="65" t="str">
        <f>IF(Stats!$AR1337=Stats!$AO1337,CONCATENATE(Stats!$AN1337," loser to ",Stats!$AO1337),CONCATENATE(Stats!$AO1337," loser to ",Stats!$AN1337))</f>
        <v>Jimmy loser to Forrest</v>
      </c>
      <c r="AU1337" s="64">
        <f>ABS(Stats!$AQ1337-Stats!$AP1337)</f>
        <v>7.75</v>
      </c>
      <c r="AV1337" s="64">
        <f>Stats!$AQ1337+Stats!$AP1337</f>
        <v>152.25</v>
      </c>
      <c r="AW1337" s="64"/>
      <c r="AX1337" s="4"/>
      <c r="AY1337" s="4"/>
      <c r="AZ1337" s="4"/>
      <c r="BB1337" s="4"/>
      <c r="BC1337" s="4"/>
      <c r="BD1337" s="4"/>
      <c r="BE1337" s="4"/>
      <c r="BG1337" s="4"/>
      <c r="BH1337" s="4"/>
      <c r="BI1337" s="4"/>
      <c r="BJ1337" s="4"/>
      <c r="BK1337" s="4"/>
      <c r="BL1337" s="4"/>
      <c r="BM1337" s="4"/>
      <c r="BN1337" s="4"/>
      <c r="BO1337" s="4"/>
      <c r="BP1337" s="4"/>
      <c r="BQ1337" s="4"/>
      <c r="BR1337" s="4"/>
      <c r="BS1337" s="4"/>
      <c r="BT1337" s="4"/>
      <c r="BU1337" s="4"/>
      <c r="BV1337" s="4"/>
      <c r="BW1337" s="4"/>
      <c r="BX1337" s="4"/>
      <c r="BY1337" s="4"/>
      <c r="BZ1337" s="4"/>
      <c r="CA1337" s="4"/>
      <c r="CB1337" s="4"/>
      <c r="CC1337" s="4"/>
      <c r="CD1337" s="4"/>
      <c r="CE1337" s="4"/>
      <c r="CF1337" s="4"/>
      <c r="CG1337" s="4"/>
      <c r="CH1337" s="4"/>
      <c r="CI1337" s="4"/>
      <c r="CJ1337" s="4"/>
      <c r="CK1337" s="4"/>
      <c r="CL1337" s="4"/>
      <c r="CM1337" s="4"/>
      <c r="CN1337" s="4"/>
      <c r="CO1337" s="4"/>
      <c r="CP1337" s="4"/>
      <c r="CQ1337" s="4"/>
      <c r="CR1337" s="4"/>
      <c r="CS1337" s="4"/>
      <c r="CT1337" s="4"/>
      <c r="CU1337" s="4"/>
      <c r="CV1337" s="4"/>
      <c r="CW1337" s="4"/>
    </row>
    <row r="1338" ht="12.75" customHeight="1">
      <c r="A1338" s="4"/>
      <c r="B1338" s="4"/>
      <c r="C1338" s="4"/>
      <c r="D1338" s="4"/>
      <c r="E1338" s="4"/>
      <c r="F1338" s="4"/>
      <c r="G1338" s="4"/>
      <c r="H1338" s="4"/>
      <c r="I1338" s="4"/>
      <c r="J1338" s="5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5">
        <v>2013.0</v>
      </c>
      <c r="AM1338" s="45">
        <v>2.0</v>
      </c>
      <c r="AN1338" s="46" t="s">
        <v>51</v>
      </c>
      <c r="AO1338" s="46" t="s">
        <v>65</v>
      </c>
      <c r="AP1338" s="45">
        <v>85.0</v>
      </c>
      <c r="AQ1338" s="45">
        <v>103.25</v>
      </c>
      <c r="AR1338" s="46" t="str">
        <f>IF(Stats!$AP1338&gt;Stats!$AQ1338,Stats!$AN1338,Stats!$AO1338)</f>
        <v>Neill</v>
      </c>
      <c r="AS1338" s="46" t="str">
        <f>IF(Stats!$AR1338=Stats!$AN1338,CONCATENATE(Stats!$AN1338," over ",Stats!$AO1338),CONCATENATE(Stats!$AO1338," over ",Stats!$AN1338))</f>
        <v>Neill over Cam</v>
      </c>
      <c r="AT1338" s="46" t="str">
        <f>IF(Stats!$AR1338=Stats!$AO1338,CONCATENATE(Stats!$AN1338," loser to ",Stats!$AO1338),CONCATENATE(Stats!$AO1338," loser to ",Stats!$AN1338))</f>
        <v>Cam loser to Neill</v>
      </c>
      <c r="AU1338" s="45">
        <f>ABS(Stats!$AQ1338-Stats!$AP1338)</f>
        <v>18.25</v>
      </c>
      <c r="AV1338" s="45">
        <f>Stats!$AQ1338+Stats!$AP1338</f>
        <v>188.25</v>
      </c>
      <c r="AW1338" s="45"/>
      <c r="AX1338" s="4"/>
      <c r="AY1338" s="4"/>
      <c r="AZ1338" s="4"/>
      <c r="BB1338" s="4"/>
      <c r="BC1338" s="4"/>
      <c r="BD1338" s="4"/>
      <c r="BE1338" s="4"/>
      <c r="BG1338" s="4"/>
      <c r="BH1338" s="4"/>
      <c r="BI1338" s="4"/>
      <c r="BJ1338" s="4"/>
      <c r="BK1338" s="4"/>
      <c r="BL1338" s="4"/>
      <c r="BM1338" s="4"/>
      <c r="BN1338" s="4"/>
      <c r="BO1338" s="4"/>
      <c r="BP1338" s="4"/>
      <c r="BQ1338" s="4"/>
      <c r="BR1338" s="4"/>
      <c r="BS1338" s="4"/>
      <c r="BT1338" s="4"/>
      <c r="BU1338" s="4"/>
      <c r="BV1338" s="4"/>
      <c r="BW1338" s="4"/>
      <c r="BX1338" s="4"/>
      <c r="BY1338" s="4"/>
      <c r="BZ1338" s="4"/>
      <c r="CA1338" s="4"/>
      <c r="CB1338" s="4"/>
      <c r="CC1338" s="4"/>
      <c r="CD1338" s="4"/>
      <c r="CE1338" s="4"/>
      <c r="CF1338" s="4"/>
      <c r="CG1338" s="4"/>
      <c r="CH1338" s="4"/>
      <c r="CI1338" s="4"/>
      <c r="CJ1338" s="4"/>
      <c r="CK1338" s="4"/>
      <c r="CL1338" s="4"/>
      <c r="CM1338" s="4"/>
      <c r="CN1338" s="4"/>
      <c r="CO1338" s="4"/>
      <c r="CP1338" s="4"/>
      <c r="CQ1338" s="4"/>
      <c r="CR1338" s="4"/>
      <c r="CS1338" s="4"/>
      <c r="CT1338" s="4"/>
      <c r="CU1338" s="4"/>
      <c r="CV1338" s="4"/>
      <c r="CW1338" s="4"/>
    </row>
    <row r="1339" ht="12.75" customHeight="1">
      <c r="A1339" s="4"/>
      <c r="B1339" s="4"/>
      <c r="C1339" s="4"/>
      <c r="D1339" s="4"/>
      <c r="E1339" s="4"/>
      <c r="F1339" s="4"/>
      <c r="G1339" s="4"/>
      <c r="H1339" s="4"/>
      <c r="I1339" s="4"/>
      <c r="J1339" s="5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64">
        <v>2013.0</v>
      </c>
      <c r="AM1339" s="64">
        <v>2.0</v>
      </c>
      <c r="AN1339" s="65" t="s">
        <v>63</v>
      </c>
      <c r="AO1339" s="65" t="s">
        <v>55</v>
      </c>
      <c r="AP1339" s="64">
        <v>112.0</v>
      </c>
      <c r="AQ1339" s="64">
        <v>82.0</v>
      </c>
      <c r="AR1339" s="65" t="str">
        <f>IF(Stats!$AP1339&gt;Stats!$AQ1339,Stats!$AN1339,Stats!$AO1339)</f>
        <v>Mike S</v>
      </c>
      <c r="AS1339" s="65" t="str">
        <f>IF(Stats!$AR1339=Stats!$AN1339,CONCATENATE(Stats!$AN1339," over ",Stats!$AO1339),CONCATENATE(Stats!$AO1339," over ",Stats!$AN1339))</f>
        <v>Mike S over Dave</v>
      </c>
      <c r="AT1339" s="65" t="str">
        <f>IF(Stats!$AR1339=Stats!$AO1339,CONCATENATE(Stats!$AN1339," loser to ",Stats!$AO1339),CONCATENATE(Stats!$AO1339," loser to ",Stats!$AN1339))</f>
        <v>Dave loser to Mike S</v>
      </c>
      <c r="AU1339" s="64">
        <f>ABS(Stats!$AQ1339-Stats!$AP1339)</f>
        <v>30</v>
      </c>
      <c r="AV1339" s="64">
        <f>Stats!$AQ1339+Stats!$AP1339</f>
        <v>194</v>
      </c>
      <c r="AW1339" s="64"/>
      <c r="AX1339" s="4"/>
      <c r="AY1339" s="4"/>
      <c r="AZ1339" s="4"/>
      <c r="BB1339" s="4"/>
      <c r="BC1339" s="4"/>
      <c r="BD1339" s="4"/>
      <c r="BE1339" s="4"/>
      <c r="BG1339" s="4"/>
      <c r="BH1339" s="4"/>
      <c r="BI1339" s="4"/>
      <c r="BJ1339" s="4"/>
      <c r="BK1339" s="4"/>
      <c r="BL1339" s="4"/>
      <c r="BM1339" s="4"/>
      <c r="BN1339" s="4"/>
      <c r="BO1339" s="4"/>
      <c r="BP1339" s="4"/>
      <c r="BQ1339" s="4"/>
      <c r="BR1339" s="4"/>
      <c r="BS1339" s="4"/>
      <c r="BT1339" s="4"/>
      <c r="BU1339" s="4"/>
      <c r="BV1339" s="4"/>
      <c r="BW1339" s="4"/>
      <c r="BX1339" s="4"/>
      <c r="BY1339" s="4"/>
      <c r="BZ1339" s="4"/>
      <c r="CA1339" s="4"/>
      <c r="CB1339" s="4"/>
      <c r="CC1339" s="4"/>
      <c r="CD1339" s="4"/>
      <c r="CE1339" s="4"/>
      <c r="CF1339" s="4"/>
      <c r="CG1339" s="4"/>
      <c r="CH1339" s="4"/>
      <c r="CI1339" s="4"/>
      <c r="CJ1339" s="4"/>
      <c r="CK1339" s="4"/>
      <c r="CL1339" s="4"/>
      <c r="CM1339" s="4"/>
      <c r="CN1339" s="4"/>
      <c r="CO1339" s="4"/>
      <c r="CP1339" s="4"/>
      <c r="CQ1339" s="4"/>
      <c r="CR1339" s="4"/>
      <c r="CS1339" s="4"/>
      <c r="CT1339" s="4"/>
      <c r="CU1339" s="4"/>
      <c r="CV1339" s="4"/>
      <c r="CW1339" s="4"/>
    </row>
    <row r="1340" ht="12.75" customHeight="1">
      <c r="A1340" s="4"/>
      <c r="B1340" s="4"/>
      <c r="C1340" s="4"/>
      <c r="D1340" s="4"/>
      <c r="E1340" s="4"/>
      <c r="F1340" s="4"/>
      <c r="G1340" s="4"/>
      <c r="H1340" s="4"/>
      <c r="I1340" s="4"/>
      <c r="J1340" s="5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5">
        <v>2013.0</v>
      </c>
      <c r="AM1340" s="45">
        <v>2.0</v>
      </c>
      <c r="AN1340" s="46" t="s">
        <v>68</v>
      </c>
      <c r="AO1340" s="46" t="s">
        <v>69</v>
      </c>
      <c r="AP1340" s="45">
        <v>111.5</v>
      </c>
      <c r="AQ1340" s="45">
        <v>89.75</v>
      </c>
      <c r="AR1340" s="46" t="str">
        <f>IF(Stats!$AP1340&gt;Stats!$AQ1340,Stats!$AN1340,Stats!$AO1340)</f>
        <v>Ryan</v>
      </c>
      <c r="AS1340" s="46" t="str">
        <f>IF(Stats!$AR1340=Stats!$AN1340,CONCATENATE(Stats!$AN1340," over ",Stats!$AO1340),CONCATENATE(Stats!$AO1340," over ",Stats!$AN1340))</f>
        <v>Ryan over Todd</v>
      </c>
      <c r="AT1340" s="46" t="str">
        <f>IF(Stats!$AR1340=Stats!$AO1340,CONCATENATE(Stats!$AN1340," loser to ",Stats!$AO1340),CONCATENATE(Stats!$AO1340," loser to ",Stats!$AN1340))</f>
        <v>Todd loser to Ryan</v>
      </c>
      <c r="AU1340" s="45">
        <f>ABS(Stats!$AQ1340-Stats!$AP1340)</f>
        <v>21.75</v>
      </c>
      <c r="AV1340" s="45">
        <f>Stats!$AQ1340+Stats!$AP1340</f>
        <v>201.25</v>
      </c>
      <c r="AW1340" s="45"/>
      <c r="AX1340" s="4"/>
      <c r="AY1340" s="4"/>
      <c r="AZ1340" s="4"/>
      <c r="BB1340" s="4"/>
      <c r="BC1340" s="4"/>
      <c r="BD1340" s="4"/>
      <c r="BE1340" s="4"/>
      <c r="BG1340" s="4"/>
      <c r="BH1340" s="4"/>
      <c r="BI1340" s="4"/>
      <c r="BJ1340" s="4"/>
      <c r="BK1340" s="4"/>
      <c r="BL1340" s="4"/>
      <c r="BM1340" s="4"/>
      <c r="BN1340" s="4"/>
      <c r="BO1340" s="4"/>
      <c r="BP1340" s="4"/>
      <c r="BQ1340" s="4"/>
      <c r="BR1340" s="4"/>
      <c r="BS1340" s="4"/>
      <c r="BT1340" s="4"/>
      <c r="BU1340" s="4"/>
      <c r="BV1340" s="4"/>
      <c r="BW1340" s="4"/>
      <c r="BX1340" s="4"/>
      <c r="BY1340" s="4"/>
      <c r="BZ1340" s="4"/>
      <c r="CA1340" s="4"/>
      <c r="CB1340" s="4"/>
      <c r="CC1340" s="4"/>
      <c r="CD1340" s="4"/>
      <c r="CE1340" s="4"/>
      <c r="CF1340" s="4"/>
      <c r="CG1340" s="4"/>
      <c r="CH1340" s="4"/>
      <c r="CI1340" s="4"/>
      <c r="CJ1340" s="4"/>
      <c r="CK1340" s="4"/>
      <c r="CL1340" s="4"/>
      <c r="CM1340" s="4"/>
      <c r="CN1340" s="4"/>
      <c r="CO1340" s="4"/>
      <c r="CP1340" s="4"/>
      <c r="CQ1340" s="4"/>
      <c r="CR1340" s="4"/>
      <c r="CS1340" s="4"/>
      <c r="CT1340" s="4"/>
      <c r="CU1340" s="4"/>
      <c r="CV1340" s="4"/>
      <c r="CW1340" s="4"/>
    </row>
    <row r="1341" ht="12.75" customHeight="1">
      <c r="A1341" s="4"/>
      <c r="B1341" s="4"/>
      <c r="C1341" s="4"/>
      <c r="D1341" s="4"/>
      <c r="E1341" s="4"/>
      <c r="F1341" s="4"/>
      <c r="G1341" s="4"/>
      <c r="H1341" s="4"/>
      <c r="I1341" s="4"/>
      <c r="J1341" s="5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64">
        <v>2013.0</v>
      </c>
      <c r="AM1341" s="64">
        <v>2.0</v>
      </c>
      <c r="AN1341" s="65" t="s">
        <v>57</v>
      </c>
      <c r="AO1341" s="65" t="s">
        <v>49</v>
      </c>
      <c r="AP1341" s="64">
        <v>109.25</v>
      </c>
      <c r="AQ1341" s="64">
        <v>91.75</v>
      </c>
      <c r="AR1341" s="65" t="str">
        <f>IF(Stats!$AP1341&gt;Stats!$AQ1341,Stats!$AN1341,Stats!$AO1341)</f>
        <v>Doug</v>
      </c>
      <c r="AS1341" s="65" t="str">
        <f>IF(Stats!$AR1341=Stats!$AN1341,CONCATENATE(Stats!$AN1341," over ",Stats!$AO1341),CONCATENATE(Stats!$AO1341," over ",Stats!$AN1341))</f>
        <v>Doug over Adler</v>
      </c>
      <c r="AT1341" s="65" t="str">
        <f>IF(Stats!$AR1341=Stats!$AO1341,CONCATENATE(Stats!$AN1341," loser to ",Stats!$AO1341),CONCATENATE(Stats!$AO1341," loser to ",Stats!$AN1341))</f>
        <v>Adler loser to Doug</v>
      </c>
      <c r="AU1341" s="64">
        <f>ABS(Stats!$AQ1341-Stats!$AP1341)</f>
        <v>17.5</v>
      </c>
      <c r="AV1341" s="64">
        <f>Stats!$AQ1341+Stats!$AP1341</f>
        <v>201</v>
      </c>
      <c r="AW1341" s="64"/>
      <c r="AX1341" s="4"/>
      <c r="AY1341" s="4"/>
      <c r="AZ1341" s="4"/>
      <c r="BB1341" s="4"/>
      <c r="BC1341" s="4"/>
      <c r="BD1341" s="4"/>
      <c r="BE1341" s="4"/>
      <c r="BG1341" s="4"/>
      <c r="BH1341" s="4"/>
      <c r="BI1341" s="4"/>
      <c r="BJ1341" s="4"/>
      <c r="BK1341" s="4"/>
      <c r="BL1341" s="4"/>
      <c r="BM1341" s="4"/>
      <c r="BN1341" s="4"/>
      <c r="BO1341" s="4"/>
      <c r="BP1341" s="4"/>
      <c r="BQ1341" s="4"/>
      <c r="BR1341" s="4"/>
      <c r="BS1341" s="4"/>
      <c r="BT1341" s="4"/>
      <c r="BU1341" s="4"/>
      <c r="BV1341" s="4"/>
      <c r="BW1341" s="4"/>
      <c r="BX1341" s="4"/>
      <c r="BY1341" s="4"/>
      <c r="BZ1341" s="4"/>
      <c r="CA1341" s="4"/>
      <c r="CB1341" s="4"/>
      <c r="CC1341" s="4"/>
      <c r="CD1341" s="4"/>
      <c r="CE1341" s="4"/>
      <c r="CF1341" s="4"/>
      <c r="CG1341" s="4"/>
      <c r="CH1341" s="4"/>
      <c r="CI1341" s="4"/>
      <c r="CJ1341" s="4"/>
      <c r="CK1341" s="4"/>
      <c r="CL1341" s="4"/>
      <c r="CM1341" s="4"/>
      <c r="CN1341" s="4"/>
      <c r="CO1341" s="4"/>
      <c r="CP1341" s="4"/>
      <c r="CQ1341" s="4"/>
      <c r="CR1341" s="4"/>
      <c r="CS1341" s="4"/>
      <c r="CT1341" s="4"/>
      <c r="CU1341" s="4"/>
      <c r="CV1341" s="4"/>
      <c r="CW1341" s="4"/>
    </row>
    <row r="1342" ht="12.75" customHeight="1">
      <c r="A1342" s="4"/>
      <c r="B1342" s="4"/>
      <c r="C1342" s="4"/>
      <c r="D1342" s="4"/>
      <c r="E1342" s="4"/>
      <c r="F1342" s="4"/>
      <c r="G1342" s="4"/>
      <c r="H1342" s="4"/>
      <c r="I1342" s="4"/>
      <c r="J1342" s="5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5">
        <v>2013.0</v>
      </c>
      <c r="AM1342" s="45">
        <v>1.0</v>
      </c>
      <c r="AN1342" s="46" t="s">
        <v>66</v>
      </c>
      <c r="AO1342" s="46" t="s">
        <v>59</v>
      </c>
      <c r="AP1342" s="45">
        <v>56.75</v>
      </c>
      <c r="AQ1342" s="45">
        <v>70.5</v>
      </c>
      <c r="AR1342" s="46" t="str">
        <f>IF(Stats!$AP1342&gt;Stats!$AQ1342,Stats!$AN1342,Stats!$AO1342)</f>
        <v>Forrest</v>
      </c>
      <c r="AS1342" s="46" t="str">
        <f>IF(Stats!$AR1342=Stats!$AN1342,CONCATENATE(Stats!$AN1342," over ",Stats!$AO1342),CONCATENATE(Stats!$AO1342," over ",Stats!$AN1342))</f>
        <v>Forrest over Nixon</v>
      </c>
      <c r="AT1342" s="46" t="str">
        <f>IF(Stats!$AR1342=Stats!$AO1342,CONCATENATE(Stats!$AN1342," loser to ",Stats!$AO1342),CONCATENATE(Stats!$AO1342," loser to ",Stats!$AN1342))</f>
        <v>Nixon loser to Forrest</v>
      </c>
      <c r="AU1342" s="45">
        <f>ABS(Stats!$AQ1342-Stats!$AP1342)</f>
        <v>13.75</v>
      </c>
      <c r="AV1342" s="45">
        <f>Stats!$AQ1342+Stats!$AP1342</f>
        <v>127.25</v>
      </c>
      <c r="AW1342" s="45"/>
      <c r="AX1342" s="4"/>
      <c r="AY1342" s="4"/>
      <c r="AZ1342" s="4"/>
      <c r="BB1342" s="4"/>
      <c r="BC1342" s="4"/>
      <c r="BD1342" s="4"/>
      <c r="BE1342" s="4"/>
      <c r="BG1342" s="4"/>
      <c r="BH1342" s="4"/>
      <c r="BI1342" s="4"/>
      <c r="BJ1342" s="4"/>
      <c r="BK1342" s="4"/>
      <c r="BL1342" s="4"/>
      <c r="BM1342" s="4"/>
      <c r="BN1342" s="4"/>
      <c r="BO1342" s="4"/>
      <c r="BP1342" s="4"/>
      <c r="BQ1342" s="4"/>
      <c r="BR1342" s="4"/>
      <c r="BS1342" s="4"/>
      <c r="BT1342" s="4"/>
      <c r="BU1342" s="4"/>
      <c r="BV1342" s="4"/>
      <c r="BW1342" s="4"/>
      <c r="BX1342" s="4"/>
      <c r="BY1342" s="4"/>
      <c r="BZ1342" s="4"/>
      <c r="CA1342" s="4"/>
      <c r="CB1342" s="4"/>
      <c r="CC1342" s="4"/>
      <c r="CD1342" s="4"/>
      <c r="CE1342" s="4"/>
      <c r="CF1342" s="4"/>
      <c r="CG1342" s="4"/>
      <c r="CH1342" s="4"/>
      <c r="CI1342" s="4"/>
      <c r="CJ1342" s="4"/>
      <c r="CK1342" s="4"/>
      <c r="CL1342" s="4"/>
      <c r="CM1342" s="4"/>
      <c r="CN1342" s="4"/>
      <c r="CO1342" s="4"/>
      <c r="CP1342" s="4"/>
      <c r="CQ1342" s="4"/>
      <c r="CR1342" s="4"/>
      <c r="CS1342" s="4"/>
      <c r="CT1342" s="4"/>
      <c r="CU1342" s="4"/>
      <c r="CV1342" s="4"/>
      <c r="CW1342" s="4"/>
    </row>
    <row r="1343" ht="12.75" customHeight="1">
      <c r="A1343" s="4"/>
      <c r="B1343" s="4"/>
      <c r="C1343" s="4"/>
      <c r="D1343" s="4"/>
      <c r="E1343" s="4"/>
      <c r="F1343" s="4"/>
      <c r="G1343" s="4"/>
      <c r="H1343" s="4"/>
      <c r="I1343" s="4"/>
      <c r="J1343" s="5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64">
        <v>2013.0</v>
      </c>
      <c r="AM1343" s="64">
        <v>1.0</v>
      </c>
      <c r="AN1343" s="65" t="s">
        <v>50</v>
      </c>
      <c r="AO1343" s="65" t="s">
        <v>51</v>
      </c>
      <c r="AP1343" s="64">
        <v>68.75</v>
      </c>
      <c r="AQ1343" s="64">
        <v>151.25</v>
      </c>
      <c r="AR1343" s="65" t="str">
        <f>IF(Stats!$AP1343&gt;Stats!$AQ1343,Stats!$AN1343,Stats!$AO1343)</f>
        <v>Cam</v>
      </c>
      <c r="AS1343" s="65" t="str">
        <f>IF(Stats!$AR1343=Stats!$AN1343,CONCATENATE(Stats!$AN1343," over ",Stats!$AO1343),CONCATENATE(Stats!$AO1343," over ",Stats!$AN1343))</f>
        <v>Cam over AJ</v>
      </c>
      <c r="AT1343" s="65" t="str">
        <f>IF(Stats!$AR1343=Stats!$AO1343,CONCATENATE(Stats!$AN1343," loser to ",Stats!$AO1343),CONCATENATE(Stats!$AO1343," loser to ",Stats!$AN1343))</f>
        <v>AJ loser to Cam</v>
      </c>
      <c r="AU1343" s="64">
        <f>ABS(Stats!$AQ1343-Stats!$AP1343)</f>
        <v>82.5</v>
      </c>
      <c r="AV1343" s="64">
        <f>Stats!$AQ1343+Stats!$AP1343</f>
        <v>220</v>
      </c>
      <c r="AW1343" s="64"/>
      <c r="AX1343" s="4"/>
      <c r="AY1343" s="4"/>
      <c r="AZ1343" s="4"/>
      <c r="BB1343" s="4"/>
      <c r="BC1343" s="4"/>
      <c r="BD1343" s="4"/>
      <c r="BE1343" s="4"/>
      <c r="BG1343" s="4"/>
      <c r="BH1343" s="4"/>
      <c r="BI1343" s="4"/>
      <c r="BJ1343" s="4"/>
      <c r="BK1343" s="4"/>
      <c r="BL1343" s="4"/>
      <c r="BM1343" s="4"/>
      <c r="BN1343" s="4"/>
      <c r="BO1343" s="4"/>
      <c r="BP1343" s="4"/>
      <c r="BQ1343" s="4"/>
      <c r="BR1343" s="4"/>
      <c r="BS1343" s="4"/>
      <c r="BT1343" s="4"/>
      <c r="BU1343" s="4"/>
      <c r="BV1343" s="4"/>
      <c r="BW1343" s="4"/>
      <c r="BX1343" s="4"/>
      <c r="BY1343" s="4"/>
      <c r="BZ1343" s="4"/>
      <c r="CA1343" s="4"/>
      <c r="CB1343" s="4"/>
      <c r="CC1343" s="4"/>
      <c r="CD1343" s="4"/>
      <c r="CE1343" s="4"/>
      <c r="CF1343" s="4"/>
      <c r="CG1343" s="4"/>
      <c r="CH1343" s="4"/>
      <c r="CI1343" s="4"/>
      <c r="CJ1343" s="4"/>
      <c r="CK1343" s="4"/>
      <c r="CL1343" s="4"/>
      <c r="CM1343" s="4"/>
      <c r="CN1343" s="4"/>
      <c r="CO1343" s="4"/>
      <c r="CP1343" s="4"/>
      <c r="CQ1343" s="4"/>
      <c r="CR1343" s="4"/>
      <c r="CS1343" s="4"/>
      <c r="CT1343" s="4"/>
      <c r="CU1343" s="4"/>
      <c r="CV1343" s="4"/>
      <c r="CW1343" s="4"/>
    </row>
    <row r="1344" ht="12.75" customHeight="1">
      <c r="A1344" s="4"/>
      <c r="B1344" s="4"/>
      <c r="C1344" s="4"/>
      <c r="D1344" s="4"/>
      <c r="E1344" s="4"/>
      <c r="F1344" s="4"/>
      <c r="G1344" s="4"/>
      <c r="H1344" s="4"/>
      <c r="I1344" s="4"/>
      <c r="J1344" s="5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5">
        <v>2013.0</v>
      </c>
      <c r="AM1344" s="45">
        <v>1.0</v>
      </c>
      <c r="AN1344" s="46" t="s">
        <v>61</v>
      </c>
      <c r="AO1344" s="46" t="s">
        <v>65</v>
      </c>
      <c r="AP1344" s="45">
        <v>125.0</v>
      </c>
      <c r="AQ1344" s="45">
        <v>78.75</v>
      </c>
      <c r="AR1344" s="46" t="str">
        <f>IF(Stats!$AP1344&gt;Stats!$AQ1344,Stats!$AN1344,Stats!$AO1344)</f>
        <v>Jimmy</v>
      </c>
      <c r="AS1344" s="46" t="str">
        <f>IF(Stats!$AR1344=Stats!$AN1344,CONCATENATE(Stats!$AN1344," over ",Stats!$AO1344),CONCATENATE(Stats!$AO1344," over ",Stats!$AN1344))</f>
        <v>Jimmy over Neill</v>
      </c>
      <c r="AT1344" s="46" t="str">
        <f>IF(Stats!$AR1344=Stats!$AO1344,CONCATENATE(Stats!$AN1344," loser to ",Stats!$AO1344),CONCATENATE(Stats!$AO1344," loser to ",Stats!$AN1344))</f>
        <v>Neill loser to Jimmy</v>
      </c>
      <c r="AU1344" s="45">
        <f>ABS(Stats!$AQ1344-Stats!$AP1344)</f>
        <v>46.25</v>
      </c>
      <c r="AV1344" s="45">
        <f>Stats!$AQ1344+Stats!$AP1344</f>
        <v>203.75</v>
      </c>
      <c r="AW1344" s="45"/>
      <c r="AX1344" s="4"/>
      <c r="AY1344" s="4"/>
      <c r="AZ1344" s="4"/>
      <c r="BB1344" s="4"/>
      <c r="BC1344" s="4"/>
      <c r="BD1344" s="4"/>
      <c r="BE1344" s="4"/>
      <c r="BG1344" s="4"/>
      <c r="BH1344" s="4"/>
      <c r="BI1344" s="4"/>
      <c r="BJ1344" s="4"/>
      <c r="BK1344" s="4"/>
      <c r="BL1344" s="4"/>
      <c r="BM1344" s="4"/>
      <c r="BN1344" s="4"/>
      <c r="BO1344" s="4"/>
      <c r="BP1344" s="4"/>
      <c r="BQ1344" s="4"/>
      <c r="BR1344" s="4"/>
      <c r="BS1344" s="4"/>
      <c r="BT1344" s="4"/>
      <c r="BU1344" s="4"/>
      <c r="BV1344" s="4"/>
      <c r="BW1344" s="4"/>
      <c r="BX1344" s="4"/>
      <c r="BY1344" s="4"/>
      <c r="BZ1344" s="4"/>
      <c r="CA1344" s="4"/>
      <c r="CB1344" s="4"/>
      <c r="CC1344" s="4"/>
      <c r="CD1344" s="4"/>
      <c r="CE1344" s="4"/>
      <c r="CF1344" s="4"/>
      <c r="CG1344" s="4"/>
      <c r="CH1344" s="4"/>
      <c r="CI1344" s="4"/>
      <c r="CJ1344" s="4"/>
      <c r="CK1344" s="4"/>
      <c r="CL1344" s="4"/>
      <c r="CM1344" s="4"/>
      <c r="CN1344" s="4"/>
      <c r="CO1344" s="4"/>
      <c r="CP1344" s="4"/>
      <c r="CQ1344" s="4"/>
      <c r="CR1344" s="4"/>
      <c r="CS1344" s="4"/>
      <c r="CT1344" s="4"/>
      <c r="CU1344" s="4"/>
      <c r="CV1344" s="4"/>
      <c r="CW1344" s="4"/>
    </row>
    <row r="1345" ht="12.75" customHeight="1">
      <c r="A1345" s="4"/>
      <c r="B1345" s="4"/>
      <c r="C1345" s="4"/>
      <c r="D1345" s="4"/>
      <c r="E1345" s="4"/>
      <c r="F1345" s="4"/>
      <c r="G1345" s="4"/>
      <c r="H1345" s="4"/>
      <c r="I1345" s="4"/>
      <c r="J1345" s="5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64">
        <v>2013.0</v>
      </c>
      <c r="AM1345" s="64">
        <v>1.0</v>
      </c>
      <c r="AN1345" s="65" t="s">
        <v>55</v>
      </c>
      <c r="AO1345" s="65" t="s">
        <v>68</v>
      </c>
      <c r="AP1345" s="64">
        <v>85.25</v>
      </c>
      <c r="AQ1345" s="64">
        <v>81.5</v>
      </c>
      <c r="AR1345" s="65" t="str">
        <f>IF(Stats!$AP1345&gt;Stats!$AQ1345,Stats!$AN1345,Stats!$AO1345)</f>
        <v>Dave</v>
      </c>
      <c r="AS1345" s="65" t="str">
        <f>IF(Stats!$AR1345=Stats!$AN1345,CONCATENATE(Stats!$AN1345," over ",Stats!$AO1345),CONCATENATE(Stats!$AO1345," over ",Stats!$AN1345))</f>
        <v>Dave over Ryan</v>
      </c>
      <c r="AT1345" s="65" t="str">
        <f>IF(Stats!$AR1345=Stats!$AO1345,CONCATENATE(Stats!$AN1345," loser to ",Stats!$AO1345),CONCATENATE(Stats!$AO1345," loser to ",Stats!$AN1345))</f>
        <v>Ryan loser to Dave</v>
      </c>
      <c r="AU1345" s="64">
        <f>ABS(Stats!$AQ1345-Stats!$AP1345)</f>
        <v>3.75</v>
      </c>
      <c r="AV1345" s="64">
        <f>Stats!$AQ1345+Stats!$AP1345</f>
        <v>166.75</v>
      </c>
      <c r="AW1345" s="64"/>
      <c r="AX1345" s="4"/>
      <c r="AY1345" s="4"/>
      <c r="AZ1345" s="4"/>
      <c r="BB1345" s="4"/>
      <c r="BC1345" s="4"/>
      <c r="BD1345" s="4"/>
      <c r="BE1345" s="4"/>
      <c r="BG1345" s="4"/>
      <c r="BH1345" s="4"/>
      <c r="BI1345" s="4"/>
      <c r="BJ1345" s="4"/>
      <c r="BK1345" s="4"/>
      <c r="BL1345" s="4"/>
      <c r="BM1345" s="4"/>
      <c r="BN1345" s="4"/>
      <c r="BO1345" s="4"/>
      <c r="BP1345" s="4"/>
      <c r="BQ1345" s="4"/>
      <c r="BR1345" s="4"/>
      <c r="BS1345" s="4"/>
      <c r="BT1345" s="4"/>
      <c r="BU1345" s="4"/>
      <c r="BV1345" s="4"/>
      <c r="BW1345" s="4"/>
      <c r="BX1345" s="4"/>
      <c r="BY1345" s="4"/>
      <c r="BZ1345" s="4"/>
      <c r="CA1345" s="4"/>
      <c r="CB1345" s="4"/>
      <c r="CC1345" s="4"/>
      <c r="CD1345" s="4"/>
      <c r="CE1345" s="4"/>
      <c r="CF1345" s="4"/>
      <c r="CG1345" s="4"/>
      <c r="CH1345" s="4"/>
      <c r="CI1345" s="4"/>
      <c r="CJ1345" s="4"/>
      <c r="CK1345" s="4"/>
      <c r="CL1345" s="4"/>
      <c r="CM1345" s="4"/>
      <c r="CN1345" s="4"/>
      <c r="CO1345" s="4"/>
      <c r="CP1345" s="4"/>
      <c r="CQ1345" s="4"/>
      <c r="CR1345" s="4"/>
      <c r="CS1345" s="4"/>
      <c r="CT1345" s="4"/>
      <c r="CU1345" s="4"/>
      <c r="CV1345" s="4"/>
      <c r="CW1345" s="4"/>
    </row>
    <row r="1346" ht="12.75" customHeight="1">
      <c r="A1346" s="4"/>
      <c r="B1346" s="4"/>
      <c r="C1346" s="4"/>
      <c r="D1346" s="4"/>
      <c r="E1346" s="4"/>
      <c r="F1346" s="4"/>
      <c r="G1346" s="4"/>
      <c r="H1346" s="4"/>
      <c r="I1346" s="4"/>
      <c r="J1346" s="5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5">
        <v>2013.0</v>
      </c>
      <c r="AM1346" s="45">
        <v>1.0</v>
      </c>
      <c r="AN1346" s="46" t="s">
        <v>63</v>
      </c>
      <c r="AO1346" s="46" t="s">
        <v>57</v>
      </c>
      <c r="AP1346" s="45">
        <v>87.75</v>
      </c>
      <c r="AQ1346" s="45">
        <v>148.0</v>
      </c>
      <c r="AR1346" s="46" t="str">
        <f>IF(Stats!$AP1346&gt;Stats!$AQ1346,Stats!$AN1346,Stats!$AO1346)</f>
        <v>Doug</v>
      </c>
      <c r="AS1346" s="46" t="str">
        <f>IF(Stats!$AR1346=Stats!$AN1346,CONCATENATE(Stats!$AN1346," over ",Stats!$AO1346),CONCATENATE(Stats!$AO1346," over ",Stats!$AN1346))</f>
        <v>Doug over Mike S</v>
      </c>
      <c r="AT1346" s="46" t="str">
        <f>IF(Stats!$AR1346=Stats!$AO1346,CONCATENATE(Stats!$AN1346," loser to ",Stats!$AO1346),CONCATENATE(Stats!$AO1346," loser to ",Stats!$AN1346))</f>
        <v>Mike S loser to Doug</v>
      </c>
      <c r="AU1346" s="45">
        <f>ABS(Stats!$AQ1346-Stats!$AP1346)</f>
        <v>60.25</v>
      </c>
      <c r="AV1346" s="45">
        <f>Stats!$AQ1346+Stats!$AP1346</f>
        <v>235.75</v>
      </c>
      <c r="AW1346" s="45"/>
      <c r="AX1346" s="4"/>
      <c r="AY1346" s="4"/>
      <c r="AZ1346" s="4"/>
      <c r="BB1346" s="4"/>
      <c r="BC1346" s="4"/>
      <c r="BD1346" s="4"/>
      <c r="BE1346" s="4"/>
      <c r="BG1346" s="4"/>
      <c r="BH1346" s="4"/>
      <c r="BI1346" s="4"/>
      <c r="BJ1346" s="4"/>
      <c r="BK1346" s="4"/>
      <c r="BL1346" s="4"/>
      <c r="BM1346" s="4"/>
      <c r="BN1346" s="4"/>
      <c r="BO1346" s="4"/>
      <c r="BP1346" s="4"/>
      <c r="BQ1346" s="4"/>
      <c r="BR1346" s="4"/>
      <c r="BS1346" s="4"/>
      <c r="BT1346" s="4"/>
      <c r="BU1346" s="4"/>
      <c r="BV1346" s="4"/>
      <c r="BW1346" s="4"/>
      <c r="BX1346" s="4"/>
      <c r="BY1346" s="4"/>
      <c r="BZ1346" s="4"/>
      <c r="CA1346" s="4"/>
      <c r="CB1346" s="4"/>
      <c r="CC1346" s="4"/>
      <c r="CD1346" s="4"/>
      <c r="CE1346" s="4"/>
      <c r="CF1346" s="4"/>
      <c r="CG1346" s="4"/>
      <c r="CH1346" s="4"/>
      <c r="CI1346" s="4"/>
      <c r="CJ1346" s="4"/>
      <c r="CK1346" s="4"/>
      <c r="CL1346" s="4"/>
      <c r="CM1346" s="4"/>
      <c r="CN1346" s="4"/>
      <c r="CO1346" s="4"/>
      <c r="CP1346" s="4"/>
      <c r="CQ1346" s="4"/>
      <c r="CR1346" s="4"/>
      <c r="CS1346" s="4"/>
      <c r="CT1346" s="4"/>
      <c r="CU1346" s="4"/>
      <c r="CV1346" s="4"/>
      <c r="CW1346" s="4"/>
    </row>
    <row r="1347" ht="12.75" customHeight="1">
      <c r="A1347" s="4"/>
      <c r="B1347" s="4"/>
      <c r="C1347" s="4"/>
      <c r="D1347" s="4"/>
      <c r="E1347" s="4"/>
      <c r="F1347" s="4"/>
      <c r="G1347" s="4"/>
      <c r="H1347" s="4"/>
      <c r="I1347" s="4"/>
      <c r="J1347" s="5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64">
        <v>2013.0</v>
      </c>
      <c r="AM1347" s="64">
        <v>1.0</v>
      </c>
      <c r="AN1347" s="65" t="s">
        <v>69</v>
      </c>
      <c r="AO1347" s="65" t="s">
        <v>49</v>
      </c>
      <c r="AP1347" s="64">
        <v>137.25</v>
      </c>
      <c r="AQ1347" s="64">
        <v>103.5</v>
      </c>
      <c r="AR1347" s="65" t="str">
        <f>IF(Stats!$AP1347&gt;Stats!$AQ1347,Stats!$AN1347,Stats!$AO1347)</f>
        <v>Todd</v>
      </c>
      <c r="AS1347" s="65" t="str">
        <f>IF(Stats!$AR1347=Stats!$AN1347,CONCATENATE(Stats!$AN1347," over ",Stats!$AO1347),CONCATENATE(Stats!$AO1347," over ",Stats!$AN1347))</f>
        <v>Todd over Adler</v>
      </c>
      <c r="AT1347" s="65" t="str">
        <f>IF(Stats!$AR1347=Stats!$AO1347,CONCATENATE(Stats!$AN1347," loser to ",Stats!$AO1347),CONCATENATE(Stats!$AO1347," loser to ",Stats!$AN1347))</f>
        <v>Adler loser to Todd</v>
      </c>
      <c r="AU1347" s="64">
        <f>ABS(Stats!$AQ1347-Stats!$AP1347)</f>
        <v>33.75</v>
      </c>
      <c r="AV1347" s="64">
        <f>Stats!$AQ1347+Stats!$AP1347</f>
        <v>240.75</v>
      </c>
      <c r="AW1347" s="64"/>
      <c r="AX1347" s="4"/>
      <c r="AY1347" s="4"/>
      <c r="AZ1347" s="4"/>
      <c r="BB1347" s="4"/>
      <c r="BC1347" s="4"/>
      <c r="BD1347" s="4"/>
      <c r="BE1347" s="4"/>
      <c r="BG1347" s="4"/>
      <c r="BH1347" s="4"/>
      <c r="BI1347" s="4"/>
      <c r="BJ1347" s="4"/>
      <c r="BK1347" s="4"/>
      <c r="BL1347" s="4"/>
      <c r="BM1347" s="4"/>
      <c r="BN1347" s="4"/>
      <c r="BO1347" s="4"/>
      <c r="BP1347" s="4"/>
      <c r="BQ1347" s="4"/>
      <c r="BR1347" s="4"/>
      <c r="BS1347" s="4"/>
      <c r="BT1347" s="4"/>
      <c r="BU1347" s="4"/>
      <c r="BV1347" s="4"/>
      <c r="BW1347" s="4"/>
      <c r="BX1347" s="4"/>
      <c r="BY1347" s="4"/>
      <c r="BZ1347" s="4"/>
      <c r="CA1347" s="4"/>
      <c r="CB1347" s="4"/>
      <c r="CC1347" s="4"/>
      <c r="CD1347" s="4"/>
      <c r="CE1347" s="4"/>
      <c r="CF1347" s="4"/>
      <c r="CG1347" s="4"/>
      <c r="CH1347" s="4"/>
      <c r="CI1347" s="4"/>
      <c r="CJ1347" s="4"/>
      <c r="CK1347" s="4"/>
      <c r="CL1347" s="4"/>
      <c r="CM1347" s="4"/>
      <c r="CN1347" s="4"/>
      <c r="CO1347" s="4"/>
      <c r="CP1347" s="4"/>
      <c r="CQ1347" s="4"/>
      <c r="CR1347" s="4"/>
      <c r="CS1347" s="4"/>
      <c r="CT1347" s="4"/>
      <c r="CU1347" s="4"/>
      <c r="CV1347" s="4"/>
      <c r="CW1347" s="4"/>
    </row>
    <row r="1348" ht="12.75" customHeight="1">
      <c r="A1348" s="4"/>
      <c r="B1348" s="4"/>
      <c r="C1348" s="4"/>
      <c r="D1348" s="4"/>
      <c r="E1348" s="4"/>
      <c r="F1348" s="4"/>
      <c r="G1348" s="4"/>
      <c r="H1348" s="4"/>
      <c r="I1348" s="4"/>
      <c r="J1348" s="5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5">
        <v>2012.0</v>
      </c>
      <c r="AM1348" s="45">
        <v>17.0</v>
      </c>
      <c r="AN1348" s="46" t="s">
        <v>51</v>
      </c>
      <c r="AO1348" s="46" t="s">
        <v>63</v>
      </c>
      <c r="AP1348" s="45">
        <v>77.0</v>
      </c>
      <c r="AQ1348" s="45">
        <v>107.5</v>
      </c>
      <c r="AR1348" s="46" t="str">
        <f>IF(Stats!$AP1348&gt;Stats!$AQ1348,Stats!$AN1348,Stats!$AO1348)</f>
        <v>Mike S</v>
      </c>
      <c r="AS1348" s="46" t="str">
        <f>IF(Stats!$AR1348=Stats!$AN1348,CONCATENATE(Stats!$AN1348," over ",Stats!$AO1348),CONCATENATE(Stats!$AO1348," over ",Stats!$AN1348))</f>
        <v>Mike S over Cam</v>
      </c>
      <c r="AT1348" s="46" t="str">
        <f>IF(Stats!$AR1348=Stats!$AO1348,CONCATENATE(Stats!$AN1348," loser to ",Stats!$AO1348),CONCATENATE(Stats!$AO1348," loser to ",Stats!$AN1348))</f>
        <v>Cam loser to Mike S</v>
      </c>
      <c r="AU1348" s="45">
        <f>ABS(Stats!$AQ1348-Stats!$AP1348)</f>
        <v>30.5</v>
      </c>
      <c r="AV1348" s="45">
        <f>Stats!$AQ1348+Stats!$AP1348</f>
        <v>184.5</v>
      </c>
      <c r="AW1348" s="45" t="s">
        <v>73</v>
      </c>
      <c r="AX1348" s="4"/>
      <c r="AY1348" s="4"/>
      <c r="AZ1348" s="4"/>
      <c r="BB1348" s="4"/>
      <c r="BC1348" s="4"/>
      <c r="BD1348" s="4"/>
      <c r="BE1348" s="4"/>
      <c r="BG1348" s="4"/>
      <c r="BH1348" s="4"/>
      <c r="BI1348" s="4"/>
      <c r="BJ1348" s="4"/>
      <c r="BK1348" s="4"/>
      <c r="BL1348" s="4"/>
      <c r="BM1348" s="4"/>
      <c r="BN1348" s="4"/>
      <c r="BO1348" s="4"/>
      <c r="BP1348" s="4"/>
      <c r="BQ1348" s="4"/>
      <c r="BR1348" s="4"/>
      <c r="BS1348" s="4"/>
      <c r="BT1348" s="4"/>
      <c r="BU1348" s="4"/>
      <c r="BV1348" s="4"/>
      <c r="BW1348" s="4"/>
      <c r="BX1348" s="4"/>
      <c r="BY1348" s="4"/>
      <c r="BZ1348" s="4"/>
      <c r="CA1348" s="4"/>
      <c r="CB1348" s="4"/>
      <c r="CC1348" s="4"/>
      <c r="CD1348" s="4"/>
      <c r="CE1348" s="4"/>
      <c r="CF1348" s="4"/>
      <c r="CG1348" s="4"/>
      <c r="CH1348" s="4"/>
      <c r="CI1348" s="4"/>
      <c r="CJ1348" s="4"/>
      <c r="CK1348" s="4"/>
      <c r="CL1348" s="4"/>
      <c r="CM1348" s="4"/>
      <c r="CN1348" s="4"/>
      <c r="CO1348" s="4"/>
      <c r="CP1348" s="4"/>
      <c r="CQ1348" s="4"/>
      <c r="CR1348" s="4"/>
      <c r="CS1348" s="4"/>
      <c r="CT1348" s="4"/>
      <c r="CU1348" s="4"/>
      <c r="CV1348" s="4"/>
      <c r="CW1348" s="4"/>
    </row>
    <row r="1349" ht="12.75" customHeight="1">
      <c r="A1349" s="4"/>
      <c r="B1349" s="4"/>
      <c r="C1349" s="4"/>
      <c r="D1349" s="4"/>
      <c r="E1349" s="4"/>
      <c r="F1349" s="4"/>
      <c r="G1349" s="4"/>
      <c r="H1349" s="4"/>
      <c r="I1349" s="4"/>
      <c r="J1349" s="5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64">
        <v>2012.0</v>
      </c>
      <c r="AM1349" s="64">
        <v>17.0</v>
      </c>
      <c r="AN1349" s="65" t="s">
        <v>61</v>
      </c>
      <c r="AO1349" s="65" t="s">
        <v>49</v>
      </c>
      <c r="AP1349" s="64">
        <v>106.5</v>
      </c>
      <c r="AQ1349" s="64">
        <v>124.0</v>
      </c>
      <c r="AR1349" s="65" t="str">
        <f>IF(Stats!$AP1349&gt;Stats!$AQ1349,Stats!$AN1349,Stats!$AO1349)</f>
        <v>Adler</v>
      </c>
      <c r="AS1349" s="65" t="str">
        <f>IF(Stats!$AR1349=Stats!$AN1349,CONCATENATE(Stats!$AN1349," over ",Stats!$AO1349),CONCATENATE(Stats!$AO1349," over ",Stats!$AN1349))</f>
        <v>Adler over Jimmy</v>
      </c>
      <c r="AT1349" s="65" t="str">
        <f>IF(Stats!$AR1349=Stats!$AO1349,CONCATENATE(Stats!$AN1349," loser to ",Stats!$AO1349),CONCATENATE(Stats!$AO1349," loser to ",Stats!$AN1349))</f>
        <v>Jimmy loser to Adler</v>
      </c>
      <c r="AU1349" s="64">
        <f>ABS(Stats!$AQ1349-Stats!$AP1349)</f>
        <v>17.5</v>
      </c>
      <c r="AV1349" s="64">
        <f>Stats!$AQ1349+Stats!$AP1349</f>
        <v>230.5</v>
      </c>
      <c r="AW1349" s="64" t="s">
        <v>73</v>
      </c>
      <c r="AX1349" s="4"/>
      <c r="AY1349" s="4"/>
      <c r="AZ1349" s="4"/>
      <c r="BB1349" s="4"/>
      <c r="BC1349" s="4"/>
      <c r="BD1349" s="4"/>
      <c r="BE1349" s="4"/>
      <c r="BG1349" s="4"/>
      <c r="BH1349" s="4"/>
      <c r="BI1349" s="4"/>
      <c r="BJ1349" s="4"/>
      <c r="BK1349" s="4"/>
      <c r="BL1349" s="4"/>
      <c r="BM1349" s="4"/>
      <c r="BN1349" s="4"/>
      <c r="BO1349" s="4"/>
      <c r="BP1349" s="4"/>
      <c r="BQ1349" s="4"/>
      <c r="BR1349" s="4"/>
      <c r="BS1349" s="4"/>
      <c r="BT1349" s="4"/>
      <c r="BU1349" s="4"/>
      <c r="BV1349" s="4"/>
      <c r="BW1349" s="4"/>
      <c r="BX1349" s="4"/>
      <c r="BY1349" s="4"/>
      <c r="BZ1349" s="4"/>
      <c r="CA1349" s="4"/>
      <c r="CB1349" s="4"/>
      <c r="CC1349" s="4"/>
      <c r="CD1349" s="4"/>
      <c r="CE1349" s="4"/>
      <c r="CF1349" s="4"/>
      <c r="CG1349" s="4"/>
      <c r="CH1349" s="4"/>
      <c r="CI1349" s="4"/>
      <c r="CJ1349" s="4"/>
      <c r="CK1349" s="4"/>
      <c r="CL1349" s="4"/>
      <c r="CM1349" s="4"/>
      <c r="CN1349" s="4"/>
      <c r="CO1349" s="4"/>
      <c r="CP1349" s="4"/>
      <c r="CQ1349" s="4"/>
      <c r="CR1349" s="4"/>
      <c r="CS1349" s="4"/>
      <c r="CT1349" s="4"/>
      <c r="CU1349" s="4"/>
      <c r="CV1349" s="4"/>
      <c r="CW1349" s="4"/>
    </row>
    <row r="1350" ht="12.75" customHeight="1">
      <c r="A1350" s="4"/>
      <c r="B1350" s="4"/>
      <c r="C1350" s="4"/>
      <c r="D1350" s="4"/>
      <c r="E1350" s="4"/>
      <c r="F1350" s="4"/>
      <c r="G1350" s="4"/>
      <c r="H1350" s="4"/>
      <c r="I1350" s="4"/>
      <c r="J1350" s="5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5">
        <v>2012.0</v>
      </c>
      <c r="AM1350" s="45">
        <v>17.0</v>
      </c>
      <c r="AN1350" s="46" t="s">
        <v>69</v>
      </c>
      <c r="AO1350" s="46" t="s">
        <v>68</v>
      </c>
      <c r="AP1350" s="45">
        <v>76.75</v>
      </c>
      <c r="AQ1350" s="45">
        <v>99.25</v>
      </c>
      <c r="AR1350" s="46" t="str">
        <f>IF(Stats!$AP1350&gt;Stats!$AQ1350,Stats!$AN1350,Stats!$AO1350)</f>
        <v>Ryan</v>
      </c>
      <c r="AS1350" s="46" t="str">
        <f>IF(Stats!$AR1350=Stats!$AN1350,CONCATENATE(Stats!$AN1350," over ",Stats!$AO1350),CONCATENATE(Stats!$AO1350," over ",Stats!$AN1350))</f>
        <v>Ryan over Todd</v>
      </c>
      <c r="AT1350" s="46" t="str">
        <f>IF(Stats!$AR1350=Stats!$AO1350,CONCATENATE(Stats!$AN1350," loser to ",Stats!$AO1350),CONCATENATE(Stats!$AO1350," loser to ",Stats!$AN1350))</f>
        <v>Todd loser to Ryan</v>
      </c>
      <c r="AU1350" s="45">
        <f>ABS(Stats!$AQ1350-Stats!$AP1350)</f>
        <v>22.5</v>
      </c>
      <c r="AV1350" s="45">
        <f>Stats!$AQ1350+Stats!$AP1350</f>
        <v>176</v>
      </c>
      <c r="AW1350" s="45" t="s">
        <v>73</v>
      </c>
      <c r="AX1350" s="4"/>
      <c r="AY1350" s="4"/>
      <c r="AZ1350" s="4"/>
      <c r="BB1350" s="4"/>
      <c r="BC1350" s="4"/>
      <c r="BD1350" s="4"/>
      <c r="BE1350" s="4"/>
      <c r="BG1350" s="4"/>
      <c r="BH1350" s="4"/>
      <c r="BI1350" s="4"/>
      <c r="BJ1350" s="4"/>
      <c r="BK1350" s="4"/>
      <c r="BL1350" s="4"/>
      <c r="BM1350" s="4"/>
      <c r="BN1350" s="4"/>
      <c r="BO1350" s="4"/>
      <c r="BP1350" s="4"/>
      <c r="BQ1350" s="4"/>
      <c r="BR1350" s="4"/>
      <c r="BS1350" s="4"/>
      <c r="BT1350" s="4"/>
      <c r="BU1350" s="4"/>
      <c r="BV1350" s="4"/>
      <c r="BW1350" s="4"/>
      <c r="BX1350" s="4"/>
      <c r="BY1350" s="4"/>
      <c r="BZ1350" s="4"/>
      <c r="CA1350" s="4"/>
      <c r="CB1350" s="4"/>
      <c r="CC1350" s="4"/>
      <c r="CD1350" s="4"/>
      <c r="CE1350" s="4"/>
      <c r="CF1350" s="4"/>
      <c r="CG1350" s="4"/>
      <c r="CH1350" s="4"/>
      <c r="CI1350" s="4"/>
      <c r="CJ1350" s="4"/>
      <c r="CK1350" s="4"/>
      <c r="CL1350" s="4"/>
      <c r="CM1350" s="4"/>
      <c r="CN1350" s="4"/>
      <c r="CO1350" s="4"/>
      <c r="CP1350" s="4"/>
      <c r="CQ1350" s="4"/>
      <c r="CR1350" s="4"/>
      <c r="CS1350" s="4"/>
      <c r="CT1350" s="4"/>
      <c r="CU1350" s="4"/>
      <c r="CV1350" s="4"/>
      <c r="CW1350" s="4"/>
    </row>
    <row r="1351" ht="12.75" customHeight="1">
      <c r="A1351" s="4"/>
      <c r="B1351" s="4"/>
      <c r="C1351" s="4"/>
      <c r="D1351" s="4"/>
      <c r="E1351" s="4"/>
      <c r="F1351" s="4"/>
      <c r="G1351" s="4"/>
      <c r="H1351" s="4"/>
      <c r="I1351" s="4"/>
      <c r="J1351" s="5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64">
        <v>2012.0</v>
      </c>
      <c r="AM1351" s="64">
        <v>17.0</v>
      </c>
      <c r="AN1351" s="65" t="s">
        <v>59</v>
      </c>
      <c r="AO1351" s="65" t="s">
        <v>50</v>
      </c>
      <c r="AP1351" s="64">
        <v>124.75</v>
      </c>
      <c r="AQ1351" s="64">
        <v>116.25</v>
      </c>
      <c r="AR1351" s="65" t="str">
        <f>IF(Stats!$AP1351&gt;Stats!$AQ1351,Stats!$AN1351,Stats!$AO1351)</f>
        <v>Forrest</v>
      </c>
      <c r="AS1351" s="65" t="str">
        <f>IF(Stats!$AR1351=Stats!$AN1351,CONCATENATE(Stats!$AN1351," over ",Stats!$AO1351),CONCATENATE(Stats!$AO1351," over ",Stats!$AN1351))</f>
        <v>Forrest over AJ</v>
      </c>
      <c r="AT1351" s="65" t="str">
        <f>IF(Stats!$AR1351=Stats!$AO1351,CONCATENATE(Stats!$AN1351," loser to ",Stats!$AO1351),CONCATENATE(Stats!$AO1351," loser to ",Stats!$AN1351))</f>
        <v>AJ loser to Forrest</v>
      </c>
      <c r="AU1351" s="64">
        <f>ABS(Stats!$AQ1351-Stats!$AP1351)</f>
        <v>8.5</v>
      </c>
      <c r="AV1351" s="64">
        <f>Stats!$AQ1351+Stats!$AP1351</f>
        <v>241</v>
      </c>
      <c r="AW1351" s="64" t="s">
        <v>73</v>
      </c>
      <c r="AX1351" s="4"/>
      <c r="AY1351" s="4"/>
      <c r="AZ1351" s="4"/>
      <c r="BB1351" s="4"/>
      <c r="BC1351" s="4"/>
      <c r="BD1351" s="4"/>
      <c r="BE1351" s="4"/>
      <c r="BG1351" s="4"/>
      <c r="BH1351" s="4"/>
      <c r="BI1351" s="4"/>
      <c r="BJ1351" s="4"/>
      <c r="BK1351" s="4"/>
      <c r="BL1351" s="4"/>
      <c r="BM1351" s="4"/>
      <c r="BN1351" s="4"/>
      <c r="BO1351" s="4"/>
      <c r="BP1351" s="4"/>
      <c r="BQ1351" s="4"/>
      <c r="BR1351" s="4"/>
      <c r="BS1351" s="4"/>
      <c r="BT1351" s="4"/>
      <c r="BU1351" s="4"/>
      <c r="BV1351" s="4"/>
      <c r="BW1351" s="4"/>
      <c r="BX1351" s="4"/>
      <c r="BY1351" s="4"/>
      <c r="BZ1351" s="4"/>
      <c r="CA1351" s="4"/>
      <c r="CB1351" s="4"/>
      <c r="CC1351" s="4"/>
      <c r="CD1351" s="4"/>
      <c r="CE1351" s="4"/>
      <c r="CF1351" s="4"/>
      <c r="CG1351" s="4"/>
      <c r="CH1351" s="4"/>
      <c r="CI1351" s="4"/>
      <c r="CJ1351" s="4"/>
      <c r="CK1351" s="4"/>
      <c r="CL1351" s="4"/>
      <c r="CM1351" s="4"/>
      <c r="CN1351" s="4"/>
      <c r="CO1351" s="4"/>
      <c r="CP1351" s="4"/>
      <c r="CQ1351" s="4"/>
      <c r="CR1351" s="4"/>
      <c r="CS1351" s="4"/>
      <c r="CT1351" s="4"/>
      <c r="CU1351" s="4"/>
      <c r="CV1351" s="4"/>
      <c r="CW1351" s="4"/>
    </row>
    <row r="1352" ht="12.75" customHeight="1">
      <c r="A1352" s="4"/>
      <c r="B1352" s="4"/>
      <c r="C1352" s="4"/>
      <c r="D1352" s="4"/>
      <c r="E1352" s="4"/>
      <c r="F1352" s="4"/>
      <c r="G1352" s="4"/>
      <c r="H1352" s="4"/>
      <c r="I1352" s="4"/>
      <c r="J1352" s="5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5">
        <v>2012.0</v>
      </c>
      <c r="AM1352" s="45">
        <v>17.0</v>
      </c>
      <c r="AN1352" s="46" t="s">
        <v>65</v>
      </c>
      <c r="AO1352" s="46" t="s">
        <v>66</v>
      </c>
      <c r="AP1352" s="45">
        <v>87.5</v>
      </c>
      <c r="AQ1352" s="45">
        <v>91.5</v>
      </c>
      <c r="AR1352" s="46" t="str">
        <f>IF(Stats!$AP1352&gt;Stats!$AQ1352,Stats!$AN1352,Stats!$AO1352)</f>
        <v>Nixon</v>
      </c>
      <c r="AS1352" s="46" t="str">
        <f>IF(Stats!$AR1352=Stats!$AN1352,CONCATENATE(Stats!$AN1352," over ",Stats!$AO1352),CONCATENATE(Stats!$AO1352," over ",Stats!$AN1352))</f>
        <v>Nixon over Neill</v>
      </c>
      <c r="AT1352" s="46" t="str">
        <f>IF(Stats!$AR1352=Stats!$AO1352,CONCATENATE(Stats!$AN1352," loser to ",Stats!$AO1352),CONCATENATE(Stats!$AO1352," loser to ",Stats!$AN1352))</f>
        <v>Neill loser to Nixon</v>
      </c>
      <c r="AU1352" s="45">
        <f>ABS(Stats!$AQ1352-Stats!$AP1352)</f>
        <v>4</v>
      </c>
      <c r="AV1352" s="45">
        <f>Stats!$AQ1352+Stats!$AP1352</f>
        <v>179</v>
      </c>
      <c r="AW1352" s="45" t="s">
        <v>73</v>
      </c>
      <c r="AX1352" s="4"/>
      <c r="AY1352" s="4"/>
      <c r="AZ1352" s="4"/>
      <c r="BB1352" s="4"/>
      <c r="BC1352" s="4"/>
      <c r="BD1352" s="4"/>
      <c r="BE1352" s="4"/>
      <c r="BG1352" s="4"/>
      <c r="BH1352" s="4"/>
      <c r="BI1352" s="4"/>
      <c r="BJ1352" s="4"/>
      <c r="BK1352" s="4"/>
      <c r="BL1352" s="4"/>
      <c r="BM1352" s="4"/>
      <c r="BN1352" s="4"/>
      <c r="BO1352" s="4"/>
      <c r="BP1352" s="4"/>
      <c r="BQ1352" s="4"/>
      <c r="BR1352" s="4"/>
      <c r="BS1352" s="4"/>
      <c r="BT1352" s="4"/>
      <c r="BU1352" s="4"/>
      <c r="BV1352" s="4"/>
      <c r="BW1352" s="4"/>
      <c r="BX1352" s="4"/>
      <c r="BY1352" s="4"/>
      <c r="BZ1352" s="4"/>
      <c r="CA1352" s="4"/>
      <c r="CB1352" s="4"/>
      <c r="CC1352" s="4"/>
      <c r="CD1352" s="4"/>
      <c r="CE1352" s="4"/>
      <c r="CF1352" s="4"/>
      <c r="CG1352" s="4"/>
      <c r="CH1352" s="4"/>
      <c r="CI1352" s="4"/>
      <c r="CJ1352" s="4"/>
      <c r="CK1352" s="4"/>
      <c r="CL1352" s="4"/>
      <c r="CM1352" s="4"/>
      <c r="CN1352" s="4"/>
      <c r="CO1352" s="4"/>
      <c r="CP1352" s="4"/>
      <c r="CQ1352" s="4"/>
      <c r="CR1352" s="4"/>
      <c r="CS1352" s="4"/>
      <c r="CT1352" s="4"/>
      <c r="CU1352" s="4"/>
      <c r="CV1352" s="4"/>
      <c r="CW1352" s="4"/>
    </row>
    <row r="1353" ht="12.75" customHeight="1">
      <c r="A1353" s="4"/>
      <c r="B1353" s="4"/>
      <c r="C1353" s="4"/>
      <c r="D1353" s="4"/>
      <c r="E1353" s="4"/>
      <c r="F1353" s="4"/>
      <c r="G1353" s="4"/>
      <c r="H1353" s="4"/>
      <c r="I1353" s="4"/>
      <c r="J1353" s="5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64">
        <v>2012.0</v>
      </c>
      <c r="AM1353" s="64">
        <v>17.0</v>
      </c>
      <c r="AN1353" s="65" t="s">
        <v>57</v>
      </c>
      <c r="AO1353" s="65" t="s">
        <v>55</v>
      </c>
      <c r="AP1353" s="64">
        <v>76.25</v>
      </c>
      <c r="AQ1353" s="64">
        <v>71.25</v>
      </c>
      <c r="AR1353" s="65" t="str">
        <f>IF(Stats!$AP1353&gt;Stats!$AQ1353,Stats!$AN1353,Stats!$AO1353)</f>
        <v>Doug</v>
      </c>
      <c r="AS1353" s="65" t="str">
        <f>IF(Stats!$AR1353=Stats!$AN1353,CONCATENATE(Stats!$AN1353," over ",Stats!$AO1353),CONCATENATE(Stats!$AO1353," over ",Stats!$AN1353))</f>
        <v>Doug over Dave</v>
      </c>
      <c r="AT1353" s="65" t="str">
        <f>IF(Stats!$AR1353=Stats!$AO1353,CONCATENATE(Stats!$AN1353," loser to ",Stats!$AO1353),CONCATENATE(Stats!$AO1353," loser to ",Stats!$AN1353))</f>
        <v>Dave loser to Doug</v>
      </c>
      <c r="AU1353" s="64">
        <f>ABS(Stats!$AQ1353-Stats!$AP1353)</f>
        <v>5</v>
      </c>
      <c r="AV1353" s="64">
        <f>Stats!$AQ1353+Stats!$AP1353</f>
        <v>147.5</v>
      </c>
      <c r="AW1353" s="64" t="s">
        <v>73</v>
      </c>
      <c r="AX1353" s="4"/>
      <c r="AY1353" s="4"/>
      <c r="AZ1353" s="4"/>
      <c r="BB1353" s="4"/>
      <c r="BC1353" s="4"/>
      <c r="BD1353" s="4"/>
      <c r="BE1353" s="4"/>
      <c r="BG1353" s="4"/>
      <c r="BH1353" s="4"/>
      <c r="BI1353" s="4"/>
      <c r="BJ1353" s="4"/>
      <c r="BK1353" s="4"/>
      <c r="BL1353" s="4"/>
      <c r="BM1353" s="4"/>
      <c r="BN1353" s="4"/>
      <c r="BO1353" s="4"/>
      <c r="BP1353" s="4"/>
      <c r="BQ1353" s="4"/>
      <c r="BR1353" s="4"/>
      <c r="BS1353" s="4"/>
      <c r="BT1353" s="4"/>
      <c r="BU1353" s="4"/>
      <c r="BV1353" s="4"/>
      <c r="BW1353" s="4"/>
      <c r="BX1353" s="4"/>
      <c r="BY1353" s="4"/>
      <c r="BZ1353" s="4"/>
      <c r="CA1353" s="4"/>
      <c r="CB1353" s="4"/>
      <c r="CC1353" s="4"/>
      <c r="CD1353" s="4"/>
      <c r="CE1353" s="4"/>
      <c r="CF1353" s="4"/>
      <c r="CG1353" s="4"/>
      <c r="CH1353" s="4"/>
      <c r="CI1353" s="4"/>
      <c r="CJ1353" s="4"/>
      <c r="CK1353" s="4"/>
      <c r="CL1353" s="4"/>
      <c r="CM1353" s="4"/>
      <c r="CN1353" s="4"/>
      <c r="CO1353" s="4"/>
      <c r="CP1353" s="4"/>
      <c r="CQ1353" s="4"/>
      <c r="CR1353" s="4"/>
      <c r="CS1353" s="4"/>
      <c r="CT1353" s="4"/>
      <c r="CU1353" s="4"/>
      <c r="CV1353" s="4"/>
      <c r="CW1353" s="4"/>
    </row>
    <row r="1354" ht="12.75" customHeight="1">
      <c r="A1354" s="4"/>
      <c r="B1354" s="4"/>
      <c r="C1354" s="4"/>
      <c r="D1354" s="4"/>
      <c r="E1354" s="4"/>
      <c r="F1354" s="4"/>
      <c r="G1354" s="4"/>
      <c r="H1354" s="4"/>
      <c r="I1354" s="4"/>
      <c r="J1354" s="5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5">
        <v>2012.0</v>
      </c>
      <c r="AM1354" s="45">
        <v>16.0</v>
      </c>
      <c r="AN1354" s="46" t="s">
        <v>51</v>
      </c>
      <c r="AO1354" s="46" t="s">
        <v>49</v>
      </c>
      <c r="AP1354" s="45">
        <v>117.75</v>
      </c>
      <c r="AQ1354" s="45">
        <v>104.0</v>
      </c>
      <c r="AR1354" s="46" t="str">
        <f>IF(Stats!$AP1354&gt;Stats!$AQ1354,Stats!$AN1354,Stats!$AO1354)</f>
        <v>Cam</v>
      </c>
      <c r="AS1354" s="46" t="str">
        <f>IF(Stats!$AR1354=Stats!$AN1354,CONCATENATE(Stats!$AN1354," over ",Stats!$AO1354),CONCATENATE(Stats!$AO1354," over ",Stats!$AN1354))</f>
        <v>Cam over Adler</v>
      </c>
      <c r="AT1354" s="46" t="str">
        <f>IF(Stats!$AR1354=Stats!$AO1354,CONCATENATE(Stats!$AN1354," loser to ",Stats!$AO1354),CONCATENATE(Stats!$AO1354," loser to ",Stats!$AN1354))</f>
        <v>Adler loser to Cam</v>
      </c>
      <c r="AU1354" s="45">
        <f>ABS(Stats!$AQ1354-Stats!$AP1354)</f>
        <v>13.75</v>
      </c>
      <c r="AV1354" s="45">
        <f>Stats!$AQ1354+Stats!$AP1354</f>
        <v>221.75</v>
      </c>
      <c r="AW1354" s="45" t="s">
        <v>73</v>
      </c>
      <c r="AX1354" s="4"/>
      <c r="AY1354" s="4"/>
      <c r="AZ1354" s="4"/>
      <c r="BB1354" s="4"/>
      <c r="BC1354" s="4"/>
      <c r="BD1354" s="4"/>
      <c r="BE1354" s="4"/>
      <c r="BG1354" s="4"/>
      <c r="BH1354" s="4"/>
      <c r="BI1354" s="4"/>
      <c r="BJ1354" s="4"/>
      <c r="BK1354" s="4"/>
      <c r="BL1354" s="4"/>
      <c r="BM1354" s="4"/>
      <c r="BN1354" s="4"/>
      <c r="BO1354" s="4"/>
      <c r="BP1354" s="4"/>
      <c r="BQ1354" s="4"/>
      <c r="BR1354" s="4"/>
      <c r="BS1354" s="4"/>
      <c r="BT1354" s="4"/>
      <c r="BU1354" s="4"/>
      <c r="BV1354" s="4"/>
      <c r="BW1354" s="4"/>
      <c r="BX1354" s="4"/>
      <c r="BY1354" s="4"/>
      <c r="BZ1354" s="4"/>
      <c r="CA1354" s="4"/>
      <c r="CB1354" s="4"/>
      <c r="CC1354" s="4"/>
      <c r="CD1354" s="4"/>
      <c r="CE1354" s="4"/>
      <c r="CF1354" s="4"/>
      <c r="CG1354" s="4"/>
      <c r="CH1354" s="4"/>
      <c r="CI1354" s="4"/>
      <c r="CJ1354" s="4"/>
      <c r="CK1354" s="4"/>
      <c r="CL1354" s="4"/>
      <c r="CM1354" s="4"/>
      <c r="CN1354" s="4"/>
      <c r="CO1354" s="4"/>
      <c r="CP1354" s="4"/>
      <c r="CQ1354" s="4"/>
      <c r="CR1354" s="4"/>
      <c r="CS1354" s="4"/>
      <c r="CT1354" s="4"/>
      <c r="CU1354" s="4"/>
      <c r="CV1354" s="4"/>
      <c r="CW1354" s="4"/>
    </row>
    <row r="1355" ht="12.75" customHeight="1">
      <c r="A1355" s="4"/>
      <c r="B1355" s="4"/>
      <c r="C1355" s="4"/>
      <c r="D1355" s="4"/>
      <c r="E1355" s="4"/>
      <c r="F1355" s="4"/>
      <c r="G1355" s="4"/>
      <c r="H1355" s="4"/>
      <c r="I1355" s="4"/>
      <c r="J1355" s="5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64">
        <v>2012.0</v>
      </c>
      <c r="AM1355" s="64">
        <v>16.0</v>
      </c>
      <c r="AN1355" s="65" t="s">
        <v>63</v>
      </c>
      <c r="AO1355" s="65" t="s">
        <v>61</v>
      </c>
      <c r="AP1355" s="64">
        <v>145.75</v>
      </c>
      <c r="AQ1355" s="64">
        <v>128.0</v>
      </c>
      <c r="AR1355" s="65" t="str">
        <f>IF(Stats!$AP1355&gt;Stats!$AQ1355,Stats!$AN1355,Stats!$AO1355)</f>
        <v>Mike S</v>
      </c>
      <c r="AS1355" s="65" t="str">
        <f>IF(Stats!$AR1355=Stats!$AN1355,CONCATENATE(Stats!$AN1355," over ",Stats!$AO1355),CONCATENATE(Stats!$AO1355," over ",Stats!$AN1355))</f>
        <v>Mike S over Jimmy</v>
      </c>
      <c r="AT1355" s="65" t="str">
        <f>IF(Stats!$AR1355=Stats!$AO1355,CONCATENATE(Stats!$AN1355," loser to ",Stats!$AO1355),CONCATENATE(Stats!$AO1355," loser to ",Stats!$AN1355))</f>
        <v>Jimmy loser to Mike S</v>
      </c>
      <c r="AU1355" s="64">
        <f>ABS(Stats!$AQ1355-Stats!$AP1355)</f>
        <v>17.75</v>
      </c>
      <c r="AV1355" s="64">
        <f>Stats!$AQ1355+Stats!$AP1355</f>
        <v>273.75</v>
      </c>
      <c r="AW1355" s="64" t="s">
        <v>73</v>
      </c>
      <c r="AX1355" s="4"/>
      <c r="AY1355" s="4"/>
      <c r="AZ1355" s="4"/>
      <c r="BB1355" s="4"/>
      <c r="BC1355" s="4"/>
      <c r="BD1355" s="4"/>
      <c r="BE1355" s="4"/>
      <c r="BG1355" s="4"/>
      <c r="BH1355" s="4"/>
      <c r="BI1355" s="4"/>
      <c r="BJ1355" s="4"/>
      <c r="BK1355" s="4"/>
      <c r="BL1355" s="4"/>
      <c r="BM1355" s="4"/>
      <c r="BN1355" s="4"/>
      <c r="BO1355" s="4"/>
      <c r="BP1355" s="4"/>
      <c r="BQ1355" s="4"/>
      <c r="BR1355" s="4"/>
      <c r="BS1355" s="4"/>
      <c r="BT1355" s="4"/>
      <c r="BU1355" s="4"/>
      <c r="BV1355" s="4"/>
      <c r="BW1355" s="4"/>
      <c r="BX1355" s="4"/>
      <c r="BY1355" s="4"/>
      <c r="BZ1355" s="4"/>
      <c r="CA1355" s="4"/>
      <c r="CB1355" s="4"/>
      <c r="CC1355" s="4"/>
      <c r="CD1355" s="4"/>
      <c r="CE1355" s="4"/>
      <c r="CF1355" s="4"/>
      <c r="CG1355" s="4"/>
      <c r="CH1355" s="4"/>
      <c r="CI1355" s="4"/>
      <c r="CJ1355" s="4"/>
      <c r="CK1355" s="4"/>
      <c r="CL1355" s="4"/>
      <c r="CM1355" s="4"/>
      <c r="CN1355" s="4"/>
      <c r="CO1355" s="4"/>
      <c r="CP1355" s="4"/>
      <c r="CQ1355" s="4"/>
      <c r="CR1355" s="4"/>
      <c r="CS1355" s="4"/>
      <c r="CT1355" s="4"/>
      <c r="CU1355" s="4"/>
      <c r="CV1355" s="4"/>
      <c r="CW1355" s="4"/>
    </row>
    <row r="1356" ht="12.75" customHeight="1">
      <c r="A1356" s="4"/>
      <c r="B1356" s="4"/>
      <c r="C1356" s="4"/>
      <c r="D1356" s="4"/>
      <c r="E1356" s="4"/>
      <c r="F1356" s="4"/>
      <c r="G1356" s="4"/>
      <c r="H1356" s="4"/>
      <c r="I1356" s="4"/>
      <c r="J1356" s="5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5">
        <v>2012.0</v>
      </c>
      <c r="AM1356" s="45">
        <v>16.0</v>
      </c>
      <c r="AN1356" s="46" t="s">
        <v>69</v>
      </c>
      <c r="AO1356" s="46" t="s">
        <v>68</v>
      </c>
      <c r="AP1356" s="45">
        <v>85.25</v>
      </c>
      <c r="AQ1356" s="45">
        <v>121.5</v>
      </c>
      <c r="AR1356" s="46" t="str">
        <f>IF(Stats!$AP1356&gt;Stats!$AQ1356,Stats!$AN1356,Stats!$AO1356)</f>
        <v>Ryan</v>
      </c>
      <c r="AS1356" s="46" t="str">
        <f>IF(Stats!$AR1356=Stats!$AN1356,CONCATENATE(Stats!$AN1356," over ",Stats!$AO1356),CONCATENATE(Stats!$AO1356," over ",Stats!$AN1356))</f>
        <v>Ryan over Todd</v>
      </c>
      <c r="AT1356" s="46" t="str">
        <f>IF(Stats!$AR1356=Stats!$AO1356,CONCATENATE(Stats!$AN1356," loser to ",Stats!$AO1356),CONCATENATE(Stats!$AO1356," loser to ",Stats!$AN1356))</f>
        <v>Todd loser to Ryan</v>
      </c>
      <c r="AU1356" s="45">
        <f>ABS(Stats!$AQ1356-Stats!$AP1356)</f>
        <v>36.25</v>
      </c>
      <c r="AV1356" s="45">
        <f>Stats!$AQ1356+Stats!$AP1356</f>
        <v>206.75</v>
      </c>
      <c r="AW1356" s="45" t="s">
        <v>73</v>
      </c>
      <c r="AX1356" s="4"/>
      <c r="AY1356" s="4"/>
      <c r="AZ1356" s="4"/>
      <c r="BB1356" s="4"/>
      <c r="BC1356" s="4"/>
      <c r="BD1356" s="4"/>
      <c r="BE1356" s="4"/>
      <c r="BG1356" s="4"/>
      <c r="BH1356" s="4"/>
      <c r="BI1356" s="4"/>
      <c r="BJ1356" s="4"/>
      <c r="BK1356" s="4"/>
      <c r="BL1356" s="4"/>
      <c r="BM1356" s="4"/>
      <c r="BN1356" s="4"/>
      <c r="BO1356" s="4"/>
      <c r="BP1356" s="4"/>
      <c r="BQ1356" s="4"/>
      <c r="BR1356" s="4"/>
      <c r="BS1356" s="4"/>
      <c r="BT1356" s="4"/>
      <c r="BU1356" s="4"/>
      <c r="BV1356" s="4"/>
      <c r="BW1356" s="4"/>
      <c r="BX1356" s="4"/>
      <c r="BY1356" s="4"/>
      <c r="BZ1356" s="4"/>
      <c r="CA1356" s="4"/>
      <c r="CB1356" s="4"/>
      <c r="CC1356" s="4"/>
      <c r="CD1356" s="4"/>
      <c r="CE1356" s="4"/>
      <c r="CF1356" s="4"/>
      <c r="CG1356" s="4"/>
      <c r="CH1356" s="4"/>
      <c r="CI1356" s="4"/>
      <c r="CJ1356" s="4"/>
      <c r="CK1356" s="4"/>
      <c r="CL1356" s="4"/>
      <c r="CM1356" s="4"/>
      <c r="CN1356" s="4"/>
      <c r="CO1356" s="4"/>
      <c r="CP1356" s="4"/>
      <c r="CQ1356" s="4"/>
      <c r="CR1356" s="4"/>
      <c r="CS1356" s="4"/>
      <c r="CT1356" s="4"/>
      <c r="CU1356" s="4"/>
      <c r="CV1356" s="4"/>
      <c r="CW1356" s="4"/>
    </row>
    <row r="1357" ht="12.75" customHeight="1">
      <c r="A1357" s="4"/>
      <c r="B1357" s="4"/>
      <c r="C1357" s="4"/>
      <c r="D1357" s="4"/>
      <c r="E1357" s="4"/>
      <c r="F1357" s="4"/>
      <c r="G1357" s="4"/>
      <c r="H1357" s="4"/>
      <c r="I1357" s="4"/>
      <c r="J1357" s="5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64">
        <v>2012.0</v>
      </c>
      <c r="AM1357" s="64">
        <v>16.0</v>
      </c>
      <c r="AN1357" s="65" t="s">
        <v>59</v>
      </c>
      <c r="AO1357" s="65" t="s">
        <v>66</v>
      </c>
      <c r="AP1357" s="64">
        <v>123.5</v>
      </c>
      <c r="AQ1357" s="64">
        <v>88.75</v>
      </c>
      <c r="AR1357" s="65" t="str">
        <f>IF(Stats!$AP1357&gt;Stats!$AQ1357,Stats!$AN1357,Stats!$AO1357)</f>
        <v>Forrest</v>
      </c>
      <c r="AS1357" s="65" t="str">
        <f>IF(Stats!$AR1357=Stats!$AN1357,CONCATENATE(Stats!$AN1357," over ",Stats!$AO1357),CONCATENATE(Stats!$AO1357," over ",Stats!$AN1357))</f>
        <v>Forrest over Nixon</v>
      </c>
      <c r="AT1357" s="65" t="str">
        <f>IF(Stats!$AR1357=Stats!$AO1357,CONCATENATE(Stats!$AN1357," loser to ",Stats!$AO1357),CONCATENATE(Stats!$AO1357," loser to ",Stats!$AN1357))</f>
        <v>Nixon loser to Forrest</v>
      </c>
      <c r="AU1357" s="64">
        <f>ABS(Stats!$AQ1357-Stats!$AP1357)</f>
        <v>34.75</v>
      </c>
      <c r="AV1357" s="64">
        <f>Stats!$AQ1357+Stats!$AP1357</f>
        <v>212.25</v>
      </c>
      <c r="AW1357" s="64" t="s">
        <v>73</v>
      </c>
      <c r="AX1357" s="4"/>
      <c r="AY1357" s="4"/>
      <c r="AZ1357" s="4"/>
      <c r="BB1357" s="4"/>
      <c r="BC1357" s="4"/>
      <c r="BD1357" s="4"/>
      <c r="BE1357" s="4"/>
      <c r="BG1357" s="4"/>
      <c r="BH1357" s="4"/>
      <c r="BI1357" s="4"/>
      <c r="BJ1357" s="4"/>
      <c r="BK1357" s="4"/>
      <c r="BL1357" s="4"/>
      <c r="BM1357" s="4"/>
      <c r="BN1357" s="4"/>
      <c r="BO1357" s="4"/>
      <c r="BP1357" s="4"/>
      <c r="BQ1357" s="4"/>
      <c r="BR1357" s="4"/>
      <c r="BS1357" s="4"/>
      <c r="BT1357" s="4"/>
      <c r="BU1357" s="4"/>
      <c r="BV1357" s="4"/>
      <c r="BW1357" s="4"/>
      <c r="BX1357" s="4"/>
      <c r="BY1357" s="4"/>
      <c r="BZ1357" s="4"/>
      <c r="CA1357" s="4"/>
      <c r="CB1357" s="4"/>
      <c r="CC1357" s="4"/>
      <c r="CD1357" s="4"/>
      <c r="CE1357" s="4"/>
      <c r="CF1357" s="4"/>
      <c r="CG1357" s="4"/>
      <c r="CH1357" s="4"/>
      <c r="CI1357" s="4"/>
      <c r="CJ1357" s="4"/>
      <c r="CK1357" s="4"/>
      <c r="CL1357" s="4"/>
      <c r="CM1357" s="4"/>
      <c r="CN1357" s="4"/>
      <c r="CO1357" s="4"/>
      <c r="CP1357" s="4"/>
      <c r="CQ1357" s="4"/>
      <c r="CR1357" s="4"/>
      <c r="CS1357" s="4"/>
      <c r="CT1357" s="4"/>
      <c r="CU1357" s="4"/>
      <c r="CV1357" s="4"/>
      <c r="CW1357" s="4"/>
    </row>
    <row r="1358" ht="12.75" customHeight="1">
      <c r="A1358" s="4"/>
      <c r="B1358" s="4"/>
      <c r="C1358" s="4"/>
      <c r="D1358" s="4"/>
      <c r="E1358" s="4"/>
      <c r="F1358" s="4"/>
      <c r="G1358" s="4"/>
      <c r="H1358" s="4"/>
      <c r="I1358" s="4"/>
      <c r="J1358" s="5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5">
        <v>2012.0</v>
      </c>
      <c r="AM1358" s="45">
        <v>16.0</v>
      </c>
      <c r="AN1358" s="46" t="s">
        <v>57</v>
      </c>
      <c r="AO1358" s="46" t="s">
        <v>50</v>
      </c>
      <c r="AP1358" s="45">
        <v>83.25</v>
      </c>
      <c r="AQ1358" s="45">
        <v>108.0</v>
      </c>
      <c r="AR1358" s="46" t="str">
        <f>IF(Stats!$AP1358&gt;Stats!$AQ1358,Stats!$AN1358,Stats!$AO1358)</f>
        <v>AJ</v>
      </c>
      <c r="AS1358" s="46" t="str">
        <f>IF(Stats!$AR1358=Stats!$AN1358,CONCATENATE(Stats!$AN1358," over ",Stats!$AO1358),CONCATENATE(Stats!$AO1358," over ",Stats!$AN1358))</f>
        <v>AJ over Doug</v>
      </c>
      <c r="AT1358" s="46" t="str">
        <f>IF(Stats!$AR1358=Stats!$AO1358,CONCATENATE(Stats!$AN1358," loser to ",Stats!$AO1358),CONCATENATE(Stats!$AO1358," loser to ",Stats!$AN1358))</f>
        <v>Doug loser to AJ</v>
      </c>
      <c r="AU1358" s="45">
        <f>ABS(Stats!$AQ1358-Stats!$AP1358)</f>
        <v>24.75</v>
      </c>
      <c r="AV1358" s="45">
        <f>Stats!$AQ1358+Stats!$AP1358</f>
        <v>191.25</v>
      </c>
      <c r="AW1358" s="45" t="s">
        <v>73</v>
      </c>
      <c r="AX1358" s="4"/>
      <c r="AY1358" s="4"/>
      <c r="AZ1358" s="4"/>
      <c r="BB1358" s="4"/>
      <c r="BC1358" s="4"/>
      <c r="BD1358" s="4"/>
      <c r="BE1358" s="4"/>
      <c r="BG1358" s="4"/>
      <c r="BH1358" s="4"/>
      <c r="BI1358" s="4"/>
      <c r="BJ1358" s="4"/>
      <c r="BK1358" s="4"/>
      <c r="BL1358" s="4"/>
      <c r="BM1358" s="4"/>
      <c r="BN1358" s="4"/>
      <c r="BO1358" s="4"/>
      <c r="BP1358" s="4"/>
      <c r="BQ1358" s="4"/>
      <c r="BR1358" s="4"/>
      <c r="BS1358" s="4"/>
      <c r="BT1358" s="4"/>
      <c r="BU1358" s="4"/>
      <c r="BV1358" s="4"/>
      <c r="BW1358" s="4"/>
      <c r="BX1358" s="4"/>
      <c r="BY1358" s="4"/>
      <c r="BZ1358" s="4"/>
      <c r="CA1358" s="4"/>
      <c r="CB1358" s="4"/>
      <c r="CC1358" s="4"/>
      <c r="CD1358" s="4"/>
      <c r="CE1358" s="4"/>
      <c r="CF1358" s="4"/>
      <c r="CG1358" s="4"/>
      <c r="CH1358" s="4"/>
      <c r="CI1358" s="4"/>
      <c r="CJ1358" s="4"/>
      <c r="CK1358" s="4"/>
      <c r="CL1358" s="4"/>
      <c r="CM1358" s="4"/>
      <c r="CN1358" s="4"/>
      <c r="CO1358" s="4"/>
      <c r="CP1358" s="4"/>
      <c r="CQ1358" s="4"/>
      <c r="CR1358" s="4"/>
      <c r="CS1358" s="4"/>
      <c r="CT1358" s="4"/>
      <c r="CU1358" s="4"/>
      <c r="CV1358" s="4"/>
      <c r="CW1358" s="4"/>
    </row>
    <row r="1359" ht="12.75" customHeight="1">
      <c r="A1359" s="4"/>
      <c r="B1359" s="4"/>
      <c r="C1359" s="4"/>
      <c r="D1359" s="4"/>
      <c r="E1359" s="4"/>
      <c r="F1359" s="4"/>
      <c r="G1359" s="4"/>
      <c r="H1359" s="4"/>
      <c r="I1359" s="4"/>
      <c r="J1359" s="5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64">
        <v>2012.0</v>
      </c>
      <c r="AM1359" s="64">
        <v>16.0</v>
      </c>
      <c r="AN1359" s="65" t="s">
        <v>65</v>
      </c>
      <c r="AO1359" s="65" t="s">
        <v>55</v>
      </c>
      <c r="AP1359" s="64">
        <v>92.5</v>
      </c>
      <c r="AQ1359" s="64">
        <v>80.75</v>
      </c>
      <c r="AR1359" s="65" t="str">
        <f>IF(Stats!$AP1359&gt;Stats!$AQ1359,Stats!$AN1359,Stats!$AO1359)</f>
        <v>Neill</v>
      </c>
      <c r="AS1359" s="65" t="str">
        <f>IF(Stats!$AR1359=Stats!$AN1359,CONCATENATE(Stats!$AN1359," over ",Stats!$AO1359),CONCATENATE(Stats!$AO1359," over ",Stats!$AN1359))</f>
        <v>Neill over Dave</v>
      </c>
      <c r="AT1359" s="65" t="str">
        <f>IF(Stats!$AR1359=Stats!$AO1359,CONCATENATE(Stats!$AN1359," loser to ",Stats!$AO1359),CONCATENATE(Stats!$AO1359," loser to ",Stats!$AN1359))</f>
        <v>Dave loser to Neill</v>
      </c>
      <c r="AU1359" s="64">
        <f>ABS(Stats!$AQ1359-Stats!$AP1359)</f>
        <v>11.75</v>
      </c>
      <c r="AV1359" s="64">
        <f>Stats!$AQ1359+Stats!$AP1359</f>
        <v>173.25</v>
      </c>
      <c r="AW1359" s="64" t="s">
        <v>73</v>
      </c>
      <c r="AX1359" s="4"/>
      <c r="AY1359" s="4"/>
      <c r="AZ1359" s="4"/>
      <c r="BB1359" s="4"/>
      <c r="BC1359" s="4"/>
      <c r="BD1359" s="4"/>
      <c r="BE1359" s="4"/>
      <c r="BG1359" s="4"/>
      <c r="BH1359" s="4"/>
      <c r="BI1359" s="4"/>
      <c r="BJ1359" s="4"/>
      <c r="BK1359" s="4"/>
      <c r="BL1359" s="4"/>
      <c r="BM1359" s="4"/>
      <c r="BN1359" s="4"/>
      <c r="BO1359" s="4"/>
      <c r="BP1359" s="4"/>
      <c r="BQ1359" s="4"/>
      <c r="BR1359" s="4"/>
      <c r="BS1359" s="4"/>
      <c r="BT1359" s="4"/>
      <c r="BU1359" s="4"/>
      <c r="BV1359" s="4"/>
      <c r="BW1359" s="4"/>
      <c r="BX1359" s="4"/>
      <c r="BY1359" s="4"/>
      <c r="BZ1359" s="4"/>
      <c r="CA1359" s="4"/>
      <c r="CB1359" s="4"/>
      <c r="CC1359" s="4"/>
      <c r="CD1359" s="4"/>
      <c r="CE1359" s="4"/>
      <c r="CF1359" s="4"/>
      <c r="CG1359" s="4"/>
      <c r="CH1359" s="4"/>
      <c r="CI1359" s="4"/>
      <c r="CJ1359" s="4"/>
      <c r="CK1359" s="4"/>
      <c r="CL1359" s="4"/>
      <c r="CM1359" s="4"/>
      <c r="CN1359" s="4"/>
      <c r="CO1359" s="4"/>
      <c r="CP1359" s="4"/>
      <c r="CQ1359" s="4"/>
      <c r="CR1359" s="4"/>
      <c r="CS1359" s="4"/>
      <c r="CT1359" s="4"/>
      <c r="CU1359" s="4"/>
      <c r="CV1359" s="4"/>
      <c r="CW1359" s="4"/>
    </row>
    <row r="1360" ht="12.75" customHeight="1">
      <c r="A1360" s="4"/>
      <c r="B1360" s="4"/>
      <c r="C1360" s="4"/>
      <c r="D1360" s="4"/>
      <c r="E1360" s="4"/>
      <c r="F1360" s="4"/>
      <c r="G1360" s="4"/>
      <c r="H1360" s="4"/>
      <c r="I1360" s="4"/>
      <c r="J1360" s="5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5">
        <v>2012.0</v>
      </c>
      <c r="AM1360" s="45">
        <v>15.0</v>
      </c>
      <c r="AN1360" s="46" t="s">
        <v>51</v>
      </c>
      <c r="AO1360" s="46" t="s">
        <v>68</v>
      </c>
      <c r="AP1360" s="45">
        <v>96.75</v>
      </c>
      <c r="AQ1360" s="45">
        <v>67.0</v>
      </c>
      <c r="AR1360" s="46" t="str">
        <f>IF(Stats!$AP1360&gt;Stats!$AQ1360,Stats!$AN1360,Stats!$AO1360)</f>
        <v>Cam</v>
      </c>
      <c r="AS1360" s="46" t="str">
        <f>IF(Stats!$AR1360=Stats!$AN1360,CONCATENATE(Stats!$AN1360," over ",Stats!$AO1360),CONCATENATE(Stats!$AO1360," over ",Stats!$AN1360))</f>
        <v>Cam over Ryan</v>
      </c>
      <c r="AT1360" s="46" t="str">
        <f>IF(Stats!$AR1360=Stats!$AO1360,CONCATENATE(Stats!$AN1360," loser to ",Stats!$AO1360),CONCATENATE(Stats!$AO1360," loser to ",Stats!$AN1360))</f>
        <v>Ryan loser to Cam</v>
      </c>
      <c r="AU1360" s="45">
        <f>ABS(Stats!$AQ1360-Stats!$AP1360)</f>
        <v>29.75</v>
      </c>
      <c r="AV1360" s="45">
        <f>Stats!$AQ1360+Stats!$AP1360</f>
        <v>163.75</v>
      </c>
      <c r="AW1360" s="45" t="s">
        <v>73</v>
      </c>
      <c r="AX1360" s="4"/>
      <c r="AY1360" s="4"/>
      <c r="AZ1360" s="4"/>
      <c r="BB1360" s="4"/>
      <c r="BC1360" s="4"/>
      <c r="BD1360" s="4"/>
      <c r="BE1360" s="4"/>
      <c r="BG1360" s="4"/>
      <c r="BH1360" s="4"/>
      <c r="BI1360" s="4"/>
      <c r="BJ1360" s="4"/>
      <c r="BK1360" s="4"/>
      <c r="BL1360" s="4"/>
      <c r="BM1360" s="4"/>
      <c r="BN1360" s="4"/>
      <c r="BO1360" s="4"/>
      <c r="BP1360" s="4"/>
      <c r="BQ1360" s="4"/>
      <c r="BR1360" s="4"/>
      <c r="BS1360" s="4"/>
      <c r="BT1360" s="4"/>
      <c r="BU1360" s="4"/>
      <c r="BV1360" s="4"/>
      <c r="BW1360" s="4"/>
      <c r="BX1360" s="4"/>
      <c r="BY1360" s="4"/>
      <c r="BZ1360" s="4"/>
      <c r="CA1360" s="4"/>
      <c r="CB1360" s="4"/>
      <c r="CC1360" s="4"/>
      <c r="CD1360" s="4"/>
      <c r="CE1360" s="4"/>
      <c r="CF1360" s="4"/>
      <c r="CG1360" s="4"/>
      <c r="CH1360" s="4"/>
      <c r="CI1360" s="4"/>
      <c r="CJ1360" s="4"/>
      <c r="CK1360" s="4"/>
      <c r="CL1360" s="4"/>
      <c r="CM1360" s="4"/>
      <c r="CN1360" s="4"/>
      <c r="CO1360" s="4"/>
      <c r="CP1360" s="4"/>
      <c r="CQ1360" s="4"/>
      <c r="CR1360" s="4"/>
      <c r="CS1360" s="4"/>
      <c r="CT1360" s="4"/>
      <c r="CU1360" s="4"/>
      <c r="CV1360" s="4"/>
      <c r="CW1360" s="4"/>
    </row>
    <row r="1361" ht="12.75" customHeight="1">
      <c r="A1361" s="4"/>
      <c r="B1361" s="4"/>
      <c r="C1361" s="4"/>
      <c r="D1361" s="4"/>
      <c r="E1361" s="4"/>
      <c r="F1361" s="4"/>
      <c r="G1361" s="4"/>
      <c r="H1361" s="4"/>
      <c r="I1361" s="4"/>
      <c r="J1361" s="5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64">
        <v>2012.0</v>
      </c>
      <c r="AM1361" s="64">
        <v>15.0</v>
      </c>
      <c r="AN1361" s="65" t="s">
        <v>69</v>
      </c>
      <c r="AO1361" s="65" t="s">
        <v>63</v>
      </c>
      <c r="AP1361" s="64">
        <v>101.0</v>
      </c>
      <c r="AQ1361" s="64">
        <v>104.0</v>
      </c>
      <c r="AR1361" s="65" t="str">
        <f>IF(Stats!$AP1361&gt;Stats!$AQ1361,Stats!$AN1361,Stats!$AO1361)</f>
        <v>Mike S</v>
      </c>
      <c r="AS1361" s="65" t="str">
        <f>IF(Stats!$AR1361=Stats!$AN1361,CONCATENATE(Stats!$AN1361," over ",Stats!$AO1361),CONCATENATE(Stats!$AO1361," over ",Stats!$AN1361))</f>
        <v>Mike S over Todd</v>
      </c>
      <c r="AT1361" s="65" t="str">
        <f>IF(Stats!$AR1361=Stats!$AO1361,CONCATENATE(Stats!$AN1361," loser to ",Stats!$AO1361),CONCATENATE(Stats!$AO1361," loser to ",Stats!$AN1361))</f>
        <v>Todd loser to Mike S</v>
      </c>
      <c r="AU1361" s="64">
        <f>ABS(Stats!$AQ1361-Stats!$AP1361)</f>
        <v>3</v>
      </c>
      <c r="AV1361" s="64">
        <f>Stats!$AQ1361+Stats!$AP1361</f>
        <v>205</v>
      </c>
      <c r="AW1361" s="64" t="s">
        <v>73</v>
      </c>
      <c r="AX1361" s="4"/>
      <c r="AY1361" s="4"/>
      <c r="AZ1361" s="4"/>
      <c r="BB1361" s="4"/>
      <c r="BC1361" s="4"/>
      <c r="BD1361" s="4"/>
      <c r="BE1361" s="4"/>
      <c r="BG1361" s="4"/>
      <c r="BH1361" s="4"/>
      <c r="BI1361" s="4"/>
      <c r="BJ1361" s="4"/>
      <c r="BK1361" s="4"/>
      <c r="BL1361" s="4"/>
      <c r="BM1361" s="4"/>
      <c r="BN1361" s="4"/>
      <c r="BO1361" s="4"/>
      <c r="BP1361" s="4"/>
      <c r="BQ1361" s="4"/>
      <c r="BR1361" s="4"/>
      <c r="BS1361" s="4"/>
      <c r="BT1361" s="4"/>
      <c r="BU1361" s="4"/>
      <c r="BV1361" s="4"/>
      <c r="BW1361" s="4"/>
      <c r="BX1361" s="4"/>
      <c r="BY1361" s="4"/>
      <c r="BZ1361" s="4"/>
      <c r="CA1361" s="4"/>
      <c r="CB1361" s="4"/>
      <c r="CC1361" s="4"/>
      <c r="CD1361" s="4"/>
      <c r="CE1361" s="4"/>
      <c r="CF1361" s="4"/>
      <c r="CG1361" s="4"/>
      <c r="CH1361" s="4"/>
      <c r="CI1361" s="4"/>
      <c r="CJ1361" s="4"/>
      <c r="CK1361" s="4"/>
      <c r="CL1361" s="4"/>
      <c r="CM1361" s="4"/>
      <c r="CN1361" s="4"/>
      <c r="CO1361" s="4"/>
      <c r="CP1361" s="4"/>
      <c r="CQ1361" s="4"/>
      <c r="CR1361" s="4"/>
      <c r="CS1361" s="4"/>
      <c r="CT1361" s="4"/>
      <c r="CU1361" s="4"/>
      <c r="CV1361" s="4"/>
      <c r="CW1361" s="4"/>
    </row>
    <row r="1362" ht="12.75" customHeight="1">
      <c r="A1362" s="4"/>
      <c r="B1362" s="4"/>
      <c r="C1362" s="4"/>
      <c r="D1362" s="4"/>
      <c r="E1362" s="4"/>
      <c r="F1362" s="4"/>
      <c r="G1362" s="4"/>
      <c r="H1362" s="4"/>
      <c r="I1362" s="4"/>
      <c r="J1362" s="5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5">
        <v>2012.0</v>
      </c>
      <c r="AM1362" s="45">
        <v>15.0</v>
      </c>
      <c r="AN1362" s="46" t="s">
        <v>50</v>
      </c>
      <c r="AO1362" s="46" t="s">
        <v>66</v>
      </c>
      <c r="AP1362" s="45">
        <v>63.5</v>
      </c>
      <c r="AQ1362" s="45">
        <v>101.5</v>
      </c>
      <c r="AR1362" s="46" t="str">
        <f>IF(Stats!$AP1362&gt;Stats!$AQ1362,Stats!$AN1362,Stats!$AO1362)</f>
        <v>Nixon</v>
      </c>
      <c r="AS1362" s="46" t="str">
        <f>IF(Stats!$AR1362=Stats!$AN1362,CONCATENATE(Stats!$AN1362," over ",Stats!$AO1362),CONCATENATE(Stats!$AO1362," over ",Stats!$AN1362))</f>
        <v>Nixon over AJ</v>
      </c>
      <c r="AT1362" s="46" t="str">
        <f>IF(Stats!$AR1362=Stats!$AO1362,CONCATENATE(Stats!$AN1362," loser to ",Stats!$AO1362),CONCATENATE(Stats!$AO1362," loser to ",Stats!$AN1362))</f>
        <v>AJ loser to Nixon</v>
      </c>
      <c r="AU1362" s="45">
        <f>ABS(Stats!$AQ1362-Stats!$AP1362)</f>
        <v>38</v>
      </c>
      <c r="AV1362" s="45">
        <f>Stats!$AQ1362+Stats!$AP1362</f>
        <v>165</v>
      </c>
      <c r="AW1362" s="45" t="s">
        <v>73</v>
      </c>
      <c r="AX1362" s="4"/>
      <c r="AY1362" s="4"/>
      <c r="AZ1362" s="4"/>
      <c r="BB1362" s="4"/>
      <c r="BC1362" s="4"/>
      <c r="BD1362" s="4"/>
      <c r="BE1362" s="4"/>
      <c r="BG1362" s="4"/>
      <c r="BH1362" s="4"/>
      <c r="BI1362" s="4"/>
      <c r="BJ1362" s="4"/>
      <c r="BK1362" s="4"/>
      <c r="BL1362" s="4"/>
      <c r="BM1362" s="4"/>
      <c r="BN1362" s="4"/>
      <c r="BO1362" s="4"/>
      <c r="BP1362" s="4"/>
      <c r="BQ1362" s="4"/>
      <c r="BR1362" s="4"/>
      <c r="BS1362" s="4"/>
      <c r="BT1362" s="4"/>
      <c r="BU1362" s="4"/>
      <c r="BV1362" s="4"/>
      <c r="BW1362" s="4"/>
      <c r="BX1362" s="4"/>
      <c r="BY1362" s="4"/>
      <c r="BZ1362" s="4"/>
      <c r="CA1362" s="4"/>
      <c r="CB1362" s="4"/>
      <c r="CC1362" s="4"/>
      <c r="CD1362" s="4"/>
      <c r="CE1362" s="4"/>
      <c r="CF1362" s="4"/>
      <c r="CG1362" s="4"/>
      <c r="CH1362" s="4"/>
      <c r="CI1362" s="4"/>
      <c r="CJ1362" s="4"/>
      <c r="CK1362" s="4"/>
      <c r="CL1362" s="4"/>
      <c r="CM1362" s="4"/>
      <c r="CN1362" s="4"/>
      <c r="CO1362" s="4"/>
      <c r="CP1362" s="4"/>
      <c r="CQ1362" s="4"/>
      <c r="CR1362" s="4"/>
      <c r="CS1362" s="4"/>
      <c r="CT1362" s="4"/>
      <c r="CU1362" s="4"/>
      <c r="CV1362" s="4"/>
      <c r="CW1362" s="4"/>
    </row>
    <row r="1363" ht="12.75" customHeight="1">
      <c r="A1363" s="4"/>
      <c r="B1363" s="4"/>
      <c r="C1363" s="4"/>
      <c r="D1363" s="4"/>
      <c r="E1363" s="4"/>
      <c r="F1363" s="4"/>
      <c r="G1363" s="4"/>
      <c r="H1363" s="4"/>
      <c r="I1363" s="4"/>
      <c r="J1363" s="5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64">
        <v>2012.0</v>
      </c>
      <c r="AM1363" s="64">
        <v>15.0</v>
      </c>
      <c r="AN1363" s="65" t="s">
        <v>55</v>
      </c>
      <c r="AO1363" s="65" t="s">
        <v>59</v>
      </c>
      <c r="AP1363" s="64">
        <v>88.25</v>
      </c>
      <c r="AQ1363" s="64">
        <v>106.75</v>
      </c>
      <c r="AR1363" s="65" t="str">
        <f>IF(Stats!$AP1363&gt;Stats!$AQ1363,Stats!$AN1363,Stats!$AO1363)</f>
        <v>Forrest</v>
      </c>
      <c r="AS1363" s="65" t="str">
        <f>IF(Stats!$AR1363=Stats!$AN1363,CONCATENATE(Stats!$AN1363," over ",Stats!$AO1363),CONCATENATE(Stats!$AO1363," over ",Stats!$AN1363))</f>
        <v>Forrest over Dave</v>
      </c>
      <c r="AT1363" s="65" t="str">
        <f>IF(Stats!$AR1363=Stats!$AO1363,CONCATENATE(Stats!$AN1363," loser to ",Stats!$AO1363),CONCATENATE(Stats!$AO1363," loser to ",Stats!$AN1363))</f>
        <v>Dave loser to Forrest</v>
      </c>
      <c r="AU1363" s="64">
        <f>ABS(Stats!$AQ1363-Stats!$AP1363)</f>
        <v>18.5</v>
      </c>
      <c r="AV1363" s="64">
        <f>Stats!$AQ1363+Stats!$AP1363</f>
        <v>195</v>
      </c>
      <c r="AW1363" s="64" t="s">
        <v>73</v>
      </c>
      <c r="AX1363" s="4"/>
      <c r="AY1363" s="4"/>
      <c r="AZ1363" s="4"/>
      <c r="BB1363" s="4"/>
      <c r="BC1363" s="4"/>
      <c r="BD1363" s="4"/>
      <c r="BE1363" s="4"/>
      <c r="BG1363" s="4"/>
      <c r="BH1363" s="4"/>
      <c r="BI1363" s="4"/>
      <c r="BJ1363" s="4"/>
      <c r="BK1363" s="4"/>
      <c r="BL1363" s="4"/>
      <c r="BM1363" s="4"/>
      <c r="BN1363" s="4"/>
      <c r="BO1363" s="4"/>
      <c r="BP1363" s="4"/>
      <c r="BQ1363" s="4"/>
      <c r="BR1363" s="4"/>
      <c r="BS1363" s="4"/>
      <c r="BT1363" s="4"/>
      <c r="BU1363" s="4"/>
      <c r="BV1363" s="4"/>
      <c r="BW1363" s="4"/>
      <c r="BX1363" s="4"/>
      <c r="BY1363" s="4"/>
      <c r="BZ1363" s="4"/>
      <c r="CA1363" s="4"/>
      <c r="CB1363" s="4"/>
      <c r="CC1363" s="4"/>
      <c r="CD1363" s="4"/>
      <c r="CE1363" s="4"/>
      <c r="CF1363" s="4"/>
      <c r="CG1363" s="4"/>
      <c r="CH1363" s="4"/>
      <c r="CI1363" s="4"/>
      <c r="CJ1363" s="4"/>
      <c r="CK1363" s="4"/>
      <c r="CL1363" s="4"/>
      <c r="CM1363" s="4"/>
      <c r="CN1363" s="4"/>
      <c r="CO1363" s="4"/>
      <c r="CP1363" s="4"/>
      <c r="CQ1363" s="4"/>
      <c r="CR1363" s="4"/>
      <c r="CS1363" s="4"/>
      <c r="CT1363" s="4"/>
      <c r="CU1363" s="4"/>
      <c r="CV1363" s="4"/>
      <c r="CW1363" s="4"/>
    </row>
    <row r="1364" ht="12.75" customHeight="1">
      <c r="A1364" s="4"/>
      <c r="B1364" s="4"/>
      <c r="C1364" s="4"/>
      <c r="D1364" s="4"/>
      <c r="E1364" s="4"/>
      <c r="F1364" s="4"/>
      <c r="G1364" s="4"/>
      <c r="H1364" s="4"/>
      <c r="I1364" s="4"/>
      <c r="J1364" s="5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5">
        <v>2012.0</v>
      </c>
      <c r="AM1364" s="45">
        <v>15.0</v>
      </c>
      <c r="AN1364" s="46" t="s">
        <v>57</v>
      </c>
      <c r="AO1364" s="46" t="s">
        <v>65</v>
      </c>
      <c r="AP1364" s="45">
        <v>105.75</v>
      </c>
      <c r="AQ1364" s="45">
        <v>93.0</v>
      </c>
      <c r="AR1364" s="46" t="str">
        <f>IF(Stats!$AP1364&gt;Stats!$AQ1364,Stats!$AN1364,Stats!$AO1364)</f>
        <v>Doug</v>
      </c>
      <c r="AS1364" s="46" t="str">
        <f>IF(Stats!$AR1364=Stats!$AN1364,CONCATENATE(Stats!$AN1364," over ",Stats!$AO1364),CONCATENATE(Stats!$AO1364," over ",Stats!$AN1364))</f>
        <v>Doug over Neill</v>
      </c>
      <c r="AT1364" s="46" t="str">
        <f>IF(Stats!$AR1364=Stats!$AO1364,CONCATENATE(Stats!$AN1364," loser to ",Stats!$AO1364),CONCATENATE(Stats!$AO1364," loser to ",Stats!$AN1364))</f>
        <v>Neill loser to Doug</v>
      </c>
      <c r="AU1364" s="45">
        <f>ABS(Stats!$AQ1364-Stats!$AP1364)</f>
        <v>12.75</v>
      </c>
      <c r="AV1364" s="45">
        <f>Stats!$AQ1364+Stats!$AP1364</f>
        <v>198.75</v>
      </c>
      <c r="AW1364" s="45" t="s">
        <v>73</v>
      </c>
      <c r="AX1364" s="4"/>
      <c r="AY1364" s="4"/>
      <c r="AZ1364" s="4"/>
      <c r="BB1364" s="4"/>
      <c r="BC1364" s="4"/>
      <c r="BD1364" s="4"/>
      <c r="BE1364" s="4"/>
      <c r="BG1364" s="4"/>
      <c r="BH1364" s="4"/>
      <c r="BI1364" s="4"/>
      <c r="BJ1364" s="4"/>
      <c r="BK1364" s="4"/>
      <c r="BL1364" s="4"/>
      <c r="BM1364" s="4"/>
      <c r="BN1364" s="4"/>
      <c r="BO1364" s="4"/>
      <c r="BP1364" s="4"/>
      <c r="BQ1364" s="4"/>
      <c r="BR1364" s="4"/>
      <c r="BS1364" s="4"/>
      <c r="BT1364" s="4"/>
      <c r="BU1364" s="4"/>
      <c r="BV1364" s="4"/>
      <c r="BW1364" s="4"/>
      <c r="BX1364" s="4"/>
      <c r="BY1364" s="4"/>
      <c r="BZ1364" s="4"/>
      <c r="CA1364" s="4"/>
      <c r="CB1364" s="4"/>
      <c r="CC1364" s="4"/>
      <c r="CD1364" s="4"/>
      <c r="CE1364" s="4"/>
      <c r="CF1364" s="4"/>
      <c r="CG1364" s="4"/>
      <c r="CH1364" s="4"/>
      <c r="CI1364" s="4"/>
      <c r="CJ1364" s="4"/>
      <c r="CK1364" s="4"/>
      <c r="CL1364" s="4"/>
      <c r="CM1364" s="4"/>
      <c r="CN1364" s="4"/>
      <c r="CO1364" s="4"/>
      <c r="CP1364" s="4"/>
      <c r="CQ1364" s="4"/>
      <c r="CR1364" s="4"/>
      <c r="CS1364" s="4"/>
      <c r="CT1364" s="4"/>
      <c r="CU1364" s="4"/>
      <c r="CV1364" s="4"/>
      <c r="CW1364" s="4"/>
    </row>
    <row r="1365" ht="12.75" customHeight="1">
      <c r="A1365" s="4"/>
      <c r="B1365" s="4"/>
      <c r="C1365" s="4"/>
      <c r="D1365" s="4"/>
      <c r="E1365" s="4"/>
      <c r="F1365" s="4"/>
      <c r="G1365" s="4"/>
      <c r="H1365" s="4"/>
      <c r="I1365" s="4"/>
      <c r="J1365" s="5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64">
        <v>2012.0</v>
      </c>
      <c r="AM1365" s="64">
        <v>14.0</v>
      </c>
      <c r="AN1365" s="65" t="s">
        <v>50</v>
      </c>
      <c r="AO1365" s="65" t="s">
        <v>55</v>
      </c>
      <c r="AP1365" s="64">
        <v>81.5</v>
      </c>
      <c r="AQ1365" s="64">
        <v>71.5</v>
      </c>
      <c r="AR1365" s="65" t="str">
        <f>IF(Stats!$AP1365&gt;Stats!$AQ1365,Stats!$AN1365,Stats!$AO1365)</f>
        <v>AJ</v>
      </c>
      <c r="AS1365" s="65" t="str">
        <f>IF(Stats!$AR1365=Stats!$AN1365,CONCATENATE(Stats!$AN1365," over ",Stats!$AO1365),CONCATENATE(Stats!$AO1365," over ",Stats!$AN1365))</f>
        <v>AJ over Dave</v>
      </c>
      <c r="AT1365" s="65" t="str">
        <f>IF(Stats!$AR1365=Stats!$AO1365,CONCATENATE(Stats!$AN1365," loser to ",Stats!$AO1365),CONCATENATE(Stats!$AO1365," loser to ",Stats!$AN1365))</f>
        <v>Dave loser to AJ</v>
      </c>
      <c r="AU1365" s="64">
        <f>ABS(Stats!$AQ1365-Stats!$AP1365)</f>
        <v>10</v>
      </c>
      <c r="AV1365" s="64">
        <f>Stats!$AQ1365+Stats!$AP1365</f>
        <v>153</v>
      </c>
      <c r="AW1365" s="64"/>
      <c r="AX1365" s="4"/>
      <c r="AY1365" s="4"/>
      <c r="AZ1365" s="4"/>
      <c r="BB1365" s="4"/>
      <c r="BC1365" s="4"/>
      <c r="BD1365" s="4"/>
      <c r="BE1365" s="4"/>
      <c r="BG1365" s="4"/>
      <c r="BH1365" s="4"/>
      <c r="BI1365" s="4"/>
      <c r="BJ1365" s="4"/>
      <c r="BK1365" s="4"/>
      <c r="BL1365" s="4"/>
      <c r="BM1365" s="4"/>
      <c r="BN1365" s="4"/>
      <c r="BO1365" s="4"/>
      <c r="BP1365" s="4"/>
      <c r="BQ1365" s="4"/>
      <c r="BR1365" s="4"/>
      <c r="BS1365" s="4"/>
      <c r="BT1365" s="4"/>
      <c r="BU1365" s="4"/>
      <c r="BV1365" s="4"/>
      <c r="BW1365" s="4"/>
      <c r="BX1365" s="4"/>
      <c r="BY1365" s="4"/>
      <c r="BZ1365" s="4"/>
      <c r="CA1365" s="4"/>
      <c r="CB1365" s="4"/>
      <c r="CC1365" s="4"/>
      <c r="CD1365" s="4"/>
      <c r="CE1365" s="4"/>
      <c r="CF1365" s="4"/>
      <c r="CG1365" s="4"/>
      <c r="CH1365" s="4"/>
      <c r="CI1365" s="4"/>
      <c r="CJ1365" s="4"/>
      <c r="CK1365" s="4"/>
      <c r="CL1365" s="4"/>
      <c r="CM1365" s="4"/>
      <c r="CN1365" s="4"/>
      <c r="CO1365" s="4"/>
      <c r="CP1365" s="4"/>
      <c r="CQ1365" s="4"/>
      <c r="CR1365" s="4"/>
      <c r="CS1365" s="4"/>
      <c r="CT1365" s="4"/>
      <c r="CU1365" s="4"/>
      <c r="CV1365" s="4"/>
      <c r="CW1365" s="4"/>
    </row>
    <row r="1366" ht="12.75" customHeight="1">
      <c r="A1366" s="4"/>
      <c r="B1366" s="4"/>
      <c r="C1366" s="4"/>
      <c r="D1366" s="4"/>
      <c r="E1366" s="4"/>
      <c r="F1366" s="4"/>
      <c r="G1366" s="4"/>
      <c r="H1366" s="4"/>
      <c r="I1366" s="4"/>
      <c r="J1366" s="5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5">
        <v>2012.0</v>
      </c>
      <c r="AM1366" s="45">
        <v>14.0</v>
      </c>
      <c r="AN1366" s="46" t="s">
        <v>61</v>
      </c>
      <c r="AO1366" s="46" t="s">
        <v>68</v>
      </c>
      <c r="AP1366" s="45">
        <v>147.5</v>
      </c>
      <c r="AQ1366" s="45">
        <v>104.25</v>
      </c>
      <c r="AR1366" s="46" t="str">
        <f>IF(Stats!$AP1366&gt;Stats!$AQ1366,Stats!$AN1366,Stats!$AO1366)</f>
        <v>Jimmy</v>
      </c>
      <c r="AS1366" s="46" t="str">
        <f>IF(Stats!$AR1366=Stats!$AN1366,CONCATENATE(Stats!$AN1366," over ",Stats!$AO1366),CONCATENATE(Stats!$AO1366," over ",Stats!$AN1366))</f>
        <v>Jimmy over Ryan</v>
      </c>
      <c r="AT1366" s="46" t="str">
        <f>IF(Stats!$AR1366=Stats!$AO1366,CONCATENATE(Stats!$AN1366," loser to ",Stats!$AO1366),CONCATENATE(Stats!$AO1366," loser to ",Stats!$AN1366))</f>
        <v>Ryan loser to Jimmy</v>
      </c>
      <c r="AU1366" s="45">
        <f>ABS(Stats!$AQ1366-Stats!$AP1366)</f>
        <v>43.25</v>
      </c>
      <c r="AV1366" s="45">
        <f>Stats!$AQ1366+Stats!$AP1366</f>
        <v>251.75</v>
      </c>
      <c r="AW1366" s="45"/>
      <c r="AX1366" s="4"/>
      <c r="AY1366" s="4"/>
      <c r="AZ1366" s="4"/>
      <c r="BB1366" s="4"/>
      <c r="BC1366" s="4"/>
      <c r="BD1366" s="4"/>
      <c r="BE1366" s="4"/>
      <c r="BG1366" s="4"/>
      <c r="BH1366" s="4"/>
      <c r="BI1366" s="4"/>
      <c r="BJ1366" s="4"/>
      <c r="BK1366" s="4"/>
      <c r="BL1366" s="4"/>
      <c r="BM1366" s="4"/>
      <c r="BN1366" s="4"/>
      <c r="BO1366" s="4"/>
      <c r="BP1366" s="4"/>
      <c r="BQ1366" s="4"/>
      <c r="BR1366" s="4"/>
      <c r="BS1366" s="4"/>
      <c r="BT1366" s="4"/>
      <c r="BU1366" s="4"/>
      <c r="BV1366" s="4"/>
      <c r="BW1366" s="4"/>
      <c r="BX1366" s="4"/>
      <c r="BY1366" s="4"/>
      <c r="BZ1366" s="4"/>
      <c r="CA1366" s="4"/>
      <c r="CB1366" s="4"/>
      <c r="CC1366" s="4"/>
      <c r="CD1366" s="4"/>
      <c r="CE1366" s="4"/>
      <c r="CF1366" s="4"/>
      <c r="CG1366" s="4"/>
      <c r="CH1366" s="4"/>
      <c r="CI1366" s="4"/>
      <c r="CJ1366" s="4"/>
      <c r="CK1366" s="4"/>
      <c r="CL1366" s="4"/>
      <c r="CM1366" s="4"/>
      <c r="CN1366" s="4"/>
      <c r="CO1366" s="4"/>
      <c r="CP1366" s="4"/>
      <c r="CQ1366" s="4"/>
      <c r="CR1366" s="4"/>
      <c r="CS1366" s="4"/>
      <c r="CT1366" s="4"/>
      <c r="CU1366" s="4"/>
      <c r="CV1366" s="4"/>
      <c r="CW1366" s="4"/>
    </row>
    <row r="1367" ht="12.75" customHeight="1">
      <c r="A1367" s="4"/>
      <c r="B1367" s="4"/>
      <c r="C1367" s="4"/>
      <c r="D1367" s="4"/>
      <c r="E1367" s="4"/>
      <c r="F1367" s="4"/>
      <c r="G1367" s="4"/>
      <c r="H1367" s="4"/>
      <c r="I1367" s="4"/>
      <c r="J1367" s="5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64">
        <v>2012.0</v>
      </c>
      <c r="AM1367" s="64">
        <v>14.0</v>
      </c>
      <c r="AN1367" s="65" t="s">
        <v>65</v>
      </c>
      <c r="AO1367" s="65" t="s">
        <v>63</v>
      </c>
      <c r="AP1367" s="64">
        <v>77.5</v>
      </c>
      <c r="AQ1367" s="64">
        <v>105.25</v>
      </c>
      <c r="AR1367" s="65" t="str">
        <f>IF(Stats!$AP1367&gt;Stats!$AQ1367,Stats!$AN1367,Stats!$AO1367)</f>
        <v>Mike S</v>
      </c>
      <c r="AS1367" s="65" t="str">
        <f>IF(Stats!$AR1367=Stats!$AN1367,CONCATENATE(Stats!$AN1367," over ",Stats!$AO1367),CONCATENATE(Stats!$AO1367," over ",Stats!$AN1367))</f>
        <v>Mike S over Neill</v>
      </c>
      <c r="AT1367" s="65" t="str">
        <f>IF(Stats!$AR1367=Stats!$AO1367,CONCATENATE(Stats!$AN1367," loser to ",Stats!$AO1367),CONCATENATE(Stats!$AO1367," loser to ",Stats!$AN1367))</f>
        <v>Neill loser to Mike S</v>
      </c>
      <c r="AU1367" s="64">
        <f>ABS(Stats!$AQ1367-Stats!$AP1367)</f>
        <v>27.75</v>
      </c>
      <c r="AV1367" s="64">
        <f>Stats!$AQ1367+Stats!$AP1367</f>
        <v>182.75</v>
      </c>
      <c r="AW1367" s="64"/>
      <c r="AX1367" s="4"/>
      <c r="AY1367" s="4"/>
      <c r="AZ1367" s="4"/>
      <c r="BB1367" s="4"/>
      <c r="BC1367" s="4"/>
      <c r="BD1367" s="4"/>
      <c r="BE1367" s="4"/>
      <c r="BG1367" s="4"/>
      <c r="BH1367" s="4"/>
      <c r="BI1367" s="4"/>
      <c r="BJ1367" s="4"/>
      <c r="BK1367" s="4"/>
      <c r="BL1367" s="4"/>
      <c r="BM1367" s="4"/>
      <c r="BN1367" s="4"/>
      <c r="BO1367" s="4"/>
      <c r="BP1367" s="4"/>
      <c r="BQ1367" s="4"/>
      <c r="BR1367" s="4"/>
      <c r="BS1367" s="4"/>
      <c r="BT1367" s="4"/>
      <c r="BU1367" s="4"/>
      <c r="BV1367" s="4"/>
      <c r="BW1367" s="4"/>
      <c r="BX1367" s="4"/>
      <c r="BY1367" s="4"/>
      <c r="BZ1367" s="4"/>
      <c r="CA1367" s="4"/>
      <c r="CB1367" s="4"/>
      <c r="CC1367" s="4"/>
      <c r="CD1367" s="4"/>
      <c r="CE1367" s="4"/>
      <c r="CF1367" s="4"/>
      <c r="CG1367" s="4"/>
      <c r="CH1367" s="4"/>
      <c r="CI1367" s="4"/>
      <c r="CJ1367" s="4"/>
      <c r="CK1367" s="4"/>
      <c r="CL1367" s="4"/>
      <c r="CM1367" s="4"/>
      <c r="CN1367" s="4"/>
      <c r="CO1367" s="4"/>
      <c r="CP1367" s="4"/>
      <c r="CQ1367" s="4"/>
      <c r="CR1367" s="4"/>
      <c r="CS1367" s="4"/>
      <c r="CT1367" s="4"/>
      <c r="CU1367" s="4"/>
      <c r="CV1367" s="4"/>
      <c r="CW1367" s="4"/>
    </row>
    <row r="1368" ht="12.75" customHeight="1">
      <c r="A1368" s="4"/>
      <c r="B1368" s="4"/>
      <c r="C1368" s="4"/>
      <c r="D1368" s="4"/>
      <c r="E1368" s="4"/>
      <c r="F1368" s="4"/>
      <c r="G1368" s="4"/>
      <c r="H1368" s="4"/>
      <c r="I1368" s="4"/>
      <c r="J1368" s="5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5">
        <v>2012.0</v>
      </c>
      <c r="AM1368" s="45">
        <v>14.0</v>
      </c>
      <c r="AN1368" s="46" t="s">
        <v>51</v>
      </c>
      <c r="AO1368" s="46" t="s">
        <v>69</v>
      </c>
      <c r="AP1368" s="45">
        <v>98.5</v>
      </c>
      <c r="AQ1368" s="45">
        <v>98.5</v>
      </c>
      <c r="AR1368" s="46" t="str">
        <f>IF(Stats!$AP1368&gt;Stats!$AQ1368,Stats!$AN1368,Stats!$AO1368)</f>
        <v>Todd</v>
      </c>
      <c r="AS1368" s="46" t="str">
        <f>IF(Stats!$AR1368=Stats!$AN1368,CONCATENATE(Stats!$AN1368," over ",Stats!$AO1368),CONCATENATE(Stats!$AO1368," over ",Stats!$AN1368))</f>
        <v>Todd over Cam</v>
      </c>
      <c r="AT1368" s="46" t="str">
        <f>IF(Stats!$AR1368=Stats!$AO1368,CONCATENATE(Stats!$AN1368," loser to ",Stats!$AO1368),CONCATENATE(Stats!$AO1368," loser to ",Stats!$AN1368))</f>
        <v>Cam loser to Todd</v>
      </c>
      <c r="AU1368" s="45">
        <f>ABS(Stats!$AQ1368-Stats!$AP1368)</f>
        <v>0</v>
      </c>
      <c r="AV1368" s="45">
        <f>Stats!$AQ1368+Stats!$AP1368</f>
        <v>197</v>
      </c>
      <c r="AW1368" s="45"/>
      <c r="AX1368" s="4"/>
      <c r="AY1368" s="4"/>
      <c r="AZ1368" s="4"/>
      <c r="BB1368" s="4"/>
      <c r="BC1368" s="4"/>
      <c r="BD1368" s="4"/>
      <c r="BE1368" s="4"/>
      <c r="BG1368" s="4"/>
      <c r="BH1368" s="4"/>
      <c r="BI1368" s="4"/>
      <c r="BJ1368" s="4"/>
      <c r="BK1368" s="4"/>
      <c r="BL1368" s="4"/>
      <c r="BM1368" s="4"/>
      <c r="BN1368" s="4"/>
      <c r="BO1368" s="4"/>
      <c r="BP1368" s="4"/>
      <c r="BQ1368" s="4"/>
      <c r="BR1368" s="4"/>
      <c r="BS1368" s="4"/>
      <c r="BT1368" s="4"/>
      <c r="BU1368" s="4"/>
      <c r="BV1368" s="4"/>
      <c r="BW1368" s="4"/>
      <c r="BX1368" s="4"/>
      <c r="BY1368" s="4"/>
      <c r="BZ1368" s="4"/>
      <c r="CA1368" s="4"/>
      <c r="CB1368" s="4"/>
      <c r="CC1368" s="4"/>
      <c r="CD1368" s="4"/>
      <c r="CE1368" s="4"/>
      <c r="CF1368" s="4"/>
      <c r="CG1368" s="4"/>
      <c r="CH1368" s="4"/>
      <c r="CI1368" s="4"/>
      <c r="CJ1368" s="4"/>
      <c r="CK1368" s="4"/>
      <c r="CL1368" s="4"/>
      <c r="CM1368" s="4"/>
      <c r="CN1368" s="4"/>
      <c r="CO1368" s="4"/>
      <c r="CP1368" s="4"/>
      <c r="CQ1368" s="4"/>
      <c r="CR1368" s="4"/>
      <c r="CS1368" s="4"/>
      <c r="CT1368" s="4"/>
      <c r="CU1368" s="4"/>
      <c r="CV1368" s="4"/>
      <c r="CW1368" s="4"/>
    </row>
    <row r="1369" ht="12.75" customHeight="1">
      <c r="A1369" s="4"/>
      <c r="B1369" s="4"/>
      <c r="C1369" s="4"/>
      <c r="D1369" s="4"/>
      <c r="E1369" s="4"/>
      <c r="F1369" s="4"/>
      <c r="G1369" s="4"/>
      <c r="H1369" s="4"/>
      <c r="I1369" s="4"/>
      <c r="J1369" s="5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64">
        <v>2012.0</v>
      </c>
      <c r="AM1369" s="64">
        <v>14.0</v>
      </c>
      <c r="AN1369" s="65" t="s">
        <v>66</v>
      </c>
      <c r="AO1369" s="65" t="s">
        <v>49</v>
      </c>
      <c r="AP1369" s="64">
        <v>117.5</v>
      </c>
      <c r="AQ1369" s="64">
        <v>139.75</v>
      </c>
      <c r="AR1369" s="65" t="str">
        <f>IF(Stats!$AP1369&gt;Stats!$AQ1369,Stats!$AN1369,Stats!$AO1369)</f>
        <v>Adler</v>
      </c>
      <c r="AS1369" s="65" t="str">
        <f>IF(Stats!$AR1369=Stats!$AN1369,CONCATENATE(Stats!$AN1369," over ",Stats!$AO1369),CONCATENATE(Stats!$AO1369," over ",Stats!$AN1369))</f>
        <v>Adler over Nixon</v>
      </c>
      <c r="AT1369" s="65" t="str">
        <f>IF(Stats!$AR1369=Stats!$AO1369,CONCATENATE(Stats!$AN1369," loser to ",Stats!$AO1369),CONCATENATE(Stats!$AO1369," loser to ",Stats!$AN1369))</f>
        <v>Nixon loser to Adler</v>
      </c>
      <c r="AU1369" s="64">
        <f>ABS(Stats!$AQ1369-Stats!$AP1369)</f>
        <v>22.25</v>
      </c>
      <c r="AV1369" s="64">
        <f>Stats!$AQ1369+Stats!$AP1369</f>
        <v>257.25</v>
      </c>
      <c r="AW1369" s="64"/>
      <c r="AX1369" s="4"/>
      <c r="AY1369" s="4"/>
      <c r="AZ1369" s="4"/>
      <c r="BB1369" s="4"/>
      <c r="BC1369" s="4"/>
      <c r="BD1369" s="4"/>
      <c r="BE1369" s="4"/>
      <c r="BG1369" s="4"/>
      <c r="BH1369" s="4"/>
      <c r="BI1369" s="4"/>
      <c r="BJ1369" s="4"/>
      <c r="BK1369" s="4"/>
      <c r="BL1369" s="4"/>
      <c r="BM1369" s="4"/>
      <c r="BN1369" s="4"/>
      <c r="BO1369" s="4"/>
      <c r="BP1369" s="4"/>
      <c r="BQ1369" s="4"/>
      <c r="BR1369" s="4"/>
      <c r="BS1369" s="4"/>
      <c r="BT1369" s="4"/>
      <c r="BU1369" s="4"/>
      <c r="BV1369" s="4"/>
      <c r="BW1369" s="4"/>
      <c r="BX1369" s="4"/>
      <c r="BY1369" s="4"/>
      <c r="BZ1369" s="4"/>
      <c r="CA1369" s="4"/>
      <c r="CB1369" s="4"/>
      <c r="CC1369" s="4"/>
      <c r="CD1369" s="4"/>
      <c r="CE1369" s="4"/>
      <c r="CF1369" s="4"/>
      <c r="CG1369" s="4"/>
      <c r="CH1369" s="4"/>
      <c r="CI1369" s="4"/>
      <c r="CJ1369" s="4"/>
      <c r="CK1369" s="4"/>
      <c r="CL1369" s="4"/>
      <c r="CM1369" s="4"/>
      <c r="CN1369" s="4"/>
      <c r="CO1369" s="4"/>
      <c r="CP1369" s="4"/>
      <c r="CQ1369" s="4"/>
      <c r="CR1369" s="4"/>
      <c r="CS1369" s="4"/>
      <c r="CT1369" s="4"/>
      <c r="CU1369" s="4"/>
      <c r="CV1369" s="4"/>
      <c r="CW1369" s="4"/>
    </row>
    <row r="1370" ht="12.75" customHeight="1">
      <c r="A1370" s="4"/>
      <c r="B1370" s="4"/>
      <c r="C1370" s="4"/>
      <c r="D1370" s="4"/>
      <c r="E1370" s="4"/>
      <c r="F1370" s="4"/>
      <c r="G1370" s="4"/>
      <c r="H1370" s="4"/>
      <c r="I1370" s="4"/>
      <c r="J1370" s="5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5">
        <v>2012.0</v>
      </c>
      <c r="AM1370" s="45">
        <v>14.0</v>
      </c>
      <c r="AN1370" s="46" t="s">
        <v>59</v>
      </c>
      <c r="AO1370" s="46" t="s">
        <v>57</v>
      </c>
      <c r="AP1370" s="45">
        <v>114.5</v>
      </c>
      <c r="AQ1370" s="45">
        <v>53.0</v>
      </c>
      <c r="AR1370" s="46" t="str">
        <f>IF(Stats!$AP1370&gt;Stats!$AQ1370,Stats!$AN1370,Stats!$AO1370)</f>
        <v>Forrest</v>
      </c>
      <c r="AS1370" s="46" t="str">
        <f>IF(Stats!$AR1370=Stats!$AN1370,CONCATENATE(Stats!$AN1370," over ",Stats!$AO1370),CONCATENATE(Stats!$AO1370," over ",Stats!$AN1370))</f>
        <v>Forrest over Doug</v>
      </c>
      <c r="AT1370" s="46" t="str">
        <f>IF(Stats!$AR1370=Stats!$AO1370,CONCATENATE(Stats!$AN1370," loser to ",Stats!$AO1370),CONCATENATE(Stats!$AO1370," loser to ",Stats!$AN1370))</f>
        <v>Doug loser to Forrest</v>
      </c>
      <c r="AU1370" s="45">
        <f>ABS(Stats!$AQ1370-Stats!$AP1370)</f>
        <v>61.5</v>
      </c>
      <c r="AV1370" s="45">
        <f>Stats!$AQ1370+Stats!$AP1370</f>
        <v>167.5</v>
      </c>
      <c r="AW1370" s="45"/>
      <c r="AX1370" s="4"/>
      <c r="AY1370" s="4"/>
      <c r="AZ1370" s="4"/>
      <c r="BB1370" s="4"/>
      <c r="BC1370" s="4"/>
      <c r="BD1370" s="4"/>
      <c r="BE1370" s="4"/>
      <c r="BG1370" s="4"/>
      <c r="BH1370" s="4"/>
      <c r="BI1370" s="4"/>
      <c r="BJ1370" s="4"/>
      <c r="BK1370" s="4"/>
      <c r="BL1370" s="4"/>
      <c r="BM1370" s="4"/>
      <c r="BN1370" s="4"/>
      <c r="BO1370" s="4"/>
      <c r="BP1370" s="4"/>
      <c r="BQ1370" s="4"/>
      <c r="BR1370" s="4"/>
      <c r="BS1370" s="4"/>
      <c r="BT1370" s="4"/>
      <c r="BU1370" s="4"/>
      <c r="BV1370" s="4"/>
      <c r="BW1370" s="4"/>
      <c r="BX1370" s="4"/>
      <c r="BY1370" s="4"/>
      <c r="BZ1370" s="4"/>
      <c r="CA1370" s="4"/>
      <c r="CB1370" s="4"/>
      <c r="CC1370" s="4"/>
      <c r="CD1370" s="4"/>
      <c r="CE1370" s="4"/>
      <c r="CF1370" s="4"/>
      <c r="CG1370" s="4"/>
      <c r="CH1370" s="4"/>
      <c r="CI1370" s="4"/>
      <c r="CJ1370" s="4"/>
      <c r="CK1370" s="4"/>
      <c r="CL1370" s="4"/>
      <c r="CM1370" s="4"/>
      <c r="CN1370" s="4"/>
      <c r="CO1370" s="4"/>
      <c r="CP1370" s="4"/>
      <c r="CQ1370" s="4"/>
      <c r="CR1370" s="4"/>
      <c r="CS1370" s="4"/>
      <c r="CT1370" s="4"/>
      <c r="CU1370" s="4"/>
      <c r="CV1370" s="4"/>
      <c r="CW1370" s="4"/>
    </row>
    <row r="1371" ht="12.75" customHeight="1">
      <c r="A1371" s="4"/>
      <c r="B1371" s="4"/>
      <c r="C1371" s="4"/>
      <c r="D1371" s="4"/>
      <c r="E1371" s="4"/>
      <c r="F1371" s="4"/>
      <c r="G1371" s="4"/>
      <c r="H1371" s="4"/>
      <c r="I1371" s="4"/>
      <c r="J1371" s="5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64">
        <v>2012.0</v>
      </c>
      <c r="AM1371" s="64">
        <v>13.0</v>
      </c>
      <c r="AN1371" s="65" t="s">
        <v>55</v>
      </c>
      <c r="AO1371" s="65" t="s">
        <v>59</v>
      </c>
      <c r="AP1371" s="64">
        <v>76.75</v>
      </c>
      <c r="AQ1371" s="64">
        <v>100.0</v>
      </c>
      <c r="AR1371" s="65" t="str">
        <f>IF(Stats!$AP1371&gt;Stats!$AQ1371,Stats!$AN1371,Stats!$AO1371)</f>
        <v>Forrest</v>
      </c>
      <c r="AS1371" s="65" t="str">
        <f>IF(Stats!$AR1371=Stats!$AN1371,CONCATENATE(Stats!$AN1371," over ",Stats!$AO1371),CONCATENATE(Stats!$AO1371," over ",Stats!$AN1371))</f>
        <v>Forrest over Dave</v>
      </c>
      <c r="AT1371" s="65" t="str">
        <f>IF(Stats!$AR1371=Stats!$AO1371,CONCATENATE(Stats!$AN1371," loser to ",Stats!$AO1371),CONCATENATE(Stats!$AO1371," loser to ",Stats!$AN1371))</f>
        <v>Dave loser to Forrest</v>
      </c>
      <c r="AU1371" s="64">
        <f>ABS(Stats!$AQ1371-Stats!$AP1371)</f>
        <v>23.25</v>
      </c>
      <c r="AV1371" s="64">
        <f>Stats!$AQ1371+Stats!$AP1371</f>
        <v>176.75</v>
      </c>
      <c r="AW1371" s="64"/>
      <c r="AX1371" s="4"/>
      <c r="AY1371" s="4"/>
      <c r="AZ1371" s="4"/>
      <c r="BB1371" s="4"/>
      <c r="BC1371" s="4"/>
      <c r="BD1371" s="4"/>
      <c r="BE1371" s="4"/>
      <c r="BG1371" s="4"/>
      <c r="BH1371" s="4"/>
      <c r="BI1371" s="4"/>
      <c r="BJ1371" s="4"/>
      <c r="BK1371" s="4"/>
      <c r="BL1371" s="4"/>
      <c r="BM1371" s="4"/>
      <c r="BN1371" s="4"/>
      <c r="BO1371" s="4"/>
      <c r="BP1371" s="4"/>
      <c r="BQ1371" s="4"/>
      <c r="BR1371" s="4"/>
      <c r="BS1371" s="4"/>
      <c r="BT1371" s="4"/>
      <c r="BU1371" s="4"/>
      <c r="BV1371" s="4"/>
      <c r="BW1371" s="4"/>
      <c r="BX1371" s="4"/>
      <c r="BY1371" s="4"/>
      <c r="BZ1371" s="4"/>
      <c r="CA1371" s="4"/>
      <c r="CB1371" s="4"/>
      <c r="CC1371" s="4"/>
      <c r="CD1371" s="4"/>
      <c r="CE1371" s="4"/>
      <c r="CF1371" s="4"/>
      <c r="CG1371" s="4"/>
      <c r="CH1371" s="4"/>
      <c r="CI1371" s="4"/>
      <c r="CJ1371" s="4"/>
      <c r="CK1371" s="4"/>
      <c r="CL1371" s="4"/>
      <c r="CM1371" s="4"/>
      <c r="CN1371" s="4"/>
      <c r="CO1371" s="4"/>
      <c r="CP1371" s="4"/>
      <c r="CQ1371" s="4"/>
      <c r="CR1371" s="4"/>
      <c r="CS1371" s="4"/>
      <c r="CT1371" s="4"/>
      <c r="CU1371" s="4"/>
      <c r="CV1371" s="4"/>
      <c r="CW1371" s="4"/>
    </row>
    <row r="1372" ht="12.75" customHeight="1">
      <c r="A1372" s="4"/>
      <c r="B1372" s="4"/>
      <c r="C1372" s="4"/>
      <c r="D1372" s="4"/>
      <c r="E1372" s="4"/>
      <c r="F1372" s="4"/>
      <c r="G1372" s="4"/>
      <c r="H1372" s="4"/>
      <c r="I1372" s="4"/>
      <c r="J1372" s="5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5">
        <v>2012.0</v>
      </c>
      <c r="AM1372" s="45">
        <v>13.0</v>
      </c>
      <c r="AN1372" s="46" t="s">
        <v>68</v>
      </c>
      <c r="AO1372" s="46" t="s">
        <v>50</v>
      </c>
      <c r="AP1372" s="45">
        <v>94.75</v>
      </c>
      <c r="AQ1372" s="45">
        <v>87.0</v>
      </c>
      <c r="AR1372" s="46" t="str">
        <f>IF(Stats!$AP1372&gt;Stats!$AQ1372,Stats!$AN1372,Stats!$AO1372)</f>
        <v>Ryan</v>
      </c>
      <c r="AS1372" s="46" t="str">
        <f>IF(Stats!$AR1372=Stats!$AN1372,CONCATENATE(Stats!$AN1372," over ",Stats!$AO1372),CONCATENATE(Stats!$AO1372," over ",Stats!$AN1372))</f>
        <v>Ryan over AJ</v>
      </c>
      <c r="AT1372" s="46" t="str">
        <f>IF(Stats!$AR1372=Stats!$AO1372,CONCATENATE(Stats!$AN1372," loser to ",Stats!$AO1372),CONCATENATE(Stats!$AO1372," loser to ",Stats!$AN1372))</f>
        <v>AJ loser to Ryan</v>
      </c>
      <c r="AU1372" s="45">
        <f>ABS(Stats!$AQ1372-Stats!$AP1372)</f>
        <v>7.75</v>
      </c>
      <c r="AV1372" s="45">
        <f>Stats!$AQ1372+Stats!$AP1372</f>
        <v>181.75</v>
      </c>
      <c r="AW1372" s="45"/>
      <c r="AX1372" s="4"/>
      <c r="AY1372" s="4"/>
      <c r="AZ1372" s="4"/>
      <c r="BB1372" s="4"/>
      <c r="BC1372" s="4"/>
      <c r="BD1372" s="4"/>
      <c r="BE1372" s="4"/>
      <c r="BG1372" s="4"/>
      <c r="BH1372" s="4"/>
      <c r="BI1372" s="4"/>
      <c r="BJ1372" s="4"/>
      <c r="BK1372" s="4"/>
      <c r="BL1372" s="4"/>
      <c r="BM1372" s="4"/>
      <c r="BN1372" s="4"/>
      <c r="BO1372" s="4"/>
      <c r="BP1372" s="4"/>
      <c r="BQ1372" s="4"/>
      <c r="BR1372" s="4"/>
      <c r="BS1372" s="4"/>
      <c r="BT1372" s="4"/>
      <c r="BU1372" s="4"/>
      <c r="BV1372" s="4"/>
      <c r="BW1372" s="4"/>
      <c r="BX1372" s="4"/>
      <c r="BY1372" s="4"/>
      <c r="BZ1372" s="4"/>
      <c r="CA1372" s="4"/>
      <c r="CB1372" s="4"/>
      <c r="CC1372" s="4"/>
      <c r="CD1372" s="4"/>
      <c r="CE1372" s="4"/>
      <c r="CF1372" s="4"/>
      <c r="CG1372" s="4"/>
      <c r="CH1372" s="4"/>
      <c r="CI1372" s="4"/>
      <c r="CJ1372" s="4"/>
      <c r="CK1372" s="4"/>
      <c r="CL1372" s="4"/>
      <c r="CM1372" s="4"/>
      <c r="CN1372" s="4"/>
      <c r="CO1372" s="4"/>
      <c r="CP1372" s="4"/>
      <c r="CQ1372" s="4"/>
      <c r="CR1372" s="4"/>
      <c r="CS1372" s="4"/>
      <c r="CT1372" s="4"/>
      <c r="CU1372" s="4"/>
      <c r="CV1372" s="4"/>
      <c r="CW1372" s="4"/>
    </row>
    <row r="1373" ht="12.75" customHeight="1">
      <c r="A1373" s="4"/>
      <c r="B1373" s="4"/>
      <c r="C1373" s="4"/>
      <c r="D1373" s="4"/>
      <c r="E1373" s="4"/>
      <c r="F1373" s="4"/>
      <c r="G1373" s="4"/>
      <c r="H1373" s="4"/>
      <c r="I1373" s="4"/>
      <c r="J1373" s="5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64">
        <v>2012.0</v>
      </c>
      <c r="AM1373" s="64">
        <v>13.0</v>
      </c>
      <c r="AN1373" s="65" t="s">
        <v>63</v>
      </c>
      <c r="AO1373" s="65" t="s">
        <v>61</v>
      </c>
      <c r="AP1373" s="64">
        <v>87.0</v>
      </c>
      <c r="AQ1373" s="64">
        <v>106.0</v>
      </c>
      <c r="AR1373" s="65" t="str">
        <f>IF(Stats!$AP1373&gt;Stats!$AQ1373,Stats!$AN1373,Stats!$AO1373)</f>
        <v>Jimmy</v>
      </c>
      <c r="AS1373" s="65" t="str">
        <f>IF(Stats!$AR1373=Stats!$AN1373,CONCATENATE(Stats!$AN1373," over ",Stats!$AO1373),CONCATENATE(Stats!$AO1373," over ",Stats!$AN1373))</f>
        <v>Jimmy over Mike S</v>
      </c>
      <c r="AT1373" s="65" t="str">
        <f>IF(Stats!$AR1373=Stats!$AO1373,CONCATENATE(Stats!$AN1373," loser to ",Stats!$AO1373),CONCATENATE(Stats!$AO1373," loser to ",Stats!$AN1373))</f>
        <v>Mike S loser to Jimmy</v>
      </c>
      <c r="AU1373" s="64">
        <f>ABS(Stats!$AQ1373-Stats!$AP1373)</f>
        <v>19</v>
      </c>
      <c r="AV1373" s="64">
        <f>Stats!$AQ1373+Stats!$AP1373</f>
        <v>193</v>
      </c>
      <c r="AW1373" s="64"/>
      <c r="AX1373" s="4"/>
      <c r="AY1373" s="4"/>
      <c r="AZ1373" s="4"/>
      <c r="BB1373" s="4"/>
      <c r="BC1373" s="4"/>
      <c r="BD1373" s="4"/>
      <c r="BE1373" s="4"/>
      <c r="BG1373" s="4"/>
      <c r="BH1373" s="4"/>
      <c r="BI1373" s="4"/>
      <c r="BJ1373" s="4"/>
      <c r="BK1373" s="4"/>
      <c r="BL1373" s="4"/>
      <c r="BM1373" s="4"/>
      <c r="BN1373" s="4"/>
      <c r="BO1373" s="4"/>
      <c r="BP1373" s="4"/>
      <c r="BQ1373" s="4"/>
      <c r="BR1373" s="4"/>
      <c r="BS1373" s="4"/>
      <c r="BT1373" s="4"/>
      <c r="BU1373" s="4"/>
      <c r="BV1373" s="4"/>
      <c r="BW1373" s="4"/>
      <c r="BX1373" s="4"/>
      <c r="BY1373" s="4"/>
      <c r="BZ1373" s="4"/>
      <c r="CA1373" s="4"/>
      <c r="CB1373" s="4"/>
      <c r="CC1373" s="4"/>
      <c r="CD1373" s="4"/>
      <c r="CE1373" s="4"/>
      <c r="CF1373" s="4"/>
      <c r="CG1373" s="4"/>
      <c r="CH1373" s="4"/>
      <c r="CI1373" s="4"/>
      <c r="CJ1373" s="4"/>
      <c r="CK1373" s="4"/>
      <c r="CL1373" s="4"/>
      <c r="CM1373" s="4"/>
      <c r="CN1373" s="4"/>
      <c r="CO1373" s="4"/>
      <c r="CP1373" s="4"/>
      <c r="CQ1373" s="4"/>
      <c r="CR1373" s="4"/>
      <c r="CS1373" s="4"/>
      <c r="CT1373" s="4"/>
      <c r="CU1373" s="4"/>
      <c r="CV1373" s="4"/>
      <c r="CW1373" s="4"/>
    </row>
    <row r="1374" ht="12.75" customHeight="1">
      <c r="A1374" s="4"/>
      <c r="B1374" s="4"/>
      <c r="C1374" s="4"/>
      <c r="D1374" s="4"/>
      <c r="E1374" s="4"/>
      <c r="F1374" s="4"/>
      <c r="G1374" s="4"/>
      <c r="H1374" s="4"/>
      <c r="I1374" s="4"/>
      <c r="J1374" s="5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5">
        <v>2012.0</v>
      </c>
      <c r="AM1374" s="45">
        <v>13.0</v>
      </c>
      <c r="AN1374" s="46" t="s">
        <v>69</v>
      </c>
      <c r="AO1374" s="46" t="s">
        <v>65</v>
      </c>
      <c r="AP1374" s="45">
        <v>89.75</v>
      </c>
      <c r="AQ1374" s="45">
        <v>108.5</v>
      </c>
      <c r="AR1374" s="46" t="str">
        <f>IF(Stats!$AP1374&gt;Stats!$AQ1374,Stats!$AN1374,Stats!$AO1374)</f>
        <v>Neill</v>
      </c>
      <c r="AS1374" s="46" t="str">
        <f>IF(Stats!$AR1374=Stats!$AN1374,CONCATENATE(Stats!$AN1374," over ",Stats!$AO1374),CONCATENATE(Stats!$AO1374," over ",Stats!$AN1374))</f>
        <v>Neill over Todd</v>
      </c>
      <c r="AT1374" s="46" t="str">
        <f>IF(Stats!$AR1374=Stats!$AO1374,CONCATENATE(Stats!$AN1374," loser to ",Stats!$AO1374),CONCATENATE(Stats!$AO1374," loser to ",Stats!$AN1374))</f>
        <v>Todd loser to Neill</v>
      </c>
      <c r="AU1374" s="45">
        <f>ABS(Stats!$AQ1374-Stats!$AP1374)</f>
        <v>18.75</v>
      </c>
      <c r="AV1374" s="45">
        <f>Stats!$AQ1374+Stats!$AP1374</f>
        <v>198.25</v>
      </c>
      <c r="AW1374" s="45"/>
      <c r="AX1374" s="4"/>
      <c r="AY1374" s="4"/>
      <c r="AZ1374" s="4"/>
      <c r="BB1374" s="4"/>
      <c r="BC1374" s="4"/>
      <c r="BD1374" s="4"/>
      <c r="BE1374" s="4"/>
      <c r="BG1374" s="4"/>
      <c r="BH1374" s="4"/>
      <c r="BI1374" s="4"/>
      <c r="BJ1374" s="4"/>
      <c r="BK1374" s="4"/>
      <c r="BL1374" s="4"/>
      <c r="BM1374" s="4"/>
      <c r="BN1374" s="4"/>
      <c r="BO1374" s="4"/>
      <c r="BP1374" s="4"/>
      <c r="BQ1374" s="4"/>
      <c r="BR1374" s="4"/>
      <c r="BS1374" s="4"/>
      <c r="BT1374" s="4"/>
      <c r="BU1374" s="4"/>
      <c r="BV1374" s="4"/>
      <c r="BW1374" s="4"/>
      <c r="BX1374" s="4"/>
      <c r="BY1374" s="4"/>
      <c r="BZ1374" s="4"/>
      <c r="CA1374" s="4"/>
      <c r="CB1374" s="4"/>
      <c r="CC1374" s="4"/>
      <c r="CD1374" s="4"/>
      <c r="CE1374" s="4"/>
      <c r="CF1374" s="4"/>
      <c r="CG1374" s="4"/>
      <c r="CH1374" s="4"/>
      <c r="CI1374" s="4"/>
      <c r="CJ1374" s="4"/>
      <c r="CK1374" s="4"/>
      <c r="CL1374" s="4"/>
      <c r="CM1374" s="4"/>
      <c r="CN1374" s="4"/>
      <c r="CO1374" s="4"/>
      <c r="CP1374" s="4"/>
      <c r="CQ1374" s="4"/>
      <c r="CR1374" s="4"/>
      <c r="CS1374" s="4"/>
      <c r="CT1374" s="4"/>
      <c r="CU1374" s="4"/>
      <c r="CV1374" s="4"/>
      <c r="CW1374" s="4"/>
    </row>
    <row r="1375" ht="12.75" customHeight="1">
      <c r="A1375" s="4"/>
      <c r="B1375" s="4"/>
      <c r="C1375" s="4"/>
      <c r="D1375" s="4"/>
      <c r="E1375" s="4"/>
      <c r="F1375" s="4"/>
      <c r="G1375" s="4"/>
      <c r="H1375" s="4"/>
      <c r="I1375" s="4"/>
      <c r="J1375" s="5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64">
        <v>2012.0</v>
      </c>
      <c r="AM1375" s="64">
        <v>13.0</v>
      </c>
      <c r="AN1375" s="65" t="s">
        <v>49</v>
      </c>
      <c r="AO1375" s="65" t="s">
        <v>51</v>
      </c>
      <c r="AP1375" s="64">
        <v>127.75</v>
      </c>
      <c r="AQ1375" s="64">
        <v>132.0</v>
      </c>
      <c r="AR1375" s="65" t="str">
        <f>IF(Stats!$AP1375&gt;Stats!$AQ1375,Stats!$AN1375,Stats!$AO1375)</f>
        <v>Cam</v>
      </c>
      <c r="AS1375" s="65" t="str">
        <f>IF(Stats!$AR1375=Stats!$AN1375,CONCATENATE(Stats!$AN1375," over ",Stats!$AO1375),CONCATENATE(Stats!$AO1375," over ",Stats!$AN1375))</f>
        <v>Cam over Adler</v>
      </c>
      <c r="AT1375" s="65" t="str">
        <f>IF(Stats!$AR1375=Stats!$AO1375,CONCATENATE(Stats!$AN1375," loser to ",Stats!$AO1375),CONCATENATE(Stats!$AO1375," loser to ",Stats!$AN1375))</f>
        <v>Adler loser to Cam</v>
      </c>
      <c r="AU1375" s="64">
        <f>ABS(Stats!$AQ1375-Stats!$AP1375)</f>
        <v>4.25</v>
      </c>
      <c r="AV1375" s="64">
        <f>Stats!$AQ1375+Stats!$AP1375</f>
        <v>259.75</v>
      </c>
      <c r="AW1375" s="64"/>
      <c r="AX1375" s="4"/>
      <c r="AY1375" s="4"/>
      <c r="AZ1375" s="4"/>
      <c r="BB1375" s="4"/>
      <c r="BC1375" s="4"/>
      <c r="BD1375" s="4"/>
      <c r="BE1375" s="4"/>
      <c r="BG1375" s="4"/>
      <c r="BH1375" s="4"/>
      <c r="BI1375" s="4"/>
      <c r="BJ1375" s="4"/>
      <c r="BK1375" s="4"/>
      <c r="BL1375" s="4"/>
      <c r="BM1375" s="4"/>
      <c r="BN1375" s="4"/>
      <c r="BO1375" s="4"/>
      <c r="BP1375" s="4"/>
      <c r="BQ1375" s="4"/>
      <c r="BR1375" s="4"/>
      <c r="BS1375" s="4"/>
      <c r="BT1375" s="4"/>
      <c r="BU1375" s="4"/>
      <c r="BV1375" s="4"/>
      <c r="BW1375" s="4"/>
      <c r="BX1375" s="4"/>
      <c r="BY1375" s="4"/>
      <c r="BZ1375" s="4"/>
      <c r="CA1375" s="4"/>
      <c r="CB1375" s="4"/>
      <c r="CC1375" s="4"/>
      <c r="CD1375" s="4"/>
      <c r="CE1375" s="4"/>
      <c r="CF1375" s="4"/>
      <c r="CG1375" s="4"/>
      <c r="CH1375" s="4"/>
      <c r="CI1375" s="4"/>
      <c r="CJ1375" s="4"/>
      <c r="CK1375" s="4"/>
      <c r="CL1375" s="4"/>
      <c r="CM1375" s="4"/>
      <c r="CN1375" s="4"/>
      <c r="CO1375" s="4"/>
      <c r="CP1375" s="4"/>
      <c r="CQ1375" s="4"/>
      <c r="CR1375" s="4"/>
      <c r="CS1375" s="4"/>
      <c r="CT1375" s="4"/>
      <c r="CU1375" s="4"/>
      <c r="CV1375" s="4"/>
      <c r="CW1375" s="4"/>
    </row>
    <row r="1376" ht="12.75" customHeight="1">
      <c r="A1376" s="4"/>
      <c r="B1376" s="4"/>
      <c r="C1376" s="4"/>
      <c r="D1376" s="4"/>
      <c r="E1376" s="4"/>
      <c r="F1376" s="4"/>
      <c r="G1376" s="4"/>
      <c r="H1376" s="4"/>
      <c r="I1376" s="4"/>
      <c r="J1376" s="5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5">
        <v>2012.0</v>
      </c>
      <c r="AM1376" s="45">
        <v>13.0</v>
      </c>
      <c r="AN1376" s="46" t="s">
        <v>57</v>
      </c>
      <c r="AO1376" s="46" t="s">
        <v>66</v>
      </c>
      <c r="AP1376" s="45">
        <v>79.0</v>
      </c>
      <c r="AQ1376" s="45">
        <v>91.0</v>
      </c>
      <c r="AR1376" s="46" t="str">
        <f>IF(Stats!$AP1376&gt;Stats!$AQ1376,Stats!$AN1376,Stats!$AO1376)</f>
        <v>Nixon</v>
      </c>
      <c r="AS1376" s="46" t="str">
        <f>IF(Stats!$AR1376=Stats!$AN1376,CONCATENATE(Stats!$AN1376," over ",Stats!$AO1376),CONCATENATE(Stats!$AO1376," over ",Stats!$AN1376))</f>
        <v>Nixon over Doug</v>
      </c>
      <c r="AT1376" s="46" t="str">
        <f>IF(Stats!$AR1376=Stats!$AO1376,CONCATENATE(Stats!$AN1376," loser to ",Stats!$AO1376),CONCATENATE(Stats!$AO1376," loser to ",Stats!$AN1376))</f>
        <v>Doug loser to Nixon</v>
      </c>
      <c r="AU1376" s="45">
        <f>ABS(Stats!$AQ1376-Stats!$AP1376)</f>
        <v>12</v>
      </c>
      <c r="AV1376" s="45">
        <f>Stats!$AQ1376+Stats!$AP1376</f>
        <v>170</v>
      </c>
      <c r="AW1376" s="45"/>
      <c r="AX1376" s="4"/>
      <c r="AY1376" s="4"/>
      <c r="AZ1376" s="4"/>
      <c r="BB1376" s="4"/>
      <c r="BC1376" s="4"/>
      <c r="BD1376" s="4"/>
      <c r="BE1376" s="4"/>
      <c r="BG1376" s="4"/>
      <c r="BH1376" s="4"/>
      <c r="BI1376" s="4"/>
      <c r="BJ1376" s="4"/>
      <c r="BK1376" s="4"/>
      <c r="BL1376" s="4"/>
      <c r="BM1376" s="4"/>
      <c r="BN1376" s="4"/>
      <c r="BO1376" s="4"/>
      <c r="BP1376" s="4"/>
      <c r="BQ1376" s="4"/>
      <c r="BR1376" s="4"/>
      <c r="BS1376" s="4"/>
      <c r="BT1376" s="4"/>
      <c r="BU1376" s="4"/>
      <c r="BV1376" s="4"/>
      <c r="BW1376" s="4"/>
      <c r="BX1376" s="4"/>
      <c r="BY1376" s="4"/>
      <c r="BZ1376" s="4"/>
      <c r="CA1376" s="4"/>
      <c r="CB1376" s="4"/>
      <c r="CC1376" s="4"/>
      <c r="CD1376" s="4"/>
      <c r="CE1376" s="4"/>
      <c r="CF1376" s="4"/>
      <c r="CG1376" s="4"/>
      <c r="CH1376" s="4"/>
      <c r="CI1376" s="4"/>
      <c r="CJ1376" s="4"/>
      <c r="CK1376" s="4"/>
      <c r="CL1376" s="4"/>
      <c r="CM1376" s="4"/>
      <c r="CN1376" s="4"/>
      <c r="CO1376" s="4"/>
      <c r="CP1376" s="4"/>
      <c r="CQ1376" s="4"/>
      <c r="CR1376" s="4"/>
      <c r="CS1376" s="4"/>
      <c r="CT1376" s="4"/>
      <c r="CU1376" s="4"/>
      <c r="CV1376" s="4"/>
      <c r="CW1376" s="4"/>
    </row>
    <row r="1377" ht="12.75" customHeight="1">
      <c r="A1377" s="4"/>
      <c r="B1377" s="4"/>
      <c r="C1377" s="4"/>
      <c r="D1377" s="4"/>
      <c r="E1377" s="4"/>
      <c r="F1377" s="4"/>
      <c r="G1377" s="4"/>
      <c r="H1377" s="4"/>
      <c r="I1377" s="4"/>
      <c r="J1377" s="5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64">
        <v>2012.0</v>
      </c>
      <c r="AM1377" s="64">
        <v>12.0</v>
      </c>
      <c r="AN1377" s="65" t="s">
        <v>66</v>
      </c>
      <c r="AO1377" s="65" t="s">
        <v>55</v>
      </c>
      <c r="AP1377" s="64">
        <v>86.5</v>
      </c>
      <c r="AQ1377" s="64">
        <v>91.0</v>
      </c>
      <c r="AR1377" s="65" t="str">
        <f>IF(Stats!$AP1377&gt;Stats!$AQ1377,Stats!$AN1377,Stats!$AO1377)</f>
        <v>Dave</v>
      </c>
      <c r="AS1377" s="65" t="str">
        <f>IF(Stats!$AR1377=Stats!$AN1377,CONCATENATE(Stats!$AN1377," over ",Stats!$AO1377),CONCATENATE(Stats!$AO1377," over ",Stats!$AN1377))</f>
        <v>Dave over Nixon</v>
      </c>
      <c r="AT1377" s="65" t="str">
        <f>IF(Stats!$AR1377=Stats!$AO1377,CONCATENATE(Stats!$AN1377," loser to ",Stats!$AO1377),CONCATENATE(Stats!$AO1377," loser to ",Stats!$AN1377))</f>
        <v>Nixon loser to Dave</v>
      </c>
      <c r="AU1377" s="64">
        <f>ABS(Stats!$AQ1377-Stats!$AP1377)</f>
        <v>4.5</v>
      </c>
      <c r="AV1377" s="64">
        <f>Stats!$AQ1377+Stats!$AP1377</f>
        <v>177.5</v>
      </c>
      <c r="AW1377" s="64"/>
      <c r="AX1377" s="4"/>
      <c r="AY1377" s="4"/>
      <c r="AZ1377" s="4"/>
      <c r="BB1377" s="4"/>
      <c r="BC1377" s="4"/>
      <c r="BD1377" s="4"/>
      <c r="BE1377" s="4"/>
      <c r="BG1377" s="4"/>
      <c r="BH1377" s="4"/>
      <c r="BI1377" s="4"/>
      <c r="BJ1377" s="4"/>
      <c r="BK1377" s="4"/>
      <c r="BL1377" s="4"/>
      <c r="BM1377" s="4"/>
      <c r="BN1377" s="4"/>
      <c r="BO1377" s="4"/>
      <c r="BP1377" s="4"/>
      <c r="BQ1377" s="4"/>
      <c r="BR1377" s="4"/>
      <c r="BS1377" s="4"/>
      <c r="BT1377" s="4"/>
      <c r="BU1377" s="4"/>
      <c r="BV1377" s="4"/>
      <c r="BW1377" s="4"/>
      <c r="BX1377" s="4"/>
      <c r="BY1377" s="4"/>
      <c r="BZ1377" s="4"/>
      <c r="CA1377" s="4"/>
      <c r="CB1377" s="4"/>
      <c r="CC1377" s="4"/>
      <c r="CD1377" s="4"/>
      <c r="CE1377" s="4"/>
      <c r="CF1377" s="4"/>
      <c r="CG1377" s="4"/>
      <c r="CH1377" s="4"/>
      <c r="CI1377" s="4"/>
      <c r="CJ1377" s="4"/>
      <c r="CK1377" s="4"/>
      <c r="CL1377" s="4"/>
      <c r="CM1377" s="4"/>
      <c r="CN1377" s="4"/>
      <c r="CO1377" s="4"/>
      <c r="CP1377" s="4"/>
      <c r="CQ1377" s="4"/>
      <c r="CR1377" s="4"/>
      <c r="CS1377" s="4"/>
      <c r="CT1377" s="4"/>
      <c r="CU1377" s="4"/>
      <c r="CV1377" s="4"/>
      <c r="CW1377" s="4"/>
    </row>
    <row r="1378" ht="12.75" customHeight="1">
      <c r="A1378" s="4"/>
      <c r="B1378" s="4"/>
      <c r="C1378" s="4"/>
      <c r="D1378" s="4"/>
      <c r="E1378" s="4"/>
      <c r="F1378" s="4"/>
      <c r="G1378" s="4"/>
      <c r="H1378" s="4"/>
      <c r="I1378" s="4"/>
      <c r="J1378" s="5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5">
        <v>2012.0</v>
      </c>
      <c r="AM1378" s="45">
        <v>12.0</v>
      </c>
      <c r="AN1378" s="46" t="s">
        <v>59</v>
      </c>
      <c r="AO1378" s="46" t="s">
        <v>68</v>
      </c>
      <c r="AP1378" s="45">
        <v>120.75</v>
      </c>
      <c r="AQ1378" s="45">
        <v>120.5</v>
      </c>
      <c r="AR1378" s="46" t="str">
        <f>IF(Stats!$AP1378&gt;Stats!$AQ1378,Stats!$AN1378,Stats!$AO1378)</f>
        <v>Forrest</v>
      </c>
      <c r="AS1378" s="46" t="str">
        <f>IF(Stats!$AR1378=Stats!$AN1378,CONCATENATE(Stats!$AN1378," over ",Stats!$AO1378),CONCATENATE(Stats!$AO1378," over ",Stats!$AN1378))</f>
        <v>Forrest over Ryan</v>
      </c>
      <c r="AT1378" s="46" t="str">
        <f>IF(Stats!$AR1378=Stats!$AO1378,CONCATENATE(Stats!$AN1378," loser to ",Stats!$AO1378),CONCATENATE(Stats!$AO1378," loser to ",Stats!$AN1378))</f>
        <v>Ryan loser to Forrest</v>
      </c>
      <c r="AU1378" s="45">
        <f>ABS(Stats!$AQ1378-Stats!$AP1378)</f>
        <v>0.25</v>
      </c>
      <c r="AV1378" s="45">
        <f>Stats!$AQ1378+Stats!$AP1378</f>
        <v>241.25</v>
      </c>
      <c r="AW1378" s="45"/>
      <c r="AX1378" s="4"/>
      <c r="AY1378" s="4"/>
      <c r="AZ1378" s="4"/>
      <c r="BB1378" s="4"/>
      <c r="BC1378" s="4"/>
      <c r="BD1378" s="4"/>
      <c r="BE1378" s="4"/>
      <c r="BG1378" s="4"/>
      <c r="BH1378" s="4"/>
      <c r="BI1378" s="4"/>
      <c r="BJ1378" s="4"/>
      <c r="BK1378" s="4"/>
      <c r="BL1378" s="4"/>
      <c r="BM1378" s="4"/>
      <c r="BN1378" s="4"/>
      <c r="BO1378" s="4"/>
      <c r="BP1378" s="4"/>
      <c r="BQ1378" s="4"/>
      <c r="BR1378" s="4"/>
      <c r="BS1378" s="4"/>
      <c r="BT1378" s="4"/>
      <c r="BU1378" s="4"/>
      <c r="BV1378" s="4"/>
      <c r="BW1378" s="4"/>
      <c r="BX1378" s="4"/>
      <c r="BY1378" s="4"/>
      <c r="BZ1378" s="4"/>
      <c r="CA1378" s="4"/>
      <c r="CB1378" s="4"/>
      <c r="CC1378" s="4"/>
      <c r="CD1378" s="4"/>
      <c r="CE1378" s="4"/>
      <c r="CF1378" s="4"/>
      <c r="CG1378" s="4"/>
      <c r="CH1378" s="4"/>
      <c r="CI1378" s="4"/>
      <c r="CJ1378" s="4"/>
      <c r="CK1378" s="4"/>
      <c r="CL1378" s="4"/>
      <c r="CM1378" s="4"/>
      <c r="CN1378" s="4"/>
      <c r="CO1378" s="4"/>
      <c r="CP1378" s="4"/>
      <c r="CQ1378" s="4"/>
      <c r="CR1378" s="4"/>
      <c r="CS1378" s="4"/>
      <c r="CT1378" s="4"/>
      <c r="CU1378" s="4"/>
      <c r="CV1378" s="4"/>
      <c r="CW1378" s="4"/>
    </row>
    <row r="1379" ht="12.75" customHeight="1">
      <c r="A1379" s="4"/>
      <c r="B1379" s="4"/>
      <c r="C1379" s="4"/>
      <c r="D1379" s="4"/>
      <c r="E1379" s="4"/>
      <c r="F1379" s="4"/>
      <c r="G1379" s="4"/>
      <c r="H1379" s="4"/>
      <c r="I1379" s="4"/>
      <c r="J1379" s="5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64">
        <v>2012.0</v>
      </c>
      <c r="AM1379" s="64">
        <v>12.0</v>
      </c>
      <c r="AN1379" s="65" t="s">
        <v>50</v>
      </c>
      <c r="AO1379" s="65" t="s">
        <v>63</v>
      </c>
      <c r="AP1379" s="64">
        <v>86.25</v>
      </c>
      <c r="AQ1379" s="64">
        <v>116.75</v>
      </c>
      <c r="AR1379" s="65" t="str">
        <f>IF(Stats!$AP1379&gt;Stats!$AQ1379,Stats!$AN1379,Stats!$AO1379)</f>
        <v>Mike S</v>
      </c>
      <c r="AS1379" s="65" t="str">
        <f>IF(Stats!$AR1379=Stats!$AN1379,CONCATENATE(Stats!$AN1379," over ",Stats!$AO1379),CONCATENATE(Stats!$AO1379," over ",Stats!$AN1379))</f>
        <v>Mike S over AJ</v>
      </c>
      <c r="AT1379" s="65" t="str">
        <f>IF(Stats!$AR1379=Stats!$AO1379,CONCATENATE(Stats!$AN1379," loser to ",Stats!$AO1379),CONCATENATE(Stats!$AO1379," loser to ",Stats!$AN1379))</f>
        <v>AJ loser to Mike S</v>
      </c>
      <c r="AU1379" s="64">
        <f>ABS(Stats!$AQ1379-Stats!$AP1379)</f>
        <v>30.5</v>
      </c>
      <c r="AV1379" s="64">
        <f>Stats!$AQ1379+Stats!$AP1379</f>
        <v>203</v>
      </c>
      <c r="AW1379" s="64"/>
      <c r="AX1379" s="4"/>
      <c r="AY1379" s="4"/>
      <c r="AZ1379" s="4"/>
      <c r="BB1379" s="4"/>
      <c r="BC1379" s="4"/>
      <c r="BD1379" s="4"/>
      <c r="BE1379" s="4"/>
      <c r="BG1379" s="4"/>
      <c r="BH1379" s="4"/>
      <c r="BI1379" s="4"/>
      <c r="BJ1379" s="4"/>
      <c r="BK1379" s="4"/>
      <c r="BL1379" s="4"/>
      <c r="BM1379" s="4"/>
      <c r="BN1379" s="4"/>
      <c r="BO1379" s="4"/>
      <c r="BP1379" s="4"/>
      <c r="BQ1379" s="4"/>
      <c r="BR1379" s="4"/>
      <c r="BS1379" s="4"/>
      <c r="BT1379" s="4"/>
      <c r="BU1379" s="4"/>
      <c r="BV1379" s="4"/>
      <c r="BW1379" s="4"/>
      <c r="BX1379" s="4"/>
      <c r="BY1379" s="4"/>
      <c r="BZ1379" s="4"/>
      <c r="CA1379" s="4"/>
      <c r="CB1379" s="4"/>
      <c r="CC1379" s="4"/>
      <c r="CD1379" s="4"/>
      <c r="CE1379" s="4"/>
      <c r="CF1379" s="4"/>
      <c r="CG1379" s="4"/>
      <c r="CH1379" s="4"/>
      <c r="CI1379" s="4"/>
      <c r="CJ1379" s="4"/>
      <c r="CK1379" s="4"/>
      <c r="CL1379" s="4"/>
      <c r="CM1379" s="4"/>
      <c r="CN1379" s="4"/>
      <c r="CO1379" s="4"/>
      <c r="CP1379" s="4"/>
      <c r="CQ1379" s="4"/>
      <c r="CR1379" s="4"/>
      <c r="CS1379" s="4"/>
      <c r="CT1379" s="4"/>
      <c r="CU1379" s="4"/>
      <c r="CV1379" s="4"/>
      <c r="CW1379" s="4"/>
    </row>
    <row r="1380" ht="12.75" customHeight="1">
      <c r="A1380" s="4"/>
      <c r="B1380" s="4"/>
      <c r="C1380" s="4"/>
      <c r="D1380" s="4"/>
      <c r="E1380" s="4"/>
      <c r="F1380" s="4"/>
      <c r="G1380" s="4"/>
      <c r="H1380" s="4"/>
      <c r="I1380" s="4"/>
      <c r="J1380" s="5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5">
        <v>2012.0</v>
      </c>
      <c r="AM1380" s="45">
        <v>12.0</v>
      </c>
      <c r="AN1380" s="46" t="s">
        <v>61</v>
      </c>
      <c r="AO1380" s="46" t="s">
        <v>69</v>
      </c>
      <c r="AP1380" s="45">
        <v>131.25</v>
      </c>
      <c r="AQ1380" s="45">
        <v>101.5</v>
      </c>
      <c r="AR1380" s="46" t="str">
        <f>IF(Stats!$AP1380&gt;Stats!$AQ1380,Stats!$AN1380,Stats!$AO1380)</f>
        <v>Jimmy</v>
      </c>
      <c r="AS1380" s="46" t="str">
        <f>IF(Stats!$AR1380=Stats!$AN1380,CONCATENATE(Stats!$AN1380," over ",Stats!$AO1380),CONCATENATE(Stats!$AO1380," over ",Stats!$AN1380))</f>
        <v>Jimmy over Todd</v>
      </c>
      <c r="AT1380" s="46" t="str">
        <f>IF(Stats!$AR1380=Stats!$AO1380,CONCATENATE(Stats!$AN1380," loser to ",Stats!$AO1380),CONCATENATE(Stats!$AO1380," loser to ",Stats!$AN1380))</f>
        <v>Todd loser to Jimmy</v>
      </c>
      <c r="AU1380" s="45">
        <f>ABS(Stats!$AQ1380-Stats!$AP1380)</f>
        <v>29.75</v>
      </c>
      <c r="AV1380" s="45">
        <f>Stats!$AQ1380+Stats!$AP1380</f>
        <v>232.75</v>
      </c>
      <c r="AW1380" s="45"/>
      <c r="AX1380" s="4"/>
      <c r="AY1380" s="4"/>
      <c r="AZ1380" s="4"/>
      <c r="BB1380" s="4"/>
      <c r="BC1380" s="4"/>
      <c r="BD1380" s="4"/>
      <c r="BE1380" s="4"/>
      <c r="BG1380" s="4"/>
      <c r="BH1380" s="4"/>
      <c r="BI1380" s="4"/>
      <c r="BJ1380" s="4"/>
      <c r="BK1380" s="4"/>
      <c r="BL1380" s="4"/>
      <c r="BM1380" s="4"/>
      <c r="BN1380" s="4"/>
      <c r="BO1380" s="4"/>
      <c r="BP1380" s="4"/>
      <c r="BQ1380" s="4"/>
      <c r="BR1380" s="4"/>
      <c r="BS1380" s="4"/>
      <c r="BT1380" s="4"/>
      <c r="BU1380" s="4"/>
      <c r="BV1380" s="4"/>
      <c r="BW1380" s="4"/>
      <c r="BX1380" s="4"/>
      <c r="BY1380" s="4"/>
      <c r="BZ1380" s="4"/>
      <c r="CA1380" s="4"/>
      <c r="CB1380" s="4"/>
      <c r="CC1380" s="4"/>
      <c r="CD1380" s="4"/>
      <c r="CE1380" s="4"/>
      <c r="CF1380" s="4"/>
      <c r="CG1380" s="4"/>
      <c r="CH1380" s="4"/>
      <c r="CI1380" s="4"/>
      <c r="CJ1380" s="4"/>
      <c r="CK1380" s="4"/>
      <c r="CL1380" s="4"/>
      <c r="CM1380" s="4"/>
      <c r="CN1380" s="4"/>
      <c r="CO1380" s="4"/>
      <c r="CP1380" s="4"/>
      <c r="CQ1380" s="4"/>
      <c r="CR1380" s="4"/>
      <c r="CS1380" s="4"/>
      <c r="CT1380" s="4"/>
      <c r="CU1380" s="4"/>
      <c r="CV1380" s="4"/>
      <c r="CW1380" s="4"/>
    </row>
    <row r="1381" ht="12.75" customHeight="1">
      <c r="A1381" s="4"/>
      <c r="B1381" s="4"/>
      <c r="C1381" s="4"/>
      <c r="D1381" s="4"/>
      <c r="E1381" s="4"/>
      <c r="F1381" s="4"/>
      <c r="G1381" s="4"/>
      <c r="H1381" s="4"/>
      <c r="I1381" s="4"/>
      <c r="J1381" s="5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64">
        <v>2012.0</v>
      </c>
      <c r="AM1381" s="64">
        <v>12.0</v>
      </c>
      <c r="AN1381" s="65" t="s">
        <v>65</v>
      </c>
      <c r="AO1381" s="65" t="s">
        <v>49</v>
      </c>
      <c r="AP1381" s="64">
        <v>64.25</v>
      </c>
      <c r="AQ1381" s="64">
        <v>125.5</v>
      </c>
      <c r="AR1381" s="65" t="str">
        <f>IF(Stats!$AP1381&gt;Stats!$AQ1381,Stats!$AN1381,Stats!$AO1381)</f>
        <v>Adler</v>
      </c>
      <c r="AS1381" s="65" t="str">
        <f>IF(Stats!$AR1381=Stats!$AN1381,CONCATENATE(Stats!$AN1381," over ",Stats!$AO1381),CONCATENATE(Stats!$AO1381," over ",Stats!$AN1381))</f>
        <v>Adler over Neill</v>
      </c>
      <c r="AT1381" s="65" t="str">
        <f>IF(Stats!$AR1381=Stats!$AO1381,CONCATENATE(Stats!$AN1381," loser to ",Stats!$AO1381),CONCATENATE(Stats!$AO1381," loser to ",Stats!$AN1381))</f>
        <v>Neill loser to Adler</v>
      </c>
      <c r="AU1381" s="64">
        <f>ABS(Stats!$AQ1381-Stats!$AP1381)</f>
        <v>61.25</v>
      </c>
      <c r="AV1381" s="64">
        <f>Stats!$AQ1381+Stats!$AP1381</f>
        <v>189.75</v>
      </c>
      <c r="AW1381" s="64"/>
      <c r="AX1381" s="4"/>
      <c r="AY1381" s="4"/>
      <c r="AZ1381" s="4"/>
      <c r="BB1381" s="4"/>
      <c r="BC1381" s="4"/>
      <c r="BD1381" s="4"/>
      <c r="BE1381" s="4"/>
      <c r="BG1381" s="4"/>
      <c r="BH1381" s="4"/>
      <c r="BI1381" s="4"/>
      <c r="BJ1381" s="4"/>
      <c r="BK1381" s="4"/>
      <c r="BL1381" s="4"/>
      <c r="BM1381" s="4"/>
      <c r="BN1381" s="4"/>
      <c r="BO1381" s="4"/>
      <c r="BP1381" s="4"/>
      <c r="BQ1381" s="4"/>
      <c r="BR1381" s="4"/>
      <c r="BS1381" s="4"/>
      <c r="BT1381" s="4"/>
      <c r="BU1381" s="4"/>
      <c r="BV1381" s="4"/>
      <c r="BW1381" s="4"/>
      <c r="BX1381" s="4"/>
      <c r="BY1381" s="4"/>
      <c r="BZ1381" s="4"/>
      <c r="CA1381" s="4"/>
      <c r="CB1381" s="4"/>
      <c r="CC1381" s="4"/>
      <c r="CD1381" s="4"/>
      <c r="CE1381" s="4"/>
      <c r="CF1381" s="4"/>
      <c r="CG1381" s="4"/>
      <c r="CH1381" s="4"/>
      <c r="CI1381" s="4"/>
      <c r="CJ1381" s="4"/>
      <c r="CK1381" s="4"/>
      <c r="CL1381" s="4"/>
      <c r="CM1381" s="4"/>
      <c r="CN1381" s="4"/>
      <c r="CO1381" s="4"/>
      <c r="CP1381" s="4"/>
      <c r="CQ1381" s="4"/>
      <c r="CR1381" s="4"/>
      <c r="CS1381" s="4"/>
      <c r="CT1381" s="4"/>
      <c r="CU1381" s="4"/>
      <c r="CV1381" s="4"/>
      <c r="CW1381" s="4"/>
    </row>
    <row r="1382" ht="12.75" customHeight="1">
      <c r="A1382" s="4"/>
      <c r="B1382" s="4"/>
      <c r="C1382" s="4"/>
      <c r="D1382" s="4"/>
      <c r="E1382" s="4"/>
      <c r="F1382" s="4"/>
      <c r="G1382" s="4"/>
      <c r="H1382" s="4"/>
      <c r="I1382" s="4"/>
      <c r="J1382" s="5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5">
        <v>2012.0</v>
      </c>
      <c r="AM1382" s="45">
        <v>12.0</v>
      </c>
      <c r="AN1382" s="46" t="s">
        <v>51</v>
      </c>
      <c r="AO1382" s="46" t="s">
        <v>57</v>
      </c>
      <c r="AP1382" s="45">
        <v>105.5</v>
      </c>
      <c r="AQ1382" s="45">
        <v>54.5</v>
      </c>
      <c r="AR1382" s="46" t="str">
        <f>IF(Stats!$AP1382&gt;Stats!$AQ1382,Stats!$AN1382,Stats!$AO1382)</f>
        <v>Cam</v>
      </c>
      <c r="AS1382" s="46" t="str">
        <f>IF(Stats!$AR1382=Stats!$AN1382,CONCATENATE(Stats!$AN1382," over ",Stats!$AO1382),CONCATENATE(Stats!$AO1382," over ",Stats!$AN1382))</f>
        <v>Cam over Doug</v>
      </c>
      <c r="AT1382" s="46" t="str">
        <f>IF(Stats!$AR1382=Stats!$AO1382,CONCATENATE(Stats!$AN1382," loser to ",Stats!$AO1382),CONCATENATE(Stats!$AO1382," loser to ",Stats!$AN1382))</f>
        <v>Doug loser to Cam</v>
      </c>
      <c r="AU1382" s="45">
        <f>ABS(Stats!$AQ1382-Stats!$AP1382)</f>
        <v>51</v>
      </c>
      <c r="AV1382" s="45">
        <f>Stats!$AQ1382+Stats!$AP1382</f>
        <v>160</v>
      </c>
      <c r="AW1382" s="45"/>
      <c r="AX1382" s="4"/>
      <c r="AY1382" s="4"/>
      <c r="AZ1382" s="4"/>
      <c r="BB1382" s="4"/>
      <c r="BC1382" s="4"/>
      <c r="BD1382" s="4"/>
      <c r="BE1382" s="4"/>
      <c r="BG1382" s="4"/>
      <c r="BH1382" s="4"/>
      <c r="BI1382" s="4"/>
      <c r="BJ1382" s="4"/>
      <c r="BK1382" s="4"/>
      <c r="BL1382" s="4"/>
      <c r="BM1382" s="4"/>
      <c r="BN1382" s="4"/>
      <c r="BO1382" s="4"/>
      <c r="BP1382" s="4"/>
      <c r="BQ1382" s="4"/>
      <c r="BR1382" s="4"/>
      <c r="BS1382" s="4"/>
      <c r="BT1382" s="4"/>
      <c r="BU1382" s="4"/>
      <c r="BV1382" s="4"/>
      <c r="BW1382" s="4"/>
      <c r="BX1382" s="4"/>
      <c r="BY1382" s="4"/>
      <c r="BZ1382" s="4"/>
      <c r="CA1382" s="4"/>
      <c r="CB1382" s="4"/>
      <c r="CC1382" s="4"/>
      <c r="CD1382" s="4"/>
      <c r="CE1382" s="4"/>
      <c r="CF1382" s="4"/>
      <c r="CG1382" s="4"/>
      <c r="CH1382" s="4"/>
      <c r="CI1382" s="4"/>
      <c r="CJ1382" s="4"/>
      <c r="CK1382" s="4"/>
      <c r="CL1382" s="4"/>
      <c r="CM1382" s="4"/>
      <c r="CN1382" s="4"/>
      <c r="CO1382" s="4"/>
      <c r="CP1382" s="4"/>
      <c r="CQ1382" s="4"/>
      <c r="CR1382" s="4"/>
      <c r="CS1382" s="4"/>
      <c r="CT1382" s="4"/>
      <c r="CU1382" s="4"/>
      <c r="CV1382" s="4"/>
      <c r="CW1382" s="4"/>
    </row>
    <row r="1383" ht="12.75" customHeight="1">
      <c r="A1383" s="4"/>
      <c r="B1383" s="4"/>
      <c r="C1383" s="4"/>
      <c r="D1383" s="4"/>
      <c r="E1383" s="4"/>
      <c r="F1383" s="4"/>
      <c r="G1383" s="4"/>
      <c r="H1383" s="4"/>
      <c r="I1383" s="4"/>
      <c r="J1383" s="5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64">
        <v>2012.0</v>
      </c>
      <c r="AM1383" s="64">
        <v>11.0</v>
      </c>
      <c r="AN1383" s="65" t="s">
        <v>51</v>
      </c>
      <c r="AO1383" s="65" t="s">
        <v>55</v>
      </c>
      <c r="AP1383" s="64">
        <v>91.75</v>
      </c>
      <c r="AQ1383" s="64">
        <v>79.75</v>
      </c>
      <c r="AR1383" s="65" t="str">
        <f>IF(Stats!$AP1383&gt;Stats!$AQ1383,Stats!$AN1383,Stats!$AO1383)</f>
        <v>Cam</v>
      </c>
      <c r="AS1383" s="65" t="str">
        <f>IF(Stats!$AR1383=Stats!$AN1383,CONCATENATE(Stats!$AN1383," over ",Stats!$AO1383),CONCATENATE(Stats!$AO1383," over ",Stats!$AN1383))</f>
        <v>Cam over Dave</v>
      </c>
      <c r="AT1383" s="65" t="str">
        <f>IF(Stats!$AR1383=Stats!$AO1383,CONCATENATE(Stats!$AN1383," loser to ",Stats!$AO1383),CONCATENATE(Stats!$AO1383," loser to ",Stats!$AN1383))</f>
        <v>Dave loser to Cam</v>
      </c>
      <c r="AU1383" s="64">
        <f>ABS(Stats!$AQ1383-Stats!$AP1383)</f>
        <v>12</v>
      </c>
      <c r="AV1383" s="64">
        <f>Stats!$AQ1383+Stats!$AP1383</f>
        <v>171.5</v>
      </c>
      <c r="AW1383" s="64"/>
      <c r="AX1383" s="4"/>
      <c r="AY1383" s="4"/>
      <c r="AZ1383" s="4"/>
      <c r="BB1383" s="4"/>
      <c r="BC1383" s="4"/>
      <c r="BD1383" s="4"/>
      <c r="BE1383" s="4"/>
      <c r="BG1383" s="4"/>
      <c r="BH1383" s="4"/>
      <c r="BI1383" s="4"/>
      <c r="BJ1383" s="4"/>
      <c r="BK1383" s="4"/>
      <c r="BL1383" s="4"/>
      <c r="BM1383" s="4"/>
      <c r="BN1383" s="4"/>
      <c r="BO1383" s="4"/>
      <c r="BP1383" s="4"/>
      <c r="BQ1383" s="4"/>
      <c r="BR1383" s="4"/>
      <c r="BS1383" s="4"/>
      <c r="BT1383" s="4"/>
      <c r="BU1383" s="4"/>
      <c r="BV1383" s="4"/>
      <c r="BW1383" s="4"/>
      <c r="BX1383" s="4"/>
      <c r="BY1383" s="4"/>
      <c r="BZ1383" s="4"/>
      <c r="CA1383" s="4"/>
      <c r="CB1383" s="4"/>
      <c r="CC1383" s="4"/>
      <c r="CD1383" s="4"/>
      <c r="CE1383" s="4"/>
      <c r="CF1383" s="4"/>
      <c r="CG1383" s="4"/>
      <c r="CH1383" s="4"/>
      <c r="CI1383" s="4"/>
      <c r="CJ1383" s="4"/>
      <c r="CK1383" s="4"/>
      <c r="CL1383" s="4"/>
      <c r="CM1383" s="4"/>
      <c r="CN1383" s="4"/>
      <c r="CO1383" s="4"/>
      <c r="CP1383" s="4"/>
      <c r="CQ1383" s="4"/>
      <c r="CR1383" s="4"/>
      <c r="CS1383" s="4"/>
      <c r="CT1383" s="4"/>
      <c r="CU1383" s="4"/>
      <c r="CV1383" s="4"/>
      <c r="CW1383" s="4"/>
    </row>
    <row r="1384" ht="12.75" customHeight="1">
      <c r="A1384" s="4"/>
      <c r="B1384" s="4"/>
      <c r="C1384" s="4"/>
      <c r="D1384" s="4"/>
      <c r="E1384" s="4"/>
      <c r="F1384" s="4"/>
      <c r="G1384" s="4"/>
      <c r="H1384" s="4"/>
      <c r="I1384" s="4"/>
      <c r="J1384" s="5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5">
        <v>2012.0</v>
      </c>
      <c r="AM1384" s="45">
        <v>11.0</v>
      </c>
      <c r="AN1384" s="46" t="s">
        <v>66</v>
      </c>
      <c r="AO1384" s="46" t="s">
        <v>68</v>
      </c>
      <c r="AP1384" s="45">
        <v>121.75</v>
      </c>
      <c r="AQ1384" s="45">
        <v>118.5</v>
      </c>
      <c r="AR1384" s="46" t="str">
        <f>IF(Stats!$AP1384&gt;Stats!$AQ1384,Stats!$AN1384,Stats!$AO1384)</f>
        <v>Nixon</v>
      </c>
      <c r="AS1384" s="46" t="str">
        <f>IF(Stats!$AR1384=Stats!$AN1384,CONCATENATE(Stats!$AN1384," over ",Stats!$AO1384),CONCATENATE(Stats!$AO1384," over ",Stats!$AN1384))</f>
        <v>Nixon over Ryan</v>
      </c>
      <c r="AT1384" s="46" t="str">
        <f>IF(Stats!$AR1384=Stats!$AO1384,CONCATENATE(Stats!$AN1384," loser to ",Stats!$AO1384),CONCATENATE(Stats!$AO1384," loser to ",Stats!$AN1384))</f>
        <v>Ryan loser to Nixon</v>
      </c>
      <c r="AU1384" s="45">
        <f>ABS(Stats!$AQ1384-Stats!$AP1384)</f>
        <v>3.25</v>
      </c>
      <c r="AV1384" s="45">
        <f>Stats!$AQ1384+Stats!$AP1384</f>
        <v>240.25</v>
      </c>
      <c r="AW1384" s="45"/>
      <c r="AX1384" s="4"/>
      <c r="AY1384" s="4"/>
      <c r="AZ1384" s="4"/>
      <c r="BB1384" s="4"/>
      <c r="BC1384" s="4"/>
      <c r="BD1384" s="4"/>
      <c r="BE1384" s="4"/>
      <c r="BG1384" s="4"/>
      <c r="BH1384" s="4"/>
      <c r="BI1384" s="4"/>
      <c r="BJ1384" s="4"/>
      <c r="BK1384" s="4"/>
      <c r="BL1384" s="4"/>
      <c r="BM1384" s="4"/>
      <c r="BN1384" s="4"/>
      <c r="BO1384" s="4"/>
      <c r="BP1384" s="4"/>
      <c r="BQ1384" s="4"/>
      <c r="BR1384" s="4"/>
      <c r="BS1384" s="4"/>
      <c r="BT1384" s="4"/>
      <c r="BU1384" s="4"/>
      <c r="BV1384" s="4"/>
      <c r="BW1384" s="4"/>
      <c r="BX1384" s="4"/>
      <c r="BY1384" s="4"/>
      <c r="BZ1384" s="4"/>
      <c r="CA1384" s="4"/>
      <c r="CB1384" s="4"/>
      <c r="CC1384" s="4"/>
      <c r="CD1384" s="4"/>
      <c r="CE1384" s="4"/>
      <c r="CF1384" s="4"/>
      <c r="CG1384" s="4"/>
      <c r="CH1384" s="4"/>
      <c r="CI1384" s="4"/>
      <c r="CJ1384" s="4"/>
      <c r="CK1384" s="4"/>
      <c r="CL1384" s="4"/>
      <c r="CM1384" s="4"/>
      <c r="CN1384" s="4"/>
      <c r="CO1384" s="4"/>
      <c r="CP1384" s="4"/>
      <c r="CQ1384" s="4"/>
      <c r="CR1384" s="4"/>
      <c r="CS1384" s="4"/>
      <c r="CT1384" s="4"/>
      <c r="CU1384" s="4"/>
      <c r="CV1384" s="4"/>
      <c r="CW1384" s="4"/>
    </row>
    <row r="1385" ht="12.75" customHeight="1">
      <c r="A1385" s="4"/>
      <c r="B1385" s="4"/>
      <c r="C1385" s="4"/>
      <c r="D1385" s="4"/>
      <c r="E1385" s="4"/>
      <c r="F1385" s="4"/>
      <c r="G1385" s="4"/>
      <c r="H1385" s="4"/>
      <c r="I1385" s="4"/>
      <c r="J1385" s="5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64">
        <v>2012.0</v>
      </c>
      <c r="AM1385" s="64">
        <v>11.0</v>
      </c>
      <c r="AN1385" s="65" t="s">
        <v>59</v>
      </c>
      <c r="AO1385" s="65" t="s">
        <v>63</v>
      </c>
      <c r="AP1385" s="64">
        <v>78.75</v>
      </c>
      <c r="AQ1385" s="64">
        <v>107.0</v>
      </c>
      <c r="AR1385" s="65" t="str">
        <f>IF(Stats!$AP1385&gt;Stats!$AQ1385,Stats!$AN1385,Stats!$AO1385)</f>
        <v>Mike S</v>
      </c>
      <c r="AS1385" s="65" t="str">
        <f>IF(Stats!$AR1385=Stats!$AN1385,CONCATENATE(Stats!$AN1385," over ",Stats!$AO1385),CONCATENATE(Stats!$AO1385," over ",Stats!$AN1385))</f>
        <v>Mike S over Forrest</v>
      </c>
      <c r="AT1385" s="65" t="str">
        <f>IF(Stats!$AR1385=Stats!$AO1385,CONCATENATE(Stats!$AN1385," loser to ",Stats!$AO1385),CONCATENATE(Stats!$AO1385," loser to ",Stats!$AN1385))</f>
        <v>Forrest loser to Mike S</v>
      </c>
      <c r="AU1385" s="64">
        <f>ABS(Stats!$AQ1385-Stats!$AP1385)</f>
        <v>28.25</v>
      </c>
      <c r="AV1385" s="64">
        <f>Stats!$AQ1385+Stats!$AP1385</f>
        <v>185.75</v>
      </c>
      <c r="AW1385" s="64"/>
      <c r="AX1385" s="4"/>
      <c r="AY1385" s="4"/>
      <c r="AZ1385" s="4"/>
      <c r="BB1385" s="4"/>
      <c r="BC1385" s="4"/>
      <c r="BD1385" s="4"/>
      <c r="BE1385" s="4"/>
      <c r="BG1385" s="4"/>
      <c r="BH1385" s="4"/>
      <c r="BI1385" s="4"/>
      <c r="BJ1385" s="4"/>
      <c r="BK1385" s="4"/>
      <c r="BL1385" s="4"/>
      <c r="BM1385" s="4"/>
      <c r="BN1385" s="4"/>
      <c r="BO1385" s="4"/>
      <c r="BP1385" s="4"/>
      <c r="BQ1385" s="4"/>
      <c r="BR1385" s="4"/>
      <c r="BS1385" s="4"/>
      <c r="BT1385" s="4"/>
      <c r="BU1385" s="4"/>
      <c r="BV1385" s="4"/>
      <c r="BW1385" s="4"/>
      <c r="BX1385" s="4"/>
      <c r="BY1385" s="4"/>
      <c r="BZ1385" s="4"/>
      <c r="CA1385" s="4"/>
      <c r="CB1385" s="4"/>
      <c r="CC1385" s="4"/>
      <c r="CD1385" s="4"/>
      <c r="CE1385" s="4"/>
      <c r="CF1385" s="4"/>
      <c r="CG1385" s="4"/>
      <c r="CH1385" s="4"/>
      <c r="CI1385" s="4"/>
      <c r="CJ1385" s="4"/>
      <c r="CK1385" s="4"/>
      <c r="CL1385" s="4"/>
      <c r="CM1385" s="4"/>
      <c r="CN1385" s="4"/>
      <c r="CO1385" s="4"/>
      <c r="CP1385" s="4"/>
      <c r="CQ1385" s="4"/>
      <c r="CR1385" s="4"/>
      <c r="CS1385" s="4"/>
      <c r="CT1385" s="4"/>
      <c r="CU1385" s="4"/>
      <c r="CV1385" s="4"/>
      <c r="CW1385" s="4"/>
    </row>
    <row r="1386" ht="12.75" customHeight="1">
      <c r="A1386" s="4"/>
      <c r="B1386" s="4"/>
      <c r="C1386" s="4"/>
      <c r="D1386" s="4"/>
      <c r="E1386" s="4"/>
      <c r="F1386" s="4"/>
      <c r="G1386" s="4"/>
      <c r="H1386" s="4"/>
      <c r="I1386" s="4"/>
      <c r="J1386" s="5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5">
        <v>2012.0</v>
      </c>
      <c r="AM1386" s="45">
        <v>11.0</v>
      </c>
      <c r="AN1386" s="46" t="s">
        <v>50</v>
      </c>
      <c r="AO1386" s="46" t="s">
        <v>69</v>
      </c>
      <c r="AP1386" s="45">
        <v>94.25</v>
      </c>
      <c r="AQ1386" s="45">
        <v>78.5</v>
      </c>
      <c r="AR1386" s="46" t="str">
        <f>IF(Stats!$AP1386&gt;Stats!$AQ1386,Stats!$AN1386,Stats!$AO1386)</f>
        <v>AJ</v>
      </c>
      <c r="AS1386" s="46" t="str">
        <f>IF(Stats!$AR1386=Stats!$AN1386,CONCATENATE(Stats!$AN1386," over ",Stats!$AO1386),CONCATENATE(Stats!$AO1386," over ",Stats!$AN1386))</f>
        <v>AJ over Todd</v>
      </c>
      <c r="AT1386" s="46" t="str">
        <f>IF(Stats!$AR1386=Stats!$AO1386,CONCATENATE(Stats!$AN1386," loser to ",Stats!$AO1386),CONCATENATE(Stats!$AO1386," loser to ",Stats!$AN1386))</f>
        <v>Todd loser to AJ</v>
      </c>
      <c r="AU1386" s="45">
        <f>ABS(Stats!$AQ1386-Stats!$AP1386)</f>
        <v>15.75</v>
      </c>
      <c r="AV1386" s="45">
        <f>Stats!$AQ1386+Stats!$AP1386</f>
        <v>172.75</v>
      </c>
      <c r="AW1386" s="45"/>
      <c r="AX1386" s="4"/>
      <c r="AY1386" s="4"/>
      <c r="AZ1386" s="4"/>
      <c r="BB1386" s="4"/>
      <c r="BC1386" s="4"/>
      <c r="BD1386" s="4"/>
      <c r="BE1386" s="4"/>
      <c r="BG1386" s="4"/>
      <c r="BH1386" s="4"/>
      <c r="BI1386" s="4"/>
      <c r="BJ1386" s="4"/>
      <c r="BK1386" s="4"/>
      <c r="BL1386" s="4"/>
      <c r="BM1386" s="4"/>
      <c r="BN1386" s="4"/>
      <c r="BO1386" s="4"/>
      <c r="BP1386" s="4"/>
      <c r="BQ1386" s="4"/>
      <c r="BR1386" s="4"/>
      <c r="BS1386" s="4"/>
      <c r="BT1386" s="4"/>
      <c r="BU1386" s="4"/>
      <c r="BV1386" s="4"/>
      <c r="BW1386" s="4"/>
      <c r="BX1386" s="4"/>
      <c r="BY1386" s="4"/>
      <c r="BZ1386" s="4"/>
      <c r="CA1386" s="4"/>
      <c r="CB1386" s="4"/>
      <c r="CC1386" s="4"/>
      <c r="CD1386" s="4"/>
      <c r="CE1386" s="4"/>
      <c r="CF1386" s="4"/>
      <c r="CG1386" s="4"/>
      <c r="CH1386" s="4"/>
      <c r="CI1386" s="4"/>
      <c r="CJ1386" s="4"/>
      <c r="CK1386" s="4"/>
      <c r="CL1386" s="4"/>
      <c r="CM1386" s="4"/>
      <c r="CN1386" s="4"/>
      <c r="CO1386" s="4"/>
      <c r="CP1386" s="4"/>
      <c r="CQ1386" s="4"/>
      <c r="CR1386" s="4"/>
      <c r="CS1386" s="4"/>
      <c r="CT1386" s="4"/>
      <c r="CU1386" s="4"/>
      <c r="CV1386" s="4"/>
      <c r="CW1386" s="4"/>
    </row>
    <row r="1387" ht="12.75" customHeight="1">
      <c r="A1387" s="4"/>
      <c r="B1387" s="4"/>
      <c r="C1387" s="4"/>
      <c r="D1387" s="4"/>
      <c r="E1387" s="4"/>
      <c r="F1387" s="4"/>
      <c r="G1387" s="4"/>
      <c r="H1387" s="4"/>
      <c r="I1387" s="4"/>
      <c r="J1387" s="5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64">
        <v>2012.0</v>
      </c>
      <c r="AM1387" s="64">
        <v>11.0</v>
      </c>
      <c r="AN1387" s="65" t="s">
        <v>61</v>
      </c>
      <c r="AO1387" s="65" t="s">
        <v>49</v>
      </c>
      <c r="AP1387" s="64">
        <v>102.0</v>
      </c>
      <c r="AQ1387" s="64">
        <v>91.25</v>
      </c>
      <c r="AR1387" s="65" t="str">
        <f>IF(Stats!$AP1387&gt;Stats!$AQ1387,Stats!$AN1387,Stats!$AO1387)</f>
        <v>Jimmy</v>
      </c>
      <c r="AS1387" s="65" t="str">
        <f>IF(Stats!$AR1387=Stats!$AN1387,CONCATENATE(Stats!$AN1387," over ",Stats!$AO1387),CONCATENATE(Stats!$AO1387," over ",Stats!$AN1387))</f>
        <v>Jimmy over Adler</v>
      </c>
      <c r="AT1387" s="65" t="str">
        <f>IF(Stats!$AR1387=Stats!$AO1387,CONCATENATE(Stats!$AN1387," loser to ",Stats!$AO1387),CONCATENATE(Stats!$AO1387," loser to ",Stats!$AN1387))</f>
        <v>Adler loser to Jimmy</v>
      </c>
      <c r="AU1387" s="64">
        <f>ABS(Stats!$AQ1387-Stats!$AP1387)</f>
        <v>10.75</v>
      </c>
      <c r="AV1387" s="64">
        <f>Stats!$AQ1387+Stats!$AP1387</f>
        <v>193.25</v>
      </c>
      <c r="AW1387" s="64"/>
      <c r="AX1387" s="4"/>
      <c r="AY1387" s="4"/>
      <c r="AZ1387" s="4"/>
      <c r="BB1387" s="4"/>
      <c r="BC1387" s="4"/>
      <c r="BD1387" s="4"/>
      <c r="BE1387" s="4"/>
      <c r="BG1387" s="4"/>
      <c r="BH1387" s="4"/>
      <c r="BI1387" s="4"/>
      <c r="BJ1387" s="4"/>
      <c r="BK1387" s="4"/>
      <c r="BL1387" s="4"/>
      <c r="BM1387" s="4"/>
      <c r="BN1387" s="4"/>
      <c r="BO1387" s="4"/>
      <c r="BP1387" s="4"/>
      <c r="BQ1387" s="4"/>
      <c r="BR1387" s="4"/>
      <c r="BS1387" s="4"/>
      <c r="BT1387" s="4"/>
      <c r="BU1387" s="4"/>
      <c r="BV1387" s="4"/>
      <c r="BW1387" s="4"/>
      <c r="BX1387" s="4"/>
      <c r="BY1387" s="4"/>
      <c r="BZ1387" s="4"/>
      <c r="CA1387" s="4"/>
      <c r="CB1387" s="4"/>
      <c r="CC1387" s="4"/>
      <c r="CD1387" s="4"/>
      <c r="CE1387" s="4"/>
      <c r="CF1387" s="4"/>
      <c r="CG1387" s="4"/>
      <c r="CH1387" s="4"/>
      <c r="CI1387" s="4"/>
      <c r="CJ1387" s="4"/>
      <c r="CK1387" s="4"/>
      <c r="CL1387" s="4"/>
      <c r="CM1387" s="4"/>
      <c r="CN1387" s="4"/>
      <c r="CO1387" s="4"/>
      <c r="CP1387" s="4"/>
      <c r="CQ1387" s="4"/>
      <c r="CR1387" s="4"/>
      <c r="CS1387" s="4"/>
      <c r="CT1387" s="4"/>
      <c r="CU1387" s="4"/>
      <c r="CV1387" s="4"/>
      <c r="CW1387" s="4"/>
    </row>
    <row r="1388" ht="12.75" customHeight="1">
      <c r="A1388" s="4"/>
      <c r="B1388" s="4"/>
      <c r="C1388" s="4"/>
      <c r="D1388" s="4"/>
      <c r="E1388" s="4"/>
      <c r="F1388" s="4"/>
      <c r="G1388" s="4"/>
      <c r="H1388" s="4"/>
      <c r="I1388" s="4"/>
      <c r="J1388" s="5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5">
        <v>2012.0</v>
      </c>
      <c r="AM1388" s="45">
        <v>11.0</v>
      </c>
      <c r="AN1388" s="46" t="s">
        <v>65</v>
      </c>
      <c r="AO1388" s="46" t="s">
        <v>57</v>
      </c>
      <c r="AP1388" s="45">
        <v>119.0</v>
      </c>
      <c r="AQ1388" s="45">
        <v>55.25</v>
      </c>
      <c r="AR1388" s="46" t="str">
        <f>IF(Stats!$AP1388&gt;Stats!$AQ1388,Stats!$AN1388,Stats!$AO1388)</f>
        <v>Neill</v>
      </c>
      <c r="AS1388" s="46" t="str">
        <f>IF(Stats!$AR1388=Stats!$AN1388,CONCATENATE(Stats!$AN1388," over ",Stats!$AO1388),CONCATENATE(Stats!$AO1388," over ",Stats!$AN1388))</f>
        <v>Neill over Doug</v>
      </c>
      <c r="AT1388" s="46" t="str">
        <f>IF(Stats!$AR1388=Stats!$AO1388,CONCATENATE(Stats!$AN1388," loser to ",Stats!$AO1388),CONCATENATE(Stats!$AO1388," loser to ",Stats!$AN1388))</f>
        <v>Doug loser to Neill</v>
      </c>
      <c r="AU1388" s="45">
        <f>ABS(Stats!$AQ1388-Stats!$AP1388)</f>
        <v>63.75</v>
      </c>
      <c r="AV1388" s="45">
        <f>Stats!$AQ1388+Stats!$AP1388</f>
        <v>174.25</v>
      </c>
      <c r="AW1388" s="45"/>
      <c r="AX1388" s="4"/>
      <c r="AY1388" s="4"/>
      <c r="AZ1388" s="4"/>
      <c r="BB1388" s="4"/>
      <c r="BC1388" s="4"/>
      <c r="BD1388" s="4"/>
      <c r="BE1388" s="4"/>
      <c r="BG1388" s="4"/>
      <c r="BH1388" s="4"/>
      <c r="BI1388" s="4"/>
      <c r="BJ1388" s="4"/>
      <c r="BK1388" s="4"/>
      <c r="BL1388" s="4"/>
      <c r="BM1388" s="4"/>
      <c r="BN1388" s="4"/>
      <c r="BO1388" s="4"/>
      <c r="BP1388" s="4"/>
      <c r="BQ1388" s="4"/>
      <c r="BR1388" s="4"/>
      <c r="BS1388" s="4"/>
      <c r="BT1388" s="4"/>
      <c r="BU1388" s="4"/>
      <c r="BV1388" s="4"/>
      <c r="BW1388" s="4"/>
      <c r="BX1388" s="4"/>
      <c r="BY1388" s="4"/>
      <c r="BZ1388" s="4"/>
      <c r="CA1388" s="4"/>
      <c r="CB1388" s="4"/>
      <c r="CC1388" s="4"/>
      <c r="CD1388" s="4"/>
      <c r="CE1388" s="4"/>
      <c r="CF1388" s="4"/>
      <c r="CG1388" s="4"/>
      <c r="CH1388" s="4"/>
      <c r="CI1388" s="4"/>
      <c r="CJ1388" s="4"/>
      <c r="CK1388" s="4"/>
      <c r="CL1388" s="4"/>
      <c r="CM1388" s="4"/>
      <c r="CN1388" s="4"/>
      <c r="CO1388" s="4"/>
      <c r="CP1388" s="4"/>
      <c r="CQ1388" s="4"/>
      <c r="CR1388" s="4"/>
      <c r="CS1388" s="4"/>
      <c r="CT1388" s="4"/>
      <c r="CU1388" s="4"/>
      <c r="CV1388" s="4"/>
      <c r="CW1388" s="4"/>
    </row>
    <row r="1389" ht="12.75" customHeight="1">
      <c r="A1389" s="4"/>
      <c r="B1389" s="4"/>
      <c r="C1389" s="4"/>
      <c r="D1389" s="4"/>
      <c r="E1389" s="4"/>
      <c r="F1389" s="4"/>
      <c r="G1389" s="4"/>
      <c r="H1389" s="4"/>
      <c r="I1389" s="4"/>
      <c r="J1389" s="5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64">
        <v>2012.0</v>
      </c>
      <c r="AM1389" s="64">
        <v>10.0</v>
      </c>
      <c r="AN1389" s="65" t="s">
        <v>55</v>
      </c>
      <c r="AO1389" s="65" t="s">
        <v>65</v>
      </c>
      <c r="AP1389" s="64">
        <v>92.25</v>
      </c>
      <c r="AQ1389" s="64">
        <v>75.75</v>
      </c>
      <c r="AR1389" s="65" t="str">
        <f>IF(Stats!$AP1389&gt;Stats!$AQ1389,Stats!$AN1389,Stats!$AO1389)</f>
        <v>Dave</v>
      </c>
      <c r="AS1389" s="65" t="str">
        <f>IF(Stats!$AR1389=Stats!$AN1389,CONCATENATE(Stats!$AN1389," over ",Stats!$AO1389),CONCATENATE(Stats!$AO1389," over ",Stats!$AN1389))</f>
        <v>Dave over Neill</v>
      </c>
      <c r="AT1389" s="65" t="str">
        <f>IF(Stats!$AR1389=Stats!$AO1389,CONCATENATE(Stats!$AN1389," loser to ",Stats!$AO1389),CONCATENATE(Stats!$AO1389," loser to ",Stats!$AN1389))</f>
        <v>Neill loser to Dave</v>
      </c>
      <c r="AU1389" s="64">
        <f>ABS(Stats!$AQ1389-Stats!$AP1389)</f>
        <v>16.5</v>
      </c>
      <c r="AV1389" s="64">
        <f>Stats!$AQ1389+Stats!$AP1389</f>
        <v>168</v>
      </c>
      <c r="AW1389" s="64"/>
      <c r="AX1389" s="4"/>
      <c r="AY1389" s="4"/>
      <c r="AZ1389" s="4"/>
      <c r="BB1389" s="4"/>
      <c r="BC1389" s="4"/>
      <c r="BD1389" s="4"/>
      <c r="BE1389" s="4"/>
      <c r="BG1389" s="4"/>
      <c r="BH1389" s="4"/>
      <c r="BI1389" s="4"/>
      <c r="BJ1389" s="4"/>
      <c r="BK1389" s="4"/>
      <c r="BL1389" s="4"/>
      <c r="BM1389" s="4"/>
      <c r="BN1389" s="4"/>
      <c r="BO1389" s="4"/>
      <c r="BP1389" s="4"/>
      <c r="BQ1389" s="4"/>
      <c r="BR1389" s="4"/>
      <c r="BS1389" s="4"/>
      <c r="BT1389" s="4"/>
      <c r="BU1389" s="4"/>
      <c r="BV1389" s="4"/>
      <c r="BW1389" s="4"/>
      <c r="BX1389" s="4"/>
      <c r="BY1389" s="4"/>
      <c r="BZ1389" s="4"/>
      <c r="CA1389" s="4"/>
      <c r="CB1389" s="4"/>
      <c r="CC1389" s="4"/>
      <c r="CD1389" s="4"/>
      <c r="CE1389" s="4"/>
      <c r="CF1389" s="4"/>
      <c r="CG1389" s="4"/>
      <c r="CH1389" s="4"/>
      <c r="CI1389" s="4"/>
      <c r="CJ1389" s="4"/>
      <c r="CK1389" s="4"/>
      <c r="CL1389" s="4"/>
      <c r="CM1389" s="4"/>
      <c r="CN1389" s="4"/>
      <c r="CO1389" s="4"/>
      <c r="CP1389" s="4"/>
      <c r="CQ1389" s="4"/>
      <c r="CR1389" s="4"/>
      <c r="CS1389" s="4"/>
      <c r="CT1389" s="4"/>
      <c r="CU1389" s="4"/>
      <c r="CV1389" s="4"/>
      <c r="CW1389" s="4"/>
    </row>
    <row r="1390" ht="12.75" customHeight="1">
      <c r="A1390" s="4"/>
      <c r="B1390" s="4"/>
      <c r="C1390" s="4"/>
      <c r="D1390" s="4"/>
      <c r="E1390" s="4"/>
      <c r="F1390" s="4"/>
      <c r="G1390" s="4"/>
      <c r="H1390" s="4"/>
      <c r="I1390" s="4"/>
      <c r="J1390" s="5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5">
        <v>2012.0</v>
      </c>
      <c r="AM1390" s="45">
        <v>10.0</v>
      </c>
      <c r="AN1390" s="46" t="s">
        <v>68</v>
      </c>
      <c r="AO1390" s="46" t="s">
        <v>51</v>
      </c>
      <c r="AP1390" s="45">
        <v>113.5</v>
      </c>
      <c r="AQ1390" s="45">
        <v>93.5</v>
      </c>
      <c r="AR1390" s="46" t="str">
        <f>IF(Stats!$AP1390&gt;Stats!$AQ1390,Stats!$AN1390,Stats!$AO1390)</f>
        <v>Ryan</v>
      </c>
      <c r="AS1390" s="46" t="str">
        <f>IF(Stats!$AR1390=Stats!$AN1390,CONCATENATE(Stats!$AN1390," over ",Stats!$AO1390),CONCATENATE(Stats!$AO1390," over ",Stats!$AN1390))</f>
        <v>Ryan over Cam</v>
      </c>
      <c r="AT1390" s="46" t="str">
        <f>IF(Stats!$AR1390=Stats!$AO1390,CONCATENATE(Stats!$AN1390," loser to ",Stats!$AO1390),CONCATENATE(Stats!$AO1390," loser to ",Stats!$AN1390))</f>
        <v>Cam loser to Ryan</v>
      </c>
      <c r="AU1390" s="45">
        <f>ABS(Stats!$AQ1390-Stats!$AP1390)</f>
        <v>20</v>
      </c>
      <c r="AV1390" s="45">
        <f>Stats!$AQ1390+Stats!$AP1390</f>
        <v>207</v>
      </c>
      <c r="AW1390" s="45"/>
      <c r="AX1390" s="4"/>
      <c r="AY1390" s="4"/>
      <c r="AZ1390" s="4"/>
      <c r="BB1390" s="4"/>
      <c r="BC1390" s="4"/>
      <c r="BD1390" s="4"/>
      <c r="BE1390" s="4"/>
      <c r="BG1390" s="4"/>
      <c r="BH1390" s="4"/>
      <c r="BI1390" s="4"/>
      <c r="BJ1390" s="4"/>
      <c r="BK1390" s="4"/>
      <c r="BL1390" s="4"/>
      <c r="BM1390" s="4"/>
      <c r="BN1390" s="4"/>
      <c r="BO1390" s="4"/>
      <c r="BP1390" s="4"/>
      <c r="BQ1390" s="4"/>
      <c r="BR1390" s="4"/>
      <c r="BS1390" s="4"/>
      <c r="BT1390" s="4"/>
      <c r="BU1390" s="4"/>
      <c r="BV1390" s="4"/>
      <c r="BW1390" s="4"/>
      <c r="BX1390" s="4"/>
      <c r="BY1390" s="4"/>
      <c r="BZ1390" s="4"/>
      <c r="CA1390" s="4"/>
      <c r="CB1390" s="4"/>
      <c r="CC1390" s="4"/>
      <c r="CD1390" s="4"/>
      <c r="CE1390" s="4"/>
      <c r="CF1390" s="4"/>
      <c r="CG1390" s="4"/>
      <c r="CH1390" s="4"/>
      <c r="CI1390" s="4"/>
      <c r="CJ1390" s="4"/>
      <c r="CK1390" s="4"/>
      <c r="CL1390" s="4"/>
      <c r="CM1390" s="4"/>
      <c r="CN1390" s="4"/>
      <c r="CO1390" s="4"/>
      <c r="CP1390" s="4"/>
      <c r="CQ1390" s="4"/>
      <c r="CR1390" s="4"/>
      <c r="CS1390" s="4"/>
      <c r="CT1390" s="4"/>
      <c r="CU1390" s="4"/>
      <c r="CV1390" s="4"/>
      <c r="CW1390" s="4"/>
    </row>
    <row r="1391" ht="12.75" customHeight="1">
      <c r="A1391" s="4"/>
      <c r="B1391" s="4"/>
      <c r="C1391" s="4"/>
      <c r="D1391" s="4"/>
      <c r="E1391" s="4"/>
      <c r="F1391" s="4"/>
      <c r="G1391" s="4"/>
      <c r="H1391" s="4"/>
      <c r="I1391" s="4"/>
      <c r="J1391" s="5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64">
        <v>2012.0</v>
      </c>
      <c r="AM1391" s="64">
        <v>10.0</v>
      </c>
      <c r="AN1391" s="65" t="s">
        <v>63</v>
      </c>
      <c r="AO1391" s="65" t="s">
        <v>66</v>
      </c>
      <c r="AP1391" s="64">
        <v>80.25</v>
      </c>
      <c r="AQ1391" s="64">
        <v>114.5</v>
      </c>
      <c r="AR1391" s="65" t="str">
        <f>IF(Stats!$AP1391&gt;Stats!$AQ1391,Stats!$AN1391,Stats!$AO1391)</f>
        <v>Nixon</v>
      </c>
      <c r="AS1391" s="65" t="str">
        <f>IF(Stats!$AR1391=Stats!$AN1391,CONCATENATE(Stats!$AN1391," over ",Stats!$AO1391),CONCATENATE(Stats!$AO1391," over ",Stats!$AN1391))</f>
        <v>Nixon over Mike S</v>
      </c>
      <c r="AT1391" s="65" t="str">
        <f>IF(Stats!$AR1391=Stats!$AO1391,CONCATENATE(Stats!$AN1391," loser to ",Stats!$AO1391),CONCATENATE(Stats!$AO1391," loser to ",Stats!$AN1391))</f>
        <v>Mike S loser to Nixon</v>
      </c>
      <c r="AU1391" s="64">
        <f>ABS(Stats!$AQ1391-Stats!$AP1391)</f>
        <v>34.25</v>
      </c>
      <c r="AV1391" s="64">
        <f>Stats!$AQ1391+Stats!$AP1391</f>
        <v>194.75</v>
      </c>
      <c r="AW1391" s="64"/>
      <c r="AX1391" s="4"/>
      <c r="AY1391" s="4"/>
      <c r="AZ1391" s="4"/>
      <c r="BB1391" s="4"/>
      <c r="BC1391" s="4"/>
      <c r="BD1391" s="4"/>
      <c r="BE1391" s="4"/>
      <c r="BG1391" s="4"/>
      <c r="BH1391" s="4"/>
      <c r="BI1391" s="4"/>
      <c r="BJ1391" s="4"/>
      <c r="BK1391" s="4"/>
      <c r="BL1391" s="4"/>
      <c r="BM1391" s="4"/>
      <c r="BN1391" s="4"/>
      <c r="BO1391" s="4"/>
      <c r="BP1391" s="4"/>
      <c r="BQ1391" s="4"/>
      <c r="BR1391" s="4"/>
      <c r="BS1391" s="4"/>
      <c r="BT1391" s="4"/>
      <c r="BU1391" s="4"/>
      <c r="BV1391" s="4"/>
      <c r="BW1391" s="4"/>
      <c r="BX1391" s="4"/>
      <c r="BY1391" s="4"/>
      <c r="BZ1391" s="4"/>
      <c r="CA1391" s="4"/>
      <c r="CB1391" s="4"/>
      <c r="CC1391" s="4"/>
      <c r="CD1391" s="4"/>
      <c r="CE1391" s="4"/>
      <c r="CF1391" s="4"/>
      <c r="CG1391" s="4"/>
      <c r="CH1391" s="4"/>
      <c r="CI1391" s="4"/>
      <c r="CJ1391" s="4"/>
      <c r="CK1391" s="4"/>
      <c r="CL1391" s="4"/>
      <c r="CM1391" s="4"/>
      <c r="CN1391" s="4"/>
      <c r="CO1391" s="4"/>
      <c r="CP1391" s="4"/>
      <c r="CQ1391" s="4"/>
      <c r="CR1391" s="4"/>
      <c r="CS1391" s="4"/>
      <c r="CT1391" s="4"/>
      <c r="CU1391" s="4"/>
      <c r="CV1391" s="4"/>
      <c r="CW1391" s="4"/>
    </row>
    <row r="1392" ht="12.75" customHeight="1">
      <c r="A1392" s="4"/>
      <c r="B1392" s="4"/>
      <c r="C1392" s="4"/>
      <c r="D1392" s="4"/>
      <c r="E1392" s="4"/>
      <c r="F1392" s="4"/>
      <c r="G1392" s="4"/>
      <c r="H1392" s="4"/>
      <c r="I1392" s="4"/>
      <c r="J1392" s="5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5">
        <v>2012.0</v>
      </c>
      <c r="AM1392" s="45">
        <v>10.0</v>
      </c>
      <c r="AN1392" s="46" t="s">
        <v>69</v>
      </c>
      <c r="AO1392" s="46" t="s">
        <v>59</v>
      </c>
      <c r="AP1392" s="45">
        <v>82.0</v>
      </c>
      <c r="AQ1392" s="45">
        <v>70.75</v>
      </c>
      <c r="AR1392" s="46" t="str">
        <f>IF(Stats!$AP1392&gt;Stats!$AQ1392,Stats!$AN1392,Stats!$AO1392)</f>
        <v>Todd</v>
      </c>
      <c r="AS1392" s="46" t="str">
        <f>IF(Stats!$AR1392=Stats!$AN1392,CONCATENATE(Stats!$AN1392," over ",Stats!$AO1392),CONCATENATE(Stats!$AO1392," over ",Stats!$AN1392))</f>
        <v>Todd over Forrest</v>
      </c>
      <c r="AT1392" s="46" t="str">
        <f>IF(Stats!$AR1392=Stats!$AO1392,CONCATENATE(Stats!$AN1392," loser to ",Stats!$AO1392),CONCATENATE(Stats!$AO1392," loser to ",Stats!$AN1392))</f>
        <v>Forrest loser to Todd</v>
      </c>
      <c r="AU1392" s="45">
        <f>ABS(Stats!$AQ1392-Stats!$AP1392)</f>
        <v>11.25</v>
      </c>
      <c r="AV1392" s="45">
        <f>Stats!$AQ1392+Stats!$AP1392</f>
        <v>152.75</v>
      </c>
      <c r="AW1392" s="45"/>
      <c r="AX1392" s="4"/>
      <c r="AY1392" s="4"/>
      <c r="AZ1392" s="4"/>
      <c r="BB1392" s="4"/>
      <c r="BC1392" s="4"/>
      <c r="BD1392" s="4"/>
      <c r="BE1392" s="4"/>
      <c r="BG1392" s="4"/>
      <c r="BH1392" s="4"/>
      <c r="BI1392" s="4"/>
      <c r="BJ1392" s="4"/>
      <c r="BK1392" s="4"/>
      <c r="BL1392" s="4"/>
      <c r="BM1392" s="4"/>
      <c r="BN1392" s="4"/>
      <c r="BO1392" s="4"/>
      <c r="BP1392" s="4"/>
      <c r="BQ1392" s="4"/>
      <c r="BR1392" s="4"/>
      <c r="BS1392" s="4"/>
      <c r="BT1392" s="4"/>
      <c r="BU1392" s="4"/>
      <c r="BV1392" s="4"/>
      <c r="BW1392" s="4"/>
      <c r="BX1392" s="4"/>
      <c r="BY1392" s="4"/>
      <c r="BZ1392" s="4"/>
      <c r="CA1392" s="4"/>
      <c r="CB1392" s="4"/>
      <c r="CC1392" s="4"/>
      <c r="CD1392" s="4"/>
      <c r="CE1392" s="4"/>
      <c r="CF1392" s="4"/>
      <c r="CG1392" s="4"/>
      <c r="CH1392" s="4"/>
      <c r="CI1392" s="4"/>
      <c r="CJ1392" s="4"/>
      <c r="CK1392" s="4"/>
      <c r="CL1392" s="4"/>
      <c r="CM1392" s="4"/>
      <c r="CN1392" s="4"/>
      <c r="CO1392" s="4"/>
      <c r="CP1392" s="4"/>
      <c r="CQ1392" s="4"/>
      <c r="CR1392" s="4"/>
      <c r="CS1392" s="4"/>
      <c r="CT1392" s="4"/>
      <c r="CU1392" s="4"/>
      <c r="CV1392" s="4"/>
      <c r="CW1392" s="4"/>
    </row>
    <row r="1393" ht="12.75" customHeight="1">
      <c r="A1393" s="4"/>
      <c r="B1393" s="4"/>
      <c r="C1393" s="4"/>
      <c r="D1393" s="4"/>
      <c r="E1393" s="4"/>
      <c r="F1393" s="4"/>
      <c r="G1393" s="4"/>
      <c r="H1393" s="4"/>
      <c r="I1393" s="4"/>
      <c r="J1393" s="5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64">
        <v>2012.0</v>
      </c>
      <c r="AM1393" s="64">
        <v>10.0</v>
      </c>
      <c r="AN1393" s="65" t="s">
        <v>49</v>
      </c>
      <c r="AO1393" s="65" t="s">
        <v>50</v>
      </c>
      <c r="AP1393" s="64">
        <v>155.25</v>
      </c>
      <c r="AQ1393" s="64">
        <v>117.5</v>
      </c>
      <c r="AR1393" s="65" t="str">
        <f>IF(Stats!$AP1393&gt;Stats!$AQ1393,Stats!$AN1393,Stats!$AO1393)</f>
        <v>Adler</v>
      </c>
      <c r="AS1393" s="65" t="str">
        <f>IF(Stats!$AR1393=Stats!$AN1393,CONCATENATE(Stats!$AN1393," over ",Stats!$AO1393),CONCATENATE(Stats!$AO1393," over ",Stats!$AN1393))</f>
        <v>Adler over AJ</v>
      </c>
      <c r="AT1393" s="65" t="str">
        <f>IF(Stats!$AR1393=Stats!$AO1393,CONCATENATE(Stats!$AN1393," loser to ",Stats!$AO1393),CONCATENATE(Stats!$AO1393," loser to ",Stats!$AN1393))</f>
        <v>AJ loser to Adler</v>
      </c>
      <c r="AU1393" s="64">
        <f>ABS(Stats!$AQ1393-Stats!$AP1393)</f>
        <v>37.75</v>
      </c>
      <c r="AV1393" s="64">
        <f>Stats!$AQ1393+Stats!$AP1393</f>
        <v>272.75</v>
      </c>
      <c r="AW1393" s="64"/>
      <c r="AX1393" s="4"/>
      <c r="AY1393" s="4"/>
      <c r="AZ1393" s="4"/>
      <c r="BB1393" s="4"/>
      <c r="BC1393" s="4"/>
      <c r="BD1393" s="4"/>
      <c r="BE1393" s="4"/>
      <c r="BG1393" s="4"/>
      <c r="BH1393" s="4"/>
      <c r="BI1393" s="4"/>
      <c r="BJ1393" s="4"/>
      <c r="BK1393" s="4"/>
      <c r="BL1393" s="4"/>
      <c r="BM1393" s="4"/>
      <c r="BN1393" s="4"/>
      <c r="BO1393" s="4"/>
      <c r="BP1393" s="4"/>
      <c r="BQ1393" s="4"/>
      <c r="BR1393" s="4"/>
      <c r="BS1393" s="4"/>
      <c r="BT1393" s="4"/>
      <c r="BU1393" s="4"/>
      <c r="BV1393" s="4"/>
      <c r="BW1393" s="4"/>
      <c r="BX1393" s="4"/>
      <c r="BY1393" s="4"/>
      <c r="BZ1393" s="4"/>
      <c r="CA1393" s="4"/>
      <c r="CB1393" s="4"/>
      <c r="CC1393" s="4"/>
      <c r="CD1393" s="4"/>
      <c r="CE1393" s="4"/>
      <c r="CF1393" s="4"/>
      <c r="CG1393" s="4"/>
      <c r="CH1393" s="4"/>
      <c r="CI1393" s="4"/>
      <c r="CJ1393" s="4"/>
      <c r="CK1393" s="4"/>
      <c r="CL1393" s="4"/>
      <c r="CM1393" s="4"/>
      <c r="CN1393" s="4"/>
      <c r="CO1393" s="4"/>
      <c r="CP1393" s="4"/>
      <c r="CQ1393" s="4"/>
      <c r="CR1393" s="4"/>
      <c r="CS1393" s="4"/>
      <c r="CT1393" s="4"/>
      <c r="CU1393" s="4"/>
      <c r="CV1393" s="4"/>
      <c r="CW1393" s="4"/>
    </row>
    <row r="1394" ht="12.75" customHeight="1">
      <c r="A1394" s="4"/>
      <c r="B1394" s="4"/>
      <c r="C1394" s="4"/>
      <c r="D1394" s="4"/>
      <c r="E1394" s="4"/>
      <c r="F1394" s="4"/>
      <c r="G1394" s="4"/>
      <c r="H1394" s="4"/>
      <c r="I1394" s="4"/>
      <c r="J1394" s="5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5">
        <v>2012.0</v>
      </c>
      <c r="AM1394" s="45">
        <v>10.0</v>
      </c>
      <c r="AN1394" s="46" t="s">
        <v>57</v>
      </c>
      <c r="AO1394" s="46" t="s">
        <v>61</v>
      </c>
      <c r="AP1394" s="45">
        <v>126.75</v>
      </c>
      <c r="AQ1394" s="45">
        <v>82.75</v>
      </c>
      <c r="AR1394" s="46" t="str">
        <f>IF(Stats!$AP1394&gt;Stats!$AQ1394,Stats!$AN1394,Stats!$AO1394)</f>
        <v>Doug</v>
      </c>
      <c r="AS1394" s="46" t="str">
        <f>IF(Stats!$AR1394=Stats!$AN1394,CONCATENATE(Stats!$AN1394," over ",Stats!$AO1394),CONCATENATE(Stats!$AO1394," over ",Stats!$AN1394))</f>
        <v>Doug over Jimmy</v>
      </c>
      <c r="AT1394" s="46" t="str">
        <f>IF(Stats!$AR1394=Stats!$AO1394,CONCATENATE(Stats!$AN1394," loser to ",Stats!$AO1394),CONCATENATE(Stats!$AO1394," loser to ",Stats!$AN1394))</f>
        <v>Jimmy loser to Doug</v>
      </c>
      <c r="AU1394" s="45">
        <f>ABS(Stats!$AQ1394-Stats!$AP1394)</f>
        <v>44</v>
      </c>
      <c r="AV1394" s="45">
        <f>Stats!$AQ1394+Stats!$AP1394</f>
        <v>209.5</v>
      </c>
      <c r="AW1394" s="45"/>
      <c r="AX1394" s="4"/>
      <c r="AY1394" s="4"/>
      <c r="AZ1394" s="4"/>
      <c r="BB1394" s="4"/>
      <c r="BC1394" s="4"/>
      <c r="BD1394" s="4"/>
      <c r="BE1394" s="4"/>
      <c r="BG1394" s="4"/>
      <c r="BH1394" s="4"/>
      <c r="BI1394" s="4"/>
      <c r="BJ1394" s="4"/>
      <c r="BK1394" s="4"/>
      <c r="BL1394" s="4"/>
      <c r="BM1394" s="4"/>
      <c r="BN1394" s="4"/>
      <c r="BO1394" s="4"/>
      <c r="BP1394" s="4"/>
      <c r="BQ1394" s="4"/>
      <c r="BR1394" s="4"/>
      <c r="BS1394" s="4"/>
      <c r="BT1394" s="4"/>
      <c r="BU1394" s="4"/>
      <c r="BV1394" s="4"/>
      <c r="BW1394" s="4"/>
      <c r="BX1394" s="4"/>
      <c r="BY1394" s="4"/>
      <c r="BZ1394" s="4"/>
      <c r="CA1394" s="4"/>
      <c r="CB1394" s="4"/>
      <c r="CC1394" s="4"/>
      <c r="CD1394" s="4"/>
      <c r="CE1394" s="4"/>
      <c r="CF1394" s="4"/>
      <c r="CG1394" s="4"/>
      <c r="CH1394" s="4"/>
      <c r="CI1394" s="4"/>
      <c r="CJ1394" s="4"/>
      <c r="CK1394" s="4"/>
      <c r="CL1394" s="4"/>
      <c r="CM1394" s="4"/>
      <c r="CN1394" s="4"/>
      <c r="CO1394" s="4"/>
      <c r="CP1394" s="4"/>
      <c r="CQ1394" s="4"/>
      <c r="CR1394" s="4"/>
      <c r="CS1394" s="4"/>
      <c r="CT1394" s="4"/>
      <c r="CU1394" s="4"/>
      <c r="CV1394" s="4"/>
      <c r="CW1394" s="4"/>
    </row>
    <row r="1395" ht="12.75" customHeight="1">
      <c r="A1395" s="4"/>
      <c r="B1395" s="4"/>
      <c r="C1395" s="4"/>
      <c r="D1395" s="4"/>
      <c r="E1395" s="4"/>
      <c r="F1395" s="4"/>
      <c r="G1395" s="4"/>
      <c r="H1395" s="4"/>
      <c r="I1395" s="4"/>
      <c r="J1395" s="5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64">
        <v>2012.0</v>
      </c>
      <c r="AM1395" s="64">
        <v>9.0</v>
      </c>
      <c r="AN1395" s="65" t="s">
        <v>61</v>
      </c>
      <c r="AO1395" s="65" t="s">
        <v>55</v>
      </c>
      <c r="AP1395" s="64">
        <v>86.25</v>
      </c>
      <c r="AQ1395" s="64">
        <v>94.5</v>
      </c>
      <c r="AR1395" s="65" t="str">
        <f>IF(Stats!$AP1395&gt;Stats!$AQ1395,Stats!$AN1395,Stats!$AO1395)</f>
        <v>Dave</v>
      </c>
      <c r="AS1395" s="65" t="str">
        <f>IF(Stats!$AR1395=Stats!$AN1395,CONCATENATE(Stats!$AN1395," over ",Stats!$AO1395),CONCATENATE(Stats!$AO1395," over ",Stats!$AN1395))</f>
        <v>Dave over Jimmy</v>
      </c>
      <c r="AT1395" s="65" t="str">
        <f>IF(Stats!$AR1395=Stats!$AO1395,CONCATENATE(Stats!$AN1395," loser to ",Stats!$AO1395),CONCATENATE(Stats!$AO1395," loser to ",Stats!$AN1395))</f>
        <v>Jimmy loser to Dave</v>
      </c>
      <c r="AU1395" s="64">
        <f>ABS(Stats!$AQ1395-Stats!$AP1395)</f>
        <v>8.25</v>
      </c>
      <c r="AV1395" s="64">
        <f>Stats!$AQ1395+Stats!$AP1395</f>
        <v>180.75</v>
      </c>
      <c r="AW1395" s="64"/>
      <c r="AX1395" s="4"/>
      <c r="AY1395" s="4"/>
      <c r="AZ1395" s="4"/>
      <c r="BB1395" s="4"/>
      <c r="BC1395" s="4"/>
      <c r="BD1395" s="4"/>
      <c r="BE1395" s="4"/>
      <c r="BG1395" s="4"/>
      <c r="BH1395" s="4"/>
      <c r="BI1395" s="4"/>
      <c r="BJ1395" s="4"/>
      <c r="BK1395" s="4"/>
      <c r="BL1395" s="4"/>
      <c r="BM1395" s="4"/>
      <c r="BN1395" s="4"/>
      <c r="BO1395" s="4"/>
      <c r="BP1395" s="4"/>
      <c r="BQ1395" s="4"/>
      <c r="BR1395" s="4"/>
      <c r="BS1395" s="4"/>
      <c r="BT1395" s="4"/>
      <c r="BU1395" s="4"/>
      <c r="BV1395" s="4"/>
      <c r="BW1395" s="4"/>
      <c r="BX1395" s="4"/>
      <c r="BY1395" s="4"/>
      <c r="BZ1395" s="4"/>
      <c r="CA1395" s="4"/>
      <c r="CB1395" s="4"/>
      <c r="CC1395" s="4"/>
      <c r="CD1395" s="4"/>
      <c r="CE1395" s="4"/>
      <c r="CF1395" s="4"/>
      <c r="CG1395" s="4"/>
      <c r="CH1395" s="4"/>
      <c r="CI1395" s="4"/>
      <c r="CJ1395" s="4"/>
      <c r="CK1395" s="4"/>
      <c r="CL1395" s="4"/>
      <c r="CM1395" s="4"/>
      <c r="CN1395" s="4"/>
      <c r="CO1395" s="4"/>
      <c r="CP1395" s="4"/>
      <c r="CQ1395" s="4"/>
      <c r="CR1395" s="4"/>
      <c r="CS1395" s="4"/>
      <c r="CT1395" s="4"/>
      <c r="CU1395" s="4"/>
      <c r="CV1395" s="4"/>
      <c r="CW1395" s="4"/>
    </row>
    <row r="1396" ht="12.75" customHeight="1">
      <c r="A1396" s="4"/>
      <c r="B1396" s="4"/>
      <c r="C1396" s="4"/>
      <c r="D1396" s="4"/>
      <c r="E1396" s="4"/>
      <c r="F1396" s="4"/>
      <c r="G1396" s="4"/>
      <c r="H1396" s="4"/>
      <c r="I1396" s="4"/>
      <c r="J1396" s="5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5">
        <v>2012.0</v>
      </c>
      <c r="AM1396" s="45">
        <v>9.0</v>
      </c>
      <c r="AN1396" s="46" t="s">
        <v>65</v>
      </c>
      <c r="AO1396" s="46" t="s">
        <v>68</v>
      </c>
      <c r="AP1396" s="45">
        <v>113.0</v>
      </c>
      <c r="AQ1396" s="45">
        <v>104.5</v>
      </c>
      <c r="AR1396" s="46" t="str">
        <f>IF(Stats!$AP1396&gt;Stats!$AQ1396,Stats!$AN1396,Stats!$AO1396)</f>
        <v>Neill</v>
      </c>
      <c r="AS1396" s="46" t="str">
        <f>IF(Stats!$AR1396=Stats!$AN1396,CONCATENATE(Stats!$AN1396," over ",Stats!$AO1396),CONCATENATE(Stats!$AO1396," over ",Stats!$AN1396))</f>
        <v>Neill over Ryan</v>
      </c>
      <c r="AT1396" s="46" t="str">
        <f>IF(Stats!$AR1396=Stats!$AO1396,CONCATENATE(Stats!$AN1396," loser to ",Stats!$AO1396),CONCATENATE(Stats!$AO1396," loser to ",Stats!$AN1396))</f>
        <v>Ryan loser to Neill</v>
      </c>
      <c r="AU1396" s="45">
        <f>ABS(Stats!$AQ1396-Stats!$AP1396)</f>
        <v>8.5</v>
      </c>
      <c r="AV1396" s="45">
        <f>Stats!$AQ1396+Stats!$AP1396</f>
        <v>217.5</v>
      </c>
      <c r="AW1396" s="45"/>
      <c r="AX1396" s="4"/>
      <c r="AY1396" s="4"/>
      <c r="AZ1396" s="4"/>
      <c r="BB1396" s="4"/>
      <c r="BC1396" s="4"/>
      <c r="BD1396" s="4"/>
      <c r="BE1396" s="4"/>
      <c r="BG1396" s="4"/>
      <c r="BH1396" s="4"/>
      <c r="BI1396" s="4"/>
      <c r="BJ1396" s="4"/>
      <c r="BK1396" s="4"/>
      <c r="BL1396" s="4"/>
      <c r="BM1396" s="4"/>
      <c r="BN1396" s="4"/>
      <c r="BO1396" s="4"/>
      <c r="BP1396" s="4"/>
      <c r="BQ1396" s="4"/>
      <c r="BR1396" s="4"/>
      <c r="BS1396" s="4"/>
      <c r="BT1396" s="4"/>
      <c r="BU1396" s="4"/>
      <c r="BV1396" s="4"/>
      <c r="BW1396" s="4"/>
      <c r="BX1396" s="4"/>
      <c r="BY1396" s="4"/>
      <c r="BZ1396" s="4"/>
      <c r="CA1396" s="4"/>
      <c r="CB1396" s="4"/>
      <c r="CC1396" s="4"/>
      <c r="CD1396" s="4"/>
      <c r="CE1396" s="4"/>
      <c r="CF1396" s="4"/>
      <c r="CG1396" s="4"/>
      <c r="CH1396" s="4"/>
      <c r="CI1396" s="4"/>
      <c r="CJ1396" s="4"/>
      <c r="CK1396" s="4"/>
      <c r="CL1396" s="4"/>
      <c r="CM1396" s="4"/>
      <c r="CN1396" s="4"/>
      <c r="CO1396" s="4"/>
      <c r="CP1396" s="4"/>
      <c r="CQ1396" s="4"/>
      <c r="CR1396" s="4"/>
      <c r="CS1396" s="4"/>
      <c r="CT1396" s="4"/>
      <c r="CU1396" s="4"/>
      <c r="CV1396" s="4"/>
      <c r="CW1396" s="4"/>
    </row>
    <row r="1397" ht="12.75" customHeight="1">
      <c r="A1397" s="4"/>
      <c r="B1397" s="4"/>
      <c r="C1397" s="4"/>
      <c r="D1397" s="4"/>
      <c r="E1397" s="4"/>
      <c r="F1397" s="4"/>
      <c r="G1397" s="4"/>
      <c r="H1397" s="4"/>
      <c r="I1397" s="4"/>
      <c r="J1397" s="5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64">
        <v>2012.0</v>
      </c>
      <c r="AM1397" s="64">
        <v>9.0</v>
      </c>
      <c r="AN1397" s="65" t="s">
        <v>51</v>
      </c>
      <c r="AO1397" s="65" t="s">
        <v>63</v>
      </c>
      <c r="AP1397" s="64">
        <v>126.0</v>
      </c>
      <c r="AQ1397" s="64">
        <v>124.0</v>
      </c>
      <c r="AR1397" s="65" t="str">
        <f>IF(Stats!$AP1397&gt;Stats!$AQ1397,Stats!$AN1397,Stats!$AO1397)</f>
        <v>Cam</v>
      </c>
      <c r="AS1397" s="65" t="str">
        <f>IF(Stats!$AR1397=Stats!$AN1397,CONCATENATE(Stats!$AN1397," over ",Stats!$AO1397),CONCATENATE(Stats!$AO1397," over ",Stats!$AN1397))</f>
        <v>Cam over Mike S</v>
      </c>
      <c r="AT1397" s="65" t="str">
        <f>IF(Stats!$AR1397=Stats!$AO1397,CONCATENATE(Stats!$AN1397," loser to ",Stats!$AO1397),CONCATENATE(Stats!$AO1397," loser to ",Stats!$AN1397))</f>
        <v>Mike S loser to Cam</v>
      </c>
      <c r="AU1397" s="64">
        <f>ABS(Stats!$AQ1397-Stats!$AP1397)</f>
        <v>2</v>
      </c>
      <c r="AV1397" s="64">
        <f>Stats!$AQ1397+Stats!$AP1397</f>
        <v>250</v>
      </c>
      <c r="AW1397" s="64"/>
      <c r="AX1397" s="4"/>
      <c r="AY1397" s="4"/>
      <c r="AZ1397" s="4"/>
      <c r="BB1397" s="4"/>
      <c r="BC1397" s="4"/>
      <c r="BD1397" s="4"/>
      <c r="BE1397" s="4"/>
      <c r="BG1397" s="4"/>
      <c r="BH1397" s="4"/>
      <c r="BI1397" s="4"/>
      <c r="BJ1397" s="4"/>
      <c r="BK1397" s="4"/>
      <c r="BL1397" s="4"/>
      <c r="BM1397" s="4"/>
      <c r="BN1397" s="4"/>
      <c r="BO1397" s="4"/>
      <c r="BP1397" s="4"/>
      <c r="BQ1397" s="4"/>
      <c r="BR1397" s="4"/>
      <c r="BS1397" s="4"/>
      <c r="BT1397" s="4"/>
      <c r="BU1397" s="4"/>
      <c r="BV1397" s="4"/>
      <c r="BW1397" s="4"/>
      <c r="BX1397" s="4"/>
      <c r="BY1397" s="4"/>
      <c r="BZ1397" s="4"/>
      <c r="CA1397" s="4"/>
      <c r="CB1397" s="4"/>
      <c r="CC1397" s="4"/>
      <c r="CD1397" s="4"/>
      <c r="CE1397" s="4"/>
      <c r="CF1397" s="4"/>
      <c r="CG1397" s="4"/>
      <c r="CH1397" s="4"/>
      <c r="CI1397" s="4"/>
      <c r="CJ1397" s="4"/>
      <c r="CK1397" s="4"/>
      <c r="CL1397" s="4"/>
      <c r="CM1397" s="4"/>
      <c r="CN1397" s="4"/>
      <c r="CO1397" s="4"/>
      <c r="CP1397" s="4"/>
      <c r="CQ1397" s="4"/>
      <c r="CR1397" s="4"/>
      <c r="CS1397" s="4"/>
      <c r="CT1397" s="4"/>
      <c r="CU1397" s="4"/>
      <c r="CV1397" s="4"/>
      <c r="CW1397" s="4"/>
    </row>
    <row r="1398" ht="12.75" customHeight="1">
      <c r="A1398" s="4"/>
      <c r="B1398" s="4"/>
      <c r="C1398" s="4"/>
      <c r="D1398" s="4"/>
      <c r="E1398" s="4"/>
      <c r="F1398" s="4"/>
      <c r="G1398" s="4"/>
      <c r="H1398" s="4"/>
      <c r="I1398" s="4"/>
      <c r="J1398" s="5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5">
        <v>2012.0</v>
      </c>
      <c r="AM1398" s="45">
        <v>9.0</v>
      </c>
      <c r="AN1398" s="46" t="s">
        <v>66</v>
      </c>
      <c r="AO1398" s="46" t="s">
        <v>69</v>
      </c>
      <c r="AP1398" s="45">
        <v>77.5</v>
      </c>
      <c r="AQ1398" s="45">
        <v>124.0</v>
      </c>
      <c r="AR1398" s="46" t="str">
        <f>IF(Stats!$AP1398&gt;Stats!$AQ1398,Stats!$AN1398,Stats!$AO1398)</f>
        <v>Todd</v>
      </c>
      <c r="AS1398" s="46" t="str">
        <f>IF(Stats!$AR1398=Stats!$AN1398,CONCATENATE(Stats!$AN1398," over ",Stats!$AO1398),CONCATENATE(Stats!$AO1398," over ",Stats!$AN1398))</f>
        <v>Todd over Nixon</v>
      </c>
      <c r="AT1398" s="46" t="str">
        <f>IF(Stats!$AR1398=Stats!$AO1398,CONCATENATE(Stats!$AN1398," loser to ",Stats!$AO1398),CONCATENATE(Stats!$AO1398," loser to ",Stats!$AN1398))</f>
        <v>Nixon loser to Todd</v>
      </c>
      <c r="AU1398" s="45">
        <f>ABS(Stats!$AQ1398-Stats!$AP1398)</f>
        <v>46.5</v>
      </c>
      <c r="AV1398" s="45">
        <f>Stats!$AQ1398+Stats!$AP1398</f>
        <v>201.5</v>
      </c>
      <c r="AW1398" s="45"/>
      <c r="AX1398" s="4"/>
      <c r="AY1398" s="4"/>
      <c r="AZ1398" s="4"/>
      <c r="BB1398" s="4"/>
      <c r="BC1398" s="4"/>
      <c r="BD1398" s="4"/>
      <c r="BE1398" s="4"/>
      <c r="BG1398" s="4"/>
      <c r="BH1398" s="4"/>
      <c r="BI1398" s="4"/>
      <c r="BJ1398" s="4"/>
      <c r="BK1398" s="4"/>
      <c r="BL1398" s="4"/>
      <c r="BM1398" s="4"/>
      <c r="BN1398" s="4"/>
      <c r="BO1398" s="4"/>
      <c r="BP1398" s="4"/>
      <c r="BQ1398" s="4"/>
      <c r="BR1398" s="4"/>
      <c r="BS1398" s="4"/>
      <c r="BT1398" s="4"/>
      <c r="BU1398" s="4"/>
      <c r="BV1398" s="4"/>
      <c r="BW1398" s="4"/>
      <c r="BX1398" s="4"/>
      <c r="BY1398" s="4"/>
      <c r="BZ1398" s="4"/>
      <c r="CA1398" s="4"/>
      <c r="CB1398" s="4"/>
      <c r="CC1398" s="4"/>
      <c r="CD1398" s="4"/>
      <c r="CE1398" s="4"/>
      <c r="CF1398" s="4"/>
      <c r="CG1398" s="4"/>
      <c r="CH1398" s="4"/>
      <c r="CI1398" s="4"/>
      <c r="CJ1398" s="4"/>
      <c r="CK1398" s="4"/>
      <c r="CL1398" s="4"/>
      <c r="CM1398" s="4"/>
      <c r="CN1398" s="4"/>
      <c r="CO1398" s="4"/>
      <c r="CP1398" s="4"/>
      <c r="CQ1398" s="4"/>
      <c r="CR1398" s="4"/>
      <c r="CS1398" s="4"/>
      <c r="CT1398" s="4"/>
      <c r="CU1398" s="4"/>
      <c r="CV1398" s="4"/>
      <c r="CW1398" s="4"/>
    </row>
    <row r="1399" ht="12.75" customHeight="1">
      <c r="A1399" s="4"/>
      <c r="B1399" s="4"/>
      <c r="C1399" s="4"/>
      <c r="D1399" s="4"/>
      <c r="E1399" s="4"/>
      <c r="F1399" s="4"/>
      <c r="G1399" s="4"/>
      <c r="H1399" s="4"/>
      <c r="I1399" s="4"/>
      <c r="J1399" s="5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64">
        <v>2012.0</v>
      </c>
      <c r="AM1399" s="64">
        <v>9.0</v>
      </c>
      <c r="AN1399" s="65" t="s">
        <v>59</v>
      </c>
      <c r="AO1399" s="65" t="s">
        <v>49</v>
      </c>
      <c r="AP1399" s="64">
        <v>76.25</v>
      </c>
      <c r="AQ1399" s="64">
        <v>94.5</v>
      </c>
      <c r="AR1399" s="65" t="str">
        <f>IF(Stats!$AP1399&gt;Stats!$AQ1399,Stats!$AN1399,Stats!$AO1399)</f>
        <v>Adler</v>
      </c>
      <c r="AS1399" s="65" t="str">
        <f>IF(Stats!$AR1399=Stats!$AN1399,CONCATENATE(Stats!$AN1399," over ",Stats!$AO1399),CONCATENATE(Stats!$AO1399," over ",Stats!$AN1399))</f>
        <v>Adler over Forrest</v>
      </c>
      <c r="AT1399" s="65" t="str">
        <f>IF(Stats!$AR1399=Stats!$AO1399,CONCATENATE(Stats!$AN1399," loser to ",Stats!$AO1399),CONCATENATE(Stats!$AO1399," loser to ",Stats!$AN1399))</f>
        <v>Forrest loser to Adler</v>
      </c>
      <c r="AU1399" s="64">
        <f>ABS(Stats!$AQ1399-Stats!$AP1399)</f>
        <v>18.25</v>
      </c>
      <c r="AV1399" s="64">
        <f>Stats!$AQ1399+Stats!$AP1399</f>
        <v>170.75</v>
      </c>
      <c r="AW1399" s="64"/>
      <c r="AX1399" s="4"/>
      <c r="AY1399" s="4"/>
      <c r="AZ1399" s="4"/>
      <c r="BB1399" s="4"/>
      <c r="BC1399" s="4"/>
      <c r="BD1399" s="4"/>
      <c r="BE1399" s="4"/>
      <c r="BG1399" s="4"/>
      <c r="BH1399" s="4"/>
      <c r="BI1399" s="4"/>
      <c r="BJ1399" s="4"/>
      <c r="BK1399" s="4"/>
      <c r="BL1399" s="4"/>
      <c r="BM1399" s="4"/>
      <c r="BN1399" s="4"/>
      <c r="BO1399" s="4"/>
      <c r="BP1399" s="4"/>
      <c r="BQ1399" s="4"/>
      <c r="BR1399" s="4"/>
      <c r="BS1399" s="4"/>
      <c r="BT1399" s="4"/>
      <c r="BU1399" s="4"/>
      <c r="BV1399" s="4"/>
      <c r="BW1399" s="4"/>
      <c r="BX1399" s="4"/>
      <c r="BY1399" s="4"/>
      <c r="BZ1399" s="4"/>
      <c r="CA1399" s="4"/>
      <c r="CB1399" s="4"/>
      <c r="CC1399" s="4"/>
      <c r="CD1399" s="4"/>
      <c r="CE1399" s="4"/>
      <c r="CF1399" s="4"/>
      <c r="CG1399" s="4"/>
      <c r="CH1399" s="4"/>
      <c r="CI1399" s="4"/>
      <c r="CJ1399" s="4"/>
      <c r="CK1399" s="4"/>
      <c r="CL1399" s="4"/>
      <c r="CM1399" s="4"/>
      <c r="CN1399" s="4"/>
      <c r="CO1399" s="4"/>
      <c r="CP1399" s="4"/>
      <c r="CQ1399" s="4"/>
      <c r="CR1399" s="4"/>
      <c r="CS1399" s="4"/>
      <c r="CT1399" s="4"/>
      <c r="CU1399" s="4"/>
      <c r="CV1399" s="4"/>
      <c r="CW1399" s="4"/>
    </row>
    <row r="1400" ht="12.75" customHeight="1">
      <c r="A1400" s="4"/>
      <c r="B1400" s="4"/>
      <c r="C1400" s="4"/>
      <c r="D1400" s="4"/>
      <c r="E1400" s="4"/>
      <c r="F1400" s="4"/>
      <c r="G1400" s="4"/>
      <c r="H1400" s="4"/>
      <c r="I1400" s="4"/>
      <c r="J1400" s="5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5">
        <v>2012.0</v>
      </c>
      <c r="AM1400" s="45">
        <v>9.0</v>
      </c>
      <c r="AN1400" s="46" t="s">
        <v>50</v>
      </c>
      <c r="AO1400" s="46" t="s">
        <v>57</v>
      </c>
      <c r="AP1400" s="45">
        <v>109.5</v>
      </c>
      <c r="AQ1400" s="45">
        <v>104.25</v>
      </c>
      <c r="AR1400" s="46" t="str">
        <f>IF(Stats!$AP1400&gt;Stats!$AQ1400,Stats!$AN1400,Stats!$AO1400)</f>
        <v>AJ</v>
      </c>
      <c r="AS1400" s="46" t="str">
        <f>IF(Stats!$AR1400=Stats!$AN1400,CONCATENATE(Stats!$AN1400," over ",Stats!$AO1400),CONCATENATE(Stats!$AO1400," over ",Stats!$AN1400))</f>
        <v>AJ over Doug</v>
      </c>
      <c r="AT1400" s="46" t="str">
        <f>IF(Stats!$AR1400=Stats!$AO1400,CONCATENATE(Stats!$AN1400," loser to ",Stats!$AO1400),CONCATENATE(Stats!$AO1400," loser to ",Stats!$AN1400))</f>
        <v>Doug loser to AJ</v>
      </c>
      <c r="AU1400" s="45">
        <f>ABS(Stats!$AQ1400-Stats!$AP1400)</f>
        <v>5.25</v>
      </c>
      <c r="AV1400" s="45">
        <f>Stats!$AQ1400+Stats!$AP1400</f>
        <v>213.75</v>
      </c>
      <c r="AW1400" s="45"/>
      <c r="AX1400" s="4"/>
      <c r="AY1400" s="4"/>
      <c r="AZ1400" s="4"/>
      <c r="BB1400" s="4"/>
      <c r="BC1400" s="4"/>
      <c r="BD1400" s="4"/>
      <c r="BE1400" s="4"/>
      <c r="BG1400" s="4"/>
      <c r="BH1400" s="4"/>
      <c r="BI1400" s="4"/>
      <c r="BJ1400" s="4"/>
      <c r="BK1400" s="4"/>
      <c r="BL1400" s="4"/>
      <c r="BM1400" s="4"/>
      <c r="BN1400" s="4"/>
      <c r="BO1400" s="4"/>
      <c r="BP1400" s="4"/>
      <c r="BQ1400" s="4"/>
      <c r="BR1400" s="4"/>
      <c r="BS1400" s="4"/>
      <c r="BT1400" s="4"/>
      <c r="BU1400" s="4"/>
      <c r="BV1400" s="4"/>
      <c r="BW1400" s="4"/>
      <c r="BX1400" s="4"/>
      <c r="BY1400" s="4"/>
      <c r="BZ1400" s="4"/>
      <c r="CA1400" s="4"/>
      <c r="CB1400" s="4"/>
      <c r="CC1400" s="4"/>
      <c r="CD1400" s="4"/>
      <c r="CE1400" s="4"/>
      <c r="CF1400" s="4"/>
      <c r="CG1400" s="4"/>
      <c r="CH1400" s="4"/>
      <c r="CI1400" s="4"/>
      <c r="CJ1400" s="4"/>
      <c r="CK1400" s="4"/>
      <c r="CL1400" s="4"/>
      <c r="CM1400" s="4"/>
      <c r="CN1400" s="4"/>
      <c r="CO1400" s="4"/>
      <c r="CP1400" s="4"/>
      <c r="CQ1400" s="4"/>
      <c r="CR1400" s="4"/>
      <c r="CS1400" s="4"/>
      <c r="CT1400" s="4"/>
      <c r="CU1400" s="4"/>
      <c r="CV1400" s="4"/>
      <c r="CW1400" s="4"/>
    </row>
    <row r="1401" ht="12.75" customHeight="1">
      <c r="A1401" s="4"/>
      <c r="B1401" s="4"/>
      <c r="C1401" s="4"/>
      <c r="D1401" s="4"/>
      <c r="E1401" s="4"/>
      <c r="F1401" s="4"/>
      <c r="G1401" s="4"/>
      <c r="H1401" s="4"/>
      <c r="I1401" s="4"/>
      <c r="J1401" s="5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64">
        <v>2012.0</v>
      </c>
      <c r="AM1401" s="64">
        <v>8.0</v>
      </c>
      <c r="AN1401" s="65" t="s">
        <v>55</v>
      </c>
      <c r="AO1401" s="65" t="s">
        <v>50</v>
      </c>
      <c r="AP1401" s="64">
        <v>101.0</v>
      </c>
      <c r="AQ1401" s="64">
        <v>63.75</v>
      </c>
      <c r="AR1401" s="65" t="str">
        <f>IF(Stats!$AP1401&gt;Stats!$AQ1401,Stats!$AN1401,Stats!$AO1401)</f>
        <v>Dave</v>
      </c>
      <c r="AS1401" s="65" t="str">
        <f>IF(Stats!$AR1401=Stats!$AN1401,CONCATENATE(Stats!$AN1401," over ",Stats!$AO1401),CONCATENATE(Stats!$AO1401," over ",Stats!$AN1401))</f>
        <v>Dave over AJ</v>
      </c>
      <c r="AT1401" s="65" t="str">
        <f>IF(Stats!$AR1401=Stats!$AO1401,CONCATENATE(Stats!$AN1401," loser to ",Stats!$AO1401),CONCATENATE(Stats!$AO1401," loser to ",Stats!$AN1401))</f>
        <v>AJ loser to Dave</v>
      </c>
      <c r="AU1401" s="64">
        <f>ABS(Stats!$AQ1401-Stats!$AP1401)</f>
        <v>37.25</v>
      </c>
      <c r="AV1401" s="64">
        <f>Stats!$AQ1401+Stats!$AP1401</f>
        <v>164.75</v>
      </c>
      <c r="AW1401" s="64"/>
      <c r="AX1401" s="4"/>
      <c r="AY1401" s="4"/>
      <c r="AZ1401" s="4"/>
      <c r="BB1401" s="4"/>
      <c r="BC1401" s="4"/>
      <c r="BD1401" s="4"/>
      <c r="BE1401" s="4"/>
      <c r="BG1401" s="4"/>
      <c r="BH1401" s="4"/>
      <c r="BI1401" s="4"/>
      <c r="BJ1401" s="4"/>
      <c r="BK1401" s="4"/>
      <c r="BL1401" s="4"/>
      <c r="BM1401" s="4"/>
      <c r="BN1401" s="4"/>
      <c r="BO1401" s="4"/>
      <c r="BP1401" s="4"/>
      <c r="BQ1401" s="4"/>
      <c r="BR1401" s="4"/>
      <c r="BS1401" s="4"/>
      <c r="BT1401" s="4"/>
      <c r="BU1401" s="4"/>
      <c r="BV1401" s="4"/>
      <c r="BW1401" s="4"/>
      <c r="BX1401" s="4"/>
      <c r="BY1401" s="4"/>
      <c r="BZ1401" s="4"/>
      <c r="CA1401" s="4"/>
      <c r="CB1401" s="4"/>
      <c r="CC1401" s="4"/>
      <c r="CD1401" s="4"/>
      <c r="CE1401" s="4"/>
      <c r="CF1401" s="4"/>
      <c r="CG1401" s="4"/>
      <c r="CH1401" s="4"/>
      <c r="CI1401" s="4"/>
      <c r="CJ1401" s="4"/>
      <c r="CK1401" s="4"/>
      <c r="CL1401" s="4"/>
      <c r="CM1401" s="4"/>
      <c r="CN1401" s="4"/>
      <c r="CO1401" s="4"/>
      <c r="CP1401" s="4"/>
      <c r="CQ1401" s="4"/>
      <c r="CR1401" s="4"/>
      <c r="CS1401" s="4"/>
      <c r="CT1401" s="4"/>
      <c r="CU1401" s="4"/>
      <c r="CV1401" s="4"/>
      <c r="CW1401" s="4"/>
    </row>
    <row r="1402" ht="12.75" customHeight="1">
      <c r="A1402" s="4"/>
      <c r="B1402" s="4"/>
      <c r="C1402" s="4"/>
      <c r="D1402" s="4"/>
      <c r="E1402" s="4"/>
      <c r="F1402" s="4"/>
      <c r="G1402" s="4"/>
      <c r="H1402" s="4"/>
      <c r="I1402" s="4"/>
      <c r="J1402" s="5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5">
        <v>2012.0</v>
      </c>
      <c r="AM1402" s="45">
        <v>8.0</v>
      </c>
      <c r="AN1402" s="46" t="s">
        <v>68</v>
      </c>
      <c r="AO1402" s="46" t="s">
        <v>61</v>
      </c>
      <c r="AP1402" s="45">
        <v>82.25</v>
      </c>
      <c r="AQ1402" s="45">
        <v>46.5</v>
      </c>
      <c r="AR1402" s="46" t="str">
        <f>IF(Stats!$AP1402&gt;Stats!$AQ1402,Stats!$AN1402,Stats!$AO1402)</f>
        <v>Ryan</v>
      </c>
      <c r="AS1402" s="46" t="str">
        <f>IF(Stats!$AR1402=Stats!$AN1402,CONCATENATE(Stats!$AN1402," over ",Stats!$AO1402),CONCATENATE(Stats!$AO1402," over ",Stats!$AN1402))</f>
        <v>Ryan over Jimmy</v>
      </c>
      <c r="AT1402" s="46" t="str">
        <f>IF(Stats!$AR1402=Stats!$AO1402,CONCATENATE(Stats!$AN1402," loser to ",Stats!$AO1402),CONCATENATE(Stats!$AO1402," loser to ",Stats!$AN1402))</f>
        <v>Jimmy loser to Ryan</v>
      </c>
      <c r="AU1402" s="45">
        <f>ABS(Stats!$AQ1402-Stats!$AP1402)</f>
        <v>35.75</v>
      </c>
      <c r="AV1402" s="45">
        <f>Stats!$AQ1402+Stats!$AP1402</f>
        <v>128.75</v>
      </c>
      <c r="AW1402" s="45"/>
      <c r="AX1402" s="4"/>
      <c r="AY1402" s="4"/>
      <c r="AZ1402" s="4"/>
      <c r="BB1402" s="4"/>
      <c r="BC1402" s="4"/>
      <c r="BD1402" s="4"/>
      <c r="BE1402" s="4"/>
      <c r="BG1402" s="4"/>
      <c r="BH1402" s="4"/>
      <c r="BI1402" s="4"/>
      <c r="BJ1402" s="4"/>
      <c r="BK1402" s="4"/>
      <c r="BL1402" s="4"/>
      <c r="BM1402" s="4"/>
      <c r="BN1402" s="4"/>
      <c r="BO1402" s="4"/>
      <c r="BP1402" s="4"/>
      <c r="BQ1402" s="4"/>
      <c r="BR1402" s="4"/>
      <c r="BS1402" s="4"/>
      <c r="BT1402" s="4"/>
      <c r="BU1402" s="4"/>
      <c r="BV1402" s="4"/>
      <c r="BW1402" s="4"/>
      <c r="BX1402" s="4"/>
      <c r="BY1402" s="4"/>
      <c r="BZ1402" s="4"/>
      <c r="CA1402" s="4"/>
      <c r="CB1402" s="4"/>
      <c r="CC1402" s="4"/>
      <c r="CD1402" s="4"/>
      <c r="CE1402" s="4"/>
      <c r="CF1402" s="4"/>
      <c r="CG1402" s="4"/>
      <c r="CH1402" s="4"/>
      <c r="CI1402" s="4"/>
      <c r="CJ1402" s="4"/>
      <c r="CK1402" s="4"/>
      <c r="CL1402" s="4"/>
      <c r="CM1402" s="4"/>
      <c r="CN1402" s="4"/>
      <c r="CO1402" s="4"/>
      <c r="CP1402" s="4"/>
      <c r="CQ1402" s="4"/>
      <c r="CR1402" s="4"/>
      <c r="CS1402" s="4"/>
      <c r="CT1402" s="4"/>
      <c r="CU1402" s="4"/>
      <c r="CV1402" s="4"/>
      <c r="CW1402" s="4"/>
    </row>
    <row r="1403" ht="12.75" customHeight="1">
      <c r="A1403" s="4"/>
      <c r="B1403" s="4"/>
      <c r="C1403" s="4"/>
      <c r="D1403" s="4"/>
      <c r="E1403" s="4"/>
      <c r="F1403" s="4"/>
      <c r="G1403" s="4"/>
      <c r="H1403" s="4"/>
      <c r="I1403" s="4"/>
      <c r="J1403" s="5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64">
        <v>2012.0</v>
      </c>
      <c r="AM1403" s="64">
        <v>8.0</v>
      </c>
      <c r="AN1403" s="65" t="s">
        <v>63</v>
      </c>
      <c r="AO1403" s="65" t="s">
        <v>65</v>
      </c>
      <c r="AP1403" s="64">
        <v>78.0</v>
      </c>
      <c r="AQ1403" s="64">
        <v>118.0</v>
      </c>
      <c r="AR1403" s="65" t="str">
        <f>IF(Stats!$AP1403&gt;Stats!$AQ1403,Stats!$AN1403,Stats!$AO1403)</f>
        <v>Neill</v>
      </c>
      <c r="AS1403" s="65" t="str">
        <f>IF(Stats!$AR1403=Stats!$AN1403,CONCATENATE(Stats!$AN1403," over ",Stats!$AO1403),CONCATENATE(Stats!$AO1403," over ",Stats!$AN1403))</f>
        <v>Neill over Mike S</v>
      </c>
      <c r="AT1403" s="65" t="str">
        <f>IF(Stats!$AR1403=Stats!$AO1403,CONCATENATE(Stats!$AN1403," loser to ",Stats!$AO1403),CONCATENATE(Stats!$AO1403," loser to ",Stats!$AN1403))</f>
        <v>Mike S loser to Neill</v>
      </c>
      <c r="AU1403" s="64">
        <f>ABS(Stats!$AQ1403-Stats!$AP1403)</f>
        <v>40</v>
      </c>
      <c r="AV1403" s="64">
        <f>Stats!$AQ1403+Stats!$AP1403</f>
        <v>196</v>
      </c>
      <c r="AW1403" s="64"/>
      <c r="AX1403" s="4"/>
      <c r="AY1403" s="4"/>
      <c r="AZ1403" s="4"/>
      <c r="BB1403" s="4"/>
      <c r="BC1403" s="4"/>
      <c r="BD1403" s="4"/>
      <c r="BE1403" s="4"/>
      <c r="BG1403" s="4"/>
      <c r="BH1403" s="4"/>
      <c r="BI1403" s="4"/>
      <c r="BJ1403" s="4"/>
      <c r="BK1403" s="4"/>
      <c r="BL1403" s="4"/>
      <c r="BM1403" s="4"/>
      <c r="BN1403" s="4"/>
      <c r="BO1403" s="4"/>
      <c r="BP1403" s="4"/>
      <c r="BQ1403" s="4"/>
      <c r="BR1403" s="4"/>
      <c r="BS1403" s="4"/>
      <c r="BT1403" s="4"/>
      <c r="BU1403" s="4"/>
      <c r="BV1403" s="4"/>
      <c r="BW1403" s="4"/>
      <c r="BX1403" s="4"/>
      <c r="BY1403" s="4"/>
      <c r="BZ1403" s="4"/>
      <c r="CA1403" s="4"/>
      <c r="CB1403" s="4"/>
      <c r="CC1403" s="4"/>
      <c r="CD1403" s="4"/>
      <c r="CE1403" s="4"/>
      <c r="CF1403" s="4"/>
      <c r="CG1403" s="4"/>
      <c r="CH1403" s="4"/>
      <c r="CI1403" s="4"/>
      <c r="CJ1403" s="4"/>
      <c r="CK1403" s="4"/>
      <c r="CL1403" s="4"/>
      <c r="CM1403" s="4"/>
      <c r="CN1403" s="4"/>
      <c r="CO1403" s="4"/>
      <c r="CP1403" s="4"/>
      <c r="CQ1403" s="4"/>
      <c r="CR1403" s="4"/>
      <c r="CS1403" s="4"/>
      <c r="CT1403" s="4"/>
      <c r="CU1403" s="4"/>
      <c r="CV1403" s="4"/>
      <c r="CW1403" s="4"/>
    </row>
    <row r="1404" ht="12.75" customHeight="1">
      <c r="A1404" s="4"/>
      <c r="B1404" s="4"/>
      <c r="C1404" s="4"/>
      <c r="D1404" s="4"/>
      <c r="E1404" s="4"/>
      <c r="F1404" s="4"/>
      <c r="G1404" s="4"/>
      <c r="H1404" s="4"/>
      <c r="I1404" s="4"/>
      <c r="J1404" s="5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5">
        <v>2012.0</v>
      </c>
      <c r="AM1404" s="45">
        <v>8.0</v>
      </c>
      <c r="AN1404" s="46" t="s">
        <v>69</v>
      </c>
      <c r="AO1404" s="46" t="s">
        <v>51</v>
      </c>
      <c r="AP1404" s="45">
        <v>122.25</v>
      </c>
      <c r="AQ1404" s="45">
        <v>89.25</v>
      </c>
      <c r="AR1404" s="46" t="str">
        <f>IF(Stats!$AP1404&gt;Stats!$AQ1404,Stats!$AN1404,Stats!$AO1404)</f>
        <v>Todd</v>
      </c>
      <c r="AS1404" s="46" t="str">
        <f>IF(Stats!$AR1404=Stats!$AN1404,CONCATENATE(Stats!$AN1404," over ",Stats!$AO1404),CONCATENATE(Stats!$AO1404," over ",Stats!$AN1404))</f>
        <v>Todd over Cam</v>
      </c>
      <c r="AT1404" s="46" t="str">
        <f>IF(Stats!$AR1404=Stats!$AO1404,CONCATENATE(Stats!$AN1404," loser to ",Stats!$AO1404),CONCATENATE(Stats!$AO1404," loser to ",Stats!$AN1404))</f>
        <v>Cam loser to Todd</v>
      </c>
      <c r="AU1404" s="45">
        <f>ABS(Stats!$AQ1404-Stats!$AP1404)</f>
        <v>33</v>
      </c>
      <c r="AV1404" s="45">
        <f>Stats!$AQ1404+Stats!$AP1404</f>
        <v>211.5</v>
      </c>
      <c r="AW1404" s="45"/>
      <c r="AX1404" s="4"/>
      <c r="AY1404" s="4"/>
      <c r="AZ1404" s="4"/>
      <c r="BB1404" s="4"/>
      <c r="BC1404" s="4"/>
      <c r="BD1404" s="4"/>
      <c r="BE1404" s="4"/>
      <c r="BG1404" s="4"/>
      <c r="BH1404" s="4"/>
      <c r="BI1404" s="4"/>
      <c r="BJ1404" s="4"/>
      <c r="BK1404" s="4"/>
      <c r="BL1404" s="4"/>
      <c r="BM1404" s="4"/>
      <c r="BN1404" s="4"/>
      <c r="BO1404" s="4"/>
      <c r="BP1404" s="4"/>
      <c r="BQ1404" s="4"/>
      <c r="BR1404" s="4"/>
      <c r="BS1404" s="4"/>
      <c r="BT1404" s="4"/>
      <c r="BU1404" s="4"/>
      <c r="BV1404" s="4"/>
      <c r="BW1404" s="4"/>
      <c r="BX1404" s="4"/>
      <c r="BY1404" s="4"/>
      <c r="BZ1404" s="4"/>
      <c r="CA1404" s="4"/>
      <c r="CB1404" s="4"/>
      <c r="CC1404" s="4"/>
      <c r="CD1404" s="4"/>
      <c r="CE1404" s="4"/>
      <c r="CF1404" s="4"/>
      <c r="CG1404" s="4"/>
      <c r="CH1404" s="4"/>
      <c r="CI1404" s="4"/>
      <c r="CJ1404" s="4"/>
      <c r="CK1404" s="4"/>
      <c r="CL1404" s="4"/>
      <c r="CM1404" s="4"/>
      <c r="CN1404" s="4"/>
      <c r="CO1404" s="4"/>
      <c r="CP1404" s="4"/>
      <c r="CQ1404" s="4"/>
      <c r="CR1404" s="4"/>
      <c r="CS1404" s="4"/>
      <c r="CT1404" s="4"/>
      <c r="CU1404" s="4"/>
      <c r="CV1404" s="4"/>
      <c r="CW1404" s="4"/>
    </row>
    <row r="1405" ht="12.75" customHeight="1">
      <c r="A1405" s="4"/>
      <c r="B1405" s="4"/>
      <c r="C1405" s="4"/>
      <c r="D1405" s="4"/>
      <c r="E1405" s="4"/>
      <c r="F1405" s="4"/>
      <c r="G1405" s="4"/>
      <c r="H1405" s="4"/>
      <c r="I1405" s="4"/>
      <c r="J1405" s="5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64">
        <v>2012.0</v>
      </c>
      <c r="AM1405" s="64">
        <v>8.0</v>
      </c>
      <c r="AN1405" s="65" t="s">
        <v>49</v>
      </c>
      <c r="AO1405" s="65" t="s">
        <v>66</v>
      </c>
      <c r="AP1405" s="64">
        <v>123.25</v>
      </c>
      <c r="AQ1405" s="64">
        <v>92.0</v>
      </c>
      <c r="AR1405" s="65" t="str">
        <f>IF(Stats!$AP1405&gt;Stats!$AQ1405,Stats!$AN1405,Stats!$AO1405)</f>
        <v>Adler</v>
      </c>
      <c r="AS1405" s="65" t="str">
        <f>IF(Stats!$AR1405=Stats!$AN1405,CONCATENATE(Stats!$AN1405," over ",Stats!$AO1405),CONCATENATE(Stats!$AO1405," over ",Stats!$AN1405))</f>
        <v>Adler over Nixon</v>
      </c>
      <c r="AT1405" s="65" t="str">
        <f>IF(Stats!$AR1405=Stats!$AO1405,CONCATENATE(Stats!$AN1405," loser to ",Stats!$AO1405),CONCATENATE(Stats!$AO1405," loser to ",Stats!$AN1405))</f>
        <v>Nixon loser to Adler</v>
      </c>
      <c r="AU1405" s="64">
        <f>ABS(Stats!$AQ1405-Stats!$AP1405)</f>
        <v>31.25</v>
      </c>
      <c r="AV1405" s="64">
        <f>Stats!$AQ1405+Stats!$AP1405</f>
        <v>215.25</v>
      </c>
      <c r="AW1405" s="64"/>
      <c r="AX1405" s="4"/>
      <c r="AY1405" s="4"/>
      <c r="AZ1405" s="4"/>
      <c r="BB1405" s="4"/>
      <c r="BC1405" s="4"/>
      <c r="BD1405" s="4"/>
      <c r="BE1405" s="4"/>
      <c r="BG1405" s="4"/>
      <c r="BH1405" s="4"/>
      <c r="BI1405" s="4"/>
      <c r="BJ1405" s="4"/>
      <c r="BK1405" s="4"/>
      <c r="BL1405" s="4"/>
      <c r="BM1405" s="4"/>
      <c r="BN1405" s="4"/>
      <c r="BO1405" s="4"/>
      <c r="BP1405" s="4"/>
      <c r="BQ1405" s="4"/>
      <c r="BR1405" s="4"/>
      <c r="BS1405" s="4"/>
      <c r="BT1405" s="4"/>
      <c r="BU1405" s="4"/>
      <c r="BV1405" s="4"/>
      <c r="BW1405" s="4"/>
      <c r="BX1405" s="4"/>
      <c r="BY1405" s="4"/>
      <c r="BZ1405" s="4"/>
      <c r="CA1405" s="4"/>
      <c r="CB1405" s="4"/>
      <c r="CC1405" s="4"/>
      <c r="CD1405" s="4"/>
      <c r="CE1405" s="4"/>
      <c r="CF1405" s="4"/>
      <c r="CG1405" s="4"/>
      <c r="CH1405" s="4"/>
      <c r="CI1405" s="4"/>
      <c r="CJ1405" s="4"/>
      <c r="CK1405" s="4"/>
      <c r="CL1405" s="4"/>
      <c r="CM1405" s="4"/>
      <c r="CN1405" s="4"/>
      <c r="CO1405" s="4"/>
      <c r="CP1405" s="4"/>
      <c r="CQ1405" s="4"/>
      <c r="CR1405" s="4"/>
      <c r="CS1405" s="4"/>
      <c r="CT1405" s="4"/>
      <c r="CU1405" s="4"/>
      <c r="CV1405" s="4"/>
      <c r="CW1405" s="4"/>
    </row>
    <row r="1406" ht="12.75" customHeight="1">
      <c r="A1406" s="4"/>
      <c r="B1406" s="4"/>
      <c r="C1406" s="4"/>
      <c r="D1406" s="4"/>
      <c r="E1406" s="4"/>
      <c r="F1406" s="4"/>
      <c r="G1406" s="4"/>
      <c r="H1406" s="4"/>
      <c r="I1406" s="4"/>
      <c r="J1406" s="5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5">
        <v>2012.0</v>
      </c>
      <c r="AM1406" s="45">
        <v>8.0</v>
      </c>
      <c r="AN1406" s="46" t="s">
        <v>57</v>
      </c>
      <c r="AO1406" s="46" t="s">
        <v>59</v>
      </c>
      <c r="AP1406" s="45">
        <v>96.25</v>
      </c>
      <c r="AQ1406" s="45">
        <v>121.5</v>
      </c>
      <c r="AR1406" s="46" t="str">
        <f>IF(Stats!$AP1406&gt;Stats!$AQ1406,Stats!$AN1406,Stats!$AO1406)</f>
        <v>Forrest</v>
      </c>
      <c r="AS1406" s="46" t="str">
        <f>IF(Stats!$AR1406=Stats!$AN1406,CONCATENATE(Stats!$AN1406," over ",Stats!$AO1406),CONCATENATE(Stats!$AO1406," over ",Stats!$AN1406))</f>
        <v>Forrest over Doug</v>
      </c>
      <c r="AT1406" s="46" t="str">
        <f>IF(Stats!$AR1406=Stats!$AO1406,CONCATENATE(Stats!$AN1406," loser to ",Stats!$AO1406),CONCATENATE(Stats!$AO1406," loser to ",Stats!$AN1406))</f>
        <v>Doug loser to Forrest</v>
      </c>
      <c r="AU1406" s="45">
        <f>ABS(Stats!$AQ1406-Stats!$AP1406)</f>
        <v>25.25</v>
      </c>
      <c r="AV1406" s="45">
        <f>Stats!$AQ1406+Stats!$AP1406</f>
        <v>217.75</v>
      </c>
      <c r="AW1406" s="45"/>
      <c r="AX1406" s="4"/>
      <c r="AY1406" s="4"/>
      <c r="AZ1406" s="4"/>
      <c r="BB1406" s="4"/>
      <c r="BC1406" s="4"/>
      <c r="BD1406" s="4"/>
      <c r="BE1406" s="4"/>
      <c r="BG1406" s="4"/>
      <c r="BH1406" s="4"/>
      <c r="BI1406" s="4"/>
      <c r="BJ1406" s="4"/>
      <c r="BK1406" s="4"/>
      <c r="BL1406" s="4"/>
      <c r="BM1406" s="4"/>
      <c r="BN1406" s="4"/>
      <c r="BO1406" s="4"/>
      <c r="BP1406" s="4"/>
      <c r="BQ1406" s="4"/>
      <c r="BR1406" s="4"/>
      <c r="BS1406" s="4"/>
      <c r="BT1406" s="4"/>
      <c r="BU1406" s="4"/>
      <c r="BV1406" s="4"/>
      <c r="BW1406" s="4"/>
      <c r="BX1406" s="4"/>
      <c r="BY1406" s="4"/>
      <c r="BZ1406" s="4"/>
      <c r="CA1406" s="4"/>
      <c r="CB1406" s="4"/>
      <c r="CC1406" s="4"/>
      <c r="CD1406" s="4"/>
      <c r="CE1406" s="4"/>
      <c r="CF1406" s="4"/>
      <c r="CG1406" s="4"/>
      <c r="CH1406" s="4"/>
      <c r="CI1406" s="4"/>
      <c r="CJ1406" s="4"/>
      <c r="CK1406" s="4"/>
      <c r="CL1406" s="4"/>
      <c r="CM1406" s="4"/>
      <c r="CN1406" s="4"/>
      <c r="CO1406" s="4"/>
      <c r="CP1406" s="4"/>
      <c r="CQ1406" s="4"/>
      <c r="CR1406" s="4"/>
      <c r="CS1406" s="4"/>
      <c r="CT1406" s="4"/>
      <c r="CU1406" s="4"/>
      <c r="CV1406" s="4"/>
      <c r="CW1406" s="4"/>
    </row>
    <row r="1407" ht="12.75" customHeight="1">
      <c r="A1407" s="4"/>
      <c r="B1407" s="4"/>
      <c r="C1407" s="4"/>
      <c r="D1407" s="4"/>
      <c r="E1407" s="4"/>
      <c r="F1407" s="4"/>
      <c r="G1407" s="4"/>
      <c r="H1407" s="4"/>
      <c r="I1407" s="4"/>
      <c r="J1407" s="5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64">
        <v>2012.0</v>
      </c>
      <c r="AM1407" s="64">
        <v>7.0</v>
      </c>
      <c r="AN1407" s="65" t="s">
        <v>59</v>
      </c>
      <c r="AO1407" s="65" t="s">
        <v>55</v>
      </c>
      <c r="AP1407" s="64">
        <v>64.0</v>
      </c>
      <c r="AQ1407" s="64">
        <v>47.5</v>
      </c>
      <c r="AR1407" s="65" t="str">
        <f>IF(Stats!$AP1407&gt;Stats!$AQ1407,Stats!$AN1407,Stats!$AO1407)</f>
        <v>Forrest</v>
      </c>
      <c r="AS1407" s="65" t="str">
        <f>IF(Stats!$AR1407=Stats!$AN1407,CONCATENATE(Stats!$AN1407," over ",Stats!$AO1407),CONCATENATE(Stats!$AO1407," over ",Stats!$AN1407))</f>
        <v>Forrest over Dave</v>
      </c>
      <c r="AT1407" s="65" t="str">
        <f>IF(Stats!$AR1407=Stats!$AO1407,CONCATENATE(Stats!$AN1407," loser to ",Stats!$AO1407),CONCATENATE(Stats!$AO1407," loser to ",Stats!$AN1407))</f>
        <v>Dave loser to Forrest</v>
      </c>
      <c r="AU1407" s="64">
        <f>ABS(Stats!$AQ1407-Stats!$AP1407)</f>
        <v>16.5</v>
      </c>
      <c r="AV1407" s="64">
        <f>Stats!$AQ1407+Stats!$AP1407</f>
        <v>111.5</v>
      </c>
      <c r="AW1407" s="64"/>
      <c r="AX1407" s="4"/>
      <c r="AY1407" s="4"/>
      <c r="AZ1407" s="4"/>
      <c r="BB1407" s="4"/>
      <c r="BC1407" s="4"/>
      <c r="BD1407" s="4"/>
      <c r="BE1407" s="4"/>
      <c r="BG1407" s="4"/>
      <c r="BH1407" s="4"/>
      <c r="BI1407" s="4"/>
      <c r="BJ1407" s="4"/>
      <c r="BK1407" s="4"/>
      <c r="BL1407" s="4"/>
      <c r="BM1407" s="4"/>
      <c r="BN1407" s="4"/>
      <c r="BO1407" s="4"/>
      <c r="BP1407" s="4"/>
      <c r="BQ1407" s="4"/>
      <c r="BR1407" s="4"/>
      <c r="BS1407" s="4"/>
      <c r="BT1407" s="4"/>
      <c r="BU1407" s="4"/>
      <c r="BV1407" s="4"/>
      <c r="BW1407" s="4"/>
      <c r="BX1407" s="4"/>
      <c r="BY1407" s="4"/>
      <c r="BZ1407" s="4"/>
      <c r="CA1407" s="4"/>
      <c r="CB1407" s="4"/>
      <c r="CC1407" s="4"/>
      <c r="CD1407" s="4"/>
      <c r="CE1407" s="4"/>
      <c r="CF1407" s="4"/>
      <c r="CG1407" s="4"/>
      <c r="CH1407" s="4"/>
      <c r="CI1407" s="4"/>
      <c r="CJ1407" s="4"/>
      <c r="CK1407" s="4"/>
      <c r="CL1407" s="4"/>
      <c r="CM1407" s="4"/>
      <c r="CN1407" s="4"/>
      <c r="CO1407" s="4"/>
      <c r="CP1407" s="4"/>
      <c r="CQ1407" s="4"/>
      <c r="CR1407" s="4"/>
      <c r="CS1407" s="4"/>
      <c r="CT1407" s="4"/>
      <c r="CU1407" s="4"/>
      <c r="CV1407" s="4"/>
      <c r="CW1407" s="4"/>
    </row>
    <row r="1408" ht="12.75" customHeight="1">
      <c r="A1408" s="4"/>
      <c r="B1408" s="4"/>
      <c r="C1408" s="4"/>
      <c r="D1408" s="4"/>
      <c r="E1408" s="4"/>
      <c r="F1408" s="4"/>
      <c r="G1408" s="4"/>
      <c r="H1408" s="4"/>
      <c r="I1408" s="4"/>
      <c r="J1408" s="5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5">
        <v>2012.0</v>
      </c>
      <c r="AM1408" s="45">
        <v>7.0</v>
      </c>
      <c r="AN1408" s="46" t="s">
        <v>50</v>
      </c>
      <c r="AO1408" s="46" t="s">
        <v>68</v>
      </c>
      <c r="AP1408" s="45">
        <v>91.5</v>
      </c>
      <c r="AQ1408" s="45">
        <v>104.25</v>
      </c>
      <c r="AR1408" s="46" t="str">
        <f>IF(Stats!$AP1408&gt;Stats!$AQ1408,Stats!$AN1408,Stats!$AO1408)</f>
        <v>Ryan</v>
      </c>
      <c r="AS1408" s="46" t="str">
        <f>IF(Stats!$AR1408=Stats!$AN1408,CONCATENATE(Stats!$AN1408," over ",Stats!$AO1408),CONCATENATE(Stats!$AO1408," over ",Stats!$AN1408))</f>
        <v>Ryan over AJ</v>
      </c>
      <c r="AT1408" s="46" t="str">
        <f>IF(Stats!$AR1408=Stats!$AO1408,CONCATENATE(Stats!$AN1408," loser to ",Stats!$AO1408),CONCATENATE(Stats!$AO1408," loser to ",Stats!$AN1408))</f>
        <v>AJ loser to Ryan</v>
      </c>
      <c r="AU1408" s="45">
        <f>ABS(Stats!$AQ1408-Stats!$AP1408)</f>
        <v>12.75</v>
      </c>
      <c r="AV1408" s="45">
        <f>Stats!$AQ1408+Stats!$AP1408</f>
        <v>195.75</v>
      </c>
      <c r="AW1408" s="45"/>
      <c r="AX1408" s="4"/>
      <c r="AY1408" s="4"/>
      <c r="AZ1408" s="4"/>
      <c r="BB1408" s="4"/>
      <c r="BC1408" s="4"/>
      <c r="BD1408" s="4"/>
      <c r="BE1408" s="4"/>
      <c r="BG1408" s="4"/>
      <c r="BH1408" s="4"/>
      <c r="BI1408" s="4"/>
      <c r="BJ1408" s="4"/>
      <c r="BK1408" s="4"/>
      <c r="BL1408" s="4"/>
      <c r="BM1408" s="4"/>
      <c r="BN1408" s="4"/>
      <c r="BO1408" s="4"/>
      <c r="BP1408" s="4"/>
      <c r="BQ1408" s="4"/>
      <c r="BR1408" s="4"/>
      <c r="BS1408" s="4"/>
      <c r="BT1408" s="4"/>
      <c r="BU1408" s="4"/>
      <c r="BV1408" s="4"/>
      <c r="BW1408" s="4"/>
      <c r="BX1408" s="4"/>
      <c r="BY1408" s="4"/>
      <c r="BZ1408" s="4"/>
      <c r="CA1408" s="4"/>
      <c r="CB1408" s="4"/>
      <c r="CC1408" s="4"/>
      <c r="CD1408" s="4"/>
      <c r="CE1408" s="4"/>
      <c r="CF1408" s="4"/>
      <c r="CG1408" s="4"/>
      <c r="CH1408" s="4"/>
      <c r="CI1408" s="4"/>
      <c r="CJ1408" s="4"/>
      <c r="CK1408" s="4"/>
      <c r="CL1408" s="4"/>
      <c r="CM1408" s="4"/>
      <c r="CN1408" s="4"/>
      <c r="CO1408" s="4"/>
      <c r="CP1408" s="4"/>
      <c r="CQ1408" s="4"/>
      <c r="CR1408" s="4"/>
      <c r="CS1408" s="4"/>
      <c r="CT1408" s="4"/>
      <c r="CU1408" s="4"/>
      <c r="CV1408" s="4"/>
      <c r="CW1408" s="4"/>
    </row>
    <row r="1409" ht="12.75" customHeight="1">
      <c r="A1409" s="4"/>
      <c r="B1409" s="4"/>
      <c r="C1409" s="4"/>
      <c r="D1409" s="4"/>
      <c r="E1409" s="4"/>
      <c r="F1409" s="4"/>
      <c r="G1409" s="4"/>
      <c r="H1409" s="4"/>
      <c r="I1409" s="4"/>
      <c r="J1409" s="5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64">
        <v>2012.0</v>
      </c>
      <c r="AM1409" s="64">
        <v>7.0</v>
      </c>
      <c r="AN1409" s="65" t="s">
        <v>61</v>
      </c>
      <c r="AO1409" s="65" t="s">
        <v>63</v>
      </c>
      <c r="AP1409" s="64">
        <v>75.25</v>
      </c>
      <c r="AQ1409" s="64">
        <v>102.0</v>
      </c>
      <c r="AR1409" s="65" t="str">
        <f>IF(Stats!$AP1409&gt;Stats!$AQ1409,Stats!$AN1409,Stats!$AO1409)</f>
        <v>Mike S</v>
      </c>
      <c r="AS1409" s="65" t="str">
        <f>IF(Stats!$AR1409=Stats!$AN1409,CONCATENATE(Stats!$AN1409," over ",Stats!$AO1409),CONCATENATE(Stats!$AO1409," over ",Stats!$AN1409))</f>
        <v>Mike S over Jimmy</v>
      </c>
      <c r="AT1409" s="65" t="str">
        <f>IF(Stats!$AR1409=Stats!$AO1409,CONCATENATE(Stats!$AN1409," loser to ",Stats!$AO1409),CONCATENATE(Stats!$AO1409," loser to ",Stats!$AN1409))</f>
        <v>Jimmy loser to Mike S</v>
      </c>
      <c r="AU1409" s="64">
        <f>ABS(Stats!$AQ1409-Stats!$AP1409)</f>
        <v>26.75</v>
      </c>
      <c r="AV1409" s="64">
        <f>Stats!$AQ1409+Stats!$AP1409</f>
        <v>177.25</v>
      </c>
      <c r="AW1409" s="64"/>
      <c r="AX1409" s="4"/>
      <c r="AY1409" s="4"/>
      <c r="AZ1409" s="4"/>
      <c r="BB1409" s="4"/>
      <c r="BC1409" s="4"/>
      <c r="BD1409" s="4"/>
      <c r="BE1409" s="4"/>
      <c r="BG1409" s="4"/>
      <c r="BH1409" s="4"/>
      <c r="BI1409" s="4"/>
      <c r="BJ1409" s="4"/>
      <c r="BK1409" s="4"/>
      <c r="BL1409" s="4"/>
      <c r="BM1409" s="4"/>
      <c r="BN1409" s="4"/>
      <c r="BO1409" s="4"/>
      <c r="BP1409" s="4"/>
      <c r="BQ1409" s="4"/>
      <c r="BR1409" s="4"/>
      <c r="BS1409" s="4"/>
      <c r="BT1409" s="4"/>
      <c r="BU1409" s="4"/>
      <c r="BV1409" s="4"/>
      <c r="BW1409" s="4"/>
      <c r="BX1409" s="4"/>
      <c r="BY1409" s="4"/>
      <c r="BZ1409" s="4"/>
      <c r="CA1409" s="4"/>
      <c r="CB1409" s="4"/>
      <c r="CC1409" s="4"/>
      <c r="CD1409" s="4"/>
      <c r="CE1409" s="4"/>
      <c r="CF1409" s="4"/>
      <c r="CG1409" s="4"/>
      <c r="CH1409" s="4"/>
      <c r="CI1409" s="4"/>
      <c r="CJ1409" s="4"/>
      <c r="CK1409" s="4"/>
      <c r="CL1409" s="4"/>
      <c r="CM1409" s="4"/>
      <c r="CN1409" s="4"/>
      <c r="CO1409" s="4"/>
      <c r="CP1409" s="4"/>
      <c r="CQ1409" s="4"/>
      <c r="CR1409" s="4"/>
      <c r="CS1409" s="4"/>
      <c r="CT1409" s="4"/>
      <c r="CU1409" s="4"/>
      <c r="CV1409" s="4"/>
      <c r="CW1409" s="4"/>
    </row>
    <row r="1410" ht="12.75" customHeight="1">
      <c r="A1410" s="4"/>
      <c r="B1410" s="4"/>
      <c r="C1410" s="4"/>
      <c r="D1410" s="4"/>
      <c r="E1410" s="4"/>
      <c r="F1410" s="4"/>
      <c r="G1410" s="4"/>
      <c r="H1410" s="4"/>
      <c r="I1410" s="4"/>
      <c r="J1410" s="5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5">
        <v>2012.0</v>
      </c>
      <c r="AM1410" s="45">
        <v>7.0</v>
      </c>
      <c r="AN1410" s="46" t="s">
        <v>65</v>
      </c>
      <c r="AO1410" s="46" t="s">
        <v>69</v>
      </c>
      <c r="AP1410" s="45">
        <v>105.75</v>
      </c>
      <c r="AQ1410" s="45">
        <v>119.5</v>
      </c>
      <c r="AR1410" s="46" t="str">
        <f>IF(Stats!$AP1410&gt;Stats!$AQ1410,Stats!$AN1410,Stats!$AO1410)</f>
        <v>Todd</v>
      </c>
      <c r="AS1410" s="46" t="str">
        <f>IF(Stats!$AR1410=Stats!$AN1410,CONCATENATE(Stats!$AN1410," over ",Stats!$AO1410),CONCATENATE(Stats!$AO1410," over ",Stats!$AN1410))</f>
        <v>Todd over Neill</v>
      </c>
      <c r="AT1410" s="46" t="str">
        <f>IF(Stats!$AR1410=Stats!$AO1410,CONCATENATE(Stats!$AN1410," loser to ",Stats!$AO1410),CONCATENATE(Stats!$AO1410," loser to ",Stats!$AN1410))</f>
        <v>Neill loser to Todd</v>
      </c>
      <c r="AU1410" s="45">
        <f>ABS(Stats!$AQ1410-Stats!$AP1410)</f>
        <v>13.75</v>
      </c>
      <c r="AV1410" s="45">
        <f>Stats!$AQ1410+Stats!$AP1410</f>
        <v>225.25</v>
      </c>
      <c r="AW1410" s="45"/>
      <c r="AX1410" s="4"/>
      <c r="AY1410" s="4"/>
      <c r="AZ1410" s="4"/>
      <c r="BB1410" s="4"/>
      <c r="BC1410" s="4"/>
      <c r="BD1410" s="4"/>
      <c r="BE1410" s="4"/>
      <c r="BG1410" s="4"/>
      <c r="BH1410" s="4"/>
      <c r="BI1410" s="4"/>
      <c r="BJ1410" s="4"/>
      <c r="BK1410" s="4"/>
      <c r="BL1410" s="4"/>
      <c r="BM1410" s="4"/>
      <c r="BN1410" s="4"/>
      <c r="BO1410" s="4"/>
      <c r="BP1410" s="4"/>
      <c r="BQ1410" s="4"/>
      <c r="BR1410" s="4"/>
      <c r="BS1410" s="4"/>
      <c r="BT1410" s="4"/>
      <c r="BU1410" s="4"/>
      <c r="BV1410" s="4"/>
      <c r="BW1410" s="4"/>
      <c r="BX1410" s="4"/>
      <c r="BY1410" s="4"/>
      <c r="BZ1410" s="4"/>
      <c r="CA1410" s="4"/>
      <c r="CB1410" s="4"/>
      <c r="CC1410" s="4"/>
      <c r="CD1410" s="4"/>
      <c r="CE1410" s="4"/>
      <c r="CF1410" s="4"/>
      <c r="CG1410" s="4"/>
      <c r="CH1410" s="4"/>
      <c r="CI1410" s="4"/>
      <c r="CJ1410" s="4"/>
      <c r="CK1410" s="4"/>
      <c r="CL1410" s="4"/>
      <c r="CM1410" s="4"/>
      <c r="CN1410" s="4"/>
      <c r="CO1410" s="4"/>
      <c r="CP1410" s="4"/>
      <c r="CQ1410" s="4"/>
      <c r="CR1410" s="4"/>
      <c r="CS1410" s="4"/>
      <c r="CT1410" s="4"/>
      <c r="CU1410" s="4"/>
      <c r="CV1410" s="4"/>
      <c r="CW1410" s="4"/>
    </row>
    <row r="1411" ht="12.75" customHeight="1">
      <c r="A1411" s="4"/>
      <c r="B1411" s="4"/>
      <c r="C1411" s="4"/>
      <c r="D1411" s="4"/>
      <c r="E1411" s="4"/>
      <c r="F1411" s="4"/>
      <c r="G1411" s="4"/>
      <c r="H1411" s="4"/>
      <c r="I1411" s="4"/>
      <c r="J1411" s="5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64">
        <v>2012.0</v>
      </c>
      <c r="AM1411" s="64">
        <v>7.0</v>
      </c>
      <c r="AN1411" s="65" t="s">
        <v>51</v>
      </c>
      <c r="AO1411" s="65" t="s">
        <v>49</v>
      </c>
      <c r="AP1411" s="64">
        <v>78.5</v>
      </c>
      <c r="AQ1411" s="64">
        <v>133.5</v>
      </c>
      <c r="AR1411" s="65" t="str">
        <f>IF(Stats!$AP1411&gt;Stats!$AQ1411,Stats!$AN1411,Stats!$AO1411)</f>
        <v>Adler</v>
      </c>
      <c r="AS1411" s="65" t="str">
        <f>IF(Stats!$AR1411=Stats!$AN1411,CONCATENATE(Stats!$AN1411," over ",Stats!$AO1411),CONCATENATE(Stats!$AO1411," over ",Stats!$AN1411))</f>
        <v>Adler over Cam</v>
      </c>
      <c r="AT1411" s="65" t="str">
        <f>IF(Stats!$AR1411=Stats!$AO1411,CONCATENATE(Stats!$AN1411," loser to ",Stats!$AO1411),CONCATENATE(Stats!$AO1411," loser to ",Stats!$AN1411))</f>
        <v>Cam loser to Adler</v>
      </c>
      <c r="AU1411" s="64">
        <f>ABS(Stats!$AQ1411-Stats!$AP1411)</f>
        <v>55</v>
      </c>
      <c r="AV1411" s="64">
        <f>Stats!$AQ1411+Stats!$AP1411</f>
        <v>212</v>
      </c>
      <c r="AW1411" s="64"/>
      <c r="AX1411" s="4"/>
      <c r="AY1411" s="4"/>
      <c r="AZ1411" s="4"/>
      <c r="BB1411" s="4"/>
      <c r="BC1411" s="4"/>
      <c r="BD1411" s="4"/>
      <c r="BE1411" s="4"/>
      <c r="BG1411" s="4"/>
      <c r="BH1411" s="4"/>
      <c r="BI1411" s="4"/>
      <c r="BJ1411" s="4"/>
      <c r="BK1411" s="4"/>
      <c r="BL1411" s="4"/>
      <c r="BM1411" s="4"/>
      <c r="BN1411" s="4"/>
      <c r="BO1411" s="4"/>
      <c r="BP1411" s="4"/>
      <c r="BQ1411" s="4"/>
      <c r="BR1411" s="4"/>
      <c r="BS1411" s="4"/>
      <c r="BT1411" s="4"/>
      <c r="BU1411" s="4"/>
      <c r="BV1411" s="4"/>
      <c r="BW1411" s="4"/>
      <c r="BX1411" s="4"/>
      <c r="BY1411" s="4"/>
      <c r="BZ1411" s="4"/>
      <c r="CA1411" s="4"/>
      <c r="CB1411" s="4"/>
      <c r="CC1411" s="4"/>
      <c r="CD1411" s="4"/>
      <c r="CE1411" s="4"/>
      <c r="CF1411" s="4"/>
      <c r="CG1411" s="4"/>
      <c r="CH1411" s="4"/>
      <c r="CI1411" s="4"/>
      <c r="CJ1411" s="4"/>
      <c r="CK1411" s="4"/>
      <c r="CL1411" s="4"/>
      <c r="CM1411" s="4"/>
      <c r="CN1411" s="4"/>
      <c r="CO1411" s="4"/>
      <c r="CP1411" s="4"/>
      <c r="CQ1411" s="4"/>
      <c r="CR1411" s="4"/>
      <c r="CS1411" s="4"/>
      <c r="CT1411" s="4"/>
      <c r="CU1411" s="4"/>
      <c r="CV1411" s="4"/>
      <c r="CW1411" s="4"/>
    </row>
    <row r="1412" ht="12.75" customHeight="1">
      <c r="A1412" s="4"/>
      <c r="B1412" s="4"/>
      <c r="C1412" s="4"/>
      <c r="D1412" s="4"/>
      <c r="E1412" s="4"/>
      <c r="F1412" s="4"/>
      <c r="G1412" s="4"/>
      <c r="H1412" s="4"/>
      <c r="I1412" s="4"/>
      <c r="J1412" s="5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5">
        <v>2012.0</v>
      </c>
      <c r="AM1412" s="45">
        <v>7.0</v>
      </c>
      <c r="AN1412" s="46" t="s">
        <v>66</v>
      </c>
      <c r="AO1412" s="46" t="s">
        <v>57</v>
      </c>
      <c r="AP1412" s="45">
        <v>107.75</v>
      </c>
      <c r="AQ1412" s="45">
        <v>108.5</v>
      </c>
      <c r="AR1412" s="46" t="str">
        <f>IF(Stats!$AP1412&gt;Stats!$AQ1412,Stats!$AN1412,Stats!$AO1412)</f>
        <v>Doug</v>
      </c>
      <c r="AS1412" s="46" t="str">
        <f>IF(Stats!$AR1412=Stats!$AN1412,CONCATENATE(Stats!$AN1412," over ",Stats!$AO1412),CONCATENATE(Stats!$AO1412," over ",Stats!$AN1412))</f>
        <v>Doug over Nixon</v>
      </c>
      <c r="AT1412" s="46" t="str">
        <f>IF(Stats!$AR1412=Stats!$AO1412,CONCATENATE(Stats!$AN1412," loser to ",Stats!$AO1412),CONCATENATE(Stats!$AO1412," loser to ",Stats!$AN1412))</f>
        <v>Nixon loser to Doug</v>
      </c>
      <c r="AU1412" s="45">
        <f>ABS(Stats!$AQ1412-Stats!$AP1412)</f>
        <v>0.75</v>
      </c>
      <c r="AV1412" s="45">
        <f>Stats!$AQ1412+Stats!$AP1412</f>
        <v>216.25</v>
      </c>
      <c r="AW1412" s="45"/>
      <c r="AX1412" s="4"/>
      <c r="AY1412" s="4"/>
      <c r="AZ1412" s="4"/>
      <c r="BB1412" s="4"/>
      <c r="BC1412" s="4"/>
      <c r="BD1412" s="4"/>
      <c r="BE1412" s="4"/>
      <c r="BG1412" s="4"/>
      <c r="BH1412" s="4"/>
      <c r="BI1412" s="4"/>
      <c r="BJ1412" s="4"/>
      <c r="BK1412" s="4"/>
      <c r="BL1412" s="4"/>
      <c r="BM1412" s="4"/>
      <c r="BN1412" s="4"/>
      <c r="BO1412" s="4"/>
      <c r="BP1412" s="4"/>
      <c r="BQ1412" s="4"/>
      <c r="BR1412" s="4"/>
      <c r="BS1412" s="4"/>
      <c r="BT1412" s="4"/>
      <c r="BU1412" s="4"/>
      <c r="BV1412" s="4"/>
      <c r="BW1412" s="4"/>
      <c r="BX1412" s="4"/>
      <c r="BY1412" s="4"/>
      <c r="BZ1412" s="4"/>
      <c r="CA1412" s="4"/>
      <c r="CB1412" s="4"/>
      <c r="CC1412" s="4"/>
      <c r="CD1412" s="4"/>
      <c r="CE1412" s="4"/>
      <c r="CF1412" s="4"/>
      <c r="CG1412" s="4"/>
      <c r="CH1412" s="4"/>
      <c r="CI1412" s="4"/>
      <c r="CJ1412" s="4"/>
      <c r="CK1412" s="4"/>
      <c r="CL1412" s="4"/>
      <c r="CM1412" s="4"/>
      <c r="CN1412" s="4"/>
      <c r="CO1412" s="4"/>
      <c r="CP1412" s="4"/>
      <c r="CQ1412" s="4"/>
      <c r="CR1412" s="4"/>
      <c r="CS1412" s="4"/>
      <c r="CT1412" s="4"/>
      <c r="CU1412" s="4"/>
      <c r="CV1412" s="4"/>
      <c r="CW1412" s="4"/>
    </row>
    <row r="1413" ht="12.75" customHeight="1">
      <c r="A1413" s="4"/>
      <c r="B1413" s="4"/>
      <c r="C1413" s="4"/>
      <c r="D1413" s="4"/>
      <c r="E1413" s="4"/>
      <c r="F1413" s="4"/>
      <c r="G1413" s="4"/>
      <c r="H1413" s="4"/>
      <c r="I1413" s="4"/>
      <c r="J1413" s="5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64">
        <v>2012.0</v>
      </c>
      <c r="AM1413" s="64">
        <v>6.0</v>
      </c>
      <c r="AN1413" s="65" t="s">
        <v>55</v>
      </c>
      <c r="AO1413" s="65" t="s">
        <v>66</v>
      </c>
      <c r="AP1413" s="64">
        <v>81.25</v>
      </c>
      <c r="AQ1413" s="64">
        <v>61.5</v>
      </c>
      <c r="AR1413" s="65" t="str">
        <f>IF(Stats!$AP1413&gt;Stats!$AQ1413,Stats!$AN1413,Stats!$AO1413)</f>
        <v>Dave</v>
      </c>
      <c r="AS1413" s="65" t="str">
        <f>IF(Stats!$AR1413=Stats!$AN1413,CONCATENATE(Stats!$AN1413," over ",Stats!$AO1413),CONCATENATE(Stats!$AO1413," over ",Stats!$AN1413))</f>
        <v>Dave over Nixon</v>
      </c>
      <c r="AT1413" s="65" t="str">
        <f>IF(Stats!$AR1413=Stats!$AO1413,CONCATENATE(Stats!$AN1413," loser to ",Stats!$AO1413),CONCATENATE(Stats!$AO1413," loser to ",Stats!$AN1413))</f>
        <v>Nixon loser to Dave</v>
      </c>
      <c r="AU1413" s="64">
        <f>ABS(Stats!$AQ1413-Stats!$AP1413)</f>
        <v>19.75</v>
      </c>
      <c r="AV1413" s="64">
        <f>Stats!$AQ1413+Stats!$AP1413</f>
        <v>142.75</v>
      </c>
      <c r="AW1413" s="64"/>
      <c r="AX1413" s="4"/>
      <c r="AY1413" s="4"/>
      <c r="AZ1413" s="4"/>
      <c r="BB1413" s="4"/>
      <c r="BC1413" s="4"/>
      <c r="BD1413" s="4"/>
      <c r="BE1413" s="4"/>
      <c r="BG1413" s="4"/>
      <c r="BH1413" s="4"/>
      <c r="BI1413" s="4"/>
      <c r="BJ1413" s="4"/>
      <c r="BK1413" s="4"/>
      <c r="BL1413" s="4"/>
      <c r="BM1413" s="4"/>
      <c r="BN1413" s="4"/>
      <c r="BO1413" s="4"/>
      <c r="BP1413" s="4"/>
      <c r="BQ1413" s="4"/>
      <c r="BR1413" s="4"/>
      <c r="BS1413" s="4"/>
      <c r="BT1413" s="4"/>
      <c r="BU1413" s="4"/>
      <c r="BV1413" s="4"/>
      <c r="BW1413" s="4"/>
      <c r="BX1413" s="4"/>
      <c r="BY1413" s="4"/>
      <c r="BZ1413" s="4"/>
      <c r="CA1413" s="4"/>
      <c r="CB1413" s="4"/>
      <c r="CC1413" s="4"/>
      <c r="CD1413" s="4"/>
      <c r="CE1413" s="4"/>
      <c r="CF1413" s="4"/>
      <c r="CG1413" s="4"/>
      <c r="CH1413" s="4"/>
      <c r="CI1413" s="4"/>
      <c r="CJ1413" s="4"/>
      <c r="CK1413" s="4"/>
      <c r="CL1413" s="4"/>
      <c r="CM1413" s="4"/>
      <c r="CN1413" s="4"/>
      <c r="CO1413" s="4"/>
      <c r="CP1413" s="4"/>
      <c r="CQ1413" s="4"/>
      <c r="CR1413" s="4"/>
      <c r="CS1413" s="4"/>
      <c r="CT1413" s="4"/>
      <c r="CU1413" s="4"/>
      <c r="CV1413" s="4"/>
      <c r="CW1413" s="4"/>
    </row>
    <row r="1414" ht="12.75" customHeight="1">
      <c r="A1414" s="4"/>
      <c r="B1414" s="4"/>
      <c r="C1414" s="4"/>
      <c r="D1414" s="4"/>
      <c r="E1414" s="4"/>
      <c r="F1414" s="4"/>
      <c r="G1414" s="4"/>
      <c r="H1414" s="4"/>
      <c r="I1414" s="4"/>
      <c r="J1414" s="5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5">
        <v>2012.0</v>
      </c>
      <c r="AM1414" s="45">
        <v>6.0</v>
      </c>
      <c r="AN1414" s="46" t="s">
        <v>68</v>
      </c>
      <c r="AO1414" s="46" t="s">
        <v>59</v>
      </c>
      <c r="AP1414" s="45">
        <v>145.75</v>
      </c>
      <c r="AQ1414" s="45">
        <v>116.0</v>
      </c>
      <c r="AR1414" s="46" t="str">
        <f>IF(Stats!$AP1414&gt;Stats!$AQ1414,Stats!$AN1414,Stats!$AO1414)</f>
        <v>Ryan</v>
      </c>
      <c r="AS1414" s="46" t="str">
        <f>IF(Stats!$AR1414=Stats!$AN1414,CONCATENATE(Stats!$AN1414," over ",Stats!$AO1414),CONCATENATE(Stats!$AO1414," over ",Stats!$AN1414))</f>
        <v>Ryan over Forrest</v>
      </c>
      <c r="AT1414" s="46" t="str">
        <f>IF(Stats!$AR1414=Stats!$AO1414,CONCATENATE(Stats!$AN1414," loser to ",Stats!$AO1414),CONCATENATE(Stats!$AO1414," loser to ",Stats!$AN1414))</f>
        <v>Forrest loser to Ryan</v>
      </c>
      <c r="AU1414" s="45">
        <f>ABS(Stats!$AQ1414-Stats!$AP1414)</f>
        <v>29.75</v>
      </c>
      <c r="AV1414" s="45">
        <f>Stats!$AQ1414+Stats!$AP1414</f>
        <v>261.75</v>
      </c>
      <c r="AW1414" s="45"/>
      <c r="AX1414" s="4"/>
      <c r="AY1414" s="4"/>
      <c r="AZ1414" s="4"/>
      <c r="BB1414" s="4"/>
      <c r="BC1414" s="4"/>
      <c r="BD1414" s="4"/>
      <c r="BE1414" s="4"/>
      <c r="BG1414" s="4"/>
      <c r="BH1414" s="4"/>
      <c r="BI1414" s="4"/>
      <c r="BJ1414" s="4"/>
      <c r="BK1414" s="4"/>
      <c r="BL1414" s="4"/>
      <c r="BM1414" s="4"/>
      <c r="BN1414" s="4"/>
      <c r="BO1414" s="4"/>
      <c r="BP1414" s="4"/>
      <c r="BQ1414" s="4"/>
      <c r="BR1414" s="4"/>
      <c r="BS1414" s="4"/>
      <c r="BT1414" s="4"/>
      <c r="BU1414" s="4"/>
      <c r="BV1414" s="4"/>
      <c r="BW1414" s="4"/>
      <c r="BX1414" s="4"/>
      <c r="BY1414" s="4"/>
      <c r="BZ1414" s="4"/>
      <c r="CA1414" s="4"/>
      <c r="CB1414" s="4"/>
      <c r="CC1414" s="4"/>
      <c r="CD1414" s="4"/>
      <c r="CE1414" s="4"/>
      <c r="CF1414" s="4"/>
      <c r="CG1414" s="4"/>
      <c r="CH1414" s="4"/>
      <c r="CI1414" s="4"/>
      <c r="CJ1414" s="4"/>
      <c r="CK1414" s="4"/>
      <c r="CL1414" s="4"/>
      <c r="CM1414" s="4"/>
      <c r="CN1414" s="4"/>
      <c r="CO1414" s="4"/>
      <c r="CP1414" s="4"/>
      <c r="CQ1414" s="4"/>
      <c r="CR1414" s="4"/>
      <c r="CS1414" s="4"/>
      <c r="CT1414" s="4"/>
      <c r="CU1414" s="4"/>
      <c r="CV1414" s="4"/>
      <c r="CW1414" s="4"/>
    </row>
    <row r="1415" ht="12.75" customHeight="1">
      <c r="A1415" s="4"/>
      <c r="B1415" s="4"/>
      <c r="C1415" s="4"/>
      <c r="D1415" s="4"/>
      <c r="E1415" s="4"/>
      <c r="F1415" s="4"/>
      <c r="G1415" s="4"/>
      <c r="H1415" s="4"/>
      <c r="I1415" s="4"/>
      <c r="J1415" s="5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64">
        <v>2012.0</v>
      </c>
      <c r="AM1415" s="64">
        <v>6.0</v>
      </c>
      <c r="AN1415" s="65" t="s">
        <v>63</v>
      </c>
      <c r="AO1415" s="65" t="s">
        <v>50</v>
      </c>
      <c r="AP1415" s="64">
        <v>104.5</v>
      </c>
      <c r="AQ1415" s="64">
        <v>103.75</v>
      </c>
      <c r="AR1415" s="65" t="str">
        <f>IF(Stats!$AP1415&gt;Stats!$AQ1415,Stats!$AN1415,Stats!$AO1415)</f>
        <v>Mike S</v>
      </c>
      <c r="AS1415" s="65" t="str">
        <f>IF(Stats!$AR1415=Stats!$AN1415,CONCATENATE(Stats!$AN1415," over ",Stats!$AO1415),CONCATENATE(Stats!$AO1415," over ",Stats!$AN1415))</f>
        <v>Mike S over AJ</v>
      </c>
      <c r="AT1415" s="65" t="str">
        <f>IF(Stats!$AR1415=Stats!$AO1415,CONCATENATE(Stats!$AN1415," loser to ",Stats!$AO1415),CONCATENATE(Stats!$AO1415," loser to ",Stats!$AN1415))</f>
        <v>AJ loser to Mike S</v>
      </c>
      <c r="AU1415" s="64">
        <f>ABS(Stats!$AQ1415-Stats!$AP1415)</f>
        <v>0.75</v>
      </c>
      <c r="AV1415" s="64">
        <f>Stats!$AQ1415+Stats!$AP1415</f>
        <v>208.25</v>
      </c>
      <c r="AW1415" s="64"/>
      <c r="AX1415" s="4"/>
      <c r="AY1415" s="4"/>
      <c r="AZ1415" s="4"/>
      <c r="BB1415" s="4"/>
      <c r="BC1415" s="4"/>
      <c r="BD1415" s="4"/>
      <c r="BE1415" s="4"/>
      <c r="BG1415" s="4"/>
      <c r="BH1415" s="4"/>
      <c r="BI1415" s="4"/>
      <c r="BJ1415" s="4"/>
      <c r="BK1415" s="4"/>
      <c r="BL1415" s="4"/>
      <c r="BM1415" s="4"/>
      <c r="BN1415" s="4"/>
      <c r="BO1415" s="4"/>
      <c r="BP1415" s="4"/>
      <c r="BQ1415" s="4"/>
      <c r="BR1415" s="4"/>
      <c r="BS1415" s="4"/>
      <c r="BT1415" s="4"/>
      <c r="BU1415" s="4"/>
      <c r="BV1415" s="4"/>
      <c r="BW1415" s="4"/>
      <c r="BX1415" s="4"/>
      <c r="BY1415" s="4"/>
      <c r="BZ1415" s="4"/>
      <c r="CA1415" s="4"/>
      <c r="CB1415" s="4"/>
      <c r="CC1415" s="4"/>
      <c r="CD1415" s="4"/>
      <c r="CE1415" s="4"/>
      <c r="CF1415" s="4"/>
      <c r="CG1415" s="4"/>
      <c r="CH1415" s="4"/>
      <c r="CI1415" s="4"/>
      <c r="CJ1415" s="4"/>
      <c r="CK1415" s="4"/>
      <c r="CL1415" s="4"/>
      <c r="CM1415" s="4"/>
      <c r="CN1415" s="4"/>
      <c r="CO1415" s="4"/>
      <c r="CP1415" s="4"/>
      <c r="CQ1415" s="4"/>
      <c r="CR1415" s="4"/>
      <c r="CS1415" s="4"/>
      <c r="CT1415" s="4"/>
      <c r="CU1415" s="4"/>
      <c r="CV1415" s="4"/>
      <c r="CW1415" s="4"/>
    </row>
    <row r="1416" ht="12.75" customHeight="1">
      <c r="A1416" s="4"/>
      <c r="B1416" s="4"/>
      <c r="C1416" s="4"/>
      <c r="D1416" s="4"/>
      <c r="E1416" s="4"/>
      <c r="F1416" s="4"/>
      <c r="G1416" s="4"/>
      <c r="H1416" s="4"/>
      <c r="I1416" s="4"/>
      <c r="J1416" s="5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5">
        <v>2012.0</v>
      </c>
      <c r="AM1416" s="45">
        <v>6.0</v>
      </c>
      <c r="AN1416" s="46" t="s">
        <v>69</v>
      </c>
      <c r="AO1416" s="46" t="s">
        <v>61</v>
      </c>
      <c r="AP1416" s="45">
        <v>115.5</v>
      </c>
      <c r="AQ1416" s="45">
        <v>121.25</v>
      </c>
      <c r="AR1416" s="46" t="str">
        <f>IF(Stats!$AP1416&gt;Stats!$AQ1416,Stats!$AN1416,Stats!$AO1416)</f>
        <v>Jimmy</v>
      </c>
      <c r="AS1416" s="46" t="str">
        <f>IF(Stats!$AR1416=Stats!$AN1416,CONCATENATE(Stats!$AN1416," over ",Stats!$AO1416),CONCATENATE(Stats!$AO1416," over ",Stats!$AN1416))</f>
        <v>Jimmy over Todd</v>
      </c>
      <c r="AT1416" s="46" t="str">
        <f>IF(Stats!$AR1416=Stats!$AO1416,CONCATENATE(Stats!$AN1416," loser to ",Stats!$AO1416),CONCATENATE(Stats!$AO1416," loser to ",Stats!$AN1416))</f>
        <v>Todd loser to Jimmy</v>
      </c>
      <c r="AU1416" s="45">
        <f>ABS(Stats!$AQ1416-Stats!$AP1416)</f>
        <v>5.75</v>
      </c>
      <c r="AV1416" s="45">
        <f>Stats!$AQ1416+Stats!$AP1416</f>
        <v>236.75</v>
      </c>
      <c r="AW1416" s="45"/>
      <c r="AX1416" s="4"/>
      <c r="AY1416" s="4"/>
      <c r="AZ1416" s="4"/>
      <c r="BB1416" s="4"/>
      <c r="BC1416" s="4"/>
      <c r="BD1416" s="4"/>
      <c r="BE1416" s="4"/>
      <c r="BG1416" s="4"/>
      <c r="BH1416" s="4"/>
      <c r="BI1416" s="4"/>
      <c r="BJ1416" s="4"/>
      <c r="BK1416" s="4"/>
      <c r="BL1416" s="4"/>
      <c r="BM1416" s="4"/>
      <c r="BN1416" s="4"/>
      <c r="BO1416" s="4"/>
      <c r="BP1416" s="4"/>
      <c r="BQ1416" s="4"/>
      <c r="BR1416" s="4"/>
      <c r="BS1416" s="4"/>
      <c r="BT1416" s="4"/>
      <c r="BU1416" s="4"/>
      <c r="BV1416" s="4"/>
      <c r="BW1416" s="4"/>
      <c r="BX1416" s="4"/>
      <c r="BY1416" s="4"/>
      <c r="BZ1416" s="4"/>
      <c r="CA1416" s="4"/>
      <c r="CB1416" s="4"/>
      <c r="CC1416" s="4"/>
      <c r="CD1416" s="4"/>
      <c r="CE1416" s="4"/>
      <c r="CF1416" s="4"/>
      <c r="CG1416" s="4"/>
      <c r="CH1416" s="4"/>
      <c r="CI1416" s="4"/>
      <c r="CJ1416" s="4"/>
      <c r="CK1416" s="4"/>
      <c r="CL1416" s="4"/>
      <c r="CM1416" s="4"/>
      <c r="CN1416" s="4"/>
      <c r="CO1416" s="4"/>
      <c r="CP1416" s="4"/>
      <c r="CQ1416" s="4"/>
      <c r="CR1416" s="4"/>
      <c r="CS1416" s="4"/>
      <c r="CT1416" s="4"/>
      <c r="CU1416" s="4"/>
      <c r="CV1416" s="4"/>
      <c r="CW1416" s="4"/>
    </row>
    <row r="1417" ht="12.75" customHeight="1">
      <c r="A1417" s="4"/>
      <c r="B1417" s="4"/>
      <c r="C1417" s="4"/>
      <c r="D1417" s="4"/>
      <c r="E1417" s="4"/>
      <c r="F1417" s="4"/>
      <c r="G1417" s="4"/>
      <c r="H1417" s="4"/>
      <c r="I1417" s="4"/>
      <c r="J1417" s="5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64">
        <v>2012.0</v>
      </c>
      <c r="AM1417" s="64">
        <v>6.0</v>
      </c>
      <c r="AN1417" s="65" t="s">
        <v>49</v>
      </c>
      <c r="AO1417" s="65" t="s">
        <v>65</v>
      </c>
      <c r="AP1417" s="64">
        <v>81.25</v>
      </c>
      <c r="AQ1417" s="64">
        <v>73.0</v>
      </c>
      <c r="AR1417" s="65" t="str">
        <f>IF(Stats!$AP1417&gt;Stats!$AQ1417,Stats!$AN1417,Stats!$AO1417)</f>
        <v>Adler</v>
      </c>
      <c r="AS1417" s="65" t="str">
        <f>IF(Stats!$AR1417=Stats!$AN1417,CONCATENATE(Stats!$AN1417," over ",Stats!$AO1417),CONCATENATE(Stats!$AO1417," over ",Stats!$AN1417))</f>
        <v>Adler over Neill</v>
      </c>
      <c r="AT1417" s="65" t="str">
        <f>IF(Stats!$AR1417=Stats!$AO1417,CONCATENATE(Stats!$AN1417," loser to ",Stats!$AO1417),CONCATENATE(Stats!$AO1417," loser to ",Stats!$AN1417))</f>
        <v>Neill loser to Adler</v>
      </c>
      <c r="AU1417" s="64">
        <f>ABS(Stats!$AQ1417-Stats!$AP1417)</f>
        <v>8.25</v>
      </c>
      <c r="AV1417" s="64">
        <f>Stats!$AQ1417+Stats!$AP1417</f>
        <v>154.25</v>
      </c>
      <c r="AW1417" s="64"/>
      <c r="AX1417" s="4"/>
      <c r="AY1417" s="4"/>
      <c r="AZ1417" s="4"/>
      <c r="BB1417" s="4"/>
      <c r="BC1417" s="4"/>
      <c r="BD1417" s="4"/>
      <c r="BE1417" s="4"/>
      <c r="BG1417" s="4"/>
      <c r="BH1417" s="4"/>
      <c r="BI1417" s="4"/>
      <c r="BJ1417" s="4"/>
      <c r="BK1417" s="4"/>
      <c r="BL1417" s="4"/>
      <c r="BM1417" s="4"/>
      <c r="BN1417" s="4"/>
      <c r="BO1417" s="4"/>
      <c r="BP1417" s="4"/>
      <c r="BQ1417" s="4"/>
      <c r="BR1417" s="4"/>
      <c r="BS1417" s="4"/>
      <c r="BT1417" s="4"/>
      <c r="BU1417" s="4"/>
      <c r="BV1417" s="4"/>
      <c r="BW1417" s="4"/>
      <c r="BX1417" s="4"/>
      <c r="BY1417" s="4"/>
      <c r="BZ1417" s="4"/>
      <c r="CA1417" s="4"/>
      <c r="CB1417" s="4"/>
      <c r="CC1417" s="4"/>
      <c r="CD1417" s="4"/>
      <c r="CE1417" s="4"/>
      <c r="CF1417" s="4"/>
      <c r="CG1417" s="4"/>
      <c r="CH1417" s="4"/>
      <c r="CI1417" s="4"/>
      <c r="CJ1417" s="4"/>
      <c r="CK1417" s="4"/>
      <c r="CL1417" s="4"/>
      <c r="CM1417" s="4"/>
      <c r="CN1417" s="4"/>
      <c r="CO1417" s="4"/>
      <c r="CP1417" s="4"/>
      <c r="CQ1417" s="4"/>
      <c r="CR1417" s="4"/>
      <c r="CS1417" s="4"/>
      <c r="CT1417" s="4"/>
      <c r="CU1417" s="4"/>
      <c r="CV1417" s="4"/>
      <c r="CW1417" s="4"/>
    </row>
    <row r="1418" ht="12.75" customHeight="1">
      <c r="A1418" s="4"/>
      <c r="B1418" s="4"/>
      <c r="C1418" s="4"/>
      <c r="D1418" s="4"/>
      <c r="E1418" s="4"/>
      <c r="F1418" s="4"/>
      <c r="G1418" s="4"/>
      <c r="H1418" s="4"/>
      <c r="I1418" s="4"/>
      <c r="J1418" s="5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5">
        <v>2012.0</v>
      </c>
      <c r="AM1418" s="45">
        <v>6.0</v>
      </c>
      <c r="AN1418" s="46" t="s">
        <v>57</v>
      </c>
      <c r="AO1418" s="46" t="s">
        <v>51</v>
      </c>
      <c r="AP1418" s="45">
        <v>52.0</v>
      </c>
      <c r="AQ1418" s="45">
        <v>126.25</v>
      </c>
      <c r="AR1418" s="46" t="str">
        <f>IF(Stats!$AP1418&gt;Stats!$AQ1418,Stats!$AN1418,Stats!$AO1418)</f>
        <v>Cam</v>
      </c>
      <c r="AS1418" s="46" t="str">
        <f>IF(Stats!$AR1418=Stats!$AN1418,CONCATENATE(Stats!$AN1418," over ",Stats!$AO1418),CONCATENATE(Stats!$AO1418," over ",Stats!$AN1418))</f>
        <v>Cam over Doug</v>
      </c>
      <c r="AT1418" s="46" t="str">
        <f>IF(Stats!$AR1418=Stats!$AO1418,CONCATENATE(Stats!$AN1418," loser to ",Stats!$AO1418),CONCATENATE(Stats!$AO1418," loser to ",Stats!$AN1418))</f>
        <v>Doug loser to Cam</v>
      </c>
      <c r="AU1418" s="45">
        <f>ABS(Stats!$AQ1418-Stats!$AP1418)</f>
        <v>74.25</v>
      </c>
      <c r="AV1418" s="45">
        <f>Stats!$AQ1418+Stats!$AP1418</f>
        <v>178.25</v>
      </c>
      <c r="AW1418" s="45"/>
      <c r="AX1418" s="4"/>
      <c r="AY1418" s="4"/>
      <c r="AZ1418" s="4"/>
      <c r="BB1418" s="4"/>
      <c r="BC1418" s="4"/>
      <c r="BD1418" s="4"/>
      <c r="BE1418" s="4"/>
      <c r="BG1418" s="4"/>
      <c r="BH1418" s="4"/>
      <c r="BI1418" s="4"/>
      <c r="BJ1418" s="4"/>
      <c r="BK1418" s="4"/>
      <c r="BL1418" s="4"/>
      <c r="BM1418" s="4"/>
      <c r="BN1418" s="4"/>
      <c r="BO1418" s="4"/>
      <c r="BP1418" s="4"/>
      <c r="BQ1418" s="4"/>
      <c r="BR1418" s="4"/>
      <c r="BS1418" s="4"/>
      <c r="BT1418" s="4"/>
      <c r="BU1418" s="4"/>
      <c r="BV1418" s="4"/>
      <c r="BW1418" s="4"/>
      <c r="BX1418" s="4"/>
      <c r="BY1418" s="4"/>
      <c r="BZ1418" s="4"/>
      <c r="CA1418" s="4"/>
      <c r="CB1418" s="4"/>
      <c r="CC1418" s="4"/>
      <c r="CD1418" s="4"/>
      <c r="CE1418" s="4"/>
      <c r="CF1418" s="4"/>
      <c r="CG1418" s="4"/>
      <c r="CH1418" s="4"/>
      <c r="CI1418" s="4"/>
      <c r="CJ1418" s="4"/>
      <c r="CK1418" s="4"/>
      <c r="CL1418" s="4"/>
      <c r="CM1418" s="4"/>
      <c r="CN1418" s="4"/>
      <c r="CO1418" s="4"/>
      <c r="CP1418" s="4"/>
      <c r="CQ1418" s="4"/>
      <c r="CR1418" s="4"/>
      <c r="CS1418" s="4"/>
      <c r="CT1418" s="4"/>
      <c r="CU1418" s="4"/>
      <c r="CV1418" s="4"/>
      <c r="CW1418" s="4"/>
    </row>
    <row r="1419" ht="12.75" customHeight="1">
      <c r="A1419" s="4"/>
      <c r="B1419" s="4"/>
      <c r="C1419" s="4"/>
      <c r="D1419" s="4"/>
      <c r="E1419" s="4"/>
      <c r="F1419" s="4"/>
      <c r="G1419" s="4"/>
      <c r="H1419" s="4"/>
      <c r="I1419" s="4"/>
      <c r="J1419" s="5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64">
        <v>2012.0</v>
      </c>
      <c r="AM1419" s="64">
        <v>5.0</v>
      </c>
      <c r="AN1419" s="65" t="s">
        <v>66</v>
      </c>
      <c r="AO1419" s="65" t="s">
        <v>51</v>
      </c>
      <c r="AP1419" s="64">
        <v>106.0</v>
      </c>
      <c r="AQ1419" s="64">
        <v>73.5</v>
      </c>
      <c r="AR1419" s="65" t="str">
        <f>IF(Stats!$AP1419&gt;Stats!$AQ1419,Stats!$AN1419,Stats!$AO1419)</f>
        <v>Nixon</v>
      </c>
      <c r="AS1419" s="65" t="str">
        <f>IF(Stats!$AR1419=Stats!$AN1419,CONCATENATE(Stats!$AN1419," over ",Stats!$AO1419),CONCATENATE(Stats!$AO1419," over ",Stats!$AN1419))</f>
        <v>Nixon over Cam</v>
      </c>
      <c r="AT1419" s="65" t="str">
        <f>IF(Stats!$AR1419=Stats!$AO1419,CONCATENATE(Stats!$AN1419," loser to ",Stats!$AO1419),CONCATENATE(Stats!$AO1419," loser to ",Stats!$AN1419))</f>
        <v>Cam loser to Nixon</v>
      </c>
      <c r="AU1419" s="64">
        <f>ABS(Stats!$AQ1419-Stats!$AP1419)</f>
        <v>32.5</v>
      </c>
      <c r="AV1419" s="64">
        <f>Stats!$AQ1419+Stats!$AP1419</f>
        <v>179.5</v>
      </c>
      <c r="AW1419" s="64"/>
      <c r="AX1419" s="4"/>
      <c r="AY1419" s="4"/>
      <c r="AZ1419" s="4"/>
      <c r="BB1419" s="4"/>
      <c r="BC1419" s="4"/>
      <c r="BD1419" s="4"/>
      <c r="BE1419" s="4"/>
      <c r="BG1419" s="4"/>
      <c r="BH1419" s="4"/>
      <c r="BI1419" s="4"/>
      <c r="BJ1419" s="4"/>
      <c r="BK1419" s="4"/>
      <c r="BL1419" s="4"/>
      <c r="BM1419" s="4"/>
      <c r="BN1419" s="4"/>
      <c r="BO1419" s="4"/>
      <c r="BP1419" s="4"/>
      <c r="BQ1419" s="4"/>
      <c r="BR1419" s="4"/>
      <c r="BS1419" s="4"/>
      <c r="BT1419" s="4"/>
      <c r="BU1419" s="4"/>
      <c r="BV1419" s="4"/>
      <c r="BW1419" s="4"/>
      <c r="BX1419" s="4"/>
      <c r="BY1419" s="4"/>
      <c r="BZ1419" s="4"/>
      <c r="CA1419" s="4"/>
      <c r="CB1419" s="4"/>
      <c r="CC1419" s="4"/>
      <c r="CD1419" s="4"/>
      <c r="CE1419" s="4"/>
      <c r="CF1419" s="4"/>
      <c r="CG1419" s="4"/>
      <c r="CH1419" s="4"/>
      <c r="CI1419" s="4"/>
      <c r="CJ1419" s="4"/>
      <c r="CK1419" s="4"/>
      <c r="CL1419" s="4"/>
      <c r="CM1419" s="4"/>
      <c r="CN1419" s="4"/>
      <c r="CO1419" s="4"/>
      <c r="CP1419" s="4"/>
      <c r="CQ1419" s="4"/>
      <c r="CR1419" s="4"/>
      <c r="CS1419" s="4"/>
      <c r="CT1419" s="4"/>
      <c r="CU1419" s="4"/>
      <c r="CV1419" s="4"/>
      <c r="CW1419" s="4"/>
    </row>
    <row r="1420" ht="12.75" customHeight="1">
      <c r="A1420" s="4"/>
      <c r="B1420" s="4"/>
      <c r="C1420" s="4"/>
      <c r="D1420" s="4"/>
      <c r="E1420" s="4"/>
      <c r="F1420" s="4"/>
      <c r="G1420" s="4"/>
      <c r="H1420" s="4"/>
      <c r="I1420" s="4"/>
      <c r="J1420" s="5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5">
        <v>2012.0</v>
      </c>
      <c r="AM1420" s="45">
        <v>5.0</v>
      </c>
      <c r="AN1420" s="46" t="s">
        <v>59</v>
      </c>
      <c r="AO1420" s="46" t="s">
        <v>65</v>
      </c>
      <c r="AP1420" s="45">
        <v>123.75</v>
      </c>
      <c r="AQ1420" s="45">
        <v>71.25</v>
      </c>
      <c r="AR1420" s="46" t="str">
        <f>IF(Stats!$AP1420&gt;Stats!$AQ1420,Stats!$AN1420,Stats!$AO1420)</f>
        <v>Forrest</v>
      </c>
      <c r="AS1420" s="46" t="str">
        <f>IF(Stats!$AR1420=Stats!$AN1420,CONCATENATE(Stats!$AN1420," over ",Stats!$AO1420),CONCATENATE(Stats!$AO1420," over ",Stats!$AN1420))</f>
        <v>Forrest over Neill</v>
      </c>
      <c r="AT1420" s="46" t="str">
        <f>IF(Stats!$AR1420=Stats!$AO1420,CONCATENATE(Stats!$AN1420," loser to ",Stats!$AO1420),CONCATENATE(Stats!$AO1420," loser to ",Stats!$AN1420))</f>
        <v>Neill loser to Forrest</v>
      </c>
      <c r="AU1420" s="45">
        <f>ABS(Stats!$AQ1420-Stats!$AP1420)</f>
        <v>52.5</v>
      </c>
      <c r="AV1420" s="45">
        <f>Stats!$AQ1420+Stats!$AP1420</f>
        <v>195</v>
      </c>
      <c r="AW1420" s="45"/>
      <c r="AX1420" s="4"/>
      <c r="AY1420" s="4"/>
      <c r="AZ1420" s="4"/>
      <c r="BB1420" s="4"/>
      <c r="BC1420" s="4"/>
      <c r="BD1420" s="4"/>
      <c r="BE1420" s="4"/>
      <c r="BG1420" s="4"/>
      <c r="BH1420" s="4"/>
      <c r="BI1420" s="4"/>
      <c r="BJ1420" s="4"/>
      <c r="BK1420" s="4"/>
      <c r="BL1420" s="4"/>
      <c r="BM1420" s="4"/>
      <c r="BN1420" s="4"/>
      <c r="BO1420" s="4"/>
      <c r="BP1420" s="4"/>
      <c r="BQ1420" s="4"/>
      <c r="BR1420" s="4"/>
      <c r="BS1420" s="4"/>
      <c r="BT1420" s="4"/>
      <c r="BU1420" s="4"/>
      <c r="BV1420" s="4"/>
      <c r="BW1420" s="4"/>
      <c r="BX1420" s="4"/>
      <c r="BY1420" s="4"/>
      <c r="BZ1420" s="4"/>
      <c r="CA1420" s="4"/>
      <c r="CB1420" s="4"/>
      <c r="CC1420" s="4"/>
      <c r="CD1420" s="4"/>
      <c r="CE1420" s="4"/>
      <c r="CF1420" s="4"/>
      <c r="CG1420" s="4"/>
      <c r="CH1420" s="4"/>
      <c r="CI1420" s="4"/>
      <c r="CJ1420" s="4"/>
      <c r="CK1420" s="4"/>
      <c r="CL1420" s="4"/>
      <c r="CM1420" s="4"/>
      <c r="CN1420" s="4"/>
      <c r="CO1420" s="4"/>
      <c r="CP1420" s="4"/>
      <c r="CQ1420" s="4"/>
      <c r="CR1420" s="4"/>
      <c r="CS1420" s="4"/>
      <c r="CT1420" s="4"/>
      <c r="CU1420" s="4"/>
      <c r="CV1420" s="4"/>
      <c r="CW1420" s="4"/>
    </row>
    <row r="1421" ht="12.75" customHeight="1">
      <c r="A1421" s="4"/>
      <c r="B1421" s="4"/>
      <c r="C1421" s="4"/>
      <c r="D1421" s="4"/>
      <c r="E1421" s="4"/>
      <c r="F1421" s="4"/>
      <c r="G1421" s="4"/>
      <c r="H1421" s="4"/>
      <c r="I1421" s="4"/>
      <c r="J1421" s="5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64">
        <v>2012.0</v>
      </c>
      <c r="AM1421" s="64">
        <v>5.0</v>
      </c>
      <c r="AN1421" s="65" t="s">
        <v>50</v>
      </c>
      <c r="AO1421" s="65" t="s">
        <v>61</v>
      </c>
      <c r="AP1421" s="64">
        <v>153.25</v>
      </c>
      <c r="AQ1421" s="64">
        <v>92.25</v>
      </c>
      <c r="AR1421" s="65" t="str">
        <f>IF(Stats!$AP1421&gt;Stats!$AQ1421,Stats!$AN1421,Stats!$AO1421)</f>
        <v>AJ</v>
      </c>
      <c r="AS1421" s="65" t="str">
        <f>IF(Stats!$AR1421=Stats!$AN1421,CONCATENATE(Stats!$AN1421," over ",Stats!$AO1421),CONCATENATE(Stats!$AO1421," over ",Stats!$AN1421))</f>
        <v>AJ over Jimmy</v>
      </c>
      <c r="AT1421" s="65" t="str">
        <f>IF(Stats!$AR1421=Stats!$AO1421,CONCATENATE(Stats!$AN1421," loser to ",Stats!$AO1421),CONCATENATE(Stats!$AO1421," loser to ",Stats!$AN1421))</f>
        <v>Jimmy loser to AJ</v>
      </c>
      <c r="AU1421" s="64">
        <f>ABS(Stats!$AQ1421-Stats!$AP1421)</f>
        <v>61</v>
      </c>
      <c r="AV1421" s="64">
        <f>Stats!$AQ1421+Stats!$AP1421</f>
        <v>245.5</v>
      </c>
      <c r="AW1421" s="64"/>
      <c r="AX1421" s="4"/>
      <c r="AY1421" s="4"/>
      <c r="AZ1421" s="4"/>
      <c r="BB1421" s="4"/>
      <c r="BC1421" s="4"/>
      <c r="BD1421" s="4"/>
      <c r="BE1421" s="4"/>
      <c r="BG1421" s="4"/>
      <c r="BH1421" s="4"/>
      <c r="BI1421" s="4"/>
      <c r="BJ1421" s="4"/>
      <c r="BK1421" s="4"/>
      <c r="BL1421" s="4"/>
      <c r="BM1421" s="4"/>
      <c r="BN1421" s="4"/>
      <c r="BO1421" s="4"/>
      <c r="BP1421" s="4"/>
      <c r="BQ1421" s="4"/>
      <c r="BR1421" s="4"/>
      <c r="BS1421" s="4"/>
      <c r="BT1421" s="4"/>
      <c r="BU1421" s="4"/>
      <c r="BV1421" s="4"/>
      <c r="BW1421" s="4"/>
      <c r="BX1421" s="4"/>
      <c r="BY1421" s="4"/>
      <c r="BZ1421" s="4"/>
      <c r="CA1421" s="4"/>
      <c r="CB1421" s="4"/>
      <c r="CC1421" s="4"/>
      <c r="CD1421" s="4"/>
      <c r="CE1421" s="4"/>
      <c r="CF1421" s="4"/>
      <c r="CG1421" s="4"/>
      <c r="CH1421" s="4"/>
      <c r="CI1421" s="4"/>
      <c r="CJ1421" s="4"/>
      <c r="CK1421" s="4"/>
      <c r="CL1421" s="4"/>
      <c r="CM1421" s="4"/>
      <c r="CN1421" s="4"/>
      <c r="CO1421" s="4"/>
      <c r="CP1421" s="4"/>
      <c r="CQ1421" s="4"/>
      <c r="CR1421" s="4"/>
      <c r="CS1421" s="4"/>
      <c r="CT1421" s="4"/>
      <c r="CU1421" s="4"/>
      <c r="CV1421" s="4"/>
      <c r="CW1421" s="4"/>
    </row>
    <row r="1422" ht="12.75" customHeight="1">
      <c r="A1422" s="4"/>
      <c r="B1422" s="4"/>
      <c r="C1422" s="4"/>
      <c r="D1422" s="4"/>
      <c r="E1422" s="4"/>
      <c r="F1422" s="4"/>
      <c r="G1422" s="4"/>
      <c r="H1422" s="4"/>
      <c r="I1422" s="4"/>
      <c r="J1422" s="5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5">
        <v>2012.0</v>
      </c>
      <c r="AM1422" s="45">
        <v>5.0</v>
      </c>
      <c r="AN1422" s="46" t="s">
        <v>55</v>
      </c>
      <c r="AO1422" s="46" t="s">
        <v>57</v>
      </c>
      <c r="AP1422" s="45">
        <v>94.5</v>
      </c>
      <c r="AQ1422" s="45">
        <v>59.75</v>
      </c>
      <c r="AR1422" s="46" t="str">
        <f>IF(Stats!$AP1422&gt;Stats!$AQ1422,Stats!$AN1422,Stats!$AO1422)</f>
        <v>Dave</v>
      </c>
      <c r="AS1422" s="46" t="str">
        <f>IF(Stats!$AR1422=Stats!$AN1422,CONCATENATE(Stats!$AN1422," over ",Stats!$AO1422),CONCATENATE(Stats!$AO1422," over ",Stats!$AN1422))</f>
        <v>Dave over Doug</v>
      </c>
      <c r="AT1422" s="46" t="str">
        <f>IF(Stats!$AR1422=Stats!$AO1422,CONCATENATE(Stats!$AN1422," loser to ",Stats!$AO1422),CONCATENATE(Stats!$AO1422," loser to ",Stats!$AN1422))</f>
        <v>Doug loser to Dave</v>
      </c>
      <c r="AU1422" s="45">
        <f>ABS(Stats!$AQ1422-Stats!$AP1422)</f>
        <v>34.75</v>
      </c>
      <c r="AV1422" s="45">
        <f>Stats!$AQ1422+Stats!$AP1422</f>
        <v>154.25</v>
      </c>
      <c r="AW1422" s="45"/>
      <c r="AX1422" s="4"/>
      <c r="AY1422" s="4"/>
      <c r="AZ1422" s="4"/>
      <c r="BB1422" s="4"/>
      <c r="BC1422" s="4"/>
      <c r="BD1422" s="4"/>
      <c r="BE1422" s="4"/>
      <c r="BG1422" s="4"/>
      <c r="BH1422" s="4"/>
      <c r="BI1422" s="4"/>
      <c r="BJ1422" s="4"/>
      <c r="BK1422" s="4"/>
      <c r="BL1422" s="4"/>
      <c r="BM1422" s="4"/>
      <c r="BN1422" s="4"/>
      <c r="BO1422" s="4"/>
      <c r="BP1422" s="4"/>
      <c r="BQ1422" s="4"/>
      <c r="BR1422" s="4"/>
      <c r="BS1422" s="4"/>
      <c r="BT1422" s="4"/>
      <c r="BU1422" s="4"/>
      <c r="BV1422" s="4"/>
      <c r="BW1422" s="4"/>
      <c r="BX1422" s="4"/>
      <c r="BY1422" s="4"/>
      <c r="BZ1422" s="4"/>
      <c r="CA1422" s="4"/>
      <c r="CB1422" s="4"/>
      <c r="CC1422" s="4"/>
      <c r="CD1422" s="4"/>
      <c r="CE1422" s="4"/>
      <c r="CF1422" s="4"/>
      <c r="CG1422" s="4"/>
      <c r="CH1422" s="4"/>
      <c r="CI1422" s="4"/>
      <c r="CJ1422" s="4"/>
      <c r="CK1422" s="4"/>
      <c r="CL1422" s="4"/>
      <c r="CM1422" s="4"/>
      <c r="CN1422" s="4"/>
      <c r="CO1422" s="4"/>
      <c r="CP1422" s="4"/>
      <c r="CQ1422" s="4"/>
      <c r="CR1422" s="4"/>
      <c r="CS1422" s="4"/>
      <c r="CT1422" s="4"/>
      <c r="CU1422" s="4"/>
      <c r="CV1422" s="4"/>
      <c r="CW1422" s="4"/>
    </row>
    <row r="1423" ht="12.75" customHeight="1">
      <c r="A1423" s="4"/>
      <c r="B1423" s="4"/>
      <c r="C1423" s="4"/>
      <c r="D1423" s="4"/>
      <c r="E1423" s="4"/>
      <c r="F1423" s="4"/>
      <c r="G1423" s="4"/>
      <c r="H1423" s="4"/>
      <c r="I1423" s="4"/>
      <c r="J1423" s="5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64">
        <v>2012.0</v>
      </c>
      <c r="AM1423" s="64">
        <v>5.0</v>
      </c>
      <c r="AN1423" s="65" t="s">
        <v>68</v>
      </c>
      <c r="AO1423" s="65" t="s">
        <v>49</v>
      </c>
      <c r="AP1423" s="64">
        <v>60.0</v>
      </c>
      <c r="AQ1423" s="64">
        <v>108.0</v>
      </c>
      <c r="AR1423" s="65" t="str">
        <f>IF(Stats!$AP1423&gt;Stats!$AQ1423,Stats!$AN1423,Stats!$AO1423)</f>
        <v>Adler</v>
      </c>
      <c r="AS1423" s="65" t="str">
        <f>IF(Stats!$AR1423=Stats!$AN1423,CONCATENATE(Stats!$AN1423," over ",Stats!$AO1423),CONCATENATE(Stats!$AO1423," over ",Stats!$AN1423))</f>
        <v>Adler over Ryan</v>
      </c>
      <c r="AT1423" s="65" t="str">
        <f>IF(Stats!$AR1423=Stats!$AO1423,CONCATENATE(Stats!$AN1423," loser to ",Stats!$AO1423),CONCATENATE(Stats!$AO1423," loser to ",Stats!$AN1423))</f>
        <v>Ryan loser to Adler</v>
      </c>
      <c r="AU1423" s="64">
        <f>ABS(Stats!$AQ1423-Stats!$AP1423)</f>
        <v>48</v>
      </c>
      <c r="AV1423" s="64">
        <f>Stats!$AQ1423+Stats!$AP1423</f>
        <v>168</v>
      </c>
      <c r="AW1423" s="64"/>
      <c r="AX1423" s="4"/>
      <c r="AY1423" s="4"/>
      <c r="AZ1423" s="4"/>
      <c r="BB1423" s="4"/>
      <c r="BC1423" s="4"/>
      <c r="BD1423" s="4"/>
      <c r="BE1423" s="4"/>
      <c r="BG1423" s="4"/>
      <c r="BH1423" s="4"/>
      <c r="BI1423" s="4"/>
      <c r="BJ1423" s="4"/>
      <c r="BK1423" s="4"/>
      <c r="BL1423" s="4"/>
      <c r="BM1423" s="4"/>
      <c r="BN1423" s="4"/>
      <c r="BO1423" s="4"/>
      <c r="BP1423" s="4"/>
      <c r="BQ1423" s="4"/>
      <c r="BR1423" s="4"/>
      <c r="BS1423" s="4"/>
      <c r="BT1423" s="4"/>
      <c r="BU1423" s="4"/>
      <c r="BV1423" s="4"/>
      <c r="BW1423" s="4"/>
      <c r="BX1423" s="4"/>
      <c r="BY1423" s="4"/>
      <c r="BZ1423" s="4"/>
      <c r="CA1423" s="4"/>
      <c r="CB1423" s="4"/>
      <c r="CC1423" s="4"/>
      <c r="CD1423" s="4"/>
      <c r="CE1423" s="4"/>
      <c r="CF1423" s="4"/>
      <c r="CG1423" s="4"/>
      <c r="CH1423" s="4"/>
      <c r="CI1423" s="4"/>
      <c r="CJ1423" s="4"/>
      <c r="CK1423" s="4"/>
      <c r="CL1423" s="4"/>
      <c r="CM1423" s="4"/>
      <c r="CN1423" s="4"/>
      <c r="CO1423" s="4"/>
      <c r="CP1423" s="4"/>
      <c r="CQ1423" s="4"/>
      <c r="CR1423" s="4"/>
      <c r="CS1423" s="4"/>
      <c r="CT1423" s="4"/>
      <c r="CU1423" s="4"/>
      <c r="CV1423" s="4"/>
      <c r="CW1423" s="4"/>
    </row>
    <row r="1424" ht="12.75" customHeight="1">
      <c r="A1424" s="4"/>
      <c r="B1424" s="4"/>
      <c r="C1424" s="4"/>
      <c r="D1424" s="4"/>
      <c r="E1424" s="4"/>
      <c r="F1424" s="4"/>
      <c r="G1424" s="4"/>
      <c r="H1424" s="4"/>
      <c r="I1424" s="4"/>
      <c r="J1424" s="5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5">
        <v>2012.0</v>
      </c>
      <c r="AM1424" s="45">
        <v>5.0</v>
      </c>
      <c r="AN1424" s="46" t="s">
        <v>63</v>
      </c>
      <c r="AO1424" s="46" t="s">
        <v>69</v>
      </c>
      <c r="AP1424" s="45">
        <v>105.0</v>
      </c>
      <c r="AQ1424" s="45">
        <v>86.75</v>
      </c>
      <c r="AR1424" s="46" t="str">
        <f>IF(Stats!$AP1424&gt;Stats!$AQ1424,Stats!$AN1424,Stats!$AO1424)</f>
        <v>Mike S</v>
      </c>
      <c r="AS1424" s="46" t="str">
        <f>IF(Stats!$AR1424=Stats!$AN1424,CONCATENATE(Stats!$AN1424," over ",Stats!$AO1424),CONCATENATE(Stats!$AO1424," over ",Stats!$AN1424))</f>
        <v>Mike S over Todd</v>
      </c>
      <c r="AT1424" s="46" t="str">
        <f>IF(Stats!$AR1424=Stats!$AO1424,CONCATENATE(Stats!$AN1424," loser to ",Stats!$AO1424),CONCATENATE(Stats!$AO1424," loser to ",Stats!$AN1424))</f>
        <v>Todd loser to Mike S</v>
      </c>
      <c r="AU1424" s="45">
        <f>ABS(Stats!$AQ1424-Stats!$AP1424)</f>
        <v>18.25</v>
      </c>
      <c r="AV1424" s="45">
        <f>Stats!$AQ1424+Stats!$AP1424</f>
        <v>191.75</v>
      </c>
      <c r="AW1424" s="45"/>
      <c r="AX1424" s="4"/>
      <c r="AY1424" s="4"/>
      <c r="AZ1424" s="4"/>
      <c r="BB1424" s="4"/>
      <c r="BC1424" s="4"/>
      <c r="BD1424" s="4"/>
      <c r="BE1424" s="4"/>
      <c r="BG1424" s="4"/>
      <c r="BH1424" s="4"/>
      <c r="BI1424" s="4"/>
      <c r="BJ1424" s="4"/>
      <c r="BK1424" s="4"/>
      <c r="BL1424" s="4"/>
      <c r="BM1424" s="4"/>
      <c r="BN1424" s="4"/>
      <c r="BO1424" s="4"/>
      <c r="BP1424" s="4"/>
      <c r="BQ1424" s="4"/>
      <c r="BR1424" s="4"/>
      <c r="BS1424" s="4"/>
      <c r="BT1424" s="4"/>
      <c r="BU1424" s="4"/>
      <c r="BV1424" s="4"/>
      <c r="BW1424" s="4"/>
      <c r="BX1424" s="4"/>
      <c r="BY1424" s="4"/>
      <c r="BZ1424" s="4"/>
      <c r="CA1424" s="4"/>
      <c r="CB1424" s="4"/>
      <c r="CC1424" s="4"/>
      <c r="CD1424" s="4"/>
      <c r="CE1424" s="4"/>
      <c r="CF1424" s="4"/>
      <c r="CG1424" s="4"/>
      <c r="CH1424" s="4"/>
      <c r="CI1424" s="4"/>
      <c r="CJ1424" s="4"/>
      <c r="CK1424" s="4"/>
      <c r="CL1424" s="4"/>
      <c r="CM1424" s="4"/>
      <c r="CN1424" s="4"/>
      <c r="CO1424" s="4"/>
      <c r="CP1424" s="4"/>
      <c r="CQ1424" s="4"/>
      <c r="CR1424" s="4"/>
      <c r="CS1424" s="4"/>
      <c r="CT1424" s="4"/>
      <c r="CU1424" s="4"/>
      <c r="CV1424" s="4"/>
      <c r="CW1424" s="4"/>
    </row>
    <row r="1425" ht="12.75" customHeight="1">
      <c r="A1425" s="4"/>
      <c r="B1425" s="4"/>
      <c r="C1425" s="4"/>
      <c r="D1425" s="4"/>
      <c r="E1425" s="4"/>
      <c r="F1425" s="4"/>
      <c r="G1425" s="4"/>
      <c r="H1425" s="4"/>
      <c r="I1425" s="4"/>
      <c r="J1425" s="5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64">
        <v>2012.0</v>
      </c>
      <c r="AM1425" s="64">
        <v>4.0</v>
      </c>
      <c r="AN1425" s="65" t="s">
        <v>65</v>
      </c>
      <c r="AO1425" s="65" t="s">
        <v>66</v>
      </c>
      <c r="AP1425" s="64">
        <v>101.75</v>
      </c>
      <c r="AQ1425" s="64">
        <v>135.75</v>
      </c>
      <c r="AR1425" s="65" t="str">
        <f>IF(Stats!$AP1425&gt;Stats!$AQ1425,Stats!$AN1425,Stats!$AO1425)</f>
        <v>Nixon</v>
      </c>
      <c r="AS1425" s="65" t="str">
        <f>IF(Stats!$AR1425=Stats!$AN1425,CONCATENATE(Stats!$AN1425," over ",Stats!$AO1425),CONCATENATE(Stats!$AO1425," over ",Stats!$AN1425))</f>
        <v>Nixon over Neill</v>
      </c>
      <c r="AT1425" s="65" t="str">
        <f>IF(Stats!$AR1425=Stats!$AO1425,CONCATENATE(Stats!$AN1425," loser to ",Stats!$AO1425),CONCATENATE(Stats!$AO1425," loser to ",Stats!$AN1425))</f>
        <v>Neill loser to Nixon</v>
      </c>
      <c r="AU1425" s="64">
        <f>ABS(Stats!$AQ1425-Stats!$AP1425)</f>
        <v>34</v>
      </c>
      <c r="AV1425" s="64">
        <f>Stats!$AQ1425+Stats!$AP1425</f>
        <v>237.5</v>
      </c>
      <c r="AW1425" s="64"/>
      <c r="AX1425" s="4"/>
      <c r="AY1425" s="4"/>
      <c r="AZ1425" s="4"/>
      <c r="BB1425" s="4"/>
      <c r="BC1425" s="4"/>
      <c r="BD1425" s="4"/>
      <c r="BE1425" s="4"/>
      <c r="BG1425" s="4"/>
      <c r="BH1425" s="4"/>
      <c r="BI1425" s="4"/>
      <c r="BJ1425" s="4"/>
      <c r="BK1425" s="4"/>
      <c r="BL1425" s="4"/>
      <c r="BM1425" s="4"/>
      <c r="BN1425" s="4"/>
      <c r="BO1425" s="4"/>
      <c r="BP1425" s="4"/>
      <c r="BQ1425" s="4"/>
      <c r="BR1425" s="4"/>
      <c r="BS1425" s="4"/>
      <c r="BT1425" s="4"/>
      <c r="BU1425" s="4"/>
      <c r="BV1425" s="4"/>
      <c r="BW1425" s="4"/>
      <c r="BX1425" s="4"/>
      <c r="BY1425" s="4"/>
      <c r="BZ1425" s="4"/>
      <c r="CA1425" s="4"/>
      <c r="CB1425" s="4"/>
      <c r="CC1425" s="4"/>
      <c r="CD1425" s="4"/>
      <c r="CE1425" s="4"/>
      <c r="CF1425" s="4"/>
      <c r="CG1425" s="4"/>
      <c r="CH1425" s="4"/>
      <c r="CI1425" s="4"/>
      <c r="CJ1425" s="4"/>
      <c r="CK1425" s="4"/>
      <c r="CL1425" s="4"/>
      <c r="CM1425" s="4"/>
      <c r="CN1425" s="4"/>
      <c r="CO1425" s="4"/>
      <c r="CP1425" s="4"/>
      <c r="CQ1425" s="4"/>
      <c r="CR1425" s="4"/>
      <c r="CS1425" s="4"/>
      <c r="CT1425" s="4"/>
      <c r="CU1425" s="4"/>
      <c r="CV1425" s="4"/>
      <c r="CW1425" s="4"/>
    </row>
    <row r="1426" ht="12.75" customHeight="1">
      <c r="A1426" s="4"/>
      <c r="B1426" s="4"/>
      <c r="C1426" s="4"/>
      <c r="D1426" s="4"/>
      <c r="E1426" s="4"/>
      <c r="F1426" s="4"/>
      <c r="G1426" s="4"/>
      <c r="H1426" s="4"/>
      <c r="I1426" s="4"/>
      <c r="J1426" s="5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5">
        <v>2012.0</v>
      </c>
      <c r="AM1426" s="45">
        <v>4.0</v>
      </c>
      <c r="AN1426" s="46" t="s">
        <v>61</v>
      </c>
      <c r="AO1426" s="46" t="s">
        <v>51</v>
      </c>
      <c r="AP1426" s="45">
        <v>107.0</v>
      </c>
      <c r="AQ1426" s="45">
        <v>104.0</v>
      </c>
      <c r="AR1426" s="46" t="str">
        <f>IF(Stats!$AP1426&gt;Stats!$AQ1426,Stats!$AN1426,Stats!$AO1426)</f>
        <v>Jimmy</v>
      </c>
      <c r="AS1426" s="46" t="str">
        <f>IF(Stats!$AR1426=Stats!$AN1426,CONCATENATE(Stats!$AN1426," over ",Stats!$AO1426),CONCATENATE(Stats!$AO1426," over ",Stats!$AN1426))</f>
        <v>Jimmy over Cam</v>
      </c>
      <c r="AT1426" s="46" t="str">
        <f>IF(Stats!$AR1426=Stats!$AO1426,CONCATENATE(Stats!$AN1426," loser to ",Stats!$AO1426),CONCATENATE(Stats!$AO1426," loser to ",Stats!$AN1426))</f>
        <v>Cam loser to Jimmy</v>
      </c>
      <c r="AU1426" s="45">
        <f>ABS(Stats!$AQ1426-Stats!$AP1426)</f>
        <v>3</v>
      </c>
      <c r="AV1426" s="45">
        <f>Stats!$AQ1426+Stats!$AP1426</f>
        <v>211</v>
      </c>
      <c r="AW1426" s="45"/>
      <c r="AX1426" s="4"/>
      <c r="AY1426" s="4"/>
      <c r="AZ1426" s="4"/>
      <c r="BB1426" s="4"/>
      <c r="BC1426" s="4"/>
      <c r="BD1426" s="4"/>
      <c r="BE1426" s="4"/>
      <c r="BG1426" s="4"/>
      <c r="BH1426" s="4"/>
      <c r="BI1426" s="4"/>
      <c r="BJ1426" s="4"/>
      <c r="BK1426" s="4"/>
      <c r="BL1426" s="4"/>
      <c r="BM1426" s="4"/>
      <c r="BN1426" s="4"/>
      <c r="BO1426" s="4"/>
      <c r="BP1426" s="4"/>
      <c r="BQ1426" s="4"/>
      <c r="BR1426" s="4"/>
      <c r="BS1426" s="4"/>
      <c r="BT1426" s="4"/>
      <c r="BU1426" s="4"/>
      <c r="BV1426" s="4"/>
      <c r="BW1426" s="4"/>
      <c r="BX1426" s="4"/>
      <c r="BY1426" s="4"/>
      <c r="BZ1426" s="4"/>
      <c r="CA1426" s="4"/>
      <c r="CB1426" s="4"/>
      <c r="CC1426" s="4"/>
      <c r="CD1426" s="4"/>
      <c r="CE1426" s="4"/>
      <c r="CF1426" s="4"/>
      <c r="CG1426" s="4"/>
      <c r="CH1426" s="4"/>
      <c r="CI1426" s="4"/>
      <c r="CJ1426" s="4"/>
      <c r="CK1426" s="4"/>
      <c r="CL1426" s="4"/>
      <c r="CM1426" s="4"/>
      <c r="CN1426" s="4"/>
      <c r="CO1426" s="4"/>
      <c r="CP1426" s="4"/>
      <c r="CQ1426" s="4"/>
      <c r="CR1426" s="4"/>
      <c r="CS1426" s="4"/>
      <c r="CT1426" s="4"/>
      <c r="CU1426" s="4"/>
      <c r="CV1426" s="4"/>
      <c r="CW1426" s="4"/>
    </row>
    <row r="1427" ht="12.75" customHeight="1">
      <c r="A1427" s="4"/>
      <c r="B1427" s="4"/>
      <c r="C1427" s="4"/>
      <c r="D1427" s="4"/>
      <c r="E1427" s="4"/>
      <c r="F1427" s="4"/>
      <c r="G1427" s="4"/>
      <c r="H1427" s="4"/>
      <c r="I1427" s="4"/>
      <c r="J1427" s="5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64">
        <v>2012.0</v>
      </c>
      <c r="AM1427" s="64">
        <v>4.0</v>
      </c>
      <c r="AN1427" s="65" t="s">
        <v>50</v>
      </c>
      <c r="AO1427" s="65" t="s">
        <v>59</v>
      </c>
      <c r="AP1427" s="64">
        <v>109.0</v>
      </c>
      <c r="AQ1427" s="64">
        <v>87.25</v>
      </c>
      <c r="AR1427" s="65" t="str">
        <f>IF(Stats!$AP1427&gt;Stats!$AQ1427,Stats!$AN1427,Stats!$AO1427)</f>
        <v>AJ</v>
      </c>
      <c r="AS1427" s="65" t="str">
        <f>IF(Stats!$AR1427=Stats!$AN1427,CONCATENATE(Stats!$AN1427," over ",Stats!$AO1427),CONCATENATE(Stats!$AO1427," over ",Stats!$AN1427))</f>
        <v>AJ over Forrest</v>
      </c>
      <c r="AT1427" s="65" t="str">
        <f>IF(Stats!$AR1427=Stats!$AO1427,CONCATENATE(Stats!$AN1427," loser to ",Stats!$AO1427),CONCATENATE(Stats!$AO1427," loser to ",Stats!$AN1427))</f>
        <v>Forrest loser to AJ</v>
      </c>
      <c r="AU1427" s="64">
        <f>ABS(Stats!$AQ1427-Stats!$AP1427)</f>
        <v>21.75</v>
      </c>
      <c r="AV1427" s="64">
        <f>Stats!$AQ1427+Stats!$AP1427</f>
        <v>196.25</v>
      </c>
      <c r="AW1427" s="64"/>
      <c r="AX1427" s="4"/>
      <c r="AY1427" s="4"/>
      <c r="AZ1427" s="4"/>
      <c r="BB1427" s="4"/>
      <c r="BC1427" s="4"/>
      <c r="BD1427" s="4"/>
      <c r="BE1427" s="4"/>
      <c r="BG1427" s="4"/>
      <c r="BH1427" s="4"/>
      <c r="BI1427" s="4"/>
      <c r="BJ1427" s="4"/>
      <c r="BK1427" s="4"/>
      <c r="BL1427" s="4"/>
      <c r="BM1427" s="4"/>
      <c r="BN1427" s="4"/>
      <c r="BO1427" s="4"/>
      <c r="BP1427" s="4"/>
      <c r="BQ1427" s="4"/>
      <c r="BR1427" s="4"/>
      <c r="BS1427" s="4"/>
      <c r="BT1427" s="4"/>
      <c r="BU1427" s="4"/>
      <c r="BV1427" s="4"/>
      <c r="BW1427" s="4"/>
      <c r="BX1427" s="4"/>
      <c r="BY1427" s="4"/>
      <c r="BZ1427" s="4"/>
      <c r="CA1427" s="4"/>
      <c r="CB1427" s="4"/>
      <c r="CC1427" s="4"/>
      <c r="CD1427" s="4"/>
      <c r="CE1427" s="4"/>
      <c r="CF1427" s="4"/>
      <c r="CG1427" s="4"/>
      <c r="CH1427" s="4"/>
      <c r="CI1427" s="4"/>
      <c r="CJ1427" s="4"/>
      <c r="CK1427" s="4"/>
      <c r="CL1427" s="4"/>
      <c r="CM1427" s="4"/>
      <c r="CN1427" s="4"/>
      <c r="CO1427" s="4"/>
      <c r="CP1427" s="4"/>
      <c r="CQ1427" s="4"/>
      <c r="CR1427" s="4"/>
      <c r="CS1427" s="4"/>
      <c r="CT1427" s="4"/>
      <c r="CU1427" s="4"/>
      <c r="CV1427" s="4"/>
      <c r="CW1427" s="4"/>
    </row>
    <row r="1428" ht="12.75" customHeight="1">
      <c r="A1428" s="4"/>
      <c r="B1428" s="4"/>
      <c r="C1428" s="4"/>
      <c r="D1428" s="4"/>
      <c r="E1428" s="4"/>
      <c r="F1428" s="4"/>
      <c r="G1428" s="4"/>
      <c r="H1428" s="4"/>
      <c r="I1428" s="4"/>
      <c r="J1428" s="5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5">
        <v>2012.0</v>
      </c>
      <c r="AM1428" s="45">
        <v>4.0</v>
      </c>
      <c r="AN1428" s="46" t="s">
        <v>49</v>
      </c>
      <c r="AO1428" s="46" t="s">
        <v>55</v>
      </c>
      <c r="AP1428" s="45">
        <v>114.5</v>
      </c>
      <c r="AQ1428" s="45">
        <v>112.5</v>
      </c>
      <c r="AR1428" s="46" t="str">
        <f>IF(Stats!$AP1428&gt;Stats!$AQ1428,Stats!$AN1428,Stats!$AO1428)</f>
        <v>Adler</v>
      </c>
      <c r="AS1428" s="46" t="str">
        <f>IF(Stats!$AR1428=Stats!$AN1428,CONCATENATE(Stats!$AN1428," over ",Stats!$AO1428),CONCATENATE(Stats!$AO1428," over ",Stats!$AN1428))</f>
        <v>Adler over Dave</v>
      </c>
      <c r="AT1428" s="46" t="str">
        <f>IF(Stats!$AR1428=Stats!$AO1428,CONCATENATE(Stats!$AN1428," loser to ",Stats!$AO1428),CONCATENATE(Stats!$AO1428," loser to ",Stats!$AN1428))</f>
        <v>Dave loser to Adler</v>
      </c>
      <c r="AU1428" s="45">
        <f>ABS(Stats!$AQ1428-Stats!$AP1428)</f>
        <v>2</v>
      </c>
      <c r="AV1428" s="45">
        <f>Stats!$AQ1428+Stats!$AP1428</f>
        <v>227</v>
      </c>
      <c r="AW1428" s="45"/>
      <c r="AX1428" s="4"/>
      <c r="AY1428" s="4"/>
      <c r="AZ1428" s="4"/>
      <c r="BB1428" s="4"/>
      <c r="BC1428" s="4"/>
      <c r="BD1428" s="4"/>
      <c r="BE1428" s="4"/>
      <c r="BG1428" s="4"/>
      <c r="BH1428" s="4"/>
      <c r="BI1428" s="4"/>
      <c r="BJ1428" s="4"/>
      <c r="BK1428" s="4"/>
      <c r="BL1428" s="4"/>
      <c r="BM1428" s="4"/>
      <c r="BN1428" s="4"/>
      <c r="BO1428" s="4"/>
      <c r="BP1428" s="4"/>
      <c r="BQ1428" s="4"/>
      <c r="BR1428" s="4"/>
      <c r="BS1428" s="4"/>
      <c r="BT1428" s="4"/>
      <c r="BU1428" s="4"/>
      <c r="BV1428" s="4"/>
      <c r="BW1428" s="4"/>
      <c r="BX1428" s="4"/>
      <c r="BY1428" s="4"/>
      <c r="BZ1428" s="4"/>
      <c r="CA1428" s="4"/>
      <c r="CB1428" s="4"/>
      <c r="CC1428" s="4"/>
      <c r="CD1428" s="4"/>
      <c r="CE1428" s="4"/>
      <c r="CF1428" s="4"/>
      <c r="CG1428" s="4"/>
      <c r="CH1428" s="4"/>
      <c r="CI1428" s="4"/>
      <c r="CJ1428" s="4"/>
      <c r="CK1428" s="4"/>
      <c r="CL1428" s="4"/>
      <c r="CM1428" s="4"/>
      <c r="CN1428" s="4"/>
      <c r="CO1428" s="4"/>
      <c r="CP1428" s="4"/>
      <c r="CQ1428" s="4"/>
      <c r="CR1428" s="4"/>
      <c r="CS1428" s="4"/>
      <c r="CT1428" s="4"/>
      <c r="CU1428" s="4"/>
      <c r="CV1428" s="4"/>
      <c r="CW1428" s="4"/>
    </row>
    <row r="1429" ht="12.75" customHeight="1">
      <c r="A1429" s="4"/>
      <c r="B1429" s="4"/>
      <c r="C1429" s="4"/>
      <c r="D1429" s="4"/>
      <c r="E1429" s="4"/>
      <c r="F1429" s="4"/>
      <c r="G1429" s="4"/>
      <c r="H1429" s="4"/>
      <c r="I1429" s="4"/>
      <c r="J1429" s="5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64">
        <v>2012.0</v>
      </c>
      <c r="AM1429" s="64">
        <v>4.0</v>
      </c>
      <c r="AN1429" s="65" t="s">
        <v>69</v>
      </c>
      <c r="AO1429" s="65" t="s">
        <v>57</v>
      </c>
      <c r="AP1429" s="64">
        <v>85.25</v>
      </c>
      <c r="AQ1429" s="64">
        <v>114.0</v>
      </c>
      <c r="AR1429" s="65" t="str">
        <f>IF(Stats!$AP1429&gt;Stats!$AQ1429,Stats!$AN1429,Stats!$AO1429)</f>
        <v>Doug</v>
      </c>
      <c r="AS1429" s="65" t="str">
        <f>IF(Stats!$AR1429=Stats!$AN1429,CONCATENATE(Stats!$AN1429," over ",Stats!$AO1429),CONCATENATE(Stats!$AO1429," over ",Stats!$AN1429))</f>
        <v>Doug over Todd</v>
      </c>
      <c r="AT1429" s="65" t="str">
        <f>IF(Stats!$AR1429=Stats!$AO1429,CONCATENATE(Stats!$AN1429," loser to ",Stats!$AO1429),CONCATENATE(Stats!$AO1429," loser to ",Stats!$AN1429))</f>
        <v>Todd loser to Doug</v>
      </c>
      <c r="AU1429" s="64">
        <f>ABS(Stats!$AQ1429-Stats!$AP1429)</f>
        <v>28.75</v>
      </c>
      <c r="AV1429" s="64">
        <f>Stats!$AQ1429+Stats!$AP1429</f>
        <v>199.25</v>
      </c>
      <c r="AW1429" s="64"/>
      <c r="AX1429" s="4"/>
      <c r="AY1429" s="4"/>
      <c r="AZ1429" s="4"/>
      <c r="BB1429" s="4"/>
      <c r="BC1429" s="4"/>
      <c r="BD1429" s="4"/>
      <c r="BE1429" s="4"/>
      <c r="BG1429" s="4"/>
      <c r="BH1429" s="4"/>
      <c r="BI1429" s="4"/>
      <c r="BJ1429" s="4"/>
      <c r="BK1429" s="4"/>
      <c r="BL1429" s="4"/>
      <c r="BM1429" s="4"/>
      <c r="BN1429" s="4"/>
      <c r="BO1429" s="4"/>
      <c r="BP1429" s="4"/>
      <c r="BQ1429" s="4"/>
      <c r="BR1429" s="4"/>
      <c r="BS1429" s="4"/>
      <c r="BT1429" s="4"/>
      <c r="BU1429" s="4"/>
      <c r="BV1429" s="4"/>
      <c r="BW1429" s="4"/>
      <c r="BX1429" s="4"/>
      <c r="BY1429" s="4"/>
      <c r="BZ1429" s="4"/>
      <c r="CA1429" s="4"/>
      <c r="CB1429" s="4"/>
      <c r="CC1429" s="4"/>
      <c r="CD1429" s="4"/>
      <c r="CE1429" s="4"/>
      <c r="CF1429" s="4"/>
      <c r="CG1429" s="4"/>
      <c r="CH1429" s="4"/>
      <c r="CI1429" s="4"/>
      <c r="CJ1429" s="4"/>
      <c r="CK1429" s="4"/>
      <c r="CL1429" s="4"/>
      <c r="CM1429" s="4"/>
      <c r="CN1429" s="4"/>
      <c r="CO1429" s="4"/>
      <c r="CP1429" s="4"/>
      <c r="CQ1429" s="4"/>
      <c r="CR1429" s="4"/>
      <c r="CS1429" s="4"/>
      <c r="CT1429" s="4"/>
      <c r="CU1429" s="4"/>
      <c r="CV1429" s="4"/>
      <c r="CW1429" s="4"/>
    </row>
    <row r="1430" ht="12.75" customHeight="1">
      <c r="A1430" s="4"/>
      <c r="B1430" s="4"/>
      <c r="C1430" s="4"/>
      <c r="D1430" s="4"/>
      <c r="E1430" s="4"/>
      <c r="F1430" s="4"/>
      <c r="G1430" s="4"/>
      <c r="H1430" s="4"/>
      <c r="I1430" s="4"/>
      <c r="J1430" s="5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5">
        <v>2012.0</v>
      </c>
      <c r="AM1430" s="45">
        <v>4.0</v>
      </c>
      <c r="AN1430" s="46" t="s">
        <v>63</v>
      </c>
      <c r="AO1430" s="46" t="s">
        <v>68</v>
      </c>
      <c r="AP1430" s="45">
        <v>117.5</v>
      </c>
      <c r="AQ1430" s="45">
        <v>126.75</v>
      </c>
      <c r="AR1430" s="46" t="str">
        <f>IF(Stats!$AP1430&gt;Stats!$AQ1430,Stats!$AN1430,Stats!$AO1430)</f>
        <v>Ryan</v>
      </c>
      <c r="AS1430" s="46" t="str">
        <f>IF(Stats!$AR1430=Stats!$AN1430,CONCATENATE(Stats!$AN1430," over ",Stats!$AO1430),CONCATENATE(Stats!$AO1430," over ",Stats!$AN1430))</f>
        <v>Ryan over Mike S</v>
      </c>
      <c r="AT1430" s="46" t="str">
        <f>IF(Stats!$AR1430=Stats!$AO1430,CONCATENATE(Stats!$AN1430," loser to ",Stats!$AO1430),CONCATENATE(Stats!$AO1430," loser to ",Stats!$AN1430))</f>
        <v>Mike S loser to Ryan</v>
      </c>
      <c r="AU1430" s="45">
        <f>ABS(Stats!$AQ1430-Stats!$AP1430)</f>
        <v>9.25</v>
      </c>
      <c r="AV1430" s="45">
        <f>Stats!$AQ1430+Stats!$AP1430</f>
        <v>244.25</v>
      </c>
      <c r="AW1430" s="45"/>
      <c r="AX1430" s="4"/>
      <c r="AY1430" s="4"/>
      <c r="AZ1430" s="4"/>
      <c r="BB1430" s="4"/>
      <c r="BC1430" s="4"/>
      <c r="BD1430" s="4"/>
      <c r="BE1430" s="4"/>
      <c r="BG1430" s="4"/>
      <c r="BH1430" s="4"/>
      <c r="BI1430" s="4"/>
      <c r="BJ1430" s="4"/>
      <c r="BK1430" s="4"/>
      <c r="BL1430" s="4"/>
      <c r="BM1430" s="4"/>
      <c r="BN1430" s="4"/>
      <c r="BO1430" s="4"/>
      <c r="BP1430" s="4"/>
      <c r="BQ1430" s="4"/>
      <c r="BR1430" s="4"/>
      <c r="BS1430" s="4"/>
      <c r="BT1430" s="4"/>
      <c r="BU1430" s="4"/>
      <c r="BV1430" s="4"/>
      <c r="BW1430" s="4"/>
      <c r="BX1430" s="4"/>
      <c r="BY1430" s="4"/>
      <c r="BZ1430" s="4"/>
      <c r="CA1430" s="4"/>
      <c r="CB1430" s="4"/>
      <c r="CC1430" s="4"/>
      <c r="CD1430" s="4"/>
      <c r="CE1430" s="4"/>
      <c r="CF1430" s="4"/>
      <c r="CG1430" s="4"/>
      <c r="CH1430" s="4"/>
      <c r="CI1430" s="4"/>
      <c r="CJ1430" s="4"/>
      <c r="CK1430" s="4"/>
      <c r="CL1430" s="4"/>
      <c r="CM1430" s="4"/>
      <c r="CN1430" s="4"/>
      <c r="CO1430" s="4"/>
      <c r="CP1430" s="4"/>
      <c r="CQ1430" s="4"/>
      <c r="CR1430" s="4"/>
      <c r="CS1430" s="4"/>
      <c r="CT1430" s="4"/>
      <c r="CU1430" s="4"/>
      <c r="CV1430" s="4"/>
      <c r="CW1430" s="4"/>
    </row>
    <row r="1431" ht="12.75" customHeight="1">
      <c r="A1431" s="4"/>
      <c r="B1431" s="4"/>
      <c r="C1431" s="4"/>
      <c r="D1431" s="4"/>
      <c r="E1431" s="4"/>
      <c r="F1431" s="4"/>
      <c r="G1431" s="4"/>
      <c r="H1431" s="4"/>
      <c r="I1431" s="4"/>
      <c r="J1431" s="5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64">
        <v>2012.0</v>
      </c>
      <c r="AM1431" s="64">
        <v>3.0</v>
      </c>
      <c r="AN1431" s="65" t="s">
        <v>66</v>
      </c>
      <c r="AO1431" s="65" t="s">
        <v>61</v>
      </c>
      <c r="AP1431" s="64">
        <v>81.75</v>
      </c>
      <c r="AQ1431" s="64">
        <v>84.75</v>
      </c>
      <c r="AR1431" s="65" t="str">
        <f>IF(Stats!$AP1431&gt;Stats!$AQ1431,Stats!$AN1431,Stats!$AO1431)</f>
        <v>Jimmy</v>
      </c>
      <c r="AS1431" s="65" t="str">
        <f>IF(Stats!$AR1431=Stats!$AN1431,CONCATENATE(Stats!$AN1431," over ",Stats!$AO1431),CONCATENATE(Stats!$AO1431," over ",Stats!$AN1431))</f>
        <v>Jimmy over Nixon</v>
      </c>
      <c r="AT1431" s="65" t="str">
        <f>IF(Stats!$AR1431=Stats!$AO1431,CONCATENATE(Stats!$AN1431," loser to ",Stats!$AO1431),CONCATENATE(Stats!$AO1431," loser to ",Stats!$AN1431))</f>
        <v>Nixon loser to Jimmy</v>
      </c>
      <c r="AU1431" s="64">
        <f>ABS(Stats!$AQ1431-Stats!$AP1431)</f>
        <v>3</v>
      </c>
      <c r="AV1431" s="64">
        <f>Stats!$AQ1431+Stats!$AP1431</f>
        <v>166.5</v>
      </c>
      <c r="AW1431" s="64"/>
      <c r="AX1431" s="4"/>
      <c r="AY1431" s="4"/>
      <c r="AZ1431" s="4"/>
      <c r="BB1431" s="4"/>
      <c r="BC1431" s="4"/>
      <c r="BD1431" s="4"/>
      <c r="BE1431" s="4"/>
      <c r="BG1431" s="4"/>
      <c r="BH1431" s="4"/>
      <c r="BI1431" s="4"/>
      <c r="BJ1431" s="4"/>
      <c r="BK1431" s="4"/>
      <c r="BL1431" s="4"/>
      <c r="BM1431" s="4"/>
      <c r="BN1431" s="4"/>
      <c r="BO1431" s="4"/>
      <c r="BP1431" s="4"/>
      <c r="BQ1431" s="4"/>
      <c r="BR1431" s="4"/>
      <c r="BS1431" s="4"/>
      <c r="BT1431" s="4"/>
      <c r="BU1431" s="4"/>
      <c r="BV1431" s="4"/>
      <c r="BW1431" s="4"/>
      <c r="BX1431" s="4"/>
      <c r="BY1431" s="4"/>
      <c r="BZ1431" s="4"/>
      <c r="CA1431" s="4"/>
      <c r="CB1431" s="4"/>
      <c r="CC1431" s="4"/>
      <c r="CD1431" s="4"/>
      <c r="CE1431" s="4"/>
      <c r="CF1431" s="4"/>
      <c r="CG1431" s="4"/>
      <c r="CH1431" s="4"/>
      <c r="CI1431" s="4"/>
      <c r="CJ1431" s="4"/>
      <c r="CK1431" s="4"/>
      <c r="CL1431" s="4"/>
      <c r="CM1431" s="4"/>
      <c r="CN1431" s="4"/>
      <c r="CO1431" s="4"/>
      <c r="CP1431" s="4"/>
      <c r="CQ1431" s="4"/>
      <c r="CR1431" s="4"/>
      <c r="CS1431" s="4"/>
      <c r="CT1431" s="4"/>
      <c r="CU1431" s="4"/>
      <c r="CV1431" s="4"/>
      <c r="CW1431" s="4"/>
    </row>
    <row r="1432" ht="12.75" customHeight="1">
      <c r="A1432" s="4"/>
      <c r="B1432" s="4"/>
      <c r="C1432" s="4"/>
      <c r="D1432" s="4"/>
      <c r="E1432" s="4"/>
      <c r="F1432" s="4"/>
      <c r="G1432" s="4"/>
      <c r="H1432" s="4"/>
      <c r="I1432" s="4"/>
      <c r="J1432" s="5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5">
        <v>2012.0</v>
      </c>
      <c r="AM1432" s="45">
        <v>3.0</v>
      </c>
      <c r="AN1432" s="46" t="s">
        <v>65</v>
      </c>
      <c r="AO1432" s="46" t="s">
        <v>50</v>
      </c>
      <c r="AP1432" s="45">
        <v>93.25</v>
      </c>
      <c r="AQ1432" s="45">
        <v>109.75</v>
      </c>
      <c r="AR1432" s="46" t="str">
        <f>IF(Stats!$AP1432&gt;Stats!$AQ1432,Stats!$AN1432,Stats!$AO1432)</f>
        <v>AJ</v>
      </c>
      <c r="AS1432" s="46" t="str">
        <f>IF(Stats!$AR1432=Stats!$AN1432,CONCATENATE(Stats!$AN1432," over ",Stats!$AO1432),CONCATENATE(Stats!$AO1432," over ",Stats!$AN1432))</f>
        <v>AJ over Neill</v>
      </c>
      <c r="AT1432" s="46" t="str">
        <f>IF(Stats!$AR1432=Stats!$AO1432,CONCATENATE(Stats!$AN1432," loser to ",Stats!$AO1432),CONCATENATE(Stats!$AO1432," loser to ",Stats!$AN1432))</f>
        <v>Neill loser to AJ</v>
      </c>
      <c r="AU1432" s="45">
        <f>ABS(Stats!$AQ1432-Stats!$AP1432)</f>
        <v>16.5</v>
      </c>
      <c r="AV1432" s="45">
        <f>Stats!$AQ1432+Stats!$AP1432</f>
        <v>203</v>
      </c>
      <c r="AW1432" s="45"/>
      <c r="AX1432" s="4"/>
      <c r="AY1432" s="4"/>
      <c r="AZ1432" s="4"/>
      <c r="BB1432" s="4"/>
      <c r="BC1432" s="4"/>
      <c r="BD1432" s="4"/>
      <c r="BE1432" s="4"/>
      <c r="BG1432" s="4"/>
      <c r="BH1432" s="4"/>
      <c r="BI1432" s="4"/>
      <c r="BJ1432" s="4"/>
      <c r="BK1432" s="4"/>
      <c r="BL1432" s="4"/>
      <c r="BM1432" s="4"/>
      <c r="BN1432" s="4"/>
      <c r="BO1432" s="4"/>
      <c r="BP1432" s="4"/>
      <c r="BQ1432" s="4"/>
      <c r="BR1432" s="4"/>
      <c r="BS1432" s="4"/>
      <c r="BT1432" s="4"/>
      <c r="BU1432" s="4"/>
      <c r="BV1432" s="4"/>
      <c r="BW1432" s="4"/>
      <c r="BX1432" s="4"/>
      <c r="BY1432" s="4"/>
      <c r="BZ1432" s="4"/>
      <c r="CA1432" s="4"/>
      <c r="CB1432" s="4"/>
      <c r="CC1432" s="4"/>
      <c r="CD1432" s="4"/>
      <c r="CE1432" s="4"/>
      <c r="CF1432" s="4"/>
      <c r="CG1432" s="4"/>
      <c r="CH1432" s="4"/>
      <c r="CI1432" s="4"/>
      <c r="CJ1432" s="4"/>
      <c r="CK1432" s="4"/>
      <c r="CL1432" s="4"/>
      <c r="CM1432" s="4"/>
      <c r="CN1432" s="4"/>
      <c r="CO1432" s="4"/>
      <c r="CP1432" s="4"/>
      <c r="CQ1432" s="4"/>
      <c r="CR1432" s="4"/>
      <c r="CS1432" s="4"/>
      <c r="CT1432" s="4"/>
      <c r="CU1432" s="4"/>
      <c r="CV1432" s="4"/>
      <c r="CW1432" s="4"/>
    </row>
    <row r="1433" ht="12.75" customHeight="1">
      <c r="A1433" s="4"/>
      <c r="B1433" s="4"/>
      <c r="C1433" s="4"/>
      <c r="D1433" s="4"/>
      <c r="E1433" s="4"/>
      <c r="F1433" s="4"/>
      <c r="G1433" s="4"/>
      <c r="H1433" s="4"/>
      <c r="I1433" s="4"/>
      <c r="J1433" s="5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64">
        <v>2012.0</v>
      </c>
      <c r="AM1433" s="64">
        <v>3.0</v>
      </c>
      <c r="AN1433" s="65" t="s">
        <v>51</v>
      </c>
      <c r="AO1433" s="65" t="s">
        <v>59</v>
      </c>
      <c r="AP1433" s="64">
        <v>107.75</v>
      </c>
      <c r="AQ1433" s="64">
        <v>99.5</v>
      </c>
      <c r="AR1433" s="65" t="str">
        <f>IF(Stats!$AP1433&gt;Stats!$AQ1433,Stats!$AN1433,Stats!$AO1433)</f>
        <v>Cam</v>
      </c>
      <c r="AS1433" s="65" t="str">
        <f>IF(Stats!$AR1433=Stats!$AN1433,CONCATENATE(Stats!$AN1433," over ",Stats!$AO1433),CONCATENATE(Stats!$AO1433," over ",Stats!$AN1433))</f>
        <v>Cam over Forrest</v>
      </c>
      <c r="AT1433" s="65" t="str">
        <f>IF(Stats!$AR1433=Stats!$AO1433,CONCATENATE(Stats!$AN1433," loser to ",Stats!$AO1433),CONCATENATE(Stats!$AO1433," loser to ",Stats!$AN1433))</f>
        <v>Forrest loser to Cam</v>
      </c>
      <c r="AU1433" s="64">
        <f>ABS(Stats!$AQ1433-Stats!$AP1433)</f>
        <v>8.25</v>
      </c>
      <c r="AV1433" s="64">
        <f>Stats!$AQ1433+Stats!$AP1433</f>
        <v>207.25</v>
      </c>
      <c r="AW1433" s="64"/>
      <c r="AX1433" s="4"/>
      <c r="AY1433" s="4"/>
      <c r="AZ1433" s="4"/>
      <c r="BB1433" s="4"/>
      <c r="BC1433" s="4"/>
      <c r="BD1433" s="4"/>
      <c r="BE1433" s="4"/>
      <c r="BG1433" s="4"/>
      <c r="BH1433" s="4"/>
      <c r="BI1433" s="4"/>
      <c r="BJ1433" s="4"/>
      <c r="BK1433" s="4"/>
      <c r="BL1433" s="4"/>
      <c r="BM1433" s="4"/>
      <c r="BN1433" s="4"/>
      <c r="BO1433" s="4"/>
      <c r="BP1433" s="4"/>
      <c r="BQ1433" s="4"/>
      <c r="BR1433" s="4"/>
      <c r="BS1433" s="4"/>
      <c r="BT1433" s="4"/>
      <c r="BU1433" s="4"/>
      <c r="BV1433" s="4"/>
      <c r="BW1433" s="4"/>
      <c r="BX1433" s="4"/>
      <c r="BY1433" s="4"/>
      <c r="BZ1433" s="4"/>
      <c r="CA1433" s="4"/>
      <c r="CB1433" s="4"/>
      <c r="CC1433" s="4"/>
      <c r="CD1433" s="4"/>
      <c r="CE1433" s="4"/>
      <c r="CF1433" s="4"/>
      <c r="CG1433" s="4"/>
      <c r="CH1433" s="4"/>
      <c r="CI1433" s="4"/>
      <c r="CJ1433" s="4"/>
      <c r="CK1433" s="4"/>
      <c r="CL1433" s="4"/>
      <c r="CM1433" s="4"/>
      <c r="CN1433" s="4"/>
      <c r="CO1433" s="4"/>
      <c r="CP1433" s="4"/>
      <c r="CQ1433" s="4"/>
      <c r="CR1433" s="4"/>
      <c r="CS1433" s="4"/>
      <c r="CT1433" s="4"/>
      <c r="CU1433" s="4"/>
      <c r="CV1433" s="4"/>
      <c r="CW1433" s="4"/>
    </row>
    <row r="1434" ht="12.75" customHeight="1">
      <c r="A1434" s="4"/>
      <c r="B1434" s="4"/>
      <c r="C1434" s="4"/>
      <c r="D1434" s="4"/>
      <c r="E1434" s="4"/>
      <c r="F1434" s="4"/>
      <c r="G1434" s="4"/>
      <c r="H1434" s="4"/>
      <c r="I1434" s="4"/>
      <c r="J1434" s="5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5">
        <v>2012.0</v>
      </c>
      <c r="AM1434" s="45">
        <v>3.0</v>
      </c>
      <c r="AN1434" s="46" t="s">
        <v>55</v>
      </c>
      <c r="AO1434" s="46" t="s">
        <v>69</v>
      </c>
      <c r="AP1434" s="45">
        <v>88.5</v>
      </c>
      <c r="AQ1434" s="45">
        <v>93.0</v>
      </c>
      <c r="AR1434" s="46" t="str">
        <f>IF(Stats!$AP1434&gt;Stats!$AQ1434,Stats!$AN1434,Stats!$AO1434)</f>
        <v>Todd</v>
      </c>
      <c r="AS1434" s="46" t="str">
        <f>IF(Stats!$AR1434=Stats!$AN1434,CONCATENATE(Stats!$AN1434," over ",Stats!$AO1434),CONCATENATE(Stats!$AO1434," over ",Stats!$AN1434))</f>
        <v>Todd over Dave</v>
      </c>
      <c r="AT1434" s="46" t="str">
        <f>IF(Stats!$AR1434=Stats!$AO1434,CONCATENATE(Stats!$AN1434," loser to ",Stats!$AO1434),CONCATENATE(Stats!$AO1434," loser to ",Stats!$AN1434))</f>
        <v>Dave loser to Todd</v>
      </c>
      <c r="AU1434" s="45">
        <f>ABS(Stats!$AQ1434-Stats!$AP1434)</f>
        <v>4.5</v>
      </c>
      <c r="AV1434" s="45">
        <f>Stats!$AQ1434+Stats!$AP1434</f>
        <v>181.5</v>
      </c>
      <c r="AW1434" s="45"/>
      <c r="AX1434" s="4"/>
      <c r="AY1434" s="4"/>
      <c r="AZ1434" s="4"/>
      <c r="BB1434" s="4"/>
      <c r="BC1434" s="4"/>
      <c r="BD1434" s="4"/>
      <c r="BE1434" s="4"/>
      <c r="BG1434" s="4"/>
      <c r="BH1434" s="4"/>
      <c r="BI1434" s="4"/>
      <c r="BJ1434" s="4"/>
      <c r="BK1434" s="4"/>
      <c r="BL1434" s="4"/>
      <c r="BM1434" s="4"/>
      <c r="BN1434" s="4"/>
      <c r="BO1434" s="4"/>
      <c r="BP1434" s="4"/>
      <c r="BQ1434" s="4"/>
      <c r="BR1434" s="4"/>
      <c r="BS1434" s="4"/>
      <c r="BT1434" s="4"/>
      <c r="BU1434" s="4"/>
      <c r="BV1434" s="4"/>
      <c r="BW1434" s="4"/>
      <c r="BX1434" s="4"/>
      <c r="BY1434" s="4"/>
      <c r="BZ1434" s="4"/>
      <c r="CA1434" s="4"/>
      <c r="CB1434" s="4"/>
      <c r="CC1434" s="4"/>
      <c r="CD1434" s="4"/>
      <c r="CE1434" s="4"/>
      <c r="CF1434" s="4"/>
      <c r="CG1434" s="4"/>
      <c r="CH1434" s="4"/>
      <c r="CI1434" s="4"/>
      <c r="CJ1434" s="4"/>
      <c r="CK1434" s="4"/>
      <c r="CL1434" s="4"/>
      <c r="CM1434" s="4"/>
      <c r="CN1434" s="4"/>
      <c r="CO1434" s="4"/>
      <c r="CP1434" s="4"/>
      <c r="CQ1434" s="4"/>
      <c r="CR1434" s="4"/>
      <c r="CS1434" s="4"/>
      <c r="CT1434" s="4"/>
      <c r="CU1434" s="4"/>
      <c r="CV1434" s="4"/>
      <c r="CW1434" s="4"/>
    </row>
    <row r="1435" ht="12.75" customHeight="1">
      <c r="A1435" s="4"/>
      <c r="B1435" s="4"/>
      <c r="C1435" s="4"/>
      <c r="D1435" s="4"/>
      <c r="E1435" s="4"/>
      <c r="F1435" s="4"/>
      <c r="G1435" s="4"/>
      <c r="H1435" s="4"/>
      <c r="I1435" s="4"/>
      <c r="J1435" s="5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64">
        <v>2012.0</v>
      </c>
      <c r="AM1435" s="64">
        <v>3.0</v>
      </c>
      <c r="AN1435" s="65" t="s">
        <v>49</v>
      </c>
      <c r="AO1435" s="65" t="s">
        <v>63</v>
      </c>
      <c r="AP1435" s="64">
        <v>59.75</v>
      </c>
      <c r="AQ1435" s="64">
        <v>125.25</v>
      </c>
      <c r="AR1435" s="65" t="str">
        <f>IF(Stats!$AP1435&gt;Stats!$AQ1435,Stats!$AN1435,Stats!$AO1435)</f>
        <v>Mike S</v>
      </c>
      <c r="AS1435" s="65" t="str">
        <f>IF(Stats!$AR1435=Stats!$AN1435,CONCATENATE(Stats!$AN1435," over ",Stats!$AO1435),CONCATENATE(Stats!$AO1435," over ",Stats!$AN1435))</f>
        <v>Mike S over Adler</v>
      </c>
      <c r="AT1435" s="65" t="str">
        <f>IF(Stats!$AR1435=Stats!$AO1435,CONCATENATE(Stats!$AN1435," loser to ",Stats!$AO1435),CONCATENATE(Stats!$AO1435," loser to ",Stats!$AN1435))</f>
        <v>Adler loser to Mike S</v>
      </c>
      <c r="AU1435" s="64">
        <f>ABS(Stats!$AQ1435-Stats!$AP1435)</f>
        <v>65.5</v>
      </c>
      <c r="AV1435" s="64">
        <f>Stats!$AQ1435+Stats!$AP1435</f>
        <v>185</v>
      </c>
      <c r="AW1435" s="64"/>
      <c r="AX1435" s="4"/>
      <c r="AY1435" s="4"/>
      <c r="AZ1435" s="4"/>
      <c r="BB1435" s="4"/>
      <c r="BC1435" s="4"/>
      <c r="BD1435" s="4"/>
      <c r="BE1435" s="4"/>
      <c r="BG1435" s="4"/>
      <c r="BH1435" s="4"/>
      <c r="BI1435" s="4"/>
      <c r="BJ1435" s="4"/>
      <c r="BK1435" s="4"/>
      <c r="BL1435" s="4"/>
      <c r="BM1435" s="4"/>
      <c r="BN1435" s="4"/>
      <c r="BO1435" s="4"/>
      <c r="BP1435" s="4"/>
      <c r="BQ1435" s="4"/>
      <c r="BR1435" s="4"/>
      <c r="BS1435" s="4"/>
      <c r="BT1435" s="4"/>
      <c r="BU1435" s="4"/>
      <c r="BV1435" s="4"/>
      <c r="BW1435" s="4"/>
      <c r="BX1435" s="4"/>
      <c r="BY1435" s="4"/>
      <c r="BZ1435" s="4"/>
      <c r="CA1435" s="4"/>
      <c r="CB1435" s="4"/>
      <c r="CC1435" s="4"/>
      <c r="CD1435" s="4"/>
      <c r="CE1435" s="4"/>
      <c r="CF1435" s="4"/>
      <c r="CG1435" s="4"/>
      <c r="CH1435" s="4"/>
      <c r="CI1435" s="4"/>
      <c r="CJ1435" s="4"/>
      <c r="CK1435" s="4"/>
      <c r="CL1435" s="4"/>
      <c r="CM1435" s="4"/>
      <c r="CN1435" s="4"/>
      <c r="CO1435" s="4"/>
      <c r="CP1435" s="4"/>
      <c r="CQ1435" s="4"/>
      <c r="CR1435" s="4"/>
      <c r="CS1435" s="4"/>
      <c r="CT1435" s="4"/>
      <c r="CU1435" s="4"/>
      <c r="CV1435" s="4"/>
      <c r="CW1435" s="4"/>
    </row>
    <row r="1436" ht="12.75" customHeight="1">
      <c r="A1436" s="4"/>
      <c r="B1436" s="4"/>
      <c r="C1436" s="4"/>
      <c r="D1436" s="4"/>
      <c r="E1436" s="4"/>
      <c r="F1436" s="4"/>
      <c r="G1436" s="4"/>
      <c r="H1436" s="4"/>
      <c r="I1436" s="4"/>
      <c r="J1436" s="5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5">
        <v>2012.0</v>
      </c>
      <c r="AM1436" s="45">
        <v>3.0</v>
      </c>
      <c r="AN1436" s="46" t="s">
        <v>57</v>
      </c>
      <c r="AO1436" s="46" t="s">
        <v>68</v>
      </c>
      <c r="AP1436" s="45">
        <v>68.75</v>
      </c>
      <c r="AQ1436" s="45">
        <v>106.5</v>
      </c>
      <c r="AR1436" s="46" t="str">
        <f>IF(Stats!$AP1436&gt;Stats!$AQ1436,Stats!$AN1436,Stats!$AO1436)</f>
        <v>Ryan</v>
      </c>
      <c r="AS1436" s="46" t="str">
        <f>IF(Stats!$AR1436=Stats!$AN1436,CONCATENATE(Stats!$AN1436," over ",Stats!$AO1436),CONCATENATE(Stats!$AO1436," over ",Stats!$AN1436))</f>
        <v>Ryan over Doug</v>
      </c>
      <c r="AT1436" s="46" t="str">
        <f>IF(Stats!$AR1436=Stats!$AO1436,CONCATENATE(Stats!$AN1436," loser to ",Stats!$AO1436),CONCATENATE(Stats!$AO1436," loser to ",Stats!$AN1436))</f>
        <v>Doug loser to Ryan</v>
      </c>
      <c r="AU1436" s="45">
        <f>ABS(Stats!$AQ1436-Stats!$AP1436)</f>
        <v>37.75</v>
      </c>
      <c r="AV1436" s="45">
        <f>Stats!$AQ1436+Stats!$AP1436</f>
        <v>175.25</v>
      </c>
      <c r="AW1436" s="45"/>
      <c r="AX1436" s="4"/>
      <c r="AY1436" s="4"/>
      <c r="AZ1436" s="4"/>
      <c r="BB1436" s="4"/>
      <c r="BC1436" s="4"/>
      <c r="BD1436" s="4"/>
      <c r="BE1436" s="4"/>
      <c r="BG1436" s="4"/>
      <c r="BH1436" s="4"/>
      <c r="BI1436" s="4"/>
      <c r="BJ1436" s="4"/>
      <c r="BK1436" s="4"/>
      <c r="BL1436" s="4"/>
      <c r="BM1436" s="4"/>
      <c r="BN1436" s="4"/>
      <c r="BO1436" s="4"/>
      <c r="BP1436" s="4"/>
      <c r="BQ1436" s="4"/>
      <c r="BR1436" s="4"/>
      <c r="BS1436" s="4"/>
      <c r="BT1436" s="4"/>
      <c r="BU1436" s="4"/>
      <c r="BV1436" s="4"/>
      <c r="BW1436" s="4"/>
      <c r="BX1436" s="4"/>
      <c r="BY1436" s="4"/>
      <c r="BZ1436" s="4"/>
      <c r="CA1436" s="4"/>
      <c r="CB1436" s="4"/>
      <c r="CC1436" s="4"/>
      <c r="CD1436" s="4"/>
      <c r="CE1436" s="4"/>
      <c r="CF1436" s="4"/>
      <c r="CG1436" s="4"/>
      <c r="CH1436" s="4"/>
      <c r="CI1436" s="4"/>
      <c r="CJ1436" s="4"/>
      <c r="CK1436" s="4"/>
      <c r="CL1436" s="4"/>
      <c r="CM1436" s="4"/>
      <c r="CN1436" s="4"/>
      <c r="CO1436" s="4"/>
      <c r="CP1436" s="4"/>
      <c r="CQ1436" s="4"/>
      <c r="CR1436" s="4"/>
      <c r="CS1436" s="4"/>
      <c r="CT1436" s="4"/>
      <c r="CU1436" s="4"/>
      <c r="CV1436" s="4"/>
      <c r="CW1436" s="4"/>
    </row>
    <row r="1437" ht="12.75" customHeight="1">
      <c r="A1437" s="4"/>
      <c r="B1437" s="4"/>
      <c r="C1437" s="4"/>
      <c r="D1437" s="4"/>
      <c r="E1437" s="4"/>
      <c r="F1437" s="4"/>
      <c r="G1437" s="4"/>
      <c r="H1437" s="4"/>
      <c r="I1437" s="4"/>
      <c r="J1437" s="5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64">
        <v>2012.0</v>
      </c>
      <c r="AM1437" s="64">
        <v>2.0</v>
      </c>
      <c r="AN1437" s="65" t="s">
        <v>50</v>
      </c>
      <c r="AO1437" s="65" t="s">
        <v>66</v>
      </c>
      <c r="AP1437" s="64">
        <v>53.0</v>
      </c>
      <c r="AQ1437" s="64">
        <v>101.25</v>
      </c>
      <c r="AR1437" s="65" t="str">
        <f>IF(Stats!$AP1437&gt;Stats!$AQ1437,Stats!$AN1437,Stats!$AO1437)</f>
        <v>Nixon</v>
      </c>
      <c r="AS1437" s="65" t="str">
        <f>IF(Stats!$AR1437=Stats!$AN1437,CONCATENATE(Stats!$AN1437," over ",Stats!$AO1437),CONCATENATE(Stats!$AO1437," over ",Stats!$AN1437))</f>
        <v>Nixon over AJ</v>
      </c>
      <c r="AT1437" s="65" t="str">
        <f>IF(Stats!$AR1437=Stats!$AO1437,CONCATENATE(Stats!$AN1437," loser to ",Stats!$AO1437),CONCATENATE(Stats!$AO1437," loser to ",Stats!$AN1437))</f>
        <v>AJ loser to Nixon</v>
      </c>
      <c r="AU1437" s="64">
        <f>ABS(Stats!$AQ1437-Stats!$AP1437)</f>
        <v>48.25</v>
      </c>
      <c r="AV1437" s="64">
        <f>Stats!$AQ1437+Stats!$AP1437</f>
        <v>154.25</v>
      </c>
      <c r="AW1437" s="64"/>
      <c r="AX1437" s="4"/>
      <c r="AY1437" s="4"/>
      <c r="AZ1437" s="4"/>
      <c r="BB1437" s="4"/>
      <c r="BC1437" s="4"/>
      <c r="BD1437" s="4"/>
      <c r="BE1437" s="4"/>
      <c r="BG1437" s="4"/>
      <c r="BH1437" s="4"/>
      <c r="BI1437" s="4"/>
      <c r="BJ1437" s="4"/>
      <c r="BK1437" s="4"/>
      <c r="BL1437" s="4"/>
      <c r="BM1437" s="4"/>
      <c r="BN1437" s="4"/>
      <c r="BO1437" s="4"/>
      <c r="BP1437" s="4"/>
      <c r="BQ1437" s="4"/>
      <c r="BR1437" s="4"/>
      <c r="BS1437" s="4"/>
      <c r="BT1437" s="4"/>
      <c r="BU1437" s="4"/>
      <c r="BV1437" s="4"/>
      <c r="BW1437" s="4"/>
      <c r="BX1437" s="4"/>
      <c r="BY1437" s="4"/>
      <c r="BZ1437" s="4"/>
      <c r="CA1437" s="4"/>
      <c r="CB1437" s="4"/>
      <c r="CC1437" s="4"/>
      <c r="CD1437" s="4"/>
      <c r="CE1437" s="4"/>
      <c r="CF1437" s="4"/>
      <c r="CG1437" s="4"/>
      <c r="CH1437" s="4"/>
      <c r="CI1437" s="4"/>
      <c r="CJ1437" s="4"/>
      <c r="CK1437" s="4"/>
      <c r="CL1437" s="4"/>
      <c r="CM1437" s="4"/>
      <c r="CN1437" s="4"/>
      <c r="CO1437" s="4"/>
      <c r="CP1437" s="4"/>
      <c r="CQ1437" s="4"/>
      <c r="CR1437" s="4"/>
      <c r="CS1437" s="4"/>
      <c r="CT1437" s="4"/>
      <c r="CU1437" s="4"/>
      <c r="CV1437" s="4"/>
      <c r="CW1437" s="4"/>
    </row>
    <row r="1438" ht="12.75" customHeight="1">
      <c r="A1438" s="4"/>
      <c r="B1438" s="4"/>
      <c r="C1438" s="4"/>
      <c r="D1438" s="4"/>
      <c r="E1438" s="4"/>
      <c r="F1438" s="4"/>
      <c r="G1438" s="4"/>
      <c r="H1438" s="4"/>
      <c r="I1438" s="4"/>
      <c r="J1438" s="5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5">
        <v>2012.0</v>
      </c>
      <c r="AM1438" s="45">
        <v>2.0</v>
      </c>
      <c r="AN1438" s="46" t="s">
        <v>59</v>
      </c>
      <c r="AO1438" s="46" t="s">
        <v>61</v>
      </c>
      <c r="AP1438" s="45">
        <v>91.5</v>
      </c>
      <c r="AQ1438" s="45">
        <v>107.75</v>
      </c>
      <c r="AR1438" s="46" t="str">
        <f>IF(Stats!$AP1438&gt;Stats!$AQ1438,Stats!$AN1438,Stats!$AO1438)</f>
        <v>Jimmy</v>
      </c>
      <c r="AS1438" s="46" t="str">
        <f>IF(Stats!$AR1438=Stats!$AN1438,CONCATENATE(Stats!$AN1438," over ",Stats!$AO1438),CONCATENATE(Stats!$AO1438," over ",Stats!$AN1438))</f>
        <v>Jimmy over Forrest</v>
      </c>
      <c r="AT1438" s="46" t="str">
        <f>IF(Stats!$AR1438=Stats!$AO1438,CONCATENATE(Stats!$AN1438," loser to ",Stats!$AO1438),CONCATENATE(Stats!$AO1438," loser to ",Stats!$AN1438))</f>
        <v>Forrest loser to Jimmy</v>
      </c>
      <c r="AU1438" s="45">
        <f>ABS(Stats!$AQ1438-Stats!$AP1438)</f>
        <v>16.25</v>
      </c>
      <c r="AV1438" s="45">
        <f>Stats!$AQ1438+Stats!$AP1438</f>
        <v>199.25</v>
      </c>
      <c r="AW1438" s="45"/>
      <c r="AX1438" s="4"/>
      <c r="AY1438" s="4"/>
      <c r="AZ1438" s="4"/>
      <c r="BB1438" s="4"/>
      <c r="BC1438" s="4"/>
      <c r="BD1438" s="4"/>
      <c r="BE1438" s="4"/>
      <c r="BG1438" s="4"/>
      <c r="BH1438" s="4"/>
      <c r="BI1438" s="4"/>
      <c r="BJ1438" s="4"/>
      <c r="BK1438" s="4"/>
      <c r="BL1438" s="4"/>
      <c r="BM1438" s="4"/>
      <c r="BN1438" s="4"/>
      <c r="BO1438" s="4"/>
      <c r="BP1438" s="4"/>
      <c r="BQ1438" s="4"/>
      <c r="BR1438" s="4"/>
      <c r="BS1438" s="4"/>
      <c r="BT1438" s="4"/>
      <c r="BU1438" s="4"/>
      <c r="BV1438" s="4"/>
      <c r="BW1438" s="4"/>
      <c r="BX1438" s="4"/>
      <c r="BY1438" s="4"/>
      <c r="BZ1438" s="4"/>
      <c r="CA1438" s="4"/>
      <c r="CB1438" s="4"/>
      <c r="CC1438" s="4"/>
      <c r="CD1438" s="4"/>
      <c r="CE1438" s="4"/>
      <c r="CF1438" s="4"/>
      <c r="CG1438" s="4"/>
      <c r="CH1438" s="4"/>
      <c r="CI1438" s="4"/>
      <c r="CJ1438" s="4"/>
      <c r="CK1438" s="4"/>
      <c r="CL1438" s="4"/>
      <c r="CM1438" s="4"/>
      <c r="CN1438" s="4"/>
      <c r="CO1438" s="4"/>
      <c r="CP1438" s="4"/>
      <c r="CQ1438" s="4"/>
      <c r="CR1438" s="4"/>
      <c r="CS1438" s="4"/>
      <c r="CT1438" s="4"/>
      <c r="CU1438" s="4"/>
      <c r="CV1438" s="4"/>
      <c r="CW1438" s="4"/>
    </row>
    <row r="1439" ht="12.75" customHeight="1">
      <c r="A1439" s="4"/>
      <c r="B1439" s="4"/>
      <c r="C1439" s="4"/>
      <c r="D1439" s="4"/>
      <c r="E1439" s="4"/>
      <c r="F1439" s="4"/>
      <c r="G1439" s="4"/>
      <c r="H1439" s="4"/>
      <c r="I1439" s="4"/>
      <c r="J1439" s="5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64">
        <v>2012.0</v>
      </c>
      <c r="AM1439" s="64">
        <v>2.0</v>
      </c>
      <c r="AN1439" s="65" t="s">
        <v>51</v>
      </c>
      <c r="AO1439" s="65" t="s">
        <v>65</v>
      </c>
      <c r="AP1439" s="64">
        <v>142.25</v>
      </c>
      <c r="AQ1439" s="64">
        <v>97.0</v>
      </c>
      <c r="AR1439" s="65" t="str">
        <f>IF(Stats!$AP1439&gt;Stats!$AQ1439,Stats!$AN1439,Stats!$AO1439)</f>
        <v>Cam</v>
      </c>
      <c r="AS1439" s="65" t="str">
        <f>IF(Stats!$AR1439=Stats!$AN1439,CONCATENATE(Stats!$AN1439," over ",Stats!$AO1439),CONCATENATE(Stats!$AO1439," over ",Stats!$AN1439))</f>
        <v>Cam over Neill</v>
      </c>
      <c r="AT1439" s="65" t="str">
        <f>IF(Stats!$AR1439=Stats!$AO1439,CONCATENATE(Stats!$AN1439," loser to ",Stats!$AO1439),CONCATENATE(Stats!$AO1439," loser to ",Stats!$AN1439))</f>
        <v>Neill loser to Cam</v>
      </c>
      <c r="AU1439" s="64">
        <f>ABS(Stats!$AQ1439-Stats!$AP1439)</f>
        <v>45.25</v>
      </c>
      <c r="AV1439" s="64">
        <f>Stats!$AQ1439+Stats!$AP1439</f>
        <v>239.25</v>
      </c>
      <c r="AW1439" s="64"/>
      <c r="AX1439" s="4"/>
      <c r="AY1439" s="4"/>
      <c r="AZ1439" s="4"/>
      <c r="BB1439" s="4"/>
      <c r="BC1439" s="4"/>
      <c r="BD1439" s="4"/>
      <c r="BE1439" s="4"/>
      <c r="BG1439" s="4"/>
      <c r="BH1439" s="4"/>
      <c r="BI1439" s="4"/>
      <c r="BJ1439" s="4"/>
      <c r="BK1439" s="4"/>
      <c r="BL1439" s="4"/>
      <c r="BM1439" s="4"/>
      <c r="BN1439" s="4"/>
      <c r="BO1439" s="4"/>
      <c r="BP1439" s="4"/>
      <c r="BQ1439" s="4"/>
      <c r="BR1439" s="4"/>
      <c r="BS1439" s="4"/>
      <c r="BT1439" s="4"/>
      <c r="BU1439" s="4"/>
      <c r="BV1439" s="4"/>
      <c r="BW1439" s="4"/>
      <c r="BX1439" s="4"/>
      <c r="BY1439" s="4"/>
      <c r="BZ1439" s="4"/>
      <c r="CA1439" s="4"/>
      <c r="CB1439" s="4"/>
      <c r="CC1439" s="4"/>
      <c r="CD1439" s="4"/>
      <c r="CE1439" s="4"/>
      <c r="CF1439" s="4"/>
      <c r="CG1439" s="4"/>
      <c r="CH1439" s="4"/>
      <c r="CI1439" s="4"/>
      <c r="CJ1439" s="4"/>
      <c r="CK1439" s="4"/>
      <c r="CL1439" s="4"/>
      <c r="CM1439" s="4"/>
      <c r="CN1439" s="4"/>
      <c r="CO1439" s="4"/>
      <c r="CP1439" s="4"/>
      <c r="CQ1439" s="4"/>
      <c r="CR1439" s="4"/>
      <c r="CS1439" s="4"/>
      <c r="CT1439" s="4"/>
      <c r="CU1439" s="4"/>
      <c r="CV1439" s="4"/>
      <c r="CW1439" s="4"/>
    </row>
    <row r="1440" ht="12.75" customHeight="1">
      <c r="A1440" s="4"/>
      <c r="B1440" s="4"/>
      <c r="C1440" s="4"/>
      <c r="D1440" s="4"/>
      <c r="E1440" s="4"/>
      <c r="F1440" s="4"/>
      <c r="G1440" s="4"/>
      <c r="H1440" s="4"/>
      <c r="I1440" s="4"/>
      <c r="J1440" s="5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5">
        <v>2012.0</v>
      </c>
      <c r="AM1440" s="45">
        <v>2.0</v>
      </c>
      <c r="AN1440" s="46" t="s">
        <v>63</v>
      </c>
      <c r="AO1440" s="46" t="s">
        <v>55</v>
      </c>
      <c r="AP1440" s="45">
        <v>56.25</v>
      </c>
      <c r="AQ1440" s="45">
        <v>49.75</v>
      </c>
      <c r="AR1440" s="46" t="str">
        <f>IF(Stats!$AP1440&gt;Stats!$AQ1440,Stats!$AN1440,Stats!$AO1440)</f>
        <v>Mike S</v>
      </c>
      <c r="AS1440" s="46" t="str">
        <f>IF(Stats!$AR1440=Stats!$AN1440,CONCATENATE(Stats!$AN1440," over ",Stats!$AO1440),CONCATENATE(Stats!$AO1440," over ",Stats!$AN1440))</f>
        <v>Mike S over Dave</v>
      </c>
      <c r="AT1440" s="46" t="str">
        <f>IF(Stats!$AR1440=Stats!$AO1440,CONCATENATE(Stats!$AN1440," loser to ",Stats!$AO1440),CONCATENATE(Stats!$AO1440," loser to ",Stats!$AN1440))</f>
        <v>Dave loser to Mike S</v>
      </c>
      <c r="AU1440" s="45">
        <f>ABS(Stats!$AQ1440-Stats!$AP1440)</f>
        <v>6.5</v>
      </c>
      <c r="AV1440" s="45">
        <f>Stats!$AQ1440+Stats!$AP1440</f>
        <v>106</v>
      </c>
      <c r="AW1440" s="45"/>
      <c r="AX1440" s="4"/>
      <c r="AY1440" s="4"/>
      <c r="AZ1440" s="4"/>
      <c r="BB1440" s="4"/>
      <c r="BC1440" s="4"/>
      <c r="BD1440" s="4"/>
      <c r="BE1440" s="4"/>
      <c r="BG1440" s="4"/>
      <c r="BH1440" s="4"/>
      <c r="BI1440" s="4"/>
      <c r="BJ1440" s="4"/>
      <c r="BK1440" s="4"/>
      <c r="BL1440" s="4"/>
      <c r="BM1440" s="4"/>
      <c r="BN1440" s="4"/>
      <c r="BO1440" s="4"/>
      <c r="BP1440" s="4"/>
      <c r="BQ1440" s="4"/>
      <c r="BR1440" s="4"/>
      <c r="BS1440" s="4"/>
      <c r="BT1440" s="4"/>
      <c r="BU1440" s="4"/>
      <c r="BV1440" s="4"/>
      <c r="BW1440" s="4"/>
      <c r="BX1440" s="4"/>
      <c r="BY1440" s="4"/>
      <c r="BZ1440" s="4"/>
      <c r="CA1440" s="4"/>
      <c r="CB1440" s="4"/>
      <c r="CC1440" s="4"/>
      <c r="CD1440" s="4"/>
      <c r="CE1440" s="4"/>
      <c r="CF1440" s="4"/>
      <c r="CG1440" s="4"/>
      <c r="CH1440" s="4"/>
      <c r="CI1440" s="4"/>
      <c r="CJ1440" s="4"/>
      <c r="CK1440" s="4"/>
      <c r="CL1440" s="4"/>
      <c r="CM1440" s="4"/>
      <c r="CN1440" s="4"/>
      <c r="CO1440" s="4"/>
      <c r="CP1440" s="4"/>
      <c r="CQ1440" s="4"/>
      <c r="CR1440" s="4"/>
      <c r="CS1440" s="4"/>
      <c r="CT1440" s="4"/>
      <c r="CU1440" s="4"/>
      <c r="CV1440" s="4"/>
      <c r="CW1440" s="4"/>
    </row>
    <row r="1441" ht="12.75" customHeight="1">
      <c r="A1441" s="4"/>
      <c r="B1441" s="4"/>
      <c r="C1441" s="4"/>
      <c r="D1441" s="4"/>
      <c r="E1441" s="4"/>
      <c r="F1441" s="4"/>
      <c r="G1441" s="4"/>
      <c r="H1441" s="4"/>
      <c r="I1441" s="4"/>
      <c r="J1441" s="5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64">
        <v>2012.0</v>
      </c>
      <c r="AM1441" s="64">
        <v>2.0</v>
      </c>
      <c r="AN1441" s="65" t="s">
        <v>68</v>
      </c>
      <c r="AO1441" s="65" t="s">
        <v>69</v>
      </c>
      <c r="AP1441" s="64">
        <v>105.75</v>
      </c>
      <c r="AQ1441" s="64">
        <v>118.0</v>
      </c>
      <c r="AR1441" s="65" t="str">
        <f>IF(Stats!$AP1441&gt;Stats!$AQ1441,Stats!$AN1441,Stats!$AO1441)</f>
        <v>Todd</v>
      </c>
      <c r="AS1441" s="65" t="str">
        <f>IF(Stats!$AR1441=Stats!$AN1441,CONCATENATE(Stats!$AN1441," over ",Stats!$AO1441),CONCATENATE(Stats!$AO1441," over ",Stats!$AN1441))</f>
        <v>Todd over Ryan</v>
      </c>
      <c r="AT1441" s="65" t="str">
        <f>IF(Stats!$AR1441=Stats!$AO1441,CONCATENATE(Stats!$AN1441," loser to ",Stats!$AO1441),CONCATENATE(Stats!$AO1441," loser to ",Stats!$AN1441))</f>
        <v>Ryan loser to Todd</v>
      </c>
      <c r="AU1441" s="64">
        <f>ABS(Stats!$AQ1441-Stats!$AP1441)</f>
        <v>12.25</v>
      </c>
      <c r="AV1441" s="64">
        <f>Stats!$AQ1441+Stats!$AP1441</f>
        <v>223.75</v>
      </c>
      <c r="AW1441" s="64"/>
      <c r="AX1441" s="4"/>
      <c r="AY1441" s="4"/>
      <c r="AZ1441" s="4"/>
      <c r="BB1441" s="4"/>
      <c r="BC1441" s="4"/>
      <c r="BD1441" s="4"/>
      <c r="BE1441" s="4"/>
      <c r="BG1441" s="4"/>
      <c r="BH1441" s="4"/>
      <c r="BI1441" s="4"/>
      <c r="BJ1441" s="4"/>
      <c r="BK1441" s="4"/>
      <c r="BL1441" s="4"/>
      <c r="BM1441" s="4"/>
      <c r="BN1441" s="4"/>
      <c r="BO1441" s="4"/>
      <c r="BP1441" s="4"/>
      <c r="BQ1441" s="4"/>
      <c r="BR1441" s="4"/>
      <c r="BS1441" s="4"/>
      <c r="BT1441" s="4"/>
      <c r="BU1441" s="4"/>
      <c r="BV1441" s="4"/>
      <c r="BW1441" s="4"/>
      <c r="BX1441" s="4"/>
      <c r="BY1441" s="4"/>
      <c r="BZ1441" s="4"/>
      <c r="CA1441" s="4"/>
      <c r="CB1441" s="4"/>
      <c r="CC1441" s="4"/>
      <c r="CD1441" s="4"/>
      <c r="CE1441" s="4"/>
      <c r="CF1441" s="4"/>
      <c r="CG1441" s="4"/>
      <c r="CH1441" s="4"/>
      <c r="CI1441" s="4"/>
      <c r="CJ1441" s="4"/>
      <c r="CK1441" s="4"/>
      <c r="CL1441" s="4"/>
      <c r="CM1441" s="4"/>
      <c r="CN1441" s="4"/>
      <c r="CO1441" s="4"/>
      <c r="CP1441" s="4"/>
      <c r="CQ1441" s="4"/>
      <c r="CR1441" s="4"/>
      <c r="CS1441" s="4"/>
      <c r="CT1441" s="4"/>
      <c r="CU1441" s="4"/>
      <c r="CV1441" s="4"/>
      <c r="CW1441" s="4"/>
    </row>
    <row r="1442" ht="12.75" customHeight="1">
      <c r="A1442" s="4"/>
      <c r="B1442" s="4"/>
      <c r="C1442" s="4"/>
      <c r="D1442" s="4"/>
      <c r="E1442" s="4"/>
      <c r="F1442" s="4"/>
      <c r="G1442" s="4"/>
      <c r="H1442" s="4"/>
      <c r="I1442" s="4"/>
      <c r="J1442" s="5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5">
        <v>2012.0</v>
      </c>
      <c r="AM1442" s="45">
        <v>2.0</v>
      </c>
      <c r="AN1442" s="46" t="s">
        <v>57</v>
      </c>
      <c r="AO1442" s="46" t="s">
        <v>49</v>
      </c>
      <c r="AP1442" s="45">
        <v>109.75</v>
      </c>
      <c r="AQ1442" s="45">
        <v>85.25</v>
      </c>
      <c r="AR1442" s="46" t="str">
        <f>IF(Stats!$AP1442&gt;Stats!$AQ1442,Stats!$AN1442,Stats!$AO1442)</f>
        <v>Doug</v>
      </c>
      <c r="AS1442" s="46" t="str">
        <f>IF(Stats!$AR1442=Stats!$AN1442,CONCATENATE(Stats!$AN1442," over ",Stats!$AO1442),CONCATENATE(Stats!$AO1442," over ",Stats!$AN1442))</f>
        <v>Doug over Adler</v>
      </c>
      <c r="AT1442" s="46" t="str">
        <f>IF(Stats!$AR1442=Stats!$AO1442,CONCATENATE(Stats!$AN1442," loser to ",Stats!$AO1442),CONCATENATE(Stats!$AO1442," loser to ",Stats!$AN1442))</f>
        <v>Adler loser to Doug</v>
      </c>
      <c r="AU1442" s="45">
        <f>ABS(Stats!$AQ1442-Stats!$AP1442)</f>
        <v>24.5</v>
      </c>
      <c r="AV1442" s="45">
        <f>Stats!$AQ1442+Stats!$AP1442</f>
        <v>195</v>
      </c>
      <c r="AW1442" s="45"/>
      <c r="AX1442" s="4"/>
      <c r="AY1442" s="4"/>
      <c r="AZ1442" s="4"/>
      <c r="BB1442" s="4"/>
      <c r="BC1442" s="4"/>
      <c r="BD1442" s="4"/>
      <c r="BE1442" s="4"/>
      <c r="BG1442" s="4"/>
      <c r="BH1442" s="4"/>
      <c r="BI1442" s="4"/>
      <c r="BJ1442" s="4"/>
      <c r="BK1442" s="4"/>
      <c r="BL1442" s="4"/>
      <c r="BM1442" s="4"/>
      <c r="BN1442" s="4"/>
      <c r="BO1442" s="4"/>
      <c r="BP1442" s="4"/>
      <c r="BQ1442" s="4"/>
      <c r="BR1442" s="4"/>
      <c r="BS1442" s="4"/>
      <c r="BT1442" s="4"/>
      <c r="BU1442" s="4"/>
      <c r="BV1442" s="4"/>
      <c r="BW1442" s="4"/>
      <c r="BX1442" s="4"/>
      <c r="BY1442" s="4"/>
      <c r="BZ1442" s="4"/>
      <c r="CA1442" s="4"/>
      <c r="CB1442" s="4"/>
      <c r="CC1442" s="4"/>
      <c r="CD1442" s="4"/>
      <c r="CE1442" s="4"/>
      <c r="CF1442" s="4"/>
      <c r="CG1442" s="4"/>
      <c r="CH1442" s="4"/>
      <c r="CI1442" s="4"/>
      <c r="CJ1442" s="4"/>
      <c r="CK1442" s="4"/>
      <c r="CL1442" s="4"/>
      <c r="CM1442" s="4"/>
      <c r="CN1442" s="4"/>
      <c r="CO1442" s="4"/>
      <c r="CP1442" s="4"/>
      <c r="CQ1442" s="4"/>
      <c r="CR1442" s="4"/>
      <c r="CS1442" s="4"/>
      <c r="CT1442" s="4"/>
      <c r="CU1442" s="4"/>
      <c r="CV1442" s="4"/>
      <c r="CW1442" s="4"/>
    </row>
    <row r="1443" ht="12.75" customHeight="1">
      <c r="A1443" s="4"/>
      <c r="B1443" s="4"/>
      <c r="C1443" s="4"/>
      <c r="D1443" s="4"/>
      <c r="E1443" s="4"/>
      <c r="F1443" s="4"/>
      <c r="G1443" s="4"/>
      <c r="H1443" s="4"/>
      <c r="I1443" s="4"/>
      <c r="J1443" s="5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64">
        <v>2012.0</v>
      </c>
      <c r="AM1443" s="64">
        <v>1.0</v>
      </c>
      <c r="AN1443" s="65" t="s">
        <v>66</v>
      </c>
      <c r="AO1443" s="65" t="s">
        <v>59</v>
      </c>
      <c r="AP1443" s="64">
        <v>92.0</v>
      </c>
      <c r="AQ1443" s="64">
        <v>67.25</v>
      </c>
      <c r="AR1443" s="65" t="str">
        <f>IF(Stats!$AP1443&gt;Stats!$AQ1443,Stats!$AN1443,Stats!$AO1443)</f>
        <v>Nixon</v>
      </c>
      <c r="AS1443" s="65" t="str">
        <f>IF(Stats!$AR1443=Stats!$AN1443,CONCATENATE(Stats!$AN1443," over ",Stats!$AO1443),CONCATENATE(Stats!$AO1443," over ",Stats!$AN1443))</f>
        <v>Nixon over Forrest</v>
      </c>
      <c r="AT1443" s="65" t="str">
        <f>IF(Stats!$AR1443=Stats!$AO1443,CONCATENATE(Stats!$AN1443," loser to ",Stats!$AO1443),CONCATENATE(Stats!$AO1443," loser to ",Stats!$AN1443))</f>
        <v>Forrest loser to Nixon</v>
      </c>
      <c r="AU1443" s="64">
        <f>ABS(Stats!$AQ1443-Stats!$AP1443)</f>
        <v>24.75</v>
      </c>
      <c r="AV1443" s="64">
        <f>Stats!$AQ1443+Stats!$AP1443</f>
        <v>159.25</v>
      </c>
      <c r="AW1443" s="64"/>
      <c r="AX1443" s="4"/>
      <c r="AY1443" s="4"/>
      <c r="AZ1443" s="4"/>
      <c r="BB1443" s="4"/>
      <c r="BC1443" s="4"/>
      <c r="BD1443" s="4"/>
      <c r="BE1443" s="4"/>
      <c r="BG1443" s="4"/>
      <c r="BH1443" s="4"/>
      <c r="BI1443" s="4"/>
      <c r="BJ1443" s="4"/>
      <c r="BK1443" s="4"/>
      <c r="BL1443" s="4"/>
      <c r="BM1443" s="4"/>
      <c r="BN1443" s="4"/>
      <c r="BO1443" s="4"/>
      <c r="BP1443" s="4"/>
      <c r="BQ1443" s="4"/>
      <c r="BR1443" s="4"/>
      <c r="BS1443" s="4"/>
      <c r="BT1443" s="4"/>
      <c r="BU1443" s="4"/>
      <c r="BV1443" s="4"/>
      <c r="BW1443" s="4"/>
      <c r="BX1443" s="4"/>
      <c r="BY1443" s="4"/>
      <c r="BZ1443" s="4"/>
      <c r="CA1443" s="4"/>
      <c r="CB1443" s="4"/>
      <c r="CC1443" s="4"/>
      <c r="CD1443" s="4"/>
      <c r="CE1443" s="4"/>
      <c r="CF1443" s="4"/>
      <c r="CG1443" s="4"/>
      <c r="CH1443" s="4"/>
      <c r="CI1443" s="4"/>
      <c r="CJ1443" s="4"/>
      <c r="CK1443" s="4"/>
      <c r="CL1443" s="4"/>
      <c r="CM1443" s="4"/>
      <c r="CN1443" s="4"/>
      <c r="CO1443" s="4"/>
      <c r="CP1443" s="4"/>
      <c r="CQ1443" s="4"/>
      <c r="CR1443" s="4"/>
      <c r="CS1443" s="4"/>
      <c r="CT1443" s="4"/>
      <c r="CU1443" s="4"/>
      <c r="CV1443" s="4"/>
      <c r="CW1443" s="4"/>
    </row>
    <row r="1444" ht="12.75" customHeight="1">
      <c r="A1444" s="4"/>
      <c r="B1444" s="4"/>
      <c r="C1444" s="4"/>
      <c r="D1444" s="4"/>
      <c r="E1444" s="4"/>
      <c r="F1444" s="4"/>
      <c r="G1444" s="4"/>
      <c r="H1444" s="4"/>
      <c r="I1444" s="4"/>
      <c r="J1444" s="5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5">
        <v>2012.0</v>
      </c>
      <c r="AM1444" s="45">
        <v>1.0</v>
      </c>
      <c r="AN1444" s="46" t="s">
        <v>50</v>
      </c>
      <c r="AO1444" s="46" t="s">
        <v>51</v>
      </c>
      <c r="AP1444" s="45">
        <v>121.25</v>
      </c>
      <c r="AQ1444" s="45">
        <v>75.25</v>
      </c>
      <c r="AR1444" s="46" t="str">
        <f>IF(Stats!$AP1444&gt;Stats!$AQ1444,Stats!$AN1444,Stats!$AO1444)</f>
        <v>AJ</v>
      </c>
      <c r="AS1444" s="46" t="str">
        <f>IF(Stats!$AR1444=Stats!$AN1444,CONCATENATE(Stats!$AN1444," over ",Stats!$AO1444),CONCATENATE(Stats!$AO1444," over ",Stats!$AN1444))</f>
        <v>AJ over Cam</v>
      </c>
      <c r="AT1444" s="46" t="str">
        <f>IF(Stats!$AR1444=Stats!$AO1444,CONCATENATE(Stats!$AN1444," loser to ",Stats!$AO1444),CONCATENATE(Stats!$AO1444," loser to ",Stats!$AN1444))</f>
        <v>Cam loser to AJ</v>
      </c>
      <c r="AU1444" s="45">
        <f>ABS(Stats!$AQ1444-Stats!$AP1444)</f>
        <v>46</v>
      </c>
      <c r="AV1444" s="45">
        <f>Stats!$AQ1444+Stats!$AP1444</f>
        <v>196.5</v>
      </c>
      <c r="AW1444" s="45"/>
      <c r="AX1444" s="4"/>
      <c r="AY1444" s="4"/>
      <c r="AZ1444" s="4"/>
      <c r="BB1444" s="4"/>
      <c r="BC1444" s="4"/>
      <c r="BD1444" s="4"/>
      <c r="BE1444" s="4"/>
      <c r="BG1444" s="4"/>
      <c r="BH1444" s="4"/>
      <c r="BI1444" s="4"/>
      <c r="BJ1444" s="4"/>
      <c r="BK1444" s="4"/>
      <c r="BL1444" s="4"/>
      <c r="BM1444" s="4"/>
      <c r="BN1444" s="4"/>
      <c r="BO1444" s="4"/>
      <c r="BP1444" s="4"/>
      <c r="BQ1444" s="4"/>
      <c r="BR1444" s="4"/>
      <c r="BS1444" s="4"/>
      <c r="BT1444" s="4"/>
      <c r="BU1444" s="4"/>
      <c r="BV1444" s="4"/>
      <c r="BW1444" s="4"/>
      <c r="BX1444" s="4"/>
      <c r="BY1444" s="4"/>
      <c r="BZ1444" s="4"/>
      <c r="CA1444" s="4"/>
      <c r="CB1444" s="4"/>
      <c r="CC1444" s="4"/>
      <c r="CD1444" s="4"/>
      <c r="CE1444" s="4"/>
      <c r="CF1444" s="4"/>
      <c r="CG1444" s="4"/>
      <c r="CH1444" s="4"/>
      <c r="CI1444" s="4"/>
      <c r="CJ1444" s="4"/>
      <c r="CK1444" s="4"/>
      <c r="CL1444" s="4"/>
      <c r="CM1444" s="4"/>
      <c r="CN1444" s="4"/>
      <c r="CO1444" s="4"/>
      <c r="CP1444" s="4"/>
      <c r="CQ1444" s="4"/>
      <c r="CR1444" s="4"/>
      <c r="CS1444" s="4"/>
      <c r="CT1444" s="4"/>
      <c r="CU1444" s="4"/>
      <c r="CV1444" s="4"/>
      <c r="CW1444" s="4"/>
    </row>
    <row r="1445" ht="12.75" customHeight="1">
      <c r="A1445" s="4"/>
      <c r="B1445" s="4"/>
      <c r="C1445" s="4"/>
      <c r="D1445" s="4"/>
      <c r="E1445" s="4"/>
      <c r="F1445" s="4"/>
      <c r="G1445" s="4"/>
      <c r="H1445" s="4"/>
      <c r="I1445" s="4"/>
      <c r="J1445" s="5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64">
        <v>2012.0</v>
      </c>
      <c r="AM1445" s="64">
        <v>1.0</v>
      </c>
      <c r="AN1445" s="65" t="s">
        <v>61</v>
      </c>
      <c r="AO1445" s="65" t="s">
        <v>65</v>
      </c>
      <c r="AP1445" s="64">
        <v>88.5</v>
      </c>
      <c r="AQ1445" s="64">
        <v>106.0</v>
      </c>
      <c r="AR1445" s="65" t="str">
        <f>IF(Stats!$AP1445&gt;Stats!$AQ1445,Stats!$AN1445,Stats!$AO1445)</f>
        <v>Neill</v>
      </c>
      <c r="AS1445" s="65" t="str">
        <f>IF(Stats!$AR1445=Stats!$AN1445,CONCATENATE(Stats!$AN1445," over ",Stats!$AO1445),CONCATENATE(Stats!$AO1445," over ",Stats!$AN1445))</f>
        <v>Neill over Jimmy</v>
      </c>
      <c r="AT1445" s="65" t="str">
        <f>IF(Stats!$AR1445=Stats!$AO1445,CONCATENATE(Stats!$AN1445," loser to ",Stats!$AO1445),CONCATENATE(Stats!$AO1445," loser to ",Stats!$AN1445))</f>
        <v>Jimmy loser to Neill</v>
      </c>
      <c r="AU1445" s="64">
        <f>ABS(Stats!$AQ1445-Stats!$AP1445)</f>
        <v>17.5</v>
      </c>
      <c r="AV1445" s="64">
        <f>Stats!$AQ1445+Stats!$AP1445</f>
        <v>194.5</v>
      </c>
      <c r="AW1445" s="64"/>
      <c r="AX1445" s="4"/>
      <c r="AY1445" s="4"/>
      <c r="AZ1445" s="4"/>
      <c r="BB1445" s="4"/>
      <c r="BC1445" s="4"/>
      <c r="BD1445" s="4"/>
      <c r="BE1445" s="4"/>
      <c r="BG1445" s="4"/>
      <c r="BH1445" s="4"/>
      <c r="BI1445" s="4"/>
      <c r="BJ1445" s="4"/>
      <c r="BK1445" s="4"/>
      <c r="BL1445" s="4"/>
      <c r="BM1445" s="4"/>
      <c r="BN1445" s="4"/>
      <c r="BO1445" s="4"/>
      <c r="BP1445" s="4"/>
      <c r="BQ1445" s="4"/>
      <c r="BR1445" s="4"/>
      <c r="BS1445" s="4"/>
      <c r="BT1445" s="4"/>
      <c r="BU1445" s="4"/>
      <c r="BV1445" s="4"/>
      <c r="BW1445" s="4"/>
      <c r="BX1445" s="4"/>
      <c r="BY1445" s="4"/>
      <c r="BZ1445" s="4"/>
      <c r="CA1445" s="4"/>
      <c r="CB1445" s="4"/>
      <c r="CC1445" s="4"/>
      <c r="CD1445" s="4"/>
      <c r="CE1445" s="4"/>
      <c r="CF1445" s="4"/>
      <c r="CG1445" s="4"/>
      <c r="CH1445" s="4"/>
      <c r="CI1445" s="4"/>
      <c r="CJ1445" s="4"/>
      <c r="CK1445" s="4"/>
      <c r="CL1445" s="4"/>
      <c r="CM1445" s="4"/>
      <c r="CN1445" s="4"/>
      <c r="CO1445" s="4"/>
      <c r="CP1445" s="4"/>
      <c r="CQ1445" s="4"/>
      <c r="CR1445" s="4"/>
      <c r="CS1445" s="4"/>
      <c r="CT1445" s="4"/>
      <c r="CU1445" s="4"/>
      <c r="CV1445" s="4"/>
      <c r="CW1445" s="4"/>
    </row>
    <row r="1446" ht="12.75" customHeight="1">
      <c r="A1446" s="4"/>
      <c r="B1446" s="4"/>
      <c r="C1446" s="4"/>
      <c r="D1446" s="4"/>
      <c r="E1446" s="4"/>
      <c r="F1446" s="4"/>
      <c r="G1446" s="4"/>
      <c r="H1446" s="4"/>
      <c r="I1446" s="4"/>
      <c r="J1446" s="5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5">
        <v>2012.0</v>
      </c>
      <c r="AM1446" s="45">
        <v>1.0</v>
      </c>
      <c r="AN1446" s="46" t="s">
        <v>55</v>
      </c>
      <c r="AO1446" s="46" t="s">
        <v>68</v>
      </c>
      <c r="AP1446" s="45">
        <v>96.75</v>
      </c>
      <c r="AQ1446" s="45">
        <v>98.75</v>
      </c>
      <c r="AR1446" s="46" t="str">
        <f>IF(Stats!$AP1446&gt;Stats!$AQ1446,Stats!$AN1446,Stats!$AO1446)</f>
        <v>Ryan</v>
      </c>
      <c r="AS1446" s="46" t="str">
        <f>IF(Stats!$AR1446=Stats!$AN1446,CONCATENATE(Stats!$AN1446," over ",Stats!$AO1446),CONCATENATE(Stats!$AO1446," over ",Stats!$AN1446))</f>
        <v>Ryan over Dave</v>
      </c>
      <c r="AT1446" s="46" t="str">
        <f>IF(Stats!$AR1446=Stats!$AO1446,CONCATENATE(Stats!$AN1446," loser to ",Stats!$AO1446),CONCATENATE(Stats!$AO1446," loser to ",Stats!$AN1446))</f>
        <v>Dave loser to Ryan</v>
      </c>
      <c r="AU1446" s="45">
        <f>ABS(Stats!$AQ1446-Stats!$AP1446)</f>
        <v>2</v>
      </c>
      <c r="AV1446" s="45">
        <f>Stats!$AQ1446+Stats!$AP1446</f>
        <v>195.5</v>
      </c>
      <c r="AW1446" s="45"/>
      <c r="AX1446" s="4"/>
      <c r="AY1446" s="4"/>
      <c r="AZ1446" s="4"/>
      <c r="BB1446" s="4"/>
      <c r="BC1446" s="4"/>
      <c r="BD1446" s="4"/>
      <c r="BE1446" s="4"/>
      <c r="BG1446" s="4"/>
      <c r="BH1446" s="4"/>
      <c r="BI1446" s="4"/>
      <c r="BJ1446" s="4"/>
      <c r="BK1446" s="4"/>
      <c r="BL1446" s="4"/>
      <c r="BM1446" s="4"/>
      <c r="BN1446" s="4"/>
      <c r="BO1446" s="4"/>
      <c r="BP1446" s="4"/>
      <c r="BQ1446" s="4"/>
      <c r="BR1446" s="4"/>
      <c r="BS1446" s="4"/>
      <c r="BT1446" s="4"/>
      <c r="BU1446" s="4"/>
      <c r="BV1446" s="4"/>
      <c r="BW1446" s="4"/>
      <c r="BX1446" s="4"/>
      <c r="BY1446" s="4"/>
      <c r="BZ1446" s="4"/>
      <c r="CA1446" s="4"/>
      <c r="CB1446" s="4"/>
      <c r="CC1446" s="4"/>
      <c r="CD1446" s="4"/>
      <c r="CE1446" s="4"/>
      <c r="CF1446" s="4"/>
      <c r="CG1446" s="4"/>
      <c r="CH1446" s="4"/>
      <c r="CI1446" s="4"/>
      <c r="CJ1446" s="4"/>
      <c r="CK1446" s="4"/>
      <c r="CL1446" s="4"/>
      <c r="CM1446" s="4"/>
      <c r="CN1446" s="4"/>
      <c r="CO1446" s="4"/>
      <c r="CP1446" s="4"/>
      <c r="CQ1446" s="4"/>
      <c r="CR1446" s="4"/>
      <c r="CS1446" s="4"/>
      <c r="CT1446" s="4"/>
      <c r="CU1446" s="4"/>
      <c r="CV1446" s="4"/>
      <c r="CW1446" s="4"/>
    </row>
    <row r="1447" ht="12.75" customHeight="1">
      <c r="A1447" s="4"/>
      <c r="B1447" s="4"/>
      <c r="C1447" s="4"/>
      <c r="D1447" s="4"/>
      <c r="E1447" s="4"/>
      <c r="F1447" s="4"/>
      <c r="G1447" s="4"/>
      <c r="H1447" s="4"/>
      <c r="I1447" s="4"/>
      <c r="J1447" s="5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64">
        <v>2012.0</v>
      </c>
      <c r="AM1447" s="64">
        <v>1.0</v>
      </c>
      <c r="AN1447" s="65" t="s">
        <v>63</v>
      </c>
      <c r="AO1447" s="65" t="s">
        <v>57</v>
      </c>
      <c r="AP1447" s="64">
        <v>104.75</v>
      </c>
      <c r="AQ1447" s="64">
        <v>99.25</v>
      </c>
      <c r="AR1447" s="65" t="str">
        <f>IF(Stats!$AP1447&gt;Stats!$AQ1447,Stats!$AN1447,Stats!$AO1447)</f>
        <v>Mike S</v>
      </c>
      <c r="AS1447" s="65" t="str">
        <f>IF(Stats!$AR1447=Stats!$AN1447,CONCATENATE(Stats!$AN1447," over ",Stats!$AO1447),CONCATENATE(Stats!$AO1447," over ",Stats!$AN1447))</f>
        <v>Mike S over Doug</v>
      </c>
      <c r="AT1447" s="65" t="str">
        <f>IF(Stats!$AR1447=Stats!$AO1447,CONCATENATE(Stats!$AN1447," loser to ",Stats!$AO1447),CONCATENATE(Stats!$AO1447," loser to ",Stats!$AN1447))</f>
        <v>Doug loser to Mike S</v>
      </c>
      <c r="AU1447" s="64">
        <f>ABS(Stats!$AQ1447-Stats!$AP1447)</f>
        <v>5.5</v>
      </c>
      <c r="AV1447" s="64">
        <f>Stats!$AQ1447+Stats!$AP1447</f>
        <v>204</v>
      </c>
      <c r="AW1447" s="64"/>
      <c r="AX1447" s="4"/>
      <c r="AY1447" s="4"/>
      <c r="AZ1447" s="4"/>
      <c r="BB1447" s="4"/>
      <c r="BC1447" s="4"/>
      <c r="BD1447" s="4"/>
      <c r="BE1447" s="4"/>
      <c r="BG1447" s="4"/>
      <c r="BH1447" s="4"/>
      <c r="BI1447" s="4"/>
      <c r="BJ1447" s="4"/>
      <c r="BK1447" s="4"/>
      <c r="BL1447" s="4"/>
      <c r="BM1447" s="4"/>
      <c r="BN1447" s="4"/>
      <c r="BO1447" s="4"/>
      <c r="BP1447" s="4"/>
      <c r="BQ1447" s="4"/>
      <c r="BR1447" s="4"/>
      <c r="BS1447" s="4"/>
      <c r="BT1447" s="4"/>
      <c r="BU1447" s="4"/>
      <c r="BV1447" s="4"/>
      <c r="BW1447" s="4"/>
      <c r="BX1447" s="4"/>
      <c r="BY1447" s="4"/>
      <c r="BZ1447" s="4"/>
      <c r="CA1447" s="4"/>
      <c r="CB1447" s="4"/>
      <c r="CC1447" s="4"/>
      <c r="CD1447" s="4"/>
      <c r="CE1447" s="4"/>
      <c r="CF1447" s="4"/>
      <c r="CG1447" s="4"/>
      <c r="CH1447" s="4"/>
      <c r="CI1447" s="4"/>
      <c r="CJ1447" s="4"/>
      <c r="CK1447" s="4"/>
      <c r="CL1447" s="4"/>
      <c r="CM1447" s="4"/>
      <c r="CN1447" s="4"/>
      <c r="CO1447" s="4"/>
      <c r="CP1447" s="4"/>
      <c r="CQ1447" s="4"/>
      <c r="CR1447" s="4"/>
      <c r="CS1447" s="4"/>
      <c r="CT1447" s="4"/>
      <c r="CU1447" s="4"/>
      <c r="CV1447" s="4"/>
      <c r="CW1447" s="4"/>
    </row>
    <row r="1448" ht="12.75" customHeight="1">
      <c r="A1448" s="4"/>
      <c r="B1448" s="4"/>
      <c r="C1448" s="4"/>
      <c r="D1448" s="4"/>
      <c r="E1448" s="4"/>
      <c r="F1448" s="4"/>
      <c r="G1448" s="4"/>
      <c r="H1448" s="4"/>
      <c r="I1448" s="4"/>
      <c r="J1448" s="5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5">
        <v>2012.0</v>
      </c>
      <c r="AM1448" s="45">
        <v>1.0</v>
      </c>
      <c r="AN1448" s="46" t="s">
        <v>69</v>
      </c>
      <c r="AO1448" s="46" t="s">
        <v>49</v>
      </c>
      <c r="AP1448" s="45">
        <v>104.75</v>
      </c>
      <c r="AQ1448" s="45">
        <v>86.5</v>
      </c>
      <c r="AR1448" s="46" t="str">
        <f>IF(Stats!$AP1448&gt;Stats!$AQ1448,Stats!$AN1448,Stats!$AO1448)</f>
        <v>Todd</v>
      </c>
      <c r="AS1448" s="46" t="str">
        <f>IF(Stats!$AR1448=Stats!$AN1448,CONCATENATE(Stats!$AN1448," over ",Stats!$AO1448),CONCATENATE(Stats!$AO1448," over ",Stats!$AN1448))</f>
        <v>Todd over Adler</v>
      </c>
      <c r="AT1448" s="46" t="str">
        <f>IF(Stats!$AR1448=Stats!$AO1448,CONCATENATE(Stats!$AN1448," loser to ",Stats!$AO1448),CONCATENATE(Stats!$AO1448," loser to ",Stats!$AN1448))</f>
        <v>Adler loser to Todd</v>
      </c>
      <c r="AU1448" s="45">
        <f>ABS(Stats!$AQ1448-Stats!$AP1448)</f>
        <v>18.25</v>
      </c>
      <c r="AV1448" s="45">
        <f>Stats!$AQ1448+Stats!$AP1448</f>
        <v>191.25</v>
      </c>
      <c r="AW1448" s="45"/>
      <c r="AX1448" s="4"/>
      <c r="AY1448" s="4"/>
      <c r="AZ1448" s="4"/>
      <c r="BB1448" s="4"/>
      <c r="BC1448" s="4"/>
      <c r="BD1448" s="4"/>
      <c r="BE1448" s="4"/>
      <c r="BG1448" s="4"/>
      <c r="BH1448" s="4"/>
      <c r="BI1448" s="4"/>
      <c r="BJ1448" s="4"/>
      <c r="BK1448" s="4"/>
      <c r="BL1448" s="4"/>
      <c r="BM1448" s="4"/>
      <c r="BN1448" s="4"/>
      <c r="BO1448" s="4"/>
      <c r="BP1448" s="4"/>
      <c r="BQ1448" s="4"/>
      <c r="BR1448" s="4"/>
      <c r="BS1448" s="4"/>
      <c r="BT1448" s="4"/>
      <c r="BU1448" s="4"/>
      <c r="BV1448" s="4"/>
      <c r="BW1448" s="4"/>
      <c r="BX1448" s="4"/>
      <c r="BY1448" s="4"/>
      <c r="BZ1448" s="4"/>
      <c r="CA1448" s="4"/>
      <c r="CB1448" s="4"/>
      <c r="CC1448" s="4"/>
      <c r="CD1448" s="4"/>
      <c r="CE1448" s="4"/>
      <c r="CF1448" s="4"/>
      <c r="CG1448" s="4"/>
      <c r="CH1448" s="4"/>
      <c r="CI1448" s="4"/>
      <c r="CJ1448" s="4"/>
      <c r="CK1448" s="4"/>
      <c r="CL1448" s="4"/>
      <c r="CM1448" s="4"/>
      <c r="CN1448" s="4"/>
      <c r="CO1448" s="4"/>
      <c r="CP1448" s="4"/>
      <c r="CQ1448" s="4"/>
      <c r="CR1448" s="4"/>
      <c r="CS1448" s="4"/>
      <c r="CT1448" s="4"/>
      <c r="CU1448" s="4"/>
      <c r="CV1448" s="4"/>
      <c r="CW1448" s="4"/>
    </row>
    <row r="1449" ht="12.75" customHeight="1">
      <c r="A1449" s="4"/>
      <c r="B1449" s="4"/>
      <c r="C1449" s="4"/>
      <c r="D1449" s="4"/>
      <c r="E1449" s="4"/>
      <c r="F1449" s="4"/>
      <c r="G1449" s="4"/>
      <c r="H1449" s="4"/>
      <c r="I1449" s="4"/>
      <c r="J1449" s="5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64">
        <v>2011.0</v>
      </c>
      <c r="AM1449" s="64">
        <v>17.0</v>
      </c>
      <c r="AN1449" s="65" t="s">
        <v>66</v>
      </c>
      <c r="AO1449" s="65" t="s">
        <v>49</v>
      </c>
      <c r="AP1449" s="64">
        <v>76.0</v>
      </c>
      <c r="AQ1449" s="64">
        <v>157.0</v>
      </c>
      <c r="AR1449" s="65" t="str">
        <f>IF(Stats!$AP1449&gt;Stats!$AQ1449,Stats!$AN1449,Stats!$AO1449)</f>
        <v>Adler</v>
      </c>
      <c r="AS1449" s="65" t="str">
        <f>IF(Stats!$AR1449=Stats!$AN1449,CONCATENATE(Stats!$AN1449," over ",Stats!$AO1449),CONCATENATE(Stats!$AO1449," over ",Stats!$AN1449))</f>
        <v>Adler over Nixon</v>
      </c>
      <c r="AT1449" s="65" t="str">
        <f>IF(Stats!$AR1449=Stats!$AO1449,CONCATENATE(Stats!$AN1449," loser to ",Stats!$AO1449),CONCATENATE(Stats!$AO1449," loser to ",Stats!$AN1449))</f>
        <v>Nixon loser to Adler</v>
      </c>
      <c r="AU1449" s="64">
        <f>ABS(Stats!$AQ1449-Stats!$AP1449)</f>
        <v>81</v>
      </c>
      <c r="AV1449" s="64">
        <f>Stats!$AQ1449+Stats!$AP1449</f>
        <v>233</v>
      </c>
      <c r="AW1449" s="64" t="s">
        <v>73</v>
      </c>
      <c r="AX1449" s="4"/>
      <c r="AY1449" s="4"/>
      <c r="AZ1449" s="4"/>
      <c r="BB1449" s="4"/>
      <c r="BC1449" s="4"/>
      <c r="BD1449" s="4"/>
      <c r="BE1449" s="4"/>
      <c r="BG1449" s="4"/>
      <c r="BH1449" s="4"/>
      <c r="BI1449" s="4"/>
      <c r="BJ1449" s="4"/>
      <c r="BK1449" s="4"/>
      <c r="BL1449" s="4"/>
      <c r="BM1449" s="4"/>
      <c r="BN1449" s="4"/>
      <c r="BO1449" s="4"/>
      <c r="BP1449" s="4"/>
      <c r="BQ1449" s="4"/>
      <c r="BR1449" s="4"/>
      <c r="BS1449" s="4"/>
      <c r="BT1449" s="4"/>
      <c r="BU1449" s="4"/>
      <c r="BV1449" s="4"/>
      <c r="BW1449" s="4"/>
      <c r="BX1449" s="4"/>
      <c r="BY1449" s="4"/>
      <c r="BZ1449" s="4"/>
      <c r="CA1449" s="4"/>
      <c r="CB1449" s="4"/>
      <c r="CC1449" s="4"/>
      <c r="CD1449" s="4"/>
      <c r="CE1449" s="4"/>
      <c r="CF1449" s="4"/>
      <c r="CG1449" s="4"/>
      <c r="CH1449" s="4"/>
      <c r="CI1449" s="4"/>
      <c r="CJ1449" s="4"/>
      <c r="CK1449" s="4"/>
      <c r="CL1449" s="4"/>
      <c r="CM1449" s="4"/>
      <c r="CN1449" s="4"/>
      <c r="CO1449" s="4"/>
      <c r="CP1449" s="4"/>
      <c r="CQ1449" s="4"/>
      <c r="CR1449" s="4"/>
      <c r="CS1449" s="4"/>
      <c r="CT1449" s="4"/>
      <c r="CU1449" s="4"/>
      <c r="CV1449" s="4"/>
      <c r="CW1449" s="4"/>
    </row>
    <row r="1450" ht="12.75" customHeight="1">
      <c r="A1450" s="4"/>
      <c r="B1450" s="4"/>
      <c r="C1450" s="4"/>
      <c r="D1450" s="4"/>
      <c r="E1450" s="4"/>
      <c r="F1450" s="4"/>
      <c r="G1450" s="4"/>
      <c r="H1450" s="4"/>
      <c r="I1450" s="4"/>
      <c r="J1450" s="5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5">
        <v>2011.0</v>
      </c>
      <c r="AM1450" s="45">
        <v>17.0</v>
      </c>
      <c r="AN1450" s="46" t="s">
        <v>59</v>
      </c>
      <c r="AO1450" s="46" t="s">
        <v>63</v>
      </c>
      <c r="AP1450" s="45">
        <v>96.0</v>
      </c>
      <c r="AQ1450" s="45">
        <v>75.0</v>
      </c>
      <c r="AR1450" s="46" t="str">
        <f>IF(Stats!$AP1450&gt;Stats!$AQ1450,Stats!$AN1450,Stats!$AO1450)</f>
        <v>Forrest</v>
      </c>
      <c r="AS1450" s="46" t="str">
        <f>IF(Stats!$AR1450=Stats!$AN1450,CONCATENATE(Stats!$AN1450," over ",Stats!$AO1450),CONCATENATE(Stats!$AO1450," over ",Stats!$AN1450))</f>
        <v>Forrest over Mike S</v>
      </c>
      <c r="AT1450" s="46" t="str">
        <f>IF(Stats!$AR1450=Stats!$AO1450,CONCATENATE(Stats!$AN1450," loser to ",Stats!$AO1450),CONCATENATE(Stats!$AO1450," loser to ",Stats!$AN1450))</f>
        <v>Mike S loser to Forrest</v>
      </c>
      <c r="AU1450" s="45">
        <f>ABS(Stats!$AQ1450-Stats!$AP1450)</f>
        <v>21</v>
      </c>
      <c r="AV1450" s="45">
        <f>Stats!$AQ1450+Stats!$AP1450</f>
        <v>171</v>
      </c>
      <c r="AW1450" s="45" t="s">
        <v>73</v>
      </c>
      <c r="AX1450" s="4"/>
      <c r="AY1450" s="4"/>
      <c r="AZ1450" s="4"/>
      <c r="BB1450" s="4"/>
      <c r="BC1450" s="4"/>
      <c r="BD1450" s="4"/>
      <c r="BE1450" s="4"/>
      <c r="BG1450" s="4"/>
      <c r="BH1450" s="4"/>
      <c r="BI1450" s="4"/>
      <c r="BJ1450" s="4"/>
      <c r="BK1450" s="4"/>
      <c r="BL1450" s="4"/>
      <c r="BM1450" s="4"/>
      <c r="BN1450" s="4"/>
      <c r="BO1450" s="4"/>
      <c r="BP1450" s="4"/>
      <c r="BQ1450" s="4"/>
      <c r="BR1450" s="4"/>
      <c r="BS1450" s="4"/>
      <c r="BT1450" s="4"/>
      <c r="BU1450" s="4"/>
      <c r="BV1450" s="4"/>
      <c r="BW1450" s="4"/>
      <c r="BX1450" s="4"/>
      <c r="BY1450" s="4"/>
      <c r="BZ1450" s="4"/>
      <c r="CA1450" s="4"/>
      <c r="CB1450" s="4"/>
      <c r="CC1450" s="4"/>
      <c r="CD1450" s="4"/>
      <c r="CE1450" s="4"/>
      <c r="CF1450" s="4"/>
      <c r="CG1450" s="4"/>
      <c r="CH1450" s="4"/>
      <c r="CI1450" s="4"/>
      <c r="CJ1450" s="4"/>
      <c r="CK1450" s="4"/>
      <c r="CL1450" s="4"/>
      <c r="CM1450" s="4"/>
      <c r="CN1450" s="4"/>
      <c r="CO1450" s="4"/>
      <c r="CP1450" s="4"/>
      <c r="CQ1450" s="4"/>
      <c r="CR1450" s="4"/>
      <c r="CS1450" s="4"/>
      <c r="CT1450" s="4"/>
      <c r="CU1450" s="4"/>
      <c r="CV1450" s="4"/>
      <c r="CW1450" s="4"/>
    </row>
    <row r="1451" ht="12.75" customHeight="1">
      <c r="A1451" s="4"/>
      <c r="B1451" s="4"/>
      <c r="C1451" s="4"/>
      <c r="D1451" s="4"/>
      <c r="E1451" s="4"/>
      <c r="F1451" s="4"/>
      <c r="G1451" s="4"/>
      <c r="H1451" s="4"/>
      <c r="I1451" s="4"/>
      <c r="J1451" s="5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64">
        <v>2011.0</v>
      </c>
      <c r="AM1451" s="64">
        <v>17.0</v>
      </c>
      <c r="AN1451" s="65" t="s">
        <v>50</v>
      </c>
      <c r="AO1451" s="65" t="s">
        <v>65</v>
      </c>
      <c r="AP1451" s="64">
        <v>79.0</v>
      </c>
      <c r="AQ1451" s="64">
        <v>149.0</v>
      </c>
      <c r="AR1451" s="65" t="str">
        <f>IF(Stats!$AP1451&gt;Stats!$AQ1451,Stats!$AN1451,Stats!$AO1451)</f>
        <v>Neill</v>
      </c>
      <c r="AS1451" s="65" t="str">
        <f>IF(Stats!$AR1451=Stats!$AN1451,CONCATENATE(Stats!$AN1451," over ",Stats!$AO1451),CONCATENATE(Stats!$AO1451," over ",Stats!$AN1451))</f>
        <v>Neill over AJ</v>
      </c>
      <c r="AT1451" s="65" t="str">
        <f>IF(Stats!$AR1451=Stats!$AO1451,CONCATENATE(Stats!$AN1451," loser to ",Stats!$AO1451),CONCATENATE(Stats!$AO1451," loser to ",Stats!$AN1451))</f>
        <v>AJ loser to Neill</v>
      </c>
      <c r="AU1451" s="64">
        <f>ABS(Stats!$AQ1451-Stats!$AP1451)</f>
        <v>70</v>
      </c>
      <c r="AV1451" s="64">
        <f>Stats!$AQ1451+Stats!$AP1451</f>
        <v>228</v>
      </c>
      <c r="AW1451" s="64" t="s">
        <v>73</v>
      </c>
      <c r="AX1451" s="4"/>
      <c r="AY1451" s="4"/>
      <c r="AZ1451" s="4"/>
      <c r="BB1451" s="4"/>
      <c r="BC1451" s="4"/>
      <c r="BD1451" s="4"/>
      <c r="BE1451" s="4"/>
      <c r="BG1451" s="4"/>
      <c r="BH1451" s="4"/>
      <c r="BI1451" s="4"/>
      <c r="BJ1451" s="4"/>
      <c r="BK1451" s="4"/>
      <c r="BL1451" s="4"/>
      <c r="BM1451" s="4"/>
      <c r="BN1451" s="4"/>
      <c r="BO1451" s="4"/>
      <c r="BP1451" s="4"/>
      <c r="BQ1451" s="4"/>
      <c r="BR1451" s="4"/>
      <c r="BS1451" s="4"/>
      <c r="BT1451" s="4"/>
      <c r="BU1451" s="4"/>
      <c r="BV1451" s="4"/>
      <c r="BW1451" s="4"/>
      <c r="BX1451" s="4"/>
      <c r="BY1451" s="4"/>
      <c r="BZ1451" s="4"/>
      <c r="CA1451" s="4"/>
      <c r="CB1451" s="4"/>
      <c r="CC1451" s="4"/>
      <c r="CD1451" s="4"/>
      <c r="CE1451" s="4"/>
      <c r="CF1451" s="4"/>
      <c r="CG1451" s="4"/>
      <c r="CH1451" s="4"/>
      <c r="CI1451" s="4"/>
      <c r="CJ1451" s="4"/>
      <c r="CK1451" s="4"/>
      <c r="CL1451" s="4"/>
      <c r="CM1451" s="4"/>
      <c r="CN1451" s="4"/>
      <c r="CO1451" s="4"/>
      <c r="CP1451" s="4"/>
      <c r="CQ1451" s="4"/>
      <c r="CR1451" s="4"/>
      <c r="CS1451" s="4"/>
      <c r="CT1451" s="4"/>
      <c r="CU1451" s="4"/>
      <c r="CV1451" s="4"/>
      <c r="CW1451" s="4"/>
    </row>
    <row r="1452" ht="12.75" customHeight="1">
      <c r="A1452" s="4"/>
      <c r="B1452" s="4"/>
      <c r="C1452" s="4"/>
      <c r="D1452" s="4"/>
      <c r="E1452" s="4"/>
      <c r="F1452" s="4"/>
      <c r="G1452" s="4"/>
      <c r="H1452" s="4"/>
      <c r="I1452" s="4"/>
      <c r="J1452" s="5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5">
        <v>2011.0</v>
      </c>
      <c r="AM1452" s="45">
        <v>17.0</v>
      </c>
      <c r="AN1452" s="46" t="s">
        <v>55</v>
      </c>
      <c r="AO1452" s="46" t="s">
        <v>61</v>
      </c>
      <c r="AP1452" s="45">
        <v>70.0</v>
      </c>
      <c r="AQ1452" s="45">
        <v>95.0</v>
      </c>
      <c r="AR1452" s="46" t="str">
        <f>IF(Stats!$AP1452&gt;Stats!$AQ1452,Stats!$AN1452,Stats!$AO1452)</f>
        <v>Jimmy</v>
      </c>
      <c r="AS1452" s="46" t="str">
        <f>IF(Stats!$AR1452=Stats!$AN1452,CONCATENATE(Stats!$AN1452," over ",Stats!$AO1452),CONCATENATE(Stats!$AO1452," over ",Stats!$AN1452))</f>
        <v>Jimmy over Dave</v>
      </c>
      <c r="AT1452" s="46" t="str">
        <f>IF(Stats!$AR1452=Stats!$AO1452,CONCATENATE(Stats!$AN1452," loser to ",Stats!$AO1452),CONCATENATE(Stats!$AO1452," loser to ",Stats!$AN1452))</f>
        <v>Dave loser to Jimmy</v>
      </c>
      <c r="AU1452" s="45">
        <f>ABS(Stats!$AQ1452-Stats!$AP1452)</f>
        <v>25</v>
      </c>
      <c r="AV1452" s="45">
        <f>Stats!$AQ1452+Stats!$AP1452</f>
        <v>165</v>
      </c>
      <c r="AW1452" s="45" t="s">
        <v>73</v>
      </c>
      <c r="AX1452" s="4"/>
      <c r="AY1452" s="4"/>
      <c r="AZ1452" s="4"/>
      <c r="BB1452" s="4"/>
      <c r="BC1452" s="4"/>
      <c r="BD1452" s="4"/>
      <c r="BE1452" s="4"/>
      <c r="BG1452" s="4"/>
      <c r="BH1452" s="4"/>
      <c r="BI1452" s="4"/>
      <c r="BJ1452" s="4"/>
      <c r="BK1452" s="4"/>
      <c r="BL1452" s="4"/>
      <c r="BM1452" s="4"/>
      <c r="BN1452" s="4"/>
      <c r="BO1452" s="4"/>
      <c r="BP1452" s="4"/>
      <c r="BQ1452" s="4"/>
      <c r="BR1452" s="4"/>
      <c r="BS1452" s="4"/>
      <c r="BT1452" s="4"/>
      <c r="BU1452" s="4"/>
      <c r="BV1452" s="4"/>
      <c r="BW1452" s="4"/>
      <c r="BX1452" s="4"/>
      <c r="BY1452" s="4"/>
      <c r="BZ1452" s="4"/>
      <c r="CA1452" s="4"/>
      <c r="CB1452" s="4"/>
      <c r="CC1452" s="4"/>
      <c r="CD1452" s="4"/>
      <c r="CE1452" s="4"/>
      <c r="CF1452" s="4"/>
      <c r="CG1452" s="4"/>
      <c r="CH1452" s="4"/>
      <c r="CI1452" s="4"/>
      <c r="CJ1452" s="4"/>
      <c r="CK1452" s="4"/>
      <c r="CL1452" s="4"/>
      <c r="CM1452" s="4"/>
      <c r="CN1452" s="4"/>
      <c r="CO1452" s="4"/>
      <c r="CP1452" s="4"/>
      <c r="CQ1452" s="4"/>
      <c r="CR1452" s="4"/>
      <c r="CS1452" s="4"/>
      <c r="CT1452" s="4"/>
      <c r="CU1452" s="4"/>
      <c r="CV1452" s="4"/>
      <c r="CW1452" s="4"/>
    </row>
    <row r="1453" ht="12.75" customHeight="1">
      <c r="A1453" s="4"/>
      <c r="B1453" s="4"/>
      <c r="C1453" s="4"/>
      <c r="D1453" s="4"/>
      <c r="E1453" s="4"/>
      <c r="F1453" s="4"/>
      <c r="G1453" s="4"/>
      <c r="H1453" s="4"/>
      <c r="I1453" s="4"/>
      <c r="J1453" s="5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64">
        <v>2011.0</v>
      </c>
      <c r="AM1453" s="64">
        <v>17.0</v>
      </c>
      <c r="AN1453" s="65" t="s">
        <v>69</v>
      </c>
      <c r="AO1453" s="65" t="s">
        <v>68</v>
      </c>
      <c r="AP1453" s="64">
        <v>76.0</v>
      </c>
      <c r="AQ1453" s="64">
        <v>83.0</v>
      </c>
      <c r="AR1453" s="65" t="str">
        <f>IF(Stats!$AP1453&gt;Stats!$AQ1453,Stats!$AN1453,Stats!$AO1453)</f>
        <v>Ryan</v>
      </c>
      <c r="AS1453" s="65" t="str">
        <f>IF(Stats!$AR1453=Stats!$AN1453,CONCATENATE(Stats!$AN1453," over ",Stats!$AO1453),CONCATENATE(Stats!$AO1453," over ",Stats!$AN1453))</f>
        <v>Ryan over Todd</v>
      </c>
      <c r="AT1453" s="65" t="str">
        <f>IF(Stats!$AR1453=Stats!$AO1453,CONCATENATE(Stats!$AN1453," loser to ",Stats!$AO1453),CONCATENATE(Stats!$AO1453," loser to ",Stats!$AN1453))</f>
        <v>Todd loser to Ryan</v>
      </c>
      <c r="AU1453" s="64">
        <f>ABS(Stats!$AQ1453-Stats!$AP1453)</f>
        <v>7</v>
      </c>
      <c r="AV1453" s="64">
        <f>Stats!$AQ1453+Stats!$AP1453</f>
        <v>159</v>
      </c>
      <c r="AW1453" s="64" t="s">
        <v>73</v>
      </c>
      <c r="AX1453" s="4"/>
      <c r="AY1453" s="4"/>
      <c r="AZ1453" s="4"/>
      <c r="BB1453" s="4"/>
      <c r="BC1453" s="4"/>
      <c r="BD1453" s="4"/>
      <c r="BE1453" s="4"/>
      <c r="BG1453" s="4"/>
      <c r="BH1453" s="4"/>
      <c r="BI1453" s="4"/>
      <c r="BJ1453" s="4"/>
      <c r="BK1453" s="4"/>
      <c r="BL1453" s="4"/>
      <c r="BM1453" s="4"/>
      <c r="BN1453" s="4"/>
      <c r="BO1453" s="4"/>
      <c r="BP1453" s="4"/>
      <c r="BQ1453" s="4"/>
      <c r="BR1453" s="4"/>
      <c r="BS1453" s="4"/>
      <c r="BT1453" s="4"/>
      <c r="BU1453" s="4"/>
      <c r="BV1453" s="4"/>
      <c r="BW1453" s="4"/>
      <c r="BX1453" s="4"/>
      <c r="BY1453" s="4"/>
      <c r="BZ1453" s="4"/>
      <c r="CA1453" s="4"/>
      <c r="CB1453" s="4"/>
      <c r="CC1453" s="4"/>
      <c r="CD1453" s="4"/>
      <c r="CE1453" s="4"/>
      <c r="CF1453" s="4"/>
      <c r="CG1453" s="4"/>
      <c r="CH1453" s="4"/>
      <c r="CI1453" s="4"/>
      <c r="CJ1453" s="4"/>
      <c r="CK1453" s="4"/>
      <c r="CL1453" s="4"/>
      <c r="CM1453" s="4"/>
      <c r="CN1453" s="4"/>
      <c r="CO1453" s="4"/>
      <c r="CP1453" s="4"/>
      <c r="CQ1453" s="4"/>
      <c r="CR1453" s="4"/>
      <c r="CS1453" s="4"/>
      <c r="CT1453" s="4"/>
      <c r="CU1453" s="4"/>
      <c r="CV1453" s="4"/>
      <c r="CW1453" s="4"/>
    </row>
    <row r="1454" ht="12.75" customHeight="1">
      <c r="A1454" s="4"/>
      <c r="B1454" s="4"/>
      <c r="C1454" s="4"/>
      <c r="D1454" s="4"/>
      <c r="E1454" s="4"/>
      <c r="F1454" s="4"/>
      <c r="G1454" s="4"/>
      <c r="H1454" s="4"/>
      <c r="I1454" s="4"/>
      <c r="J1454" s="5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5">
        <v>2011.0</v>
      </c>
      <c r="AM1454" s="45">
        <v>16.0</v>
      </c>
      <c r="AN1454" s="46" t="s">
        <v>49</v>
      </c>
      <c r="AO1454" s="46" t="s">
        <v>63</v>
      </c>
      <c r="AP1454" s="45">
        <v>126.0</v>
      </c>
      <c r="AQ1454" s="45">
        <v>99.0</v>
      </c>
      <c r="AR1454" s="46" t="str">
        <f>IF(Stats!$AP1454&gt;Stats!$AQ1454,Stats!$AN1454,Stats!$AO1454)</f>
        <v>Adler</v>
      </c>
      <c r="AS1454" s="46" t="str">
        <f>IF(Stats!$AR1454=Stats!$AN1454,CONCATENATE(Stats!$AN1454," over ",Stats!$AO1454),CONCATENATE(Stats!$AO1454," over ",Stats!$AN1454))</f>
        <v>Adler over Mike S</v>
      </c>
      <c r="AT1454" s="46" t="str">
        <f>IF(Stats!$AR1454=Stats!$AO1454,CONCATENATE(Stats!$AN1454," loser to ",Stats!$AO1454),CONCATENATE(Stats!$AO1454," loser to ",Stats!$AN1454))</f>
        <v>Mike S loser to Adler</v>
      </c>
      <c r="AU1454" s="45">
        <f>ABS(Stats!$AQ1454-Stats!$AP1454)</f>
        <v>27</v>
      </c>
      <c r="AV1454" s="45">
        <f>Stats!$AQ1454+Stats!$AP1454</f>
        <v>225</v>
      </c>
      <c r="AW1454" s="45" t="s">
        <v>73</v>
      </c>
      <c r="AX1454" s="4"/>
      <c r="AY1454" s="4"/>
      <c r="AZ1454" s="4"/>
      <c r="BB1454" s="4"/>
      <c r="BC1454" s="4"/>
      <c r="BD1454" s="4"/>
      <c r="BE1454" s="4"/>
      <c r="BG1454" s="4"/>
      <c r="BH1454" s="4"/>
      <c r="BI1454" s="4"/>
      <c r="BJ1454" s="4"/>
      <c r="BK1454" s="4"/>
      <c r="BL1454" s="4"/>
      <c r="BM1454" s="4"/>
      <c r="BN1454" s="4"/>
      <c r="BO1454" s="4"/>
      <c r="BP1454" s="4"/>
      <c r="BQ1454" s="4"/>
      <c r="BR1454" s="4"/>
      <c r="BS1454" s="4"/>
      <c r="BT1454" s="4"/>
      <c r="BU1454" s="4"/>
      <c r="BV1454" s="4"/>
      <c r="BW1454" s="4"/>
      <c r="BX1454" s="4"/>
      <c r="BY1454" s="4"/>
      <c r="BZ1454" s="4"/>
      <c r="CA1454" s="4"/>
      <c r="CB1454" s="4"/>
      <c r="CC1454" s="4"/>
      <c r="CD1454" s="4"/>
      <c r="CE1454" s="4"/>
      <c r="CF1454" s="4"/>
      <c r="CG1454" s="4"/>
      <c r="CH1454" s="4"/>
      <c r="CI1454" s="4"/>
      <c r="CJ1454" s="4"/>
      <c r="CK1454" s="4"/>
      <c r="CL1454" s="4"/>
      <c r="CM1454" s="4"/>
      <c r="CN1454" s="4"/>
      <c r="CO1454" s="4"/>
      <c r="CP1454" s="4"/>
      <c r="CQ1454" s="4"/>
      <c r="CR1454" s="4"/>
      <c r="CS1454" s="4"/>
      <c r="CT1454" s="4"/>
      <c r="CU1454" s="4"/>
      <c r="CV1454" s="4"/>
      <c r="CW1454" s="4"/>
    </row>
    <row r="1455" ht="12.75" customHeight="1">
      <c r="A1455" s="4"/>
      <c r="B1455" s="4"/>
      <c r="C1455" s="4"/>
      <c r="D1455" s="4"/>
      <c r="E1455" s="4"/>
      <c r="F1455" s="4"/>
      <c r="G1455" s="4"/>
      <c r="H1455" s="4"/>
      <c r="I1455" s="4"/>
      <c r="J1455" s="5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64">
        <v>2011.0</v>
      </c>
      <c r="AM1455" s="64">
        <v>16.0</v>
      </c>
      <c r="AN1455" s="65" t="s">
        <v>66</v>
      </c>
      <c r="AO1455" s="65" t="s">
        <v>59</v>
      </c>
      <c r="AP1455" s="64">
        <v>119.0</v>
      </c>
      <c r="AQ1455" s="64">
        <v>97.0</v>
      </c>
      <c r="AR1455" s="65" t="str">
        <f>IF(Stats!$AP1455&gt;Stats!$AQ1455,Stats!$AN1455,Stats!$AO1455)</f>
        <v>Nixon</v>
      </c>
      <c r="AS1455" s="65" t="str">
        <f>IF(Stats!$AR1455=Stats!$AN1455,CONCATENATE(Stats!$AN1455," over ",Stats!$AO1455),CONCATENATE(Stats!$AO1455," over ",Stats!$AN1455))</f>
        <v>Nixon over Forrest</v>
      </c>
      <c r="AT1455" s="65" t="str">
        <f>IF(Stats!$AR1455=Stats!$AO1455,CONCATENATE(Stats!$AN1455," loser to ",Stats!$AO1455),CONCATENATE(Stats!$AO1455," loser to ",Stats!$AN1455))</f>
        <v>Forrest loser to Nixon</v>
      </c>
      <c r="AU1455" s="64">
        <f>ABS(Stats!$AQ1455-Stats!$AP1455)</f>
        <v>22</v>
      </c>
      <c r="AV1455" s="64">
        <f>Stats!$AQ1455+Stats!$AP1455</f>
        <v>216</v>
      </c>
      <c r="AW1455" s="64" t="s">
        <v>73</v>
      </c>
      <c r="AX1455" s="4"/>
      <c r="AY1455" s="4"/>
      <c r="AZ1455" s="4"/>
      <c r="BB1455" s="4"/>
      <c r="BC1455" s="4"/>
      <c r="BD1455" s="4"/>
      <c r="BE1455" s="4"/>
      <c r="BG1455" s="4"/>
      <c r="BH1455" s="4"/>
      <c r="BI1455" s="4"/>
      <c r="BJ1455" s="4"/>
      <c r="BK1455" s="4"/>
      <c r="BL1455" s="4"/>
      <c r="BM1455" s="4"/>
      <c r="BN1455" s="4"/>
      <c r="BO1455" s="4"/>
      <c r="BP1455" s="4"/>
      <c r="BQ1455" s="4"/>
      <c r="BR1455" s="4"/>
      <c r="BS1455" s="4"/>
      <c r="BT1455" s="4"/>
      <c r="BU1455" s="4"/>
      <c r="BV1455" s="4"/>
      <c r="BW1455" s="4"/>
      <c r="BX1455" s="4"/>
      <c r="BY1455" s="4"/>
      <c r="BZ1455" s="4"/>
      <c r="CA1455" s="4"/>
      <c r="CB1455" s="4"/>
      <c r="CC1455" s="4"/>
      <c r="CD1455" s="4"/>
      <c r="CE1455" s="4"/>
      <c r="CF1455" s="4"/>
      <c r="CG1455" s="4"/>
      <c r="CH1455" s="4"/>
      <c r="CI1455" s="4"/>
      <c r="CJ1455" s="4"/>
      <c r="CK1455" s="4"/>
      <c r="CL1455" s="4"/>
      <c r="CM1455" s="4"/>
      <c r="CN1455" s="4"/>
      <c r="CO1455" s="4"/>
      <c r="CP1455" s="4"/>
      <c r="CQ1455" s="4"/>
      <c r="CR1455" s="4"/>
      <c r="CS1455" s="4"/>
      <c r="CT1455" s="4"/>
      <c r="CU1455" s="4"/>
      <c r="CV1455" s="4"/>
      <c r="CW1455" s="4"/>
    </row>
    <row r="1456" ht="12.75" customHeight="1">
      <c r="A1456" s="4"/>
      <c r="B1456" s="4"/>
      <c r="C1456" s="4"/>
      <c r="D1456" s="4"/>
      <c r="E1456" s="4"/>
      <c r="F1456" s="4"/>
      <c r="G1456" s="4"/>
      <c r="H1456" s="4"/>
      <c r="I1456" s="4"/>
      <c r="J1456" s="5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5">
        <v>2011.0</v>
      </c>
      <c r="AM1456" s="45">
        <v>16.0</v>
      </c>
      <c r="AN1456" s="46" t="s">
        <v>50</v>
      </c>
      <c r="AO1456" s="46" t="s">
        <v>65</v>
      </c>
      <c r="AP1456" s="45">
        <v>123.0</v>
      </c>
      <c r="AQ1456" s="45">
        <v>75.0</v>
      </c>
      <c r="AR1456" s="46" t="str">
        <f>IF(Stats!$AP1456&gt;Stats!$AQ1456,Stats!$AN1456,Stats!$AO1456)</f>
        <v>AJ</v>
      </c>
      <c r="AS1456" s="46" t="str">
        <f>IF(Stats!$AR1456=Stats!$AN1456,CONCATENATE(Stats!$AN1456," over ",Stats!$AO1456),CONCATENATE(Stats!$AO1456," over ",Stats!$AN1456))</f>
        <v>AJ over Neill</v>
      </c>
      <c r="AT1456" s="46" t="str">
        <f>IF(Stats!$AR1456=Stats!$AO1456,CONCATENATE(Stats!$AN1456," loser to ",Stats!$AO1456),CONCATENATE(Stats!$AO1456," loser to ",Stats!$AN1456))</f>
        <v>Neill loser to AJ</v>
      </c>
      <c r="AU1456" s="45">
        <f>ABS(Stats!$AQ1456-Stats!$AP1456)</f>
        <v>48</v>
      </c>
      <c r="AV1456" s="45">
        <f>Stats!$AQ1456+Stats!$AP1456</f>
        <v>198</v>
      </c>
      <c r="AW1456" s="45" t="s">
        <v>73</v>
      </c>
      <c r="AX1456" s="4"/>
      <c r="AY1456" s="4"/>
      <c r="AZ1456" s="4"/>
      <c r="BB1456" s="4"/>
      <c r="BC1456" s="4"/>
      <c r="BD1456" s="4"/>
      <c r="BE1456" s="4"/>
      <c r="BG1456" s="4"/>
      <c r="BH1456" s="4"/>
      <c r="BI1456" s="4"/>
      <c r="BJ1456" s="4"/>
      <c r="BK1456" s="4"/>
      <c r="BL1456" s="4"/>
      <c r="BM1456" s="4"/>
      <c r="BN1456" s="4"/>
      <c r="BO1456" s="4"/>
      <c r="BP1456" s="4"/>
      <c r="BQ1456" s="4"/>
      <c r="BR1456" s="4"/>
      <c r="BS1456" s="4"/>
      <c r="BT1456" s="4"/>
      <c r="BU1456" s="4"/>
      <c r="BV1456" s="4"/>
      <c r="BW1456" s="4"/>
      <c r="BX1456" s="4"/>
      <c r="BY1456" s="4"/>
      <c r="BZ1456" s="4"/>
      <c r="CA1456" s="4"/>
      <c r="CB1456" s="4"/>
      <c r="CC1456" s="4"/>
      <c r="CD1456" s="4"/>
      <c r="CE1456" s="4"/>
      <c r="CF1456" s="4"/>
      <c r="CG1456" s="4"/>
      <c r="CH1456" s="4"/>
      <c r="CI1456" s="4"/>
      <c r="CJ1456" s="4"/>
      <c r="CK1456" s="4"/>
      <c r="CL1456" s="4"/>
      <c r="CM1456" s="4"/>
      <c r="CN1456" s="4"/>
      <c r="CO1456" s="4"/>
      <c r="CP1456" s="4"/>
      <c r="CQ1456" s="4"/>
      <c r="CR1456" s="4"/>
      <c r="CS1456" s="4"/>
      <c r="CT1456" s="4"/>
      <c r="CU1456" s="4"/>
      <c r="CV1456" s="4"/>
      <c r="CW1456" s="4"/>
    </row>
    <row r="1457" ht="12.75" customHeight="1">
      <c r="A1457" s="4"/>
      <c r="B1457" s="4"/>
      <c r="C1457" s="4"/>
      <c r="D1457" s="4"/>
      <c r="E1457" s="4"/>
      <c r="F1457" s="4"/>
      <c r="G1457" s="4"/>
      <c r="H1457" s="4"/>
      <c r="I1457" s="4"/>
      <c r="J1457" s="5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64">
        <v>2011.0</v>
      </c>
      <c r="AM1457" s="64">
        <v>16.0</v>
      </c>
      <c r="AN1457" s="65" t="s">
        <v>69</v>
      </c>
      <c r="AO1457" s="65" t="s">
        <v>55</v>
      </c>
      <c r="AP1457" s="64">
        <v>75.0</v>
      </c>
      <c r="AQ1457" s="64">
        <v>79.0</v>
      </c>
      <c r="AR1457" s="65" t="str">
        <f>IF(Stats!$AP1457&gt;Stats!$AQ1457,Stats!$AN1457,Stats!$AO1457)</f>
        <v>Dave</v>
      </c>
      <c r="AS1457" s="65" t="str">
        <f>IF(Stats!$AR1457=Stats!$AN1457,CONCATENATE(Stats!$AN1457," over ",Stats!$AO1457),CONCATENATE(Stats!$AO1457," over ",Stats!$AN1457))</f>
        <v>Dave over Todd</v>
      </c>
      <c r="AT1457" s="65" t="str">
        <f>IF(Stats!$AR1457=Stats!$AO1457,CONCATENATE(Stats!$AN1457," loser to ",Stats!$AO1457),CONCATENATE(Stats!$AO1457," loser to ",Stats!$AN1457))</f>
        <v>Todd loser to Dave</v>
      </c>
      <c r="AU1457" s="64">
        <f>ABS(Stats!$AQ1457-Stats!$AP1457)</f>
        <v>4</v>
      </c>
      <c r="AV1457" s="64">
        <f>Stats!$AQ1457+Stats!$AP1457</f>
        <v>154</v>
      </c>
      <c r="AW1457" s="64" t="s">
        <v>73</v>
      </c>
      <c r="AX1457" s="4"/>
      <c r="AY1457" s="4"/>
      <c r="AZ1457" s="4"/>
      <c r="BB1457" s="4"/>
      <c r="BC1457" s="4"/>
      <c r="BD1457" s="4"/>
      <c r="BE1457" s="4"/>
      <c r="BG1457" s="4"/>
      <c r="BH1457" s="4"/>
      <c r="BI1457" s="4"/>
      <c r="BJ1457" s="4"/>
      <c r="BK1457" s="4"/>
      <c r="BL1457" s="4"/>
      <c r="BM1457" s="4"/>
      <c r="BN1457" s="4"/>
      <c r="BO1457" s="4"/>
      <c r="BP1457" s="4"/>
      <c r="BQ1457" s="4"/>
      <c r="BR1457" s="4"/>
      <c r="BS1457" s="4"/>
      <c r="BT1457" s="4"/>
      <c r="BU1457" s="4"/>
      <c r="BV1457" s="4"/>
      <c r="BW1457" s="4"/>
      <c r="BX1457" s="4"/>
      <c r="BY1457" s="4"/>
      <c r="BZ1457" s="4"/>
      <c r="CA1457" s="4"/>
      <c r="CB1457" s="4"/>
      <c r="CC1457" s="4"/>
      <c r="CD1457" s="4"/>
      <c r="CE1457" s="4"/>
      <c r="CF1457" s="4"/>
      <c r="CG1457" s="4"/>
      <c r="CH1457" s="4"/>
      <c r="CI1457" s="4"/>
      <c r="CJ1457" s="4"/>
      <c r="CK1457" s="4"/>
      <c r="CL1457" s="4"/>
      <c r="CM1457" s="4"/>
      <c r="CN1457" s="4"/>
      <c r="CO1457" s="4"/>
      <c r="CP1457" s="4"/>
      <c r="CQ1457" s="4"/>
      <c r="CR1457" s="4"/>
      <c r="CS1457" s="4"/>
      <c r="CT1457" s="4"/>
      <c r="CU1457" s="4"/>
      <c r="CV1457" s="4"/>
      <c r="CW1457" s="4"/>
    </row>
    <row r="1458" ht="12.75" customHeight="1">
      <c r="A1458" s="4"/>
      <c r="B1458" s="4"/>
      <c r="C1458" s="4"/>
      <c r="D1458" s="4"/>
      <c r="E1458" s="4"/>
      <c r="F1458" s="4"/>
      <c r="G1458" s="4"/>
      <c r="H1458" s="4"/>
      <c r="I1458" s="4"/>
      <c r="J1458" s="5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5">
        <v>2011.0</v>
      </c>
      <c r="AM1458" s="45">
        <v>16.0</v>
      </c>
      <c r="AN1458" s="46" t="s">
        <v>68</v>
      </c>
      <c r="AO1458" s="46" t="s">
        <v>61</v>
      </c>
      <c r="AP1458" s="45">
        <v>59.0</v>
      </c>
      <c r="AQ1458" s="45">
        <v>79.0</v>
      </c>
      <c r="AR1458" s="46" t="str">
        <f>IF(Stats!$AP1458&gt;Stats!$AQ1458,Stats!$AN1458,Stats!$AO1458)</f>
        <v>Jimmy</v>
      </c>
      <c r="AS1458" s="46" t="str">
        <f>IF(Stats!$AR1458=Stats!$AN1458,CONCATENATE(Stats!$AN1458," over ",Stats!$AO1458),CONCATENATE(Stats!$AO1458," over ",Stats!$AN1458))</f>
        <v>Jimmy over Ryan</v>
      </c>
      <c r="AT1458" s="46" t="str">
        <f>IF(Stats!$AR1458=Stats!$AO1458,CONCATENATE(Stats!$AN1458," loser to ",Stats!$AO1458),CONCATENATE(Stats!$AO1458," loser to ",Stats!$AN1458))</f>
        <v>Ryan loser to Jimmy</v>
      </c>
      <c r="AU1458" s="45">
        <f>ABS(Stats!$AQ1458-Stats!$AP1458)</f>
        <v>20</v>
      </c>
      <c r="AV1458" s="45">
        <f>Stats!$AQ1458+Stats!$AP1458</f>
        <v>138</v>
      </c>
      <c r="AW1458" s="45" t="s">
        <v>73</v>
      </c>
      <c r="AX1458" s="4"/>
      <c r="AY1458" s="4"/>
      <c r="AZ1458" s="4"/>
      <c r="BB1458" s="4"/>
      <c r="BC1458" s="4"/>
      <c r="BD1458" s="4"/>
      <c r="BE1458" s="4"/>
      <c r="BG1458" s="4"/>
      <c r="BH1458" s="4"/>
      <c r="BI1458" s="4"/>
      <c r="BJ1458" s="4"/>
      <c r="BK1458" s="4"/>
      <c r="BL1458" s="4"/>
      <c r="BM1458" s="4"/>
      <c r="BN1458" s="4"/>
      <c r="BO1458" s="4"/>
      <c r="BP1458" s="4"/>
      <c r="BQ1458" s="4"/>
      <c r="BR1458" s="4"/>
      <c r="BS1458" s="4"/>
      <c r="BT1458" s="4"/>
      <c r="BU1458" s="4"/>
      <c r="BV1458" s="4"/>
      <c r="BW1458" s="4"/>
      <c r="BX1458" s="4"/>
      <c r="BY1458" s="4"/>
      <c r="BZ1458" s="4"/>
      <c r="CA1458" s="4"/>
      <c r="CB1458" s="4"/>
      <c r="CC1458" s="4"/>
      <c r="CD1458" s="4"/>
      <c r="CE1458" s="4"/>
      <c r="CF1458" s="4"/>
      <c r="CG1458" s="4"/>
      <c r="CH1458" s="4"/>
      <c r="CI1458" s="4"/>
      <c r="CJ1458" s="4"/>
      <c r="CK1458" s="4"/>
      <c r="CL1458" s="4"/>
      <c r="CM1458" s="4"/>
      <c r="CN1458" s="4"/>
      <c r="CO1458" s="4"/>
      <c r="CP1458" s="4"/>
      <c r="CQ1458" s="4"/>
      <c r="CR1458" s="4"/>
      <c r="CS1458" s="4"/>
      <c r="CT1458" s="4"/>
      <c r="CU1458" s="4"/>
      <c r="CV1458" s="4"/>
      <c r="CW1458" s="4"/>
    </row>
    <row r="1459" ht="12.75" customHeight="1">
      <c r="A1459" s="4"/>
      <c r="B1459" s="4"/>
      <c r="C1459" s="4"/>
      <c r="D1459" s="4"/>
      <c r="E1459" s="4"/>
      <c r="F1459" s="4"/>
      <c r="G1459" s="4"/>
      <c r="H1459" s="4"/>
      <c r="I1459" s="4"/>
      <c r="J1459" s="5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64">
        <v>2011.0</v>
      </c>
      <c r="AM1459" s="64">
        <v>15.0</v>
      </c>
      <c r="AN1459" s="65" t="s">
        <v>49</v>
      </c>
      <c r="AO1459" s="65" t="s">
        <v>50</v>
      </c>
      <c r="AP1459" s="64">
        <v>125.0</v>
      </c>
      <c r="AQ1459" s="64">
        <v>113.0</v>
      </c>
      <c r="AR1459" s="65" t="str">
        <f>IF(Stats!$AP1459&gt;Stats!$AQ1459,Stats!$AN1459,Stats!$AO1459)</f>
        <v>Adler</v>
      </c>
      <c r="AS1459" s="65" t="str">
        <f>IF(Stats!$AR1459=Stats!$AN1459,CONCATENATE(Stats!$AN1459," over ",Stats!$AO1459),CONCATENATE(Stats!$AO1459," over ",Stats!$AN1459))</f>
        <v>Adler over AJ</v>
      </c>
      <c r="AT1459" s="65" t="str">
        <f>IF(Stats!$AR1459=Stats!$AO1459,CONCATENATE(Stats!$AN1459," loser to ",Stats!$AO1459),CONCATENATE(Stats!$AO1459," loser to ",Stats!$AN1459))</f>
        <v>AJ loser to Adler</v>
      </c>
      <c r="AU1459" s="64">
        <f>ABS(Stats!$AQ1459-Stats!$AP1459)</f>
        <v>12</v>
      </c>
      <c r="AV1459" s="64">
        <f>Stats!$AQ1459+Stats!$AP1459</f>
        <v>238</v>
      </c>
      <c r="AW1459" s="64" t="s">
        <v>73</v>
      </c>
      <c r="AX1459" s="4"/>
      <c r="AY1459" s="4"/>
      <c r="AZ1459" s="4"/>
      <c r="BB1459" s="4"/>
      <c r="BC1459" s="4"/>
      <c r="BD1459" s="4"/>
      <c r="BE1459" s="4"/>
      <c r="BG1459" s="4"/>
      <c r="BH1459" s="4"/>
      <c r="BI1459" s="4"/>
      <c r="BJ1459" s="4"/>
      <c r="BK1459" s="4"/>
      <c r="BL1459" s="4"/>
      <c r="BM1459" s="4"/>
      <c r="BN1459" s="4"/>
      <c r="BO1459" s="4"/>
      <c r="BP1459" s="4"/>
      <c r="BQ1459" s="4"/>
      <c r="BR1459" s="4"/>
      <c r="BS1459" s="4"/>
      <c r="BT1459" s="4"/>
      <c r="BU1459" s="4"/>
      <c r="BV1459" s="4"/>
      <c r="BW1459" s="4"/>
      <c r="BX1459" s="4"/>
      <c r="BY1459" s="4"/>
      <c r="BZ1459" s="4"/>
      <c r="CA1459" s="4"/>
      <c r="CB1459" s="4"/>
      <c r="CC1459" s="4"/>
      <c r="CD1459" s="4"/>
      <c r="CE1459" s="4"/>
      <c r="CF1459" s="4"/>
      <c r="CG1459" s="4"/>
      <c r="CH1459" s="4"/>
      <c r="CI1459" s="4"/>
      <c r="CJ1459" s="4"/>
      <c r="CK1459" s="4"/>
      <c r="CL1459" s="4"/>
      <c r="CM1459" s="4"/>
      <c r="CN1459" s="4"/>
      <c r="CO1459" s="4"/>
      <c r="CP1459" s="4"/>
      <c r="CQ1459" s="4"/>
      <c r="CR1459" s="4"/>
      <c r="CS1459" s="4"/>
      <c r="CT1459" s="4"/>
      <c r="CU1459" s="4"/>
      <c r="CV1459" s="4"/>
      <c r="CW1459" s="4"/>
    </row>
    <row r="1460" ht="12.75" customHeight="1">
      <c r="A1460" s="4"/>
      <c r="B1460" s="4"/>
      <c r="C1460" s="4"/>
      <c r="D1460" s="4"/>
      <c r="E1460" s="4"/>
      <c r="F1460" s="4"/>
      <c r="G1460" s="4"/>
      <c r="H1460" s="4"/>
      <c r="I1460" s="4"/>
      <c r="J1460" s="5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5">
        <v>2011.0</v>
      </c>
      <c r="AM1460" s="45">
        <v>15.0</v>
      </c>
      <c r="AN1460" s="46" t="s">
        <v>66</v>
      </c>
      <c r="AO1460" s="46" t="s">
        <v>65</v>
      </c>
      <c r="AP1460" s="45">
        <v>87.0</v>
      </c>
      <c r="AQ1460" s="45">
        <v>69.0</v>
      </c>
      <c r="AR1460" s="46" t="str">
        <f>IF(Stats!$AP1460&gt;Stats!$AQ1460,Stats!$AN1460,Stats!$AO1460)</f>
        <v>Nixon</v>
      </c>
      <c r="AS1460" s="46" t="str">
        <f>IF(Stats!$AR1460=Stats!$AN1460,CONCATENATE(Stats!$AN1460," over ",Stats!$AO1460),CONCATENATE(Stats!$AO1460," over ",Stats!$AN1460))</f>
        <v>Nixon over Neill</v>
      </c>
      <c r="AT1460" s="46" t="str">
        <f>IF(Stats!$AR1460=Stats!$AO1460,CONCATENATE(Stats!$AN1460," loser to ",Stats!$AO1460),CONCATENATE(Stats!$AO1460," loser to ",Stats!$AN1460))</f>
        <v>Neill loser to Nixon</v>
      </c>
      <c r="AU1460" s="45">
        <f>ABS(Stats!$AQ1460-Stats!$AP1460)</f>
        <v>18</v>
      </c>
      <c r="AV1460" s="45">
        <f>Stats!$AQ1460+Stats!$AP1460</f>
        <v>156</v>
      </c>
      <c r="AW1460" s="45" t="s">
        <v>73</v>
      </c>
      <c r="AX1460" s="4"/>
      <c r="AY1460" s="4"/>
      <c r="AZ1460" s="4"/>
      <c r="BB1460" s="4"/>
      <c r="BC1460" s="4"/>
      <c r="BD1460" s="4"/>
      <c r="BE1460" s="4"/>
      <c r="BG1460" s="4"/>
      <c r="BH1460" s="4"/>
      <c r="BI1460" s="4"/>
      <c r="BJ1460" s="4"/>
      <c r="BK1460" s="4"/>
      <c r="BL1460" s="4"/>
      <c r="BM1460" s="4"/>
      <c r="BN1460" s="4"/>
      <c r="BO1460" s="4"/>
      <c r="BP1460" s="4"/>
      <c r="BQ1460" s="4"/>
      <c r="BR1460" s="4"/>
      <c r="BS1460" s="4"/>
      <c r="BT1460" s="4"/>
      <c r="BU1460" s="4"/>
      <c r="BV1460" s="4"/>
      <c r="BW1460" s="4"/>
      <c r="BX1460" s="4"/>
      <c r="BY1460" s="4"/>
      <c r="BZ1460" s="4"/>
      <c r="CA1460" s="4"/>
      <c r="CB1460" s="4"/>
      <c r="CC1460" s="4"/>
      <c r="CD1460" s="4"/>
      <c r="CE1460" s="4"/>
      <c r="CF1460" s="4"/>
      <c r="CG1460" s="4"/>
      <c r="CH1460" s="4"/>
      <c r="CI1460" s="4"/>
      <c r="CJ1460" s="4"/>
      <c r="CK1460" s="4"/>
      <c r="CL1460" s="4"/>
      <c r="CM1460" s="4"/>
      <c r="CN1460" s="4"/>
      <c r="CO1460" s="4"/>
      <c r="CP1460" s="4"/>
      <c r="CQ1460" s="4"/>
      <c r="CR1460" s="4"/>
      <c r="CS1460" s="4"/>
      <c r="CT1460" s="4"/>
      <c r="CU1460" s="4"/>
      <c r="CV1460" s="4"/>
      <c r="CW1460" s="4"/>
    </row>
    <row r="1461" ht="12.75" customHeight="1">
      <c r="A1461" s="4"/>
      <c r="B1461" s="4"/>
      <c r="C1461" s="4"/>
      <c r="D1461" s="4"/>
      <c r="E1461" s="4"/>
      <c r="F1461" s="4"/>
      <c r="G1461" s="4"/>
      <c r="H1461" s="4"/>
      <c r="I1461" s="4"/>
      <c r="J1461" s="5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64">
        <v>2011.0</v>
      </c>
      <c r="AM1461" s="64">
        <v>15.0</v>
      </c>
      <c r="AN1461" s="65" t="s">
        <v>55</v>
      </c>
      <c r="AO1461" s="65" t="s">
        <v>61</v>
      </c>
      <c r="AP1461" s="64">
        <v>90.0</v>
      </c>
      <c r="AQ1461" s="64">
        <v>77.0</v>
      </c>
      <c r="AR1461" s="65" t="str">
        <f>IF(Stats!$AP1461&gt;Stats!$AQ1461,Stats!$AN1461,Stats!$AO1461)</f>
        <v>Dave</v>
      </c>
      <c r="AS1461" s="65" t="str">
        <f>IF(Stats!$AR1461=Stats!$AN1461,CONCATENATE(Stats!$AN1461," over ",Stats!$AO1461),CONCATENATE(Stats!$AO1461," over ",Stats!$AN1461))</f>
        <v>Dave over Jimmy</v>
      </c>
      <c r="AT1461" s="65" t="str">
        <f>IF(Stats!$AR1461=Stats!$AO1461,CONCATENATE(Stats!$AN1461," loser to ",Stats!$AO1461),CONCATENATE(Stats!$AO1461," loser to ",Stats!$AN1461))</f>
        <v>Jimmy loser to Dave</v>
      </c>
      <c r="AU1461" s="64">
        <f>ABS(Stats!$AQ1461-Stats!$AP1461)</f>
        <v>13</v>
      </c>
      <c r="AV1461" s="64">
        <f>Stats!$AQ1461+Stats!$AP1461</f>
        <v>167</v>
      </c>
      <c r="AW1461" s="64" t="s">
        <v>73</v>
      </c>
      <c r="AX1461" s="4"/>
      <c r="AY1461" s="4"/>
      <c r="AZ1461" s="4"/>
      <c r="BB1461" s="4"/>
      <c r="BC1461" s="4"/>
      <c r="BD1461" s="4"/>
      <c r="BE1461" s="4"/>
      <c r="BG1461" s="4"/>
      <c r="BH1461" s="4"/>
      <c r="BI1461" s="4"/>
      <c r="BJ1461" s="4"/>
      <c r="BK1461" s="4"/>
      <c r="BL1461" s="4"/>
      <c r="BM1461" s="4"/>
      <c r="BN1461" s="4"/>
      <c r="BO1461" s="4"/>
      <c r="BP1461" s="4"/>
      <c r="BQ1461" s="4"/>
      <c r="BR1461" s="4"/>
      <c r="BS1461" s="4"/>
      <c r="BT1461" s="4"/>
      <c r="BU1461" s="4"/>
      <c r="BV1461" s="4"/>
      <c r="BW1461" s="4"/>
      <c r="BX1461" s="4"/>
      <c r="BY1461" s="4"/>
      <c r="BZ1461" s="4"/>
      <c r="CA1461" s="4"/>
      <c r="CB1461" s="4"/>
      <c r="CC1461" s="4"/>
      <c r="CD1461" s="4"/>
      <c r="CE1461" s="4"/>
      <c r="CF1461" s="4"/>
      <c r="CG1461" s="4"/>
      <c r="CH1461" s="4"/>
      <c r="CI1461" s="4"/>
      <c r="CJ1461" s="4"/>
      <c r="CK1461" s="4"/>
      <c r="CL1461" s="4"/>
      <c r="CM1461" s="4"/>
      <c r="CN1461" s="4"/>
      <c r="CO1461" s="4"/>
      <c r="CP1461" s="4"/>
      <c r="CQ1461" s="4"/>
      <c r="CR1461" s="4"/>
      <c r="CS1461" s="4"/>
      <c r="CT1461" s="4"/>
      <c r="CU1461" s="4"/>
      <c r="CV1461" s="4"/>
      <c r="CW1461" s="4"/>
    </row>
    <row r="1462" ht="12.75" customHeight="1">
      <c r="A1462" s="4"/>
      <c r="B1462" s="4"/>
      <c r="C1462" s="4"/>
      <c r="D1462" s="4"/>
      <c r="E1462" s="4"/>
      <c r="F1462" s="4"/>
      <c r="G1462" s="4"/>
      <c r="H1462" s="4"/>
      <c r="I1462" s="4"/>
      <c r="J1462" s="5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5">
        <v>2011.0</v>
      </c>
      <c r="AM1462" s="45">
        <v>15.0</v>
      </c>
      <c r="AN1462" s="46" t="s">
        <v>69</v>
      </c>
      <c r="AO1462" s="46" t="s">
        <v>68</v>
      </c>
      <c r="AP1462" s="45">
        <v>105.0</v>
      </c>
      <c r="AQ1462" s="45">
        <v>76.0</v>
      </c>
      <c r="AR1462" s="46" t="str">
        <f>IF(Stats!$AP1462&gt;Stats!$AQ1462,Stats!$AN1462,Stats!$AO1462)</f>
        <v>Todd</v>
      </c>
      <c r="AS1462" s="46" t="str">
        <f>IF(Stats!$AR1462=Stats!$AN1462,CONCATENATE(Stats!$AN1462," over ",Stats!$AO1462),CONCATENATE(Stats!$AO1462," over ",Stats!$AN1462))</f>
        <v>Todd over Ryan</v>
      </c>
      <c r="AT1462" s="46" t="str">
        <f>IF(Stats!$AR1462=Stats!$AO1462,CONCATENATE(Stats!$AN1462," loser to ",Stats!$AO1462),CONCATENATE(Stats!$AO1462," loser to ",Stats!$AN1462))</f>
        <v>Ryan loser to Todd</v>
      </c>
      <c r="AU1462" s="45">
        <f>ABS(Stats!$AQ1462-Stats!$AP1462)</f>
        <v>29</v>
      </c>
      <c r="AV1462" s="45">
        <f>Stats!$AQ1462+Stats!$AP1462</f>
        <v>181</v>
      </c>
      <c r="AW1462" s="45" t="s">
        <v>73</v>
      </c>
      <c r="AX1462" s="4"/>
      <c r="AY1462" s="4"/>
      <c r="AZ1462" s="4"/>
      <c r="BB1462" s="4"/>
      <c r="BC1462" s="4"/>
      <c r="BD1462" s="4"/>
      <c r="BE1462" s="4"/>
      <c r="BG1462" s="4"/>
      <c r="BH1462" s="4"/>
      <c r="BI1462" s="4"/>
      <c r="BJ1462" s="4"/>
      <c r="BK1462" s="4"/>
      <c r="BL1462" s="4"/>
      <c r="BM1462" s="4"/>
      <c r="BN1462" s="4"/>
      <c r="BO1462" s="4"/>
      <c r="BP1462" s="4"/>
      <c r="BQ1462" s="4"/>
      <c r="BR1462" s="4"/>
      <c r="BS1462" s="4"/>
      <c r="BT1462" s="4"/>
      <c r="BU1462" s="4"/>
      <c r="BV1462" s="4"/>
      <c r="BW1462" s="4"/>
      <c r="BX1462" s="4"/>
      <c r="BY1462" s="4"/>
      <c r="BZ1462" s="4"/>
      <c r="CA1462" s="4"/>
      <c r="CB1462" s="4"/>
      <c r="CC1462" s="4"/>
      <c r="CD1462" s="4"/>
      <c r="CE1462" s="4"/>
      <c r="CF1462" s="4"/>
      <c r="CG1462" s="4"/>
      <c r="CH1462" s="4"/>
      <c r="CI1462" s="4"/>
      <c r="CJ1462" s="4"/>
      <c r="CK1462" s="4"/>
      <c r="CL1462" s="4"/>
      <c r="CM1462" s="4"/>
      <c r="CN1462" s="4"/>
      <c r="CO1462" s="4"/>
      <c r="CP1462" s="4"/>
      <c r="CQ1462" s="4"/>
      <c r="CR1462" s="4"/>
      <c r="CS1462" s="4"/>
      <c r="CT1462" s="4"/>
      <c r="CU1462" s="4"/>
      <c r="CV1462" s="4"/>
      <c r="CW1462" s="4"/>
    </row>
    <row r="1463" ht="12.75" customHeight="1">
      <c r="A1463" s="4"/>
      <c r="B1463" s="4"/>
      <c r="C1463" s="4"/>
      <c r="D1463" s="4"/>
      <c r="E1463" s="4"/>
      <c r="F1463" s="4"/>
      <c r="G1463" s="4"/>
      <c r="H1463" s="4"/>
      <c r="I1463" s="4"/>
      <c r="J1463" s="5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64">
        <v>2011.0</v>
      </c>
      <c r="AM1463" s="64">
        <v>14.0</v>
      </c>
      <c r="AN1463" s="65" t="s">
        <v>66</v>
      </c>
      <c r="AO1463" s="65" t="s">
        <v>55</v>
      </c>
      <c r="AP1463" s="64">
        <v>107.0</v>
      </c>
      <c r="AQ1463" s="64">
        <v>66.0</v>
      </c>
      <c r="AR1463" s="65" t="str">
        <f>IF(Stats!$AP1463&gt;Stats!$AQ1463,Stats!$AN1463,Stats!$AO1463)</f>
        <v>Nixon</v>
      </c>
      <c r="AS1463" s="65" t="str">
        <f>IF(Stats!$AR1463=Stats!$AN1463,CONCATENATE(Stats!$AN1463," over ",Stats!$AO1463),CONCATENATE(Stats!$AO1463," over ",Stats!$AN1463))</f>
        <v>Nixon over Dave</v>
      </c>
      <c r="AT1463" s="65" t="str">
        <f>IF(Stats!$AR1463=Stats!$AO1463,CONCATENATE(Stats!$AN1463," loser to ",Stats!$AO1463),CONCATENATE(Stats!$AO1463," loser to ",Stats!$AN1463))</f>
        <v>Dave loser to Nixon</v>
      </c>
      <c r="AU1463" s="64">
        <f>ABS(Stats!$AQ1463-Stats!$AP1463)</f>
        <v>41</v>
      </c>
      <c r="AV1463" s="64">
        <f>Stats!$AQ1463+Stats!$AP1463</f>
        <v>173</v>
      </c>
      <c r="AW1463" s="64"/>
      <c r="AX1463" s="4"/>
      <c r="AY1463" s="4"/>
      <c r="AZ1463" s="4"/>
      <c r="BB1463" s="4"/>
      <c r="BC1463" s="4"/>
      <c r="BD1463" s="4"/>
      <c r="BE1463" s="4"/>
      <c r="BG1463" s="4"/>
      <c r="BH1463" s="4"/>
      <c r="BI1463" s="4"/>
      <c r="BJ1463" s="4"/>
      <c r="BK1463" s="4"/>
      <c r="BL1463" s="4"/>
      <c r="BM1463" s="4"/>
      <c r="BN1463" s="4"/>
      <c r="BO1463" s="4"/>
      <c r="BP1463" s="4"/>
      <c r="BQ1463" s="4"/>
      <c r="BR1463" s="4"/>
      <c r="BS1463" s="4"/>
      <c r="BT1463" s="4"/>
      <c r="BU1463" s="4"/>
      <c r="BV1463" s="4"/>
      <c r="BW1463" s="4"/>
      <c r="BX1463" s="4"/>
      <c r="BY1463" s="4"/>
      <c r="BZ1463" s="4"/>
      <c r="CA1463" s="4"/>
      <c r="CB1463" s="4"/>
      <c r="CC1463" s="4"/>
      <c r="CD1463" s="4"/>
      <c r="CE1463" s="4"/>
      <c r="CF1463" s="4"/>
      <c r="CG1463" s="4"/>
      <c r="CH1463" s="4"/>
      <c r="CI1463" s="4"/>
      <c r="CJ1463" s="4"/>
      <c r="CK1463" s="4"/>
      <c r="CL1463" s="4"/>
      <c r="CM1463" s="4"/>
      <c r="CN1463" s="4"/>
      <c r="CO1463" s="4"/>
      <c r="CP1463" s="4"/>
      <c r="CQ1463" s="4"/>
      <c r="CR1463" s="4"/>
      <c r="CS1463" s="4"/>
      <c r="CT1463" s="4"/>
      <c r="CU1463" s="4"/>
      <c r="CV1463" s="4"/>
      <c r="CW1463" s="4"/>
    </row>
    <row r="1464" ht="12.75" customHeight="1">
      <c r="A1464" s="4"/>
      <c r="B1464" s="4"/>
      <c r="C1464" s="4"/>
      <c r="D1464" s="4"/>
      <c r="E1464" s="4"/>
      <c r="F1464" s="4"/>
      <c r="G1464" s="4"/>
      <c r="H1464" s="4"/>
      <c r="I1464" s="4"/>
      <c r="J1464" s="5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5">
        <v>2011.0</v>
      </c>
      <c r="AM1464" s="45">
        <v>14.0</v>
      </c>
      <c r="AN1464" s="46" t="s">
        <v>59</v>
      </c>
      <c r="AO1464" s="46" t="s">
        <v>68</v>
      </c>
      <c r="AP1464" s="45">
        <v>102.0</v>
      </c>
      <c r="AQ1464" s="45">
        <v>92.0</v>
      </c>
      <c r="AR1464" s="46" t="str">
        <f>IF(Stats!$AP1464&gt;Stats!$AQ1464,Stats!$AN1464,Stats!$AO1464)</f>
        <v>Forrest</v>
      </c>
      <c r="AS1464" s="46" t="str">
        <f>IF(Stats!$AR1464=Stats!$AN1464,CONCATENATE(Stats!$AN1464," over ",Stats!$AO1464),CONCATENATE(Stats!$AO1464," over ",Stats!$AN1464))</f>
        <v>Forrest over Ryan</v>
      </c>
      <c r="AT1464" s="46" t="str">
        <f>IF(Stats!$AR1464=Stats!$AO1464,CONCATENATE(Stats!$AN1464," loser to ",Stats!$AO1464),CONCATENATE(Stats!$AO1464," loser to ",Stats!$AN1464))</f>
        <v>Ryan loser to Forrest</v>
      </c>
      <c r="AU1464" s="45">
        <f>ABS(Stats!$AQ1464-Stats!$AP1464)</f>
        <v>10</v>
      </c>
      <c r="AV1464" s="45">
        <f>Stats!$AQ1464+Stats!$AP1464</f>
        <v>194</v>
      </c>
      <c r="AW1464" s="45"/>
      <c r="AX1464" s="4"/>
      <c r="AY1464" s="4"/>
      <c r="AZ1464" s="4"/>
      <c r="BB1464" s="4"/>
      <c r="BC1464" s="4"/>
      <c r="BD1464" s="4"/>
      <c r="BE1464" s="4"/>
      <c r="BG1464" s="4"/>
      <c r="BH1464" s="4"/>
      <c r="BI1464" s="4"/>
      <c r="BJ1464" s="4"/>
      <c r="BK1464" s="4"/>
      <c r="BL1464" s="4"/>
      <c r="BM1464" s="4"/>
      <c r="BN1464" s="4"/>
      <c r="BO1464" s="4"/>
      <c r="BP1464" s="4"/>
      <c r="BQ1464" s="4"/>
      <c r="BR1464" s="4"/>
      <c r="BS1464" s="4"/>
      <c r="BT1464" s="4"/>
      <c r="BU1464" s="4"/>
      <c r="BV1464" s="4"/>
      <c r="BW1464" s="4"/>
      <c r="BX1464" s="4"/>
      <c r="BY1464" s="4"/>
      <c r="BZ1464" s="4"/>
      <c r="CA1464" s="4"/>
      <c r="CB1464" s="4"/>
      <c r="CC1464" s="4"/>
      <c r="CD1464" s="4"/>
      <c r="CE1464" s="4"/>
      <c r="CF1464" s="4"/>
      <c r="CG1464" s="4"/>
      <c r="CH1464" s="4"/>
      <c r="CI1464" s="4"/>
      <c r="CJ1464" s="4"/>
      <c r="CK1464" s="4"/>
      <c r="CL1464" s="4"/>
      <c r="CM1464" s="4"/>
      <c r="CN1464" s="4"/>
      <c r="CO1464" s="4"/>
      <c r="CP1464" s="4"/>
      <c r="CQ1464" s="4"/>
      <c r="CR1464" s="4"/>
      <c r="CS1464" s="4"/>
      <c r="CT1464" s="4"/>
      <c r="CU1464" s="4"/>
      <c r="CV1464" s="4"/>
      <c r="CW1464" s="4"/>
    </row>
    <row r="1465" ht="12.75" customHeight="1">
      <c r="A1465" s="4"/>
      <c r="B1465" s="4"/>
      <c r="C1465" s="4"/>
      <c r="D1465" s="4"/>
      <c r="E1465" s="4"/>
      <c r="F1465" s="4"/>
      <c r="G1465" s="4"/>
      <c r="H1465" s="4"/>
      <c r="I1465" s="4"/>
      <c r="J1465" s="5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64">
        <v>2011.0</v>
      </c>
      <c r="AM1465" s="64">
        <v>14.0</v>
      </c>
      <c r="AN1465" s="65" t="s">
        <v>50</v>
      </c>
      <c r="AO1465" s="65" t="s">
        <v>63</v>
      </c>
      <c r="AP1465" s="64">
        <v>109.0</v>
      </c>
      <c r="AQ1465" s="64">
        <v>113.0</v>
      </c>
      <c r="AR1465" s="65" t="str">
        <f>IF(Stats!$AP1465&gt;Stats!$AQ1465,Stats!$AN1465,Stats!$AO1465)</f>
        <v>Mike S</v>
      </c>
      <c r="AS1465" s="65" t="str">
        <f>IF(Stats!$AR1465=Stats!$AN1465,CONCATENATE(Stats!$AN1465," over ",Stats!$AO1465),CONCATENATE(Stats!$AO1465," over ",Stats!$AN1465))</f>
        <v>Mike S over AJ</v>
      </c>
      <c r="AT1465" s="65" t="str">
        <f>IF(Stats!$AR1465=Stats!$AO1465,CONCATENATE(Stats!$AN1465," loser to ",Stats!$AO1465),CONCATENATE(Stats!$AO1465," loser to ",Stats!$AN1465))</f>
        <v>AJ loser to Mike S</v>
      </c>
      <c r="AU1465" s="64">
        <f>ABS(Stats!$AQ1465-Stats!$AP1465)</f>
        <v>4</v>
      </c>
      <c r="AV1465" s="64">
        <f>Stats!$AQ1465+Stats!$AP1465</f>
        <v>222</v>
      </c>
      <c r="AW1465" s="64"/>
      <c r="AX1465" s="4"/>
      <c r="AY1465" s="4"/>
      <c r="AZ1465" s="4"/>
      <c r="BB1465" s="4"/>
      <c r="BC1465" s="4"/>
      <c r="BD1465" s="4"/>
      <c r="BE1465" s="4"/>
      <c r="BG1465" s="4"/>
      <c r="BH1465" s="4"/>
      <c r="BI1465" s="4"/>
      <c r="BJ1465" s="4"/>
      <c r="BK1465" s="4"/>
      <c r="BL1465" s="4"/>
      <c r="BM1465" s="4"/>
      <c r="BN1465" s="4"/>
      <c r="BO1465" s="4"/>
      <c r="BP1465" s="4"/>
      <c r="BQ1465" s="4"/>
      <c r="BR1465" s="4"/>
      <c r="BS1465" s="4"/>
      <c r="BT1465" s="4"/>
      <c r="BU1465" s="4"/>
      <c r="BV1465" s="4"/>
      <c r="BW1465" s="4"/>
      <c r="BX1465" s="4"/>
      <c r="BY1465" s="4"/>
      <c r="BZ1465" s="4"/>
      <c r="CA1465" s="4"/>
      <c r="CB1465" s="4"/>
      <c r="CC1465" s="4"/>
      <c r="CD1465" s="4"/>
      <c r="CE1465" s="4"/>
      <c r="CF1465" s="4"/>
      <c r="CG1465" s="4"/>
      <c r="CH1465" s="4"/>
      <c r="CI1465" s="4"/>
      <c r="CJ1465" s="4"/>
      <c r="CK1465" s="4"/>
      <c r="CL1465" s="4"/>
      <c r="CM1465" s="4"/>
      <c r="CN1465" s="4"/>
      <c r="CO1465" s="4"/>
      <c r="CP1465" s="4"/>
      <c r="CQ1465" s="4"/>
      <c r="CR1465" s="4"/>
      <c r="CS1465" s="4"/>
      <c r="CT1465" s="4"/>
      <c r="CU1465" s="4"/>
      <c r="CV1465" s="4"/>
      <c r="CW1465" s="4"/>
    </row>
    <row r="1466" ht="12.75" customHeight="1">
      <c r="A1466" s="4"/>
      <c r="B1466" s="4"/>
      <c r="C1466" s="4"/>
      <c r="D1466" s="4"/>
      <c r="E1466" s="4"/>
      <c r="F1466" s="4"/>
      <c r="G1466" s="4"/>
      <c r="H1466" s="4"/>
      <c r="I1466" s="4"/>
      <c r="J1466" s="5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5">
        <v>2011.0</v>
      </c>
      <c r="AM1466" s="45">
        <v>14.0</v>
      </c>
      <c r="AN1466" s="46" t="s">
        <v>61</v>
      </c>
      <c r="AO1466" s="46" t="s">
        <v>69</v>
      </c>
      <c r="AP1466" s="45">
        <v>70.0</v>
      </c>
      <c r="AQ1466" s="45">
        <v>77.0</v>
      </c>
      <c r="AR1466" s="46" t="str">
        <f>IF(Stats!$AP1466&gt;Stats!$AQ1466,Stats!$AN1466,Stats!$AO1466)</f>
        <v>Todd</v>
      </c>
      <c r="AS1466" s="46" t="str">
        <f>IF(Stats!$AR1466=Stats!$AN1466,CONCATENATE(Stats!$AN1466," over ",Stats!$AO1466),CONCATENATE(Stats!$AO1466," over ",Stats!$AN1466))</f>
        <v>Todd over Jimmy</v>
      </c>
      <c r="AT1466" s="46" t="str">
        <f>IF(Stats!$AR1466=Stats!$AO1466,CONCATENATE(Stats!$AN1466," loser to ",Stats!$AO1466),CONCATENATE(Stats!$AO1466," loser to ",Stats!$AN1466))</f>
        <v>Jimmy loser to Todd</v>
      </c>
      <c r="AU1466" s="45">
        <f>ABS(Stats!$AQ1466-Stats!$AP1466)</f>
        <v>7</v>
      </c>
      <c r="AV1466" s="45">
        <f>Stats!$AQ1466+Stats!$AP1466</f>
        <v>147</v>
      </c>
      <c r="AW1466" s="45"/>
      <c r="AX1466" s="4"/>
      <c r="AY1466" s="4"/>
      <c r="AZ1466" s="4"/>
      <c r="BB1466" s="4"/>
      <c r="BC1466" s="4"/>
      <c r="BD1466" s="4"/>
      <c r="BE1466" s="4"/>
      <c r="BG1466" s="4"/>
      <c r="BH1466" s="4"/>
      <c r="BI1466" s="4"/>
      <c r="BJ1466" s="4"/>
      <c r="BK1466" s="4"/>
      <c r="BL1466" s="4"/>
      <c r="BM1466" s="4"/>
      <c r="BN1466" s="4"/>
      <c r="BO1466" s="4"/>
      <c r="BP1466" s="4"/>
      <c r="BQ1466" s="4"/>
      <c r="BR1466" s="4"/>
      <c r="BS1466" s="4"/>
      <c r="BT1466" s="4"/>
      <c r="BU1466" s="4"/>
      <c r="BV1466" s="4"/>
      <c r="BW1466" s="4"/>
      <c r="BX1466" s="4"/>
      <c r="BY1466" s="4"/>
      <c r="BZ1466" s="4"/>
      <c r="CA1466" s="4"/>
      <c r="CB1466" s="4"/>
      <c r="CC1466" s="4"/>
      <c r="CD1466" s="4"/>
      <c r="CE1466" s="4"/>
      <c r="CF1466" s="4"/>
      <c r="CG1466" s="4"/>
      <c r="CH1466" s="4"/>
      <c r="CI1466" s="4"/>
      <c r="CJ1466" s="4"/>
      <c r="CK1466" s="4"/>
      <c r="CL1466" s="4"/>
      <c r="CM1466" s="4"/>
      <c r="CN1466" s="4"/>
      <c r="CO1466" s="4"/>
      <c r="CP1466" s="4"/>
      <c r="CQ1466" s="4"/>
      <c r="CR1466" s="4"/>
      <c r="CS1466" s="4"/>
      <c r="CT1466" s="4"/>
      <c r="CU1466" s="4"/>
      <c r="CV1466" s="4"/>
      <c r="CW1466" s="4"/>
    </row>
    <row r="1467" ht="12.75" customHeight="1">
      <c r="A1467" s="4"/>
      <c r="B1467" s="4"/>
      <c r="C1467" s="4"/>
      <c r="D1467" s="4"/>
      <c r="E1467" s="4"/>
      <c r="F1467" s="4"/>
      <c r="G1467" s="4"/>
      <c r="H1467" s="4"/>
      <c r="I1467" s="4"/>
      <c r="J1467" s="5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64">
        <v>2011.0</v>
      </c>
      <c r="AM1467" s="64">
        <v>14.0</v>
      </c>
      <c r="AN1467" s="65" t="s">
        <v>65</v>
      </c>
      <c r="AO1467" s="65" t="s">
        <v>49</v>
      </c>
      <c r="AP1467" s="64">
        <v>119.0</v>
      </c>
      <c r="AQ1467" s="64">
        <v>89.0</v>
      </c>
      <c r="AR1467" s="65" t="str">
        <f>IF(Stats!$AP1467&gt;Stats!$AQ1467,Stats!$AN1467,Stats!$AO1467)</f>
        <v>Neill</v>
      </c>
      <c r="AS1467" s="65" t="str">
        <f>IF(Stats!$AR1467=Stats!$AN1467,CONCATENATE(Stats!$AN1467," over ",Stats!$AO1467),CONCATENATE(Stats!$AO1467," over ",Stats!$AN1467))</f>
        <v>Neill over Adler</v>
      </c>
      <c r="AT1467" s="65" t="str">
        <f>IF(Stats!$AR1467=Stats!$AO1467,CONCATENATE(Stats!$AN1467," loser to ",Stats!$AO1467),CONCATENATE(Stats!$AO1467," loser to ",Stats!$AN1467))</f>
        <v>Adler loser to Neill</v>
      </c>
      <c r="AU1467" s="64">
        <f>ABS(Stats!$AQ1467-Stats!$AP1467)</f>
        <v>30</v>
      </c>
      <c r="AV1467" s="64">
        <f>Stats!$AQ1467+Stats!$AP1467</f>
        <v>208</v>
      </c>
      <c r="AW1467" s="64"/>
      <c r="AX1467" s="4"/>
      <c r="AY1467" s="4"/>
      <c r="AZ1467" s="4"/>
      <c r="BB1467" s="4"/>
      <c r="BC1467" s="4"/>
      <c r="BD1467" s="4"/>
      <c r="BE1467" s="4"/>
      <c r="BG1467" s="4"/>
      <c r="BH1467" s="4"/>
      <c r="BI1467" s="4"/>
      <c r="BJ1467" s="4"/>
      <c r="BK1467" s="4"/>
      <c r="BL1467" s="4"/>
      <c r="BM1467" s="4"/>
      <c r="BN1467" s="4"/>
      <c r="BO1467" s="4"/>
      <c r="BP1467" s="4"/>
      <c r="BQ1467" s="4"/>
      <c r="BR1467" s="4"/>
      <c r="BS1467" s="4"/>
      <c r="BT1467" s="4"/>
      <c r="BU1467" s="4"/>
      <c r="BV1467" s="4"/>
      <c r="BW1467" s="4"/>
      <c r="BX1467" s="4"/>
      <c r="BY1467" s="4"/>
      <c r="BZ1467" s="4"/>
      <c r="CA1467" s="4"/>
      <c r="CB1467" s="4"/>
      <c r="CC1467" s="4"/>
      <c r="CD1467" s="4"/>
      <c r="CE1467" s="4"/>
      <c r="CF1467" s="4"/>
      <c r="CG1467" s="4"/>
      <c r="CH1467" s="4"/>
      <c r="CI1467" s="4"/>
      <c r="CJ1467" s="4"/>
      <c r="CK1467" s="4"/>
      <c r="CL1467" s="4"/>
      <c r="CM1467" s="4"/>
      <c r="CN1467" s="4"/>
      <c r="CO1467" s="4"/>
      <c r="CP1467" s="4"/>
      <c r="CQ1467" s="4"/>
      <c r="CR1467" s="4"/>
      <c r="CS1467" s="4"/>
      <c r="CT1467" s="4"/>
      <c r="CU1467" s="4"/>
      <c r="CV1467" s="4"/>
      <c r="CW1467" s="4"/>
    </row>
    <row r="1468" ht="12.75" customHeight="1">
      <c r="A1468" s="4"/>
      <c r="B1468" s="4"/>
      <c r="C1468" s="4"/>
      <c r="D1468" s="4"/>
      <c r="E1468" s="4"/>
      <c r="F1468" s="4"/>
      <c r="G1468" s="4"/>
      <c r="H1468" s="4"/>
      <c r="I1468" s="4"/>
      <c r="J1468" s="5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5">
        <v>2011.0</v>
      </c>
      <c r="AM1468" s="45">
        <v>13.0</v>
      </c>
      <c r="AN1468" s="46" t="s">
        <v>49</v>
      </c>
      <c r="AO1468" s="46" t="s">
        <v>61</v>
      </c>
      <c r="AP1468" s="45">
        <v>90.0</v>
      </c>
      <c r="AQ1468" s="45">
        <v>109.0</v>
      </c>
      <c r="AR1468" s="46" t="str">
        <f>IF(Stats!$AP1468&gt;Stats!$AQ1468,Stats!$AN1468,Stats!$AO1468)</f>
        <v>Jimmy</v>
      </c>
      <c r="AS1468" s="46" t="str">
        <f>IF(Stats!$AR1468=Stats!$AN1468,CONCATENATE(Stats!$AN1468," over ",Stats!$AO1468),CONCATENATE(Stats!$AO1468," over ",Stats!$AN1468))</f>
        <v>Jimmy over Adler</v>
      </c>
      <c r="AT1468" s="46" t="str">
        <f>IF(Stats!$AR1468=Stats!$AO1468,CONCATENATE(Stats!$AN1468," loser to ",Stats!$AO1468),CONCATENATE(Stats!$AO1468," loser to ",Stats!$AN1468))</f>
        <v>Adler loser to Jimmy</v>
      </c>
      <c r="AU1468" s="45">
        <f>ABS(Stats!$AQ1468-Stats!$AP1468)</f>
        <v>19</v>
      </c>
      <c r="AV1468" s="45">
        <f>Stats!$AQ1468+Stats!$AP1468</f>
        <v>199</v>
      </c>
      <c r="AW1468" s="45"/>
      <c r="AX1468" s="4"/>
      <c r="AY1468" s="4"/>
      <c r="AZ1468" s="4"/>
      <c r="BB1468" s="4"/>
      <c r="BC1468" s="4"/>
      <c r="BD1468" s="4"/>
      <c r="BE1468" s="4"/>
      <c r="BG1468" s="4"/>
      <c r="BH1468" s="4"/>
      <c r="BI1468" s="4"/>
      <c r="BJ1468" s="4"/>
      <c r="BK1468" s="4"/>
      <c r="BL1468" s="4"/>
      <c r="BM1468" s="4"/>
      <c r="BN1468" s="4"/>
      <c r="BO1468" s="4"/>
      <c r="BP1468" s="4"/>
      <c r="BQ1468" s="4"/>
      <c r="BR1468" s="4"/>
      <c r="BS1468" s="4"/>
      <c r="BT1468" s="4"/>
      <c r="BU1468" s="4"/>
      <c r="BV1468" s="4"/>
      <c r="BW1468" s="4"/>
      <c r="BX1468" s="4"/>
      <c r="BY1468" s="4"/>
      <c r="BZ1468" s="4"/>
      <c r="CA1468" s="4"/>
      <c r="CB1468" s="4"/>
      <c r="CC1468" s="4"/>
      <c r="CD1468" s="4"/>
      <c r="CE1468" s="4"/>
      <c r="CF1468" s="4"/>
      <c r="CG1468" s="4"/>
      <c r="CH1468" s="4"/>
      <c r="CI1468" s="4"/>
      <c r="CJ1468" s="4"/>
      <c r="CK1468" s="4"/>
      <c r="CL1468" s="4"/>
      <c r="CM1468" s="4"/>
      <c r="CN1468" s="4"/>
      <c r="CO1468" s="4"/>
      <c r="CP1468" s="4"/>
      <c r="CQ1468" s="4"/>
      <c r="CR1468" s="4"/>
      <c r="CS1468" s="4"/>
      <c r="CT1468" s="4"/>
      <c r="CU1468" s="4"/>
      <c r="CV1468" s="4"/>
      <c r="CW1468" s="4"/>
    </row>
    <row r="1469" ht="12.75" customHeight="1">
      <c r="A1469" s="4"/>
      <c r="B1469" s="4"/>
      <c r="C1469" s="4"/>
      <c r="D1469" s="4"/>
      <c r="E1469" s="4"/>
      <c r="F1469" s="4"/>
      <c r="G1469" s="4"/>
      <c r="H1469" s="4"/>
      <c r="I1469" s="4"/>
      <c r="J1469" s="5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64">
        <v>2011.0</v>
      </c>
      <c r="AM1469" s="64">
        <v>13.0</v>
      </c>
      <c r="AN1469" s="65" t="s">
        <v>65</v>
      </c>
      <c r="AO1469" s="65" t="s">
        <v>50</v>
      </c>
      <c r="AP1469" s="64">
        <v>58.0</v>
      </c>
      <c r="AQ1469" s="64">
        <v>111.0</v>
      </c>
      <c r="AR1469" s="65" t="str">
        <f>IF(Stats!$AP1469&gt;Stats!$AQ1469,Stats!$AN1469,Stats!$AO1469)</f>
        <v>AJ</v>
      </c>
      <c r="AS1469" s="65" t="str">
        <f>IF(Stats!$AR1469=Stats!$AN1469,CONCATENATE(Stats!$AN1469," over ",Stats!$AO1469),CONCATENATE(Stats!$AO1469," over ",Stats!$AN1469))</f>
        <v>AJ over Neill</v>
      </c>
      <c r="AT1469" s="65" t="str">
        <f>IF(Stats!$AR1469=Stats!$AO1469,CONCATENATE(Stats!$AN1469," loser to ",Stats!$AO1469),CONCATENATE(Stats!$AO1469," loser to ",Stats!$AN1469))</f>
        <v>Neill loser to AJ</v>
      </c>
      <c r="AU1469" s="64">
        <f>ABS(Stats!$AQ1469-Stats!$AP1469)</f>
        <v>53</v>
      </c>
      <c r="AV1469" s="64">
        <f>Stats!$AQ1469+Stats!$AP1469</f>
        <v>169</v>
      </c>
      <c r="AW1469" s="64"/>
      <c r="AX1469" s="4"/>
      <c r="AY1469" s="4"/>
      <c r="AZ1469" s="4"/>
      <c r="BB1469" s="4"/>
      <c r="BC1469" s="4"/>
      <c r="BD1469" s="4"/>
      <c r="BE1469" s="4"/>
      <c r="BG1469" s="4"/>
      <c r="BH1469" s="4"/>
      <c r="BI1469" s="4"/>
      <c r="BJ1469" s="4"/>
      <c r="BK1469" s="4"/>
      <c r="BL1469" s="4"/>
      <c r="BM1469" s="4"/>
      <c r="BN1469" s="4"/>
      <c r="BO1469" s="4"/>
      <c r="BP1469" s="4"/>
      <c r="BQ1469" s="4"/>
      <c r="BR1469" s="4"/>
      <c r="BS1469" s="4"/>
      <c r="BT1469" s="4"/>
      <c r="BU1469" s="4"/>
      <c r="BV1469" s="4"/>
      <c r="BW1469" s="4"/>
      <c r="BX1469" s="4"/>
      <c r="BY1469" s="4"/>
      <c r="BZ1469" s="4"/>
      <c r="CA1469" s="4"/>
      <c r="CB1469" s="4"/>
      <c r="CC1469" s="4"/>
      <c r="CD1469" s="4"/>
      <c r="CE1469" s="4"/>
      <c r="CF1469" s="4"/>
      <c r="CG1469" s="4"/>
      <c r="CH1469" s="4"/>
      <c r="CI1469" s="4"/>
      <c r="CJ1469" s="4"/>
      <c r="CK1469" s="4"/>
      <c r="CL1469" s="4"/>
      <c r="CM1469" s="4"/>
      <c r="CN1469" s="4"/>
      <c r="CO1469" s="4"/>
      <c r="CP1469" s="4"/>
      <c r="CQ1469" s="4"/>
      <c r="CR1469" s="4"/>
      <c r="CS1469" s="4"/>
      <c r="CT1469" s="4"/>
      <c r="CU1469" s="4"/>
      <c r="CV1469" s="4"/>
      <c r="CW1469" s="4"/>
    </row>
    <row r="1470" ht="12.75" customHeight="1">
      <c r="A1470" s="4"/>
      <c r="B1470" s="4"/>
      <c r="C1470" s="4"/>
      <c r="D1470" s="4"/>
      <c r="E1470" s="4"/>
      <c r="F1470" s="4"/>
      <c r="G1470" s="4"/>
      <c r="H1470" s="4"/>
      <c r="I1470" s="4"/>
      <c r="J1470" s="5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5">
        <v>2011.0</v>
      </c>
      <c r="AM1470" s="45">
        <v>13.0</v>
      </c>
      <c r="AN1470" s="46" t="s">
        <v>69</v>
      </c>
      <c r="AO1470" s="46" t="s">
        <v>55</v>
      </c>
      <c r="AP1470" s="45">
        <v>79.0</v>
      </c>
      <c r="AQ1470" s="45">
        <v>124.0</v>
      </c>
      <c r="AR1470" s="46" t="str">
        <f>IF(Stats!$AP1470&gt;Stats!$AQ1470,Stats!$AN1470,Stats!$AO1470)</f>
        <v>Dave</v>
      </c>
      <c r="AS1470" s="46" t="str">
        <f>IF(Stats!$AR1470=Stats!$AN1470,CONCATENATE(Stats!$AN1470," over ",Stats!$AO1470),CONCATENATE(Stats!$AO1470," over ",Stats!$AN1470))</f>
        <v>Dave over Todd</v>
      </c>
      <c r="AT1470" s="46" t="str">
        <f>IF(Stats!$AR1470=Stats!$AO1470,CONCATENATE(Stats!$AN1470," loser to ",Stats!$AO1470),CONCATENATE(Stats!$AO1470," loser to ",Stats!$AN1470))</f>
        <v>Todd loser to Dave</v>
      </c>
      <c r="AU1470" s="45">
        <f>ABS(Stats!$AQ1470-Stats!$AP1470)</f>
        <v>45</v>
      </c>
      <c r="AV1470" s="45">
        <f>Stats!$AQ1470+Stats!$AP1470</f>
        <v>203</v>
      </c>
      <c r="AW1470" s="45"/>
      <c r="AX1470" s="4"/>
      <c r="AY1470" s="4"/>
      <c r="AZ1470" s="4"/>
      <c r="BB1470" s="4"/>
      <c r="BC1470" s="4"/>
      <c r="BD1470" s="4"/>
      <c r="BE1470" s="4"/>
      <c r="BG1470" s="4"/>
      <c r="BH1470" s="4"/>
      <c r="BI1470" s="4"/>
      <c r="BJ1470" s="4"/>
      <c r="BK1470" s="4"/>
      <c r="BL1470" s="4"/>
      <c r="BM1470" s="4"/>
      <c r="BN1470" s="4"/>
      <c r="BO1470" s="4"/>
      <c r="BP1470" s="4"/>
      <c r="BQ1470" s="4"/>
      <c r="BR1470" s="4"/>
      <c r="BS1470" s="4"/>
      <c r="BT1470" s="4"/>
      <c r="BU1470" s="4"/>
      <c r="BV1470" s="4"/>
      <c r="BW1470" s="4"/>
      <c r="BX1470" s="4"/>
      <c r="BY1470" s="4"/>
      <c r="BZ1470" s="4"/>
      <c r="CA1470" s="4"/>
      <c r="CB1470" s="4"/>
      <c r="CC1470" s="4"/>
      <c r="CD1470" s="4"/>
      <c r="CE1470" s="4"/>
      <c r="CF1470" s="4"/>
      <c r="CG1470" s="4"/>
      <c r="CH1470" s="4"/>
      <c r="CI1470" s="4"/>
      <c r="CJ1470" s="4"/>
      <c r="CK1470" s="4"/>
      <c r="CL1470" s="4"/>
      <c r="CM1470" s="4"/>
      <c r="CN1470" s="4"/>
      <c r="CO1470" s="4"/>
      <c r="CP1470" s="4"/>
      <c r="CQ1470" s="4"/>
      <c r="CR1470" s="4"/>
      <c r="CS1470" s="4"/>
      <c r="CT1470" s="4"/>
      <c r="CU1470" s="4"/>
      <c r="CV1470" s="4"/>
      <c r="CW1470" s="4"/>
    </row>
    <row r="1471" ht="12.75" customHeight="1">
      <c r="A1471" s="4"/>
      <c r="B1471" s="4"/>
      <c r="C1471" s="4"/>
      <c r="D1471" s="4"/>
      <c r="E1471" s="4"/>
      <c r="F1471" s="4"/>
      <c r="G1471" s="4"/>
      <c r="H1471" s="4"/>
      <c r="I1471" s="4"/>
      <c r="J1471" s="5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64">
        <v>2011.0</v>
      </c>
      <c r="AM1471" s="64">
        <v>13.0</v>
      </c>
      <c r="AN1471" s="65" t="s">
        <v>66</v>
      </c>
      <c r="AO1471" s="65" t="s">
        <v>59</v>
      </c>
      <c r="AP1471" s="64">
        <v>150.0</v>
      </c>
      <c r="AQ1471" s="64">
        <v>110.0</v>
      </c>
      <c r="AR1471" s="65" t="str">
        <f>IF(Stats!$AP1471&gt;Stats!$AQ1471,Stats!$AN1471,Stats!$AO1471)</f>
        <v>Nixon</v>
      </c>
      <c r="AS1471" s="65" t="str">
        <f>IF(Stats!$AR1471=Stats!$AN1471,CONCATENATE(Stats!$AN1471," over ",Stats!$AO1471),CONCATENATE(Stats!$AO1471," over ",Stats!$AN1471))</f>
        <v>Nixon over Forrest</v>
      </c>
      <c r="AT1471" s="65" t="str">
        <f>IF(Stats!$AR1471=Stats!$AO1471,CONCATENATE(Stats!$AN1471," loser to ",Stats!$AO1471),CONCATENATE(Stats!$AO1471," loser to ",Stats!$AN1471))</f>
        <v>Forrest loser to Nixon</v>
      </c>
      <c r="AU1471" s="64">
        <f>ABS(Stats!$AQ1471-Stats!$AP1471)</f>
        <v>40</v>
      </c>
      <c r="AV1471" s="64">
        <f>Stats!$AQ1471+Stats!$AP1471</f>
        <v>260</v>
      </c>
      <c r="AW1471" s="64"/>
      <c r="AX1471" s="4"/>
      <c r="AY1471" s="4"/>
      <c r="AZ1471" s="4"/>
      <c r="BB1471" s="4"/>
      <c r="BC1471" s="4"/>
      <c r="BD1471" s="4"/>
      <c r="BE1471" s="4"/>
      <c r="BG1471" s="4"/>
      <c r="BH1471" s="4"/>
      <c r="BI1471" s="4"/>
      <c r="BJ1471" s="4"/>
      <c r="BK1471" s="4"/>
      <c r="BL1471" s="4"/>
      <c r="BM1471" s="4"/>
      <c r="BN1471" s="4"/>
      <c r="BO1471" s="4"/>
      <c r="BP1471" s="4"/>
      <c r="BQ1471" s="4"/>
      <c r="BR1471" s="4"/>
      <c r="BS1471" s="4"/>
      <c r="BT1471" s="4"/>
      <c r="BU1471" s="4"/>
      <c r="BV1471" s="4"/>
      <c r="BW1471" s="4"/>
      <c r="BX1471" s="4"/>
      <c r="BY1471" s="4"/>
      <c r="BZ1471" s="4"/>
      <c r="CA1471" s="4"/>
      <c r="CB1471" s="4"/>
      <c r="CC1471" s="4"/>
      <c r="CD1471" s="4"/>
      <c r="CE1471" s="4"/>
      <c r="CF1471" s="4"/>
      <c r="CG1471" s="4"/>
      <c r="CH1471" s="4"/>
      <c r="CI1471" s="4"/>
      <c r="CJ1471" s="4"/>
      <c r="CK1471" s="4"/>
      <c r="CL1471" s="4"/>
      <c r="CM1471" s="4"/>
      <c r="CN1471" s="4"/>
      <c r="CO1471" s="4"/>
      <c r="CP1471" s="4"/>
      <c r="CQ1471" s="4"/>
      <c r="CR1471" s="4"/>
      <c r="CS1471" s="4"/>
      <c r="CT1471" s="4"/>
      <c r="CU1471" s="4"/>
      <c r="CV1471" s="4"/>
      <c r="CW1471" s="4"/>
    </row>
    <row r="1472" ht="12.75" customHeight="1">
      <c r="A1472" s="4"/>
      <c r="B1472" s="4"/>
      <c r="C1472" s="4"/>
      <c r="D1472" s="4"/>
      <c r="E1472" s="4"/>
      <c r="F1472" s="4"/>
      <c r="G1472" s="4"/>
      <c r="H1472" s="4"/>
      <c r="I1472" s="4"/>
      <c r="J1472" s="5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5">
        <v>2011.0</v>
      </c>
      <c r="AM1472" s="45">
        <v>13.0</v>
      </c>
      <c r="AN1472" s="46" t="s">
        <v>63</v>
      </c>
      <c r="AO1472" s="46" t="s">
        <v>68</v>
      </c>
      <c r="AP1472" s="45">
        <v>98.0</v>
      </c>
      <c r="AQ1472" s="45">
        <v>54.0</v>
      </c>
      <c r="AR1472" s="46" t="str">
        <f>IF(Stats!$AP1472&gt;Stats!$AQ1472,Stats!$AN1472,Stats!$AO1472)</f>
        <v>Mike S</v>
      </c>
      <c r="AS1472" s="46" t="str">
        <f>IF(Stats!$AR1472=Stats!$AN1472,CONCATENATE(Stats!$AN1472," over ",Stats!$AO1472),CONCATENATE(Stats!$AO1472," over ",Stats!$AN1472))</f>
        <v>Mike S over Ryan</v>
      </c>
      <c r="AT1472" s="46" t="str">
        <f>IF(Stats!$AR1472=Stats!$AO1472,CONCATENATE(Stats!$AN1472," loser to ",Stats!$AO1472),CONCATENATE(Stats!$AO1472," loser to ",Stats!$AN1472))</f>
        <v>Ryan loser to Mike S</v>
      </c>
      <c r="AU1472" s="45">
        <f>ABS(Stats!$AQ1472-Stats!$AP1472)</f>
        <v>44</v>
      </c>
      <c r="AV1472" s="45">
        <f>Stats!$AQ1472+Stats!$AP1472</f>
        <v>152</v>
      </c>
      <c r="AW1472" s="45"/>
      <c r="AX1472" s="4"/>
      <c r="AY1472" s="4"/>
      <c r="AZ1472" s="4"/>
      <c r="BB1472" s="4"/>
      <c r="BC1472" s="4"/>
      <c r="BD1472" s="4"/>
      <c r="BE1472" s="4"/>
      <c r="BG1472" s="4"/>
      <c r="BH1472" s="4"/>
      <c r="BI1472" s="4"/>
      <c r="BJ1472" s="4"/>
      <c r="BK1472" s="4"/>
      <c r="BL1472" s="4"/>
      <c r="BM1472" s="4"/>
      <c r="BN1472" s="4"/>
      <c r="BO1472" s="4"/>
      <c r="BP1472" s="4"/>
      <c r="BQ1472" s="4"/>
      <c r="BR1472" s="4"/>
      <c r="BS1472" s="4"/>
      <c r="BT1472" s="4"/>
      <c r="BU1472" s="4"/>
      <c r="BV1472" s="4"/>
      <c r="BW1472" s="4"/>
      <c r="BX1472" s="4"/>
      <c r="BY1472" s="4"/>
      <c r="BZ1472" s="4"/>
      <c r="CA1472" s="4"/>
      <c r="CB1472" s="4"/>
      <c r="CC1472" s="4"/>
      <c r="CD1472" s="4"/>
      <c r="CE1472" s="4"/>
      <c r="CF1472" s="4"/>
      <c r="CG1472" s="4"/>
      <c r="CH1472" s="4"/>
      <c r="CI1472" s="4"/>
      <c r="CJ1472" s="4"/>
      <c r="CK1472" s="4"/>
      <c r="CL1472" s="4"/>
      <c r="CM1472" s="4"/>
      <c r="CN1472" s="4"/>
      <c r="CO1472" s="4"/>
      <c r="CP1472" s="4"/>
      <c r="CQ1472" s="4"/>
      <c r="CR1472" s="4"/>
      <c r="CS1472" s="4"/>
      <c r="CT1472" s="4"/>
      <c r="CU1472" s="4"/>
      <c r="CV1472" s="4"/>
      <c r="CW1472" s="4"/>
    </row>
    <row r="1473" ht="12.75" customHeight="1">
      <c r="A1473" s="4"/>
      <c r="B1473" s="4"/>
      <c r="C1473" s="4"/>
      <c r="D1473" s="4"/>
      <c r="E1473" s="4"/>
      <c r="F1473" s="4"/>
      <c r="G1473" s="4"/>
      <c r="H1473" s="4"/>
      <c r="I1473" s="4"/>
      <c r="J1473" s="5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64">
        <v>2011.0</v>
      </c>
      <c r="AM1473" s="64">
        <v>12.0</v>
      </c>
      <c r="AN1473" s="65" t="s">
        <v>69</v>
      </c>
      <c r="AO1473" s="65" t="s">
        <v>50</v>
      </c>
      <c r="AP1473" s="64">
        <v>103.0</v>
      </c>
      <c r="AQ1473" s="64">
        <v>103.0</v>
      </c>
      <c r="AR1473" s="65" t="str">
        <f>IF(Stats!$AP1473&gt;Stats!$AQ1473,Stats!$AN1473,Stats!$AO1473)</f>
        <v>AJ</v>
      </c>
      <c r="AS1473" s="65" t="str">
        <f>IF(Stats!$AR1473=Stats!$AN1473,CONCATENATE(Stats!$AN1473," over ",Stats!$AO1473),CONCATENATE(Stats!$AO1473," over ",Stats!$AN1473))</f>
        <v>AJ over Todd</v>
      </c>
      <c r="AT1473" s="65" t="str">
        <f>IF(Stats!$AR1473=Stats!$AO1473,CONCATENATE(Stats!$AN1473," loser to ",Stats!$AO1473),CONCATENATE(Stats!$AO1473," loser to ",Stats!$AN1473))</f>
        <v>Todd loser to AJ</v>
      </c>
      <c r="AU1473" s="64">
        <f>ABS(Stats!$AQ1473-Stats!$AP1473)</f>
        <v>0</v>
      </c>
      <c r="AV1473" s="64">
        <f>Stats!$AQ1473+Stats!$AP1473</f>
        <v>206</v>
      </c>
      <c r="AW1473" s="64"/>
      <c r="AX1473" s="4"/>
      <c r="AY1473" s="4"/>
      <c r="AZ1473" s="4"/>
      <c r="BB1473" s="4"/>
      <c r="BC1473" s="4"/>
      <c r="BD1473" s="4"/>
      <c r="BE1473" s="4"/>
      <c r="BG1473" s="4"/>
      <c r="BH1473" s="4"/>
      <c r="BI1473" s="4"/>
      <c r="BJ1473" s="4"/>
      <c r="BK1473" s="4"/>
      <c r="BL1473" s="4"/>
      <c r="BM1473" s="4"/>
      <c r="BN1473" s="4"/>
      <c r="BO1473" s="4"/>
      <c r="BP1473" s="4"/>
      <c r="BQ1473" s="4"/>
      <c r="BR1473" s="4"/>
      <c r="BS1473" s="4"/>
      <c r="BT1473" s="4"/>
      <c r="BU1473" s="4"/>
      <c r="BV1473" s="4"/>
      <c r="BW1473" s="4"/>
      <c r="BX1473" s="4"/>
      <c r="BY1473" s="4"/>
      <c r="BZ1473" s="4"/>
      <c r="CA1473" s="4"/>
      <c r="CB1473" s="4"/>
      <c r="CC1473" s="4"/>
      <c r="CD1473" s="4"/>
      <c r="CE1473" s="4"/>
      <c r="CF1473" s="4"/>
      <c r="CG1473" s="4"/>
      <c r="CH1473" s="4"/>
      <c r="CI1473" s="4"/>
      <c r="CJ1473" s="4"/>
      <c r="CK1473" s="4"/>
      <c r="CL1473" s="4"/>
      <c r="CM1473" s="4"/>
      <c r="CN1473" s="4"/>
      <c r="CO1473" s="4"/>
      <c r="CP1473" s="4"/>
      <c r="CQ1473" s="4"/>
      <c r="CR1473" s="4"/>
      <c r="CS1473" s="4"/>
      <c r="CT1473" s="4"/>
      <c r="CU1473" s="4"/>
      <c r="CV1473" s="4"/>
      <c r="CW1473" s="4"/>
    </row>
    <row r="1474" ht="12.75" customHeight="1">
      <c r="A1474" s="4"/>
      <c r="B1474" s="4"/>
      <c r="C1474" s="4"/>
      <c r="D1474" s="4"/>
      <c r="E1474" s="4"/>
      <c r="F1474" s="4"/>
      <c r="G1474" s="4"/>
      <c r="H1474" s="4"/>
      <c r="I1474" s="4"/>
      <c r="J1474" s="5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5">
        <v>2011.0</v>
      </c>
      <c r="AM1474" s="45">
        <v>12.0</v>
      </c>
      <c r="AN1474" s="46" t="s">
        <v>59</v>
      </c>
      <c r="AO1474" s="46" t="s">
        <v>61</v>
      </c>
      <c r="AP1474" s="45">
        <v>127.0</v>
      </c>
      <c r="AQ1474" s="45">
        <v>78.0</v>
      </c>
      <c r="AR1474" s="46" t="str">
        <f>IF(Stats!$AP1474&gt;Stats!$AQ1474,Stats!$AN1474,Stats!$AO1474)</f>
        <v>Forrest</v>
      </c>
      <c r="AS1474" s="46" t="str">
        <f>IF(Stats!$AR1474=Stats!$AN1474,CONCATENATE(Stats!$AN1474," over ",Stats!$AO1474),CONCATENATE(Stats!$AO1474," over ",Stats!$AN1474))</f>
        <v>Forrest over Jimmy</v>
      </c>
      <c r="AT1474" s="46" t="str">
        <f>IF(Stats!$AR1474=Stats!$AO1474,CONCATENATE(Stats!$AN1474," loser to ",Stats!$AO1474),CONCATENATE(Stats!$AO1474," loser to ",Stats!$AN1474))</f>
        <v>Jimmy loser to Forrest</v>
      </c>
      <c r="AU1474" s="45">
        <f>ABS(Stats!$AQ1474-Stats!$AP1474)</f>
        <v>49</v>
      </c>
      <c r="AV1474" s="45">
        <f>Stats!$AQ1474+Stats!$AP1474</f>
        <v>205</v>
      </c>
      <c r="AW1474" s="45"/>
      <c r="AX1474" s="4"/>
      <c r="AY1474" s="4"/>
      <c r="AZ1474" s="4"/>
      <c r="BB1474" s="4"/>
      <c r="BC1474" s="4"/>
      <c r="BD1474" s="4"/>
      <c r="BE1474" s="4"/>
      <c r="BG1474" s="4"/>
      <c r="BH1474" s="4"/>
      <c r="BI1474" s="4"/>
      <c r="BJ1474" s="4"/>
      <c r="BK1474" s="4"/>
      <c r="BL1474" s="4"/>
      <c r="BM1474" s="4"/>
      <c r="BN1474" s="4"/>
      <c r="BO1474" s="4"/>
      <c r="BP1474" s="4"/>
      <c r="BQ1474" s="4"/>
      <c r="BR1474" s="4"/>
      <c r="BS1474" s="4"/>
      <c r="BT1474" s="4"/>
      <c r="BU1474" s="4"/>
      <c r="BV1474" s="4"/>
      <c r="BW1474" s="4"/>
      <c r="BX1474" s="4"/>
      <c r="BY1474" s="4"/>
      <c r="BZ1474" s="4"/>
      <c r="CA1474" s="4"/>
      <c r="CB1474" s="4"/>
      <c r="CC1474" s="4"/>
      <c r="CD1474" s="4"/>
      <c r="CE1474" s="4"/>
      <c r="CF1474" s="4"/>
      <c r="CG1474" s="4"/>
      <c r="CH1474" s="4"/>
      <c r="CI1474" s="4"/>
      <c r="CJ1474" s="4"/>
      <c r="CK1474" s="4"/>
      <c r="CL1474" s="4"/>
      <c r="CM1474" s="4"/>
      <c r="CN1474" s="4"/>
      <c r="CO1474" s="4"/>
      <c r="CP1474" s="4"/>
      <c r="CQ1474" s="4"/>
      <c r="CR1474" s="4"/>
      <c r="CS1474" s="4"/>
      <c r="CT1474" s="4"/>
      <c r="CU1474" s="4"/>
      <c r="CV1474" s="4"/>
      <c r="CW1474" s="4"/>
    </row>
    <row r="1475" ht="12.75" customHeight="1">
      <c r="A1475" s="4"/>
      <c r="B1475" s="4"/>
      <c r="C1475" s="4"/>
      <c r="D1475" s="4"/>
      <c r="E1475" s="4"/>
      <c r="F1475" s="4"/>
      <c r="G1475" s="4"/>
      <c r="H1475" s="4"/>
      <c r="I1475" s="4"/>
      <c r="J1475" s="5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64">
        <v>2011.0</v>
      </c>
      <c r="AM1475" s="64">
        <v>12.0</v>
      </c>
      <c r="AN1475" s="65" t="s">
        <v>49</v>
      </c>
      <c r="AO1475" s="65" t="s">
        <v>63</v>
      </c>
      <c r="AP1475" s="64">
        <v>85.0</v>
      </c>
      <c r="AQ1475" s="64">
        <v>106.0</v>
      </c>
      <c r="AR1475" s="65" t="str">
        <f>IF(Stats!$AP1475&gt;Stats!$AQ1475,Stats!$AN1475,Stats!$AO1475)</f>
        <v>Mike S</v>
      </c>
      <c r="AS1475" s="65" t="str">
        <f>IF(Stats!$AR1475=Stats!$AN1475,CONCATENATE(Stats!$AN1475," over ",Stats!$AO1475),CONCATENATE(Stats!$AO1475," over ",Stats!$AN1475))</f>
        <v>Mike S over Adler</v>
      </c>
      <c r="AT1475" s="65" t="str">
        <f>IF(Stats!$AR1475=Stats!$AO1475,CONCATENATE(Stats!$AN1475," loser to ",Stats!$AO1475),CONCATENATE(Stats!$AO1475," loser to ",Stats!$AN1475))</f>
        <v>Adler loser to Mike S</v>
      </c>
      <c r="AU1475" s="64">
        <f>ABS(Stats!$AQ1475-Stats!$AP1475)</f>
        <v>21</v>
      </c>
      <c r="AV1475" s="64">
        <f>Stats!$AQ1475+Stats!$AP1475</f>
        <v>191</v>
      </c>
      <c r="AW1475" s="64"/>
      <c r="AX1475" s="4"/>
      <c r="AY1475" s="4"/>
      <c r="AZ1475" s="4"/>
      <c r="BB1475" s="4"/>
      <c r="BC1475" s="4"/>
      <c r="BD1475" s="4"/>
      <c r="BE1475" s="4"/>
      <c r="BG1475" s="4"/>
      <c r="BH1475" s="4"/>
      <c r="BI1475" s="4"/>
      <c r="BJ1475" s="4"/>
      <c r="BK1475" s="4"/>
      <c r="BL1475" s="4"/>
      <c r="BM1475" s="4"/>
      <c r="BN1475" s="4"/>
      <c r="BO1475" s="4"/>
      <c r="BP1475" s="4"/>
      <c r="BQ1475" s="4"/>
      <c r="BR1475" s="4"/>
      <c r="BS1475" s="4"/>
      <c r="BT1475" s="4"/>
      <c r="BU1475" s="4"/>
      <c r="BV1475" s="4"/>
      <c r="BW1475" s="4"/>
      <c r="BX1475" s="4"/>
      <c r="BY1475" s="4"/>
      <c r="BZ1475" s="4"/>
      <c r="CA1475" s="4"/>
      <c r="CB1475" s="4"/>
      <c r="CC1475" s="4"/>
      <c r="CD1475" s="4"/>
      <c r="CE1475" s="4"/>
      <c r="CF1475" s="4"/>
      <c r="CG1475" s="4"/>
      <c r="CH1475" s="4"/>
      <c r="CI1475" s="4"/>
      <c r="CJ1475" s="4"/>
      <c r="CK1475" s="4"/>
      <c r="CL1475" s="4"/>
      <c r="CM1475" s="4"/>
      <c r="CN1475" s="4"/>
      <c r="CO1475" s="4"/>
      <c r="CP1475" s="4"/>
      <c r="CQ1475" s="4"/>
      <c r="CR1475" s="4"/>
      <c r="CS1475" s="4"/>
      <c r="CT1475" s="4"/>
      <c r="CU1475" s="4"/>
      <c r="CV1475" s="4"/>
      <c r="CW1475" s="4"/>
    </row>
    <row r="1476" ht="12.75" customHeight="1">
      <c r="A1476" s="4"/>
      <c r="B1476" s="4"/>
      <c r="C1476" s="4"/>
      <c r="D1476" s="4"/>
      <c r="E1476" s="4"/>
      <c r="F1476" s="4"/>
      <c r="G1476" s="4"/>
      <c r="H1476" s="4"/>
      <c r="I1476" s="4"/>
      <c r="J1476" s="5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5">
        <v>2011.0</v>
      </c>
      <c r="AM1476" s="45">
        <v>12.0</v>
      </c>
      <c r="AN1476" s="46" t="s">
        <v>66</v>
      </c>
      <c r="AO1476" s="46" t="s">
        <v>65</v>
      </c>
      <c r="AP1476" s="45">
        <v>89.0</v>
      </c>
      <c r="AQ1476" s="45">
        <v>63.0</v>
      </c>
      <c r="AR1476" s="46" t="str">
        <f>IF(Stats!$AP1476&gt;Stats!$AQ1476,Stats!$AN1476,Stats!$AO1476)</f>
        <v>Nixon</v>
      </c>
      <c r="AS1476" s="46" t="str">
        <f>IF(Stats!$AR1476=Stats!$AN1476,CONCATENATE(Stats!$AN1476," over ",Stats!$AO1476),CONCATENATE(Stats!$AO1476," over ",Stats!$AN1476))</f>
        <v>Nixon over Neill</v>
      </c>
      <c r="AT1476" s="46" t="str">
        <f>IF(Stats!$AR1476=Stats!$AO1476,CONCATENATE(Stats!$AN1476," loser to ",Stats!$AO1476),CONCATENATE(Stats!$AO1476," loser to ",Stats!$AN1476))</f>
        <v>Neill loser to Nixon</v>
      </c>
      <c r="AU1476" s="45">
        <f>ABS(Stats!$AQ1476-Stats!$AP1476)</f>
        <v>26</v>
      </c>
      <c r="AV1476" s="45">
        <f>Stats!$AQ1476+Stats!$AP1476</f>
        <v>152</v>
      </c>
      <c r="AW1476" s="45"/>
      <c r="AX1476" s="4"/>
      <c r="AY1476" s="4"/>
      <c r="AZ1476" s="4"/>
      <c r="BB1476" s="4"/>
      <c r="BC1476" s="4"/>
      <c r="BD1476" s="4"/>
      <c r="BE1476" s="4"/>
      <c r="BG1476" s="4"/>
      <c r="BH1476" s="4"/>
      <c r="BI1476" s="4"/>
      <c r="BJ1476" s="4"/>
      <c r="BK1476" s="4"/>
      <c r="BL1476" s="4"/>
      <c r="BM1476" s="4"/>
      <c r="BN1476" s="4"/>
      <c r="BO1476" s="4"/>
      <c r="BP1476" s="4"/>
      <c r="BQ1476" s="4"/>
      <c r="BR1476" s="4"/>
      <c r="BS1476" s="4"/>
      <c r="BT1476" s="4"/>
      <c r="BU1476" s="4"/>
      <c r="BV1476" s="4"/>
      <c r="BW1476" s="4"/>
      <c r="BX1476" s="4"/>
      <c r="BY1476" s="4"/>
      <c r="BZ1476" s="4"/>
      <c r="CA1476" s="4"/>
      <c r="CB1476" s="4"/>
      <c r="CC1476" s="4"/>
      <c r="CD1476" s="4"/>
      <c r="CE1476" s="4"/>
      <c r="CF1476" s="4"/>
      <c r="CG1476" s="4"/>
      <c r="CH1476" s="4"/>
      <c r="CI1476" s="4"/>
      <c r="CJ1476" s="4"/>
      <c r="CK1476" s="4"/>
      <c r="CL1476" s="4"/>
      <c r="CM1476" s="4"/>
      <c r="CN1476" s="4"/>
      <c r="CO1476" s="4"/>
      <c r="CP1476" s="4"/>
      <c r="CQ1476" s="4"/>
      <c r="CR1476" s="4"/>
      <c r="CS1476" s="4"/>
      <c r="CT1476" s="4"/>
      <c r="CU1476" s="4"/>
      <c r="CV1476" s="4"/>
      <c r="CW1476" s="4"/>
    </row>
    <row r="1477" ht="12.75" customHeight="1">
      <c r="A1477" s="4"/>
      <c r="B1477" s="4"/>
      <c r="C1477" s="4"/>
      <c r="D1477" s="4"/>
      <c r="E1477" s="4"/>
      <c r="F1477" s="4"/>
      <c r="G1477" s="4"/>
      <c r="H1477" s="4"/>
      <c r="I1477" s="4"/>
      <c r="J1477" s="5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64">
        <v>2011.0</v>
      </c>
      <c r="AM1477" s="64">
        <v>12.0</v>
      </c>
      <c r="AN1477" s="65" t="s">
        <v>55</v>
      </c>
      <c r="AO1477" s="65" t="s">
        <v>68</v>
      </c>
      <c r="AP1477" s="64">
        <v>87.0</v>
      </c>
      <c r="AQ1477" s="64">
        <v>59.0</v>
      </c>
      <c r="AR1477" s="65" t="str">
        <f>IF(Stats!$AP1477&gt;Stats!$AQ1477,Stats!$AN1477,Stats!$AO1477)</f>
        <v>Dave</v>
      </c>
      <c r="AS1477" s="65" t="str">
        <f>IF(Stats!$AR1477=Stats!$AN1477,CONCATENATE(Stats!$AN1477," over ",Stats!$AO1477),CONCATENATE(Stats!$AO1477," over ",Stats!$AN1477))</f>
        <v>Dave over Ryan</v>
      </c>
      <c r="AT1477" s="65" t="str">
        <f>IF(Stats!$AR1477=Stats!$AO1477,CONCATENATE(Stats!$AN1477," loser to ",Stats!$AO1477),CONCATENATE(Stats!$AO1477," loser to ",Stats!$AN1477))</f>
        <v>Ryan loser to Dave</v>
      </c>
      <c r="AU1477" s="64">
        <f>ABS(Stats!$AQ1477-Stats!$AP1477)</f>
        <v>28</v>
      </c>
      <c r="AV1477" s="64">
        <f>Stats!$AQ1477+Stats!$AP1477</f>
        <v>146</v>
      </c>
      <c r="AW1477" s="64"/>
      <c r="AX1477" s="4"/>
      <c r="AY1477" s="4"/>
      <c r="AZ1477" s="4"/>
      <c r="BB1477" s="4"/>
      <c r="BC1477" s="4"/>
      <c r="BD1477" s="4"/>
      <c r="BE1477" s="4"/>
      <c r="BG1477" s="4"/>
      <c r="BH1477" s="4"/>
      <c r="BI1477" s="4"/>
      <c r="BJ1477" s="4"/>
      <c r="BK1477" s="4"/>
      <c r="BL1477" s="4"/>
      <c r="BM1477" s="4"/>
      <c r="BN1477" s="4"/>
      <c r="BO1477" s="4"/>
      <c r="BP1477" s="4"/>
      <c r="BQ1477" s="4"/>
      <c r="BR1477" s="4"/>
      <c r="BS1477" s="4"/>
      <c r="BT1477" s="4"/>
      <c r="BU1477" s="4"/>
      <c r="BV1477" s="4"/>
      <c r="BW1477" s="4"/>
      <c r="BX1477" s="4"/>
      <c r="BY1477" s="4"/>
      <c r="BZ1477" s="4"/>
      <c r="CA1477" s="4"/>
      <c r="CB1477" s="4"/>
      <c r="CC1477" s="4"/>
      <c r="CD1477" s="4"/>
      <c r="CE1477" s="4"/>
      <c r="CF1477" s="4"/>
      <c r="CG1477" s="4"/>
      <c r="CH1477" s="4"/>
      <c r="CI1477" s="4"/>
      <c r="CJ1477" s="4"/>
      <c r="CK1477" s="4"/>
      <c r="CL1477" s="4"/>
      <c r="CM1477" s="4"/>
      <c r="CN1477" s="4"/>
      <c r="CO1477" s="4"/>
      <c r="CP1477" s="4"/>
      <c r="CQ1477" s="4"/>
      <c r="CR1477" s="4"/>
      <c r="CS1477" s="4"/>
      <c r="CT1477" s="4"/>
      <c r="CU1477" s="4"/>
      <c r="CV1477" s="4"/>
      <c r="CW1477" s="4"/>
    </row>
    <row r="1478" ht="12.75" customHeight="1">
      <c r="A1478" s="4"/>
      <c r="B1478" s="4"/>
      <c r="C1478" s="4"/>
      <c r="D1478" s="4"/>
      <c r="E1478" s="4"/>
      <c r="F1478" s="4"/>
      <c r="G1478" s="4"/>
      <c r="H1478" s="4"/>
      <c r="I1478" s="4"/>
      <c r="J1478" s="5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5">
        <v>2011.0</v>
      </c>
      <c r="AM1478" s="45">
        <v>11.0</v>
      </c>
      <c r="AN1478" s="46" t="s">
        <v>63</v>
      </c>
      <c r="AO1478" s="46" t="s">
        <v>59</v>
      </c>
      <c r="AP1478" s="45">
        <v>76.0</v>
      </c>
      <c r="AQ1478" s="45">
        <v>98.0</v>
      </c>
      <c r="AR1478" s="46" t="str">
        <f>IF(Stats!$AP1478&gt;Stats!$AQ1478,Stats!$AN1478,Stats!$AO1478)</f>
        <v>Forrest</v>
      </c>
      <c r="AS1478" s="46" t="str">
        <f>IF(Stats!$AR1478=Stats!$AN1478,CONCATENATE(Stats!$AN1478," over ",Stats!$AO1478),CONCATENATE(Stats!$AO1478," over ",Stats!$AN1478))</f>
        <v>Forrest over Mike S</v>
      </c>
      <c r="AT1478" s="46" t="str">
        <f>IF(Stats!$AR1478=Stats!$AO1478,CONCATENATE(Stats!$AN1478," loser to ",Stats!$AO1478),CONCATENATE(Stats!$AO1478," loser to ",Stats!$AN1478))</f>
        <v>Mike S loser to Forrest</v>
      </c>
      <c r="AU1478" s="45">
        <f>ABS(Stats!$AQ1478-Stats!$AP1478)</f>
        <v>22</v>
      </c>
      <c r="AV1478" s="45">
        <f>Stats!$AQ1478+Stats!$AP1478</f>
        <v>174</v>
      </c>
      <c r="AW1478" s="45"/>
      <c r="AX1478" s="4"/>
      <c r="AY1478" s="4"/>
      <c r="AZ1478" s="4"/>
      <c r="BB1478" s="4"/>
      <c r="BC1478" s="4"/>
      <c r="BD1478" s="4"/>
      <c r="BE1478" s="4"/>
      <c r="BG1478" s="4"/>
      <c r="BH1478" s="4"/>
      <c r="BI1478" s="4"/>
      <c r="BJ1478" s="4"/>
      <c r="BK1478" s="4"/>
      <c r="BL1478" s="4"/>
      <c r="BM1478" s="4"/>
      <c r="BN1478" s="4"/>
      <c r="BO1478" s="4"/>
      <c r="BP1478" s="4"/>
      <c r="BQ1478" s="4"/>
      <c r="BR1478" s="4"/>
      <c r="BS1478" s="4"/>
      <c r="BT1478" s="4"/>
      <c r="BU1478" s="4"/>
      <c r="BV1478" s="4"/>
      <c r="BW1478" s="4"/>
      <c r="BX1478" s="4"/>
      <c r="BY1478" s="4"/>
      <c r="BZ1478" s="4"/>
      <c r="CA1478" s="4"/>
      <c r="CB1478" s="4"/>
      <c r="CC1478" s="4"/>
      <c r="CD1478" s="4"/>
      <c r="CE1478" s="4"/>
      <c r="CF1478" s="4"/>
      <c r="CG1478" s="4"/>
      <c r="CH1478" s="4"/>
      <c r="CI1478" s="4"/>
      <c r="CJ1478" s="4"/>
      <c r="CK1478" s="4"/>
      <c r="CL1478" s="4"/>
      <c r="CM1478" s="4"/>
      <c r="CN1478" s="4"/>
      <c r="CO1478" s="4"/>
      <c r="CP1478" s="4"/>
      <c r="CQ1478" s="4"/>
      <c r="CR1478" s="4"/>
      <c r="CS1478" s="4"/>
      <c r="CT1478" s="4"/>
      <c r="CU1478" s="4"/>
      <c r="CV1478" s="4"/>
      <c r="CW1478" s="4"/>
    </row>
    <row r="1479" ht="12.75" customHeight="1">
      <c r="A1479" s="4"/>
      <c r="B1479" s="4"/>
      <c r="C1479" s="4"/>
      <c r="D1479" s="4"/>
      <c r="E1479" s="4"/>
      <c r="F1479" s="4"/>
      <c r="G1479" s="4"/>
      <c r="H1479" s="4"/>
      <c r="I1479" s="4"/>
      <c r="J1479" s="5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64">
        <v>2011.0</v>
      </c>
      <c r="AM1479" s="64">
        <v>11.0</v>
      </c>
      <c r="AN1479" s="65" t="s">
        <v>50</v>
      </c>
      <c r="AO1479" s="65" t="s">
        <v>66</v>
      </c>
      <c r="AP1479" s="64">
        <v>104.0</v>
      </c>
      <c r="AQ1479" s="64">
        <v>106.0</v>
      </c>
      <c r="AR1479" s="65" t="str">
        <f>IF(Stats!$AP1479&gt;Stats!$AQ1479,Stats!$AN1479,Stats!$AO1479)</f>
        <v>Nixon</v>
      </c>
      <c r="AS1479" s="65" t="str">
        <f>IF(Stats!$AR1479=Stats!$AN1479,CONCATENATE(Stats!$AN1479," over ",Stats!$AO1479),CONCATENATE(Stats!$AO1479," over ",Stats!$AN1479))</f>
        <v>Nixon over AJ</v>
      </c>
      <c r="AT1479" s="65" t="str">
        <f>IF(Stats!$AR1479=Stats!$AO1479,CONCATENATE(Stats!$AN1479," loser to ",Stats!$AO1479),CONCATENATE(Stats!$AO1479," loser to ",Stats!$AN1479))</f>
        <v>AJ loser to Nixon</v>
      </c>
      <c r="AU1479" s="64">
        <f>ABS(Stats!$AQ1479-Stats!$AP1479)</f>
        <v>2</v>
      </c>
      <c r="AV1479" s="64">
        <f>Stats!$AQ1479+Stats!$AP1479</f>
        <v>210</v>
      </c>
      <c r="AW1479" s="64"/>
      <c r="AX1479" s="4"/>
      <c r="AY1479" s="4"/>
      <c r="AZ1479" s="4"/>
      <c r="BB1479" s="4"/>
      <c r="BC1479" s="4"/>
      <c r="BD1479" s="4"/>
      <c r="BE1479" s="4"/>
      <c r="BG1479" s="4"/>
      <c r="BH1479" s="4"/>
      <c r="BI1479" s="4"/>
      <c r="BJ1479" s="4"/>
      <c r="BK1479" s="4"/>
      <c r="BL1479" s="4"/>
      <c r="BM1479" s="4"/>
      <c r="BN1479" s="4"/>
      <c r="BO1479" s="4"/>
      <c r="BP1479" s="4"/>
      <c r="BQ1479" s="4"/>
      <c r="BR1479" s="4"/>
      <c r="BS1479" s="4"/>
      <c r="BT1479" s="4"/>
      <c r="BU1479" s="4"/>
      <c r="BV1479" s="4"/>
      <c r="BW1479" s="4"/>
      <c r="BX1479" s="4"/>
      <c r="BY1479" s="4"/>
      <c r="BZ1479" s="4"/>
      <c r="CA1479" s="4"/>
      <c r="CB1479" s="4"/>
      <c r="CC1479" s="4"/>
      <c r="CD1479" s="4"/>
      <c r="CE1479" s="4"/>
      <c r="CF1479" s="4"/>
      <c r="CG1479" s="4"/>
      <c r="CH1479" s="4"/>
      <c r="CI1479" s="4"/>
      <c r="CJ1479" s="4"/>
      <c r="CK1479" s="4"/>
      <c r="CL1479" s="4"/>
      <c r="CM1479" s="4"/>
      <c r="CN1479" s="4"/>
      <c r="CO1479" s="4"/>
      <c r="CP1479" s="4"/>
      <c r="CQ1479" s="4"/>
      <c r="CR1479" s="4"/>
      <c r="CS1479" s="4"/>
      <c r="CT1479" s="4"/>
      <c r="CU1479" s="4"/>
      <c r="CV1479" s="4"/>
      <c r="CW1479" s="4"/>
    </row>
    <row r="1480" ht="12.75" customHeight="1">
      <c r="A1480" s="4"/>
      <c r="B1480" s="4"/>
      <c r="C1480" s="4"/>
      <c r="D1480" s="4"/>
      <c r="E1480" s="4"/>
      <c r="F1480" s="4"/>
      <c r="G1480" s="4"/>
      <c r="H1480" s="4"/>
      <c r="I1480" s="4"/>
      <c r="J1480" s="5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5">
        <v>2011.0</v>
      </c>
      <c r="AM1480" s="45">
        <v>11.0</v>
      </c>
      <c r="AN1480" s="46" t="s">
        <v>68</v>
      </c>
      <c r="AO1480" s="46" t="s">
        <v>69</v>
      </c>
      <c r="AP1480" s="45">
        <v>90.0</v>
      </c>
      <c r="AQ1480" s="45">
        <v>42.0</v>
      </c>
      <c r="AR1480" s="46" t="str">
        <f>IF(Stats!$AP1480&gt;Stats!$AQ1480,Stats!$AN1480,Stats!$AO1480)</f>
        <v>Ryan</v>
      </c>
      <c r="AS1480" s="46" t="str">
        <f>IF(Stats!$AR1480=Stats!$AN1480,CONCATENATE(Stats!$AN1480," over ",Stats!$AO1480),CONCATENATE(Stats!$AO1480," over ",Stats!$AN1480))</f>
        <v>Ryan over Todd</v>
      </c>
      <c r="AT1480" s="46" t="str">
        <f>IF(Stats!$AR1480=Stats!$AO1480,CONCATENATE(Stats!$AN1480," loser to ",Stats!$AO1480),CONCATENATE(Stats!$AO1480," loser to ",Stats!$AN1480))</f>
        <v>Todd loser to Ryan</v>
      </c>
      <c r="AU1480" s="45">
        <f>ABS(Stats!$AQ1480-Stats!$AP1480)</f>
        <v>48</v>
      </c>
      <c r="AV1480" s="45">
        <f>Stats!$AQ1480+Stats!$AP1480</f>
        <v>132</v>
      </c>
      <c r="AW1480" s="45"/>
      <c r="AX1480" s="4"/>
      <c r="AY1480" s="4"/>
      <c r="AZ1480" s="4"/>
      <c r="BB1480" s="4"/>
      <c r="BC1480" s="4"/>
      <c r="BD1480" s="4"/>
      <c r="BE1480" s="4"/>
      <c r="BG1480" s="4"/>
      <c r="BH1480" s="4"/>
      <c r="BI1480" s="4"/>
      <c r="BJ1480" s="4"/>
      <c r="BK1480" s="4"/>
      <c r="BL1480" s="4"/>
      <c r="BM1480" s="4"/>
      <c r="BN1480" s="4"/>
      <c r="BO1480" s="4"/>
      <c r="BP1480" s="4"/>
      <c r="BQ1480" s="4"/>
      <c r="BR1480" s="4"/>
      <c r="BS1480" s="4"/>
      <c r="BT1480" s="4"/>
      <c r="BU1480" s="4"/>
      <c r="BV1480" s="4"/>
      <c r="BW1480" s="4"/>
      <c r="BX1480" s="4"/>
      <c r="BY1480" s="4"/>
      <c r="BZ1480" s="4"/>
      <c r="CA1480" s="4"/>
      <c r="CB1480" s="4"/>
      <c r="CC1480" s="4"/>
      <c r="CD1480" s="4"/>
      <c r="CE1480" s="4"/>
      <c r="CF1480" s="4"/>
      <c r="CG1480" s="4"/>
      <c r="CH1480" s="4"/>
      <c r="CI1480" s="4"/>
      <c r="CJ1480" s="4"/>
      <c r="CK1480" s="4"/>
      <c r="CL1480" s="4"/>
      <c r="CM1480" s="4"/>
      <c r="CN1480" s="4"/>
      <c r="CO1480" s="4"/>
      <c r="CP1480" s="4"/>
      <c r="CQ1480" s="4"/>
      <c r="CR1480" s="4"/>
      <c r="CS1480" s="4"/>
      <c r="CT1480" s="4"/>
      <c r="CU1480" s="4"/>
      <c r="CV1480" s="4"/>
      <c r="CW1480" s="4"/>
    </row>
    <row r="1481" ht="12.75" customHeight="1">
      <c r="A1481" s="4"/>
      <c r="B1481" s="4"/>
      <c r="C1481" s="4"/>
      <c r="D1481" s="4"/>
      <c r="E1481" s="4"/>
      <c r="F1481" s="4"/>
      <c r="G1481" s="4"/>
      <c r="H1481" s="4"/>
      <c r="I1481" s="4"/>
      <c r="J1481" s="5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64">
        <v>2011.0</v>
      </c>
      <c r="AM1481" s="64">
        <v>11.0</v>
      </c>
      <c r="AN1481" s="65" t="s">
        <v>61</v>
      </c>
      <c r="AO1481" s="65" t="s">
        <v>65</v>
      </c>
      <c r="AP1481" s="64">
        <v>56.0</v>
      </c>
      <c r="AQ1481" s="64">
        <v>95.0</v>
      </c>
      <c r="AR1481" s="65" t="str">
        <f>IF(Stats!$AP1481&gt;Stats!$AQ1481,Stats!$AN1481,Stats!$AO1481)</f>
        <v>Neill</v>
      </c>
      <c r="AS1481" s="65" t="str">
        <f>IF(Stats!$AR1481=Stats!$AN1481,CONCATENATE(Stats!$AN1481," over ",Stats!$AO1481),CONCATENATE(Stats!$AO1481," over ",Stats!$AN1481))</f>
        <v>Neill over Jimmy</v>
      </c>
      <c r="AT1481" s="65" t="str">
        <f>IF(Stats!$AR1481=Stats!$AO1481,CONCATENATE(Stats!$AN1481," loser to ",Stats!$AO1481),CONCATENATE(Stats!$AO1481," loser to ",Stats!$AN1481))</f>
        <v>Jimmy loser to Neill</v>
      </c>
      <c r="AU1481" s="64">
        <f>ABS(Stats!$AQ1481-Stats!$AP1481)</f>
        <v>39</v>
      </c>
      <c r="AV1481" s="64">
        <f>Stats!$AQ1481+Stats!$AP1481</f>
        <v>151</v>
      </c>
      <c r="AW1481" s="64"/>
      <c r="AX1481" s="4"/>
      <c r="AY1481" s="4"/>
      <c r="AZ1481" s="4"/>
      <c r="BB1481" s="4"/>
      <c r="BC1481" s="4"/>
      <c r="BD1481" s="4"/>
      <c r="BE1481" s="4"/>
      <c r="BG1481" s="4"/>
      <c r="BH1481" s="4"/>
      <c r="BI1481" s="4"/>
      <c r="BJ1481" s="4"/>
      <c r="BK1481" s="4"/>
      <c r="BL1481" s="4"/>
      <c r="BM1481" s="4"/>
      <c r="BN1481" s="4"/>
      <c r="BO1481" s="4"/>
      <c r="BP1481" s="4"/>
      <c r="BQ1481" s="4"/>
      <c r="BR1481" s="4"/>
      <c r="BS1481" s="4"/>
      <c r="BT1481" s="4"/>
      <c r="BU1481" s="4"/>
      <c r="BV1481" s="4"/>
      <c r="BW1481" s="4"/>
      <c r="BX1481" s="4"/>
      <c r="BY1481" s="4"/>
      <c r="BZ1481" s="4"/>
      <c r="CA1481" s="4"/>
      <c r="CB1481" s="4"/>
      <c r="CC1481" s="4"/>
      <c r="CD1481" s="4"/>
      <c r="CE1481" s="4"/>
      <c r="CF1481" s="4"/>
      <c r="CG1481" s="4"/>
      <c r="CH1481" s="4"/>
      <c r="CI1481" s="4"/>
      <c r="CJ1481" s="4"/>
      <c r="CK1481" s="4"/>
      <c r="CL1481" s="4"/>
      <c r="CM1481" s="4"/>
      <c r="CN1481" s="4"/>
      <c r="CO1481" s="4"/>
      <c r="CP1481" s="4"/>
      <c r="CQ1481" s="4"/>
      <c r="CR1481" s="4"/>
      <c r="CS1481" s="4"/>
      <c r="CT1481" s="4"/>
      <c r="CU1481" s="4"/>
      <c r="CV1481" s="4"/>
      <c r="CW1481" s="4"/>
    </row>
    <row r="1482" ht="12.75" customHeight="1">
      <c r="A1482" s="4"/>
      <c r="B1482" s="4"/>
      <c r="C1482" s="4"/>
      <c r="D1482" s="4"/>
      <c r="E1482" s="4"/>
      <c r="F1482" s="4"/>
      <c r="G1482" s="4"/>
      <c r="H1482" s="4"/>
      <c r="I1482" s="4"/>
      <c r="J1482" s="5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5">
        <v>2011.0</v>
      </c>
      <c r="AM1482" s="45">
        <v>11.0</v>
      </c>
      <c r="AN1482" s="46" t="s">
        <v>55</v>
      </c>
      <c r="AO1482" s="46" t="s">
        <v>49</v>
      </c>
      <c r="AP1482" s="45">
        <v>88.0</v>
      </c>
      <c r="AQ1482" s="45">
        <v>90.0</v>
      </c>
      <c r="AR1482" s="46" t="str">
        <f>IF(Stats!$AP1482&gt;Stats!$AQ1482,Stats!$AN1482,Stats!$AO1482)</f>
        <v>Adler</v>
      </c>
      <c r="AS1482" s="46" t="str">
        <f>IF(Stats!$AR1482=Stats!$AN1482,CONCATENATE(Stats!$AN1482," over ",Stats!$AO1482),CONCATENATE(Stats!$AO1482," over ",Stats!$AN1482))</f>
        <v>Adler over Dave</v>
      </c>
      <c r="AT1482" s="46" t="str">
        <f>IF(Stats!$AR1482=Stats!$AO1482,CONCATENATE(Stats!$AN1482," loser to ",Stats!$AO1482),CONCATENATE(Stats!$AO1482," loser to ",Stats!$AN1482))</f>
        <v>Dave loser to Adler</v>
      </c>
      <c r="AU1482" s="45">
        <f>ABS(Stats!$AQ1482-Stats!$AP1482)</f>
        <v>2</v>
      </c>
      <c r="AV1482" s="45">
        <f>Stats!$AQ1482+Stats!$AP1482</f>
        <v>178</v>
      </c>
      <c r="AW1482" s="45"/>
      <c r="AX1482" s="4"/>
      <c r="AY1482" s="4"/>
      <c r="AZ1482" s="4"/>
      <c r="BB1482" s="4"/>
      <c r="BC1482" s="4"/>
      <c r="BD1482" s="4"/>
      <c r="BE1482" s="4"/>
      <c r="BG1482" s="4"/>
      <c r="BH1482" s="4"/>
      <c r="BI1482" s="4"/>
      <c r="BJ1482" s="4"/>
      <c r="BK1482" s="4"/>
      <c r="BL1482" s="4"/>
      <c r="BM1482" s="4"/>
      <c r="BN1482" s="4"/>
      <c r="BO1482" s="4"/>
      <c r="BP1482" s="4"/>
      <c r="BQ1482" s="4"/>
      <c r="BR1482" s="4"/>
      <c r="BS1482" s="4"/>
      <c r="BT1482" s="4"/>
      <c r="BU1482" s="4"/>
      <c r="BV1482" s="4"/>
      <c r="BW1482" s="4"/>
      <c r="BX1482" s="4"/>
      <c r="BY1482" s="4"/>
      <c r="BZ1482" s="4"/>
      <c r="CA1482" s="4"/>
      <c r="CB1482" s="4"/>
      <c r="CC1482" s="4"/>
      <c r="CD1482" s="4"/>
      <c r="CE1482" s="4"/>
      <c r="CF1482" s="4"/>
      <c r="CG1482" s="4"/>
      <c r="CH1482" s="4"/>
      <c r="CI1482" s="4"/>
      <c r="CJ1482" s="4"/>
      <c r="CK1482" s="4"/>
      <c r="CL1482" s="4"/>
      <c r="CM1482" s="4"/>
      <c r="CN1482" s="4"/>
      <c r="CO1482" s="4"/>
      <c r="CP1482" s="4"/>
      <c r="CQ1482" s="4"/>
      <c r="CR1482" s="4"/>
      <c r="CS1482" s="4"/>
      <c r="CT1482" s="4"/>
      <c r="CU1482" s="4"/>
      <c r="CV1482" s="4"/>
      <c r="CW1482" s="4"/>
    </row>
    <row r="1483" ht="12.75" customHeight="1">
      <c r="A1483" s="4"/>
      <c r="B1483" s="4"/>
      <c r="C1483" s="4"/>
      <c r="D1483" s="4"/>
      <c r="E1483" s="4"/>
      <c r="F1483" s="4"/>
      <c r="G1483" s="4"/>
      <c r="H1483" s="4"/>
      <c r="I1483" s="4"/>
      <c r="J1483" s="5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64">
        <v>2011.0</v>
      </c>
      <c r="AM1483" s="64">
        <v>10.0</v>
      </c>
      <c r="AN1483" s="65" t="s">
        <v>68</v>
      </c>
      <c r="AO1483" s="65" t="s">
        <v>66</v>
      </c>
      <c r="AP1483" s="64">
        <v>88.0</v>
      </c>
      <c r="AQ1483" s="64">
        <v>75.0</v>
      </c>
      <c r="AR1483" s="65" t="str">
        <f>IF(Stats!$AP1483&gt;Stats!$AQ1483,Stats!$AN1483,Stats!$AO1483)</f>
        <v>Ryan</v>
      </c>
      <c r="AS1483" s="65" t="str">
        <f>IF(Stats!$AR1483=Stats!$AN1483,CONCATENATE(Stats!$AN1483," over ",Stats!$AO1483),CONCATENATE(Stats!$AO1483," over ",Stats!$AN1483))</f>
        <v>Ryan over Nixon</v>
      </c>
      <c r="AT1483" s="65" t="str">
        <f>IF(Stats!$AR1483=Stats!$AO1483,CONCATENATE(Stats!$AN1483," loser to ",Stats!$AO1483),CONCATENATE(Stats!$AO1483," loser to ",Stats!$AN1483))</f>
        <v>Nixon loser to Ryan</v>
      </c>
      <c r="AU1483" s="64">
        <f>ABS(Stats!$AQ1483-Stats!$AP1483)</f>
        <v>13</v>
      </c>
      <c r="AV1483" s="64">
        <f>Stats!$AQ1483+Stats!$AP1483</f>
        <v>163</v>
      </c>
      <c r="AW1483" s="64"/>
      <c r="AX1483" s="4"/>
      <c r="AY1483" s="4"/>
      <c r="AZ1483" s="4"/>
      <c r="BB1483" s="4"/>
      <c r="BC1483" s="4"/>
      <c r="BD1483" s="4"/>
      <c r="BE1483" s="4"/>
      <c r="BG1483" s="4"/>
      <c r="BH1483" s="4"/>
      <c r="BI1483" s="4"/>
      <c r="BJ1483" s="4"/>
      <c r="BK1483" s="4"/>
      <c r="BL1483" s="4"/>
      <c r="BM1483" s="4"/>
      <c r="BN1483" s="4"/>
      <c r="BO1483" s="4"/>
      <c r="BP1483" s="4"/>
      <c r="BQ1483" s="4"/>
      <c r="BR1483" s="4"/>
      <c r="BS1483" s="4"/>
      <c r="BT1483" s="4"/>
      <c r="BU1483" s="4"/>
      <c r="BV1483" s="4"/>
      <c r="BW1483" s="4"/>
      <c r="BX1483" s="4"/>
      <c r="BY1483" s="4"/>
      <c r="BZ1483" s="4"/>
      <c r="CA1483" s="4"/>
      <c r="CB1483" s="4"/>
      <c r="CC1483" s="4"/>
      <c r="CD1483" s="4"/>
      <c r="CE1483" s="4"/>
      <c r="CF1483" s="4"/>
      <c r="CG1483" s="4"/>
      <c r="CH1483" s="4"/>
      <c r="CI1483" s="4"/>
      <c r="CJ1483" s="4"/>
      <c r="CK1483" s="4"/>
      <c r="CL1483" s="4"/>
      <c r="CM1483" s="4"/>
      <c r="CN1483" s="4"/>
      <c r="CO1483" s="4"/>
      <c r="CP1483" s="4"/>
      <c r="CQ1483" s="4"/>
      <c r="CR1483" s="4"/>
      <c r="CS1483" s="4"/>
      <c r="CT1483" s="4"/>
      <c r="CU1483" s="4"/>
      <c r="CV1483" s="4"/>
      <c r="CW1483" s="4"/>
    </row>
    <row r="1484" ht="12.75" customHeight="1">
      <c r="A1484" s="4"/>
      <c r="B1484" s="4"/>
      <c r="C1484" s="4"/>
      <c r="D1484" s="4"/>
      <c r="E1484" s="4"/>
      <c r="F1484" s="4"/>
      <c r="G1484" s="4"/>
      <c r="H1484" s="4"/>
      <c r="I1484" s="4"/>
      <c r="J1484" s="5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5">
        <v>2011.0</v>
      </c>
      <c r="AM1484" s="45">
        <v>10.0</v>
      </c>
      <c r="AN1484" s="46" t="s">
        <v>65</v>
      </c>
      <c r="AO1484" s="46" t="s">
        <v>59</v>
      </c>
      <c r="AP1484" s="45">
        <v>91.0</v>
      </c>
      <c r="AQ1484" s="45">
        <v>130.0</v>
      </c>
      <c r="AR1484" s="46" t="str">
        <f>IF(Stats!$AP1484&gt;Stats!$AQ1484,Stats!$AN1484,Stats!$AO1484)</f>
        <v>Forrest</v>
      </c>
      <c r="AS1484" s="46" t="str">
        <f>IF(Stats!$AR1484=Stats!$AN1484,CONCATENATE(Stats!$AN1484," over ",Stats!$AO1484),CONCATENATE(Stats!$AO1484," over ",Stats!$AN1484))</f>
        <v>Forrest over Neill</v>
      </c>
      <c r="AT1484" s="46" t="str">
        <f>IF(Stats!$AR1484=Stats!$AO1484,CONCATENATE(Stats!$AN1484," loser to ",Stats!$AO1484),CONCATENATE(Stats!$AO1484," loser to ",Stats!$AN1484))</f>
        <v>Neill loser to Forrest</v>
      </c>
      <c r="AU1484" s="45">
        <f>ABS(Stats!$AQ1484-Stats!$AP1484)</f>
        <v>39</v>
      </c>
      <c r="AV1484" s="45">
        <f>Stats!$AQ1484+Stats!$AP1484</f>
        <v>221</v>
      </c>
      <c r="AW1484" s="45"/>
      <c r="AX1484" s="4"/>
      <c r="AY1484" s="4"/>
      <c r="AZ1484" s="4"/>
      <c r="BB1484" s="4"/>
      <c r="BC1484" s="4"/>
      <c r="BD1484" s="4"/>
      <c r="BE1484" s="4"/>
      <c r="BG1484" s="4"/>
      <c r="BH1484" s="4"/>
      <c r="BI1484" s="4"/>
      <c r="BJ1484" s="4"/>
      <c r="BK1484" s="4"/>
      <c r="BL1484" s="4"/>
      <c r="BM1484" s="4"/>
      <c r="BN1484" s="4"/>
      <c r="BO1484" s="4"/>
      <c r="BP1484" s="4"/>
      <c r="BQ1484" s="4"/>
      <c r="BR1484" s="4"/>
      <c r="BS1484" s="4"/>
      <c r="BT1484" s="4"/>
      <c r="BU1484" s="4"/>
      <c r="BV1484" s="4"/>
      <c r="BW1484" s="4"/>
      <c r="BX1484" s="4"/>
      <c r="BY1484" s="4"/>
      <c r="BZ1484" s="4"/>
      <c r="CA1484" s="4"/>
      <c r="CB1484" s="4"/>
      <c r="CC1484" s="4"/>
      <c r="CD1484" s="4"/>
      <c r="CE1484" s="4"/>
      <c r="CF1484" s="4"/>
      <c r="CG1484" s="4"/>
      <c r="CH1484" s="4"/>
      <c r="CI1484" s="4"/>
      <c r="CJ1484" s="4"/>
      <c r="CK1484" s="4"/>
      <c r="CL1484" s="4"/>
      <c r="CM1484" s="4"/>
      <c r="CN1484" s="4"/>
      <c r="CO1484" s="4"/>
      <c r="CP1484" s="4"/>
      <c r="CQ1484" s="4"/>
      <c r="CR1484" s="4"/>
      <c r="CS1484" s="4"/>
      <c r="CT1484" s="4"/>
      <c r="CU1484" s="4"/>
      <c r="CV1484" s="4"/>
      <c r="CW1484" s="4"/>
    </row>
    <row r="1485" ht="12.75" customHeight="1">
      <c r="A1485" s="4"/>
      <c r="B1485" s="4"/>
      <c r="C1485" s="4"/>
      <c r="D1485" s="4"/>
      <c r="E1485" s="4"/>
      <c r="F1485" s="4"/>
      <c r="G1485" s="4"/>
      <c r="H1485" s="4"/>
      <c r="I1485" s="4"/>
      <c r="J1485" s="5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64">
        <v>2011.0</v>
      </c>
      <c r="AM1485" s="64">
        <v>10.0</v>
      </c>
      <c r="AN1485" s="65" t="s">
        <v>63</v>
      </c>
      <c r="AO1485" s="65" t="s">
        <v>55</v>
      </c>
      <c r="AP1485" s="64">
        <v>119.0</v>
      </c>
      <c r="AQ1485" s="64">
        <v>88.0</v>
      </c>
      <c r="AR1485" s="65" t="str">
        <f>IF(Stats!$AP1485&gt;Stats!$AQ1485,Stats!$AN1485,Stats!$AO1485)</f>
        <v>Mike S</v>
      </c>
      <c r="AS1485" s="65" t="str">
        <f>IF(Stats!$AR1485=Stats!$AN1485,CONCATENATE(Stats!$AN1485," over ",Stats!$AO1485),CONCATENATE(Stats!$AO1485," over ",Stats!$AN1485))</f>
        <v>Mike S over Dave</v>
      </c>
      <c r="AT1485" s="65" t="str">
        <f>IF(Stats!$AR1485=Stats!$AO1485,CONCATENATE(Stats!$AN1485," loser to ",Stats!$AO1485),CONCATENATE(Stats!$AO1485," loser to ",Stats!$AN1485))</f>
        <v>Dave loser to Mike S</v>
      </c>
      <c r="AU1485" s="64">
        <f>ABS(Stats!$AQ1485-Stats!$AP1485)</f>
        <v>31</v>
      </c>
      <c r="AV1485" s="64">
        <f>Stats!$AQ1485+Stats!$AP1485</f>
        <v>207</v>
      </c>
      <c r="AW1485" s="64"/>
      <c r="AX1485" s="4"/>
      <c r="AY1485" s="4"/>
      <c r="AZ1485" s="4"/>
      <c r="BB1485" s="4"/>
      <c r="BC1485" s="4"/>
      <c r="BD1485" s="4"/>
      <c r="BE1485" s="4"/>
      <c r="BG1485" s="4"/>
      <c r="BH1485" s="4"/>
      <c r="BI1485" s="4"/>
      <c r="BJ1485" s="4"/>
      <c r="BK1485" s="4"/>
      <c r="BL1485" s="4"/>
      <c r="BM1485" s="4"/>
      <c r="BN1485" s="4"/>
      <c r="BO1485" s="4"/>
      <c r="BP1485" s="4"/>
      <c r="BQ1485" s="4"/>
      <c r="BR1485" s="4"/>
      <c r="BS1485" s="4"/>
      <c r="BT1485" s="4"/>
      <c r="BU1485" s="4"/>
      <c r="BV1485" s="4"/>
      <c r="BW1485" s="4"/>
      <c r="BX1485" s="4"/>
      <c r="BY1485" s="4"/>
      <c r="BZ1485" s="4"/>
      <c r="CA1485" s="4"/>
      <c r="CB1485" s="4"/>
      <c r="CC1485" s="4"/>
      <c r="CD1485" s="4"/>
      <c r="CE1485" s="4"/>
      <c r="CF1485" s="4"/>
      <c r="CG1485" s="4"/>
      <c r="CH1485" s="4"/>
      <c r="CI1485" s="4"/>
      <c r="CJ1485" s="4"/>
      <c r="CK1485" s="4"/>
      <c r="CL1485" s="4"/>
      <c r="CM1485" s="4"/>
      <c r="CN1485" s="4"/>
      <c r="CO1485" s="4"/>
      <c r="CP1485" s="4"/>
      <c r="CQ1485" s="4"/>
      <c r="CR1485" s="4"/>
      <c r="CS1485" s="4"/>
      <c r="CT1485" s="4"/>
      <c r="CU1485" s="4"/>
      <c r="CV1485" s="4"/>
      <c r="CW1485" s="4"/>
    </row>
    <row r="1486" ht="12.75" customHeight="1">
      <c r="A1486" s="4"/>
      <c r="B1486" s="4"/>
      <c r="C1486" s="4"/>
      <c r="D1486" s="4"/>
      <c r="E1486" s="4"/>
      <c r="F1486" s="4"/>
      <c r="G1486" s="4"/>
      <c r="H1486" s="4"/>
      <c r="I1486" s="4"/>
      <c r="J1486" s="5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5">
        <v>2011.0</v>
      </c>
      <c r="AM1486" s="45">
        <v>10.0</v>
      </c>
      <c r="AN1486" s="46" t="s">
        <v>61</v>
      </c>
      <c r="AO1486" s="46" t="s">
        <v>50</v>
      </c>
      <c r="AP1486" s="45">
        <v>72.0</v>
      </c>
      <c r="AQ1486" s="45">
        <v>94.0</v>
      </c>
      <c r="AR1486" s="46" t="str">
        <f>IF(Stats!$AP1486&gt;Stats!$AQ1486,Stats!$AN1486,Stats!$AO1486)</f>
        <v>AJ</v>
      </c>
      <c r="AS1486" s="46" t="str">
        <f>IF(Stats!$AR1486=Stats!$AN1486,CONCATENATE(Stats!$AN1486," over ",Stats!$AO1486),CONCATENATE(Stats!$AO1486," over ",Stats!$AN1486))</f>
        <v>AJ over Jimmy</v>
      </c>
      <c r="AT1486" s="46" t="str">
        <f>IF(Stats!$AR1486=Stats!$AO1486,CONCATENATE(Stats!$AN1486," loser to ",Stats!$AO1486),CONCATENATE(Stats!$AO1486," loser to ",Stats!$AN1486))</f>
        <v>Jimmy loser to AJ</v>
      </c>
      <c r="AU1486" s="45">
        <f>ABS(Stats!$AQ1486-Stats!$AP1486)</f>
        <v>22</v>
      </c>
      <c r="AV1486" s="45">
        <f>Stats!$AQ1486+Stats!$AP1486</f>
        <v>166</v>
      </c>
      <c r="AW1486" s="45"/>
      <c r="AX1486" s="4"/>
      <c r="AY1486" s="4"/>
      <c r="AZ1486" s="4"/>
      <c r="BB1486" s="4"/>
      <c r="BC1486" s="4"/>
      <c r="BD1486" s="4"/>
      <c r="BE1486" s="4"/>
      <c r="BG1486" s="4"/>
      <c r="BH1486" s="4"/>
      <c r="BI1486" s="4"/>
      <c r="BJ1486" s="4"/>
      <c r="BK1486" s="4"/>
      <c r="BL1486" s="4"/>
      <c r="BM1486" s="4"/>
      <c r="BN1486" s="4"/>
      <c r="BO1486" s="4"/>
      <c r="BP1486" s="4"/>
      <c r="BQ1486" s="4"/>
      <c r="BR1486" s="4"/>
      <c r="BS1486" s="4"/>
      <c r="BT1486" s="4"/>
      <c r="BU1486" s="4"/>
      <c r="BV1486" s="4"/>
      <c r="BW1486" s="4"/>
      <c r="BX1486" s="4"/>
      <c r="BY1486" s="4"/>
      <c r="BZ1486" s="4"/>
      <c r="CA1486" s="4"/>
      <c r="CB1486" s="4"/>
      <c r="CC1486" s="4"/>
      <c r="CD1486" s="4"/>
      <c r="CE1486" s="4"/>
      <c r="CF1486" s="4"/>
      <c r="CG1486" s="4"/>
      <c r="CH1486" s="4"/>
      <c r="CI1486" s="4"/>
      <c r="CJ1486" s="4"/>
      <c r="CK1486" s="4"/>
      <c r="CL1486" s="4"/>
      <c r="CM1486" s="4"/>
      <c r="CN1486" s="4"/>
      <c r="CO1486" s="4"/>
      <c r="CP1486" s="4"/>
      <c r="CQ1486" s="4"/>
      <c r="CR1486" s="4"/>
      <c r="CS1486" s="4"/>
      <c r="CT1486" s="4"/>
      <c r="CU1486" s="4"/>
      <c r="CV1486" s="4"/>
      <c r="CW1486" s="4"/>
    </row>
    <row r="1487" ht="12.75" customHeight="1">
      <c r="A1487" s="4"/>
      <c r="B1487" s="4"/>
      <c r="C1487" s="4"/>
      <c r="D1487" s="4"/>
      <c r="E1487" s="4"/>
      <c r="F1487" s="4"/>
      <c r="G1487" s="4"/>
      <c r="H1487" s="4"/>
      <c r="I1487" s="4"/>
      <c r="J1487" s="5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64">
        <v>2011.0</v>
      </c>
      <c r="AM1487" s="64">
        <v>10.0</v>
      </c>
      <c r="AN1487" s="65" t="s">
        <v>69</v>
      </c>
      <c r="AO1487" s="65" t="s">
        <v>49</v>
      </c>
      <c r="AP1487" s="64">
        <v>64.0</v>
      </c>
      <c r="AQ1487" s="64">
        <v>52.0</v>
      </c>
      <c r="AR1487" s="65" t="str">
        <f>IF(Stats!$AP1487&gt;Stats!$AQ1487,Stats!$AN1487,Stats!$AO1487)</f>
        <v>Todd</v>
      </c>
      <c r="AS1487" s="65" t="str">
        <f>IF(Stats!$AR1487=Stats!$AN1487,CONCATENATE(Stats!$AN1487," over ",Stats!$AO1487),CONCATENATE(Stats!$AO1487," over ",Stats!$AN1487))</f>
        <v>Todd over Adler</v>
      </c>
      <c r="AT1487" s="65" t="str">
        <f>IF(Stats!$AR1487=Stats!$AO1487,CONCATENATE(Stats!$AN1487," loser to ",Stats!$AO1487),CONCATENATE(Stats!$AO1487," loser to ",Stats!$AN1487))</f>
        <v>Adler loser to Todd</v>
      </c>
      <c r="AU1487" s="64">
        <f>ABS(Stats!$AQ1487-Stats!$AP1487)</f>
        <v>12</v>
      </c>
      <c r="AV1487" s="64">
        <f>Stats!$AQ1487+Stats!$AP1487</f>
        <v>116</v>
      </c>
      <c r="AW1487" s="64"/>
      <c r="AX1487" s="4"/>
      <c r="AY1487" s="4"/>
      <c r="AZ1487" s="4"/>
      <c r="BB1487" s="4"/>
      <c r="BC1487" s="4"/>
      <c r="BD1487" s="4"/>
      <c r="BE1487" s="4"/>
      <c r="BG1487" s="4"/>
      <c r="BH1487" s="4"/>
      <c r="BI1487" s="4"/>
      <c r="BJ1487" s="4"/>
      <c r="BK1487" s="4"/>
      <c r="BL1487" s="4"/>
      <c r="BM1487" s="4"/>
      <c r="BN1487" s="4"/>
      <c r="BO1487" s="4"/>
      <c r="BP1487" s="4"/>
      <c r="BQ1487" s="4"/>
      <c r="BR1487" s="4"/>
      <c r="BS1487" s="4"/>
      <c r="BT1487" s="4"/>
      <c r="BU1487" s="4"/>
      <c r="BV1487" s="4"/>
      <c r="BW1487" s="4"/>
      <c r="BX1487" s="4"/>
      <c r="BY1487" s="4"/>
      <c r="BZ1487" s="4"/>
      <c r="CA1487" s="4"/>
      <c r="CB1487" s="4"/>
      <c r="CC1487" s="4"/>
      <c r="CD1487" s="4"/>
      <c r="CE1487" s="4"/>
      <c r="CF1487" s="4"/>
      <c r="CG1487" s="4"/>
      <c r="CH1487" s="4"/>
      <c r="CI1487" s="4"/>
      <c r="CJ1487" s="4"/>
      <c r="CK1487" s="4"/>
      <c r="CL1487" s="4"/>
      <c r="CM1487" s="4"/>
      <c r="CN1487" s="4"/>
      <c r="CO1487" s="4"/>
      <c r="CP1487" s="4"/>
      <c r="CQ1487" s="4"/>
      <c r="CR1487" s="4"/>
      <c r="CS1487" s="4"/>
      <c r="CT1487" s="4"/>
      <c r="CU1487" s="4"/>
      <c r="CV1487" s="4"/>
      <c r="CW1487" s="4"/>
    </row>
    <row r="1488" ht="12.75" customHeight="1">
      <c r="A1488" s="4"/>
      <c r="B1488" s="4"/>
      <c r="C1488" s="4"/>
      <c r="D1488" s="4"/>
      <c r="E1488" s="4"/>
      <c r="F1488" s="4"/>
      <c r="G1488" s="4"/>
      <c r="H1488" s="4"/>
      <c r="I1488" s="4"/>
      <c r="J1488" s="5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5">
        <v>2011.0</v>
      </c>
      <c r="AM1488" s="45">
        <v>9.0</v>
      </c>
      <c r="AN1488" s="46" t="s">
        <v>55</v>
      </c>
      <c r="AO1488" s="46" t="s">
        <v>65</v>
      </c>
      <c r="AP1488" s="45">
        <v>113.0</v>
      </c>
      <c r="AQ1488" s="45">
        <v>62.0</v>
      </c>
      <c r="AR1488" s="46" t="str">
        <f>IF(Stats!$AP1488&gt;Stats!$AQ1488,Stats!$AN1488,Stats!$AO1488)</f>
        <v>Dave</v>
      </c>
      <c r="AS1488" s="46" t="str">
        <f>IF(Stats!$AR1488=Stats!$AN1488,CONCATENATE(Stats!$AN1488," over ",Stats!$AO1488),CONCATENATE(Stats!$AO1488," over ",Stats!$AN1488))</f>
        <v>Dave over Neill</v>
      </c>
      <c r="AT1488" s="46" t="str">
        <f>IF(Stats!$AR1488=Stats!$AO1488,CONCATENATE(Stats!$AN1488," loser to ",Stats!$AO1488),CONCATENATE(Stats!$AO1488," loser to ",Stats!$AN1488))</f>
        <v>Neill loser to Dave</v>
      </c>
      <c r="AU1488" s="45">
        <f>ABS(Stats!$AQ1488-Stats!$AP1488)</f>
        <v>51</v>
      </c>
      <c r="AV1488" s="45">
        <f>Stats!$AQ1488+Stats!$AP1488</f>
        <v>175</v>
      </c>
      <c r="AW1488" s="45"/>
      <c r="AX1488" s="4"/>
      <c r="AY1488" s="4"/>
      <c r="AZ1488" s="4"/>
      <c r="BB1488" s="4"/>
      <c r="BC1488" s="4"/>
      <c r="BD1488" s="4"/>
      <c r="BE1488" s="4"/>
      <c r="BG1488" s="4"/>
      <c r="BH1488" s="4"/>
      <c r="BI1488" s="4"/>
      <c r="BJ1488" s="4"/>
      <c r="BK1488" s="4"/>
      <c r="BL1488" s="4"/>
      <c r="BM1488" s="4"/>
      <c r="BN1488" s="4"/>
      <c r="BO1488" s="4"/>
      <c r="BP1488" s="4"/>
      <c r="BQ1488" s="4"/>
      <c r="BR1488" s="4"/>
      <c r="BS1488" s="4"/>
      <c r="BT1488" s="4"/>
      <c r="BU1488" s="4"/>
      <c r="BV1488" s="4"/>
      <c r="BW1488" s="4"/>
      <c r="BX1488" s="4"/>
      <c r="BY1488" s="4"/>
      <c r="BZ1488" s="4"/>
      <c r="CA1488" s="4"/>
      <c r="CB1488" s="4"/>
      <c r="CC1488" s="4"/>
      <c r="CD1488" s="4"/>
      <c r="CE1488" s="4"/>
      <c r="CF1488" s="4"/>
      <c r="CG1488" s="4"/>
      <c r="CH1488" s="4"/>
      <c r="CI1488" s="4"/>
      <c r="CJ1488" s="4"/>
      <c r="CK1488" s="4"/>
      <c r="CL1488" s="4"/>
      <c r="CM1488" s="4"/>
      <c r="CN1488" s="4"/>
      <c r="CO1488" s="4"/>
      <c r="CP1488" s="4"/>
      <c r="CQ1488" s="4"/>
      <c r="CR1488" s="4"/>
      <c r="CS1488" s="4"/>
      <c r="CT1488" s="4"/>
      <c r="CU1488" s="4"/>
      <c r="CV1488" s="4"/>
      <c r="CW1488" s="4"/>
    </row>
    <row r="1489" ht="12.75" customHeight="1">
      <c r="A1489" s="4"/>
      <c r="B1489" s="4"/>
      <c r="C1489" s="4"/>
      <c r="D1489" s="4"/>
      <c r="E1489" s="4"/>
      <c r="F1489" s="4"/>
      <c r="G1489" s="4"/>
      <c r="H1489" s="4"/>
      <c r="I1489" s="4"/>
      <c r="J1489" s="5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64">
        <v>2011.0</v>
      </c>
      <c r="AM1489" s="64">
        <v>9.0</v>
      </c>
      <c r="AN1489" s="65" t="s">
        <v>61</v>
      </c>
      <c r="AO1489" s="65" t="s">
        <v>66</v>
      </c>
      <c r="AP1489" s="64">
        <v>127.0</v>
      </c>
      <c r="AQ1489" s="64">
        <v>26.0</v>
      </c>
      <c r="AR1489" s="65" t="str">
        <f>IF(Stats!$AP1489&gt;Stats!$AQ1489,Stats!$AN1489,Stats!$AO1489)</f>
        <v>Jimmy</v>
      </c>
      <c r="AS1489" s="65" t="str">
        <f>IF(Stats!$AR1489=Stats!$AN1489,CONCATENATE(Stats!$AN1489," over ",Stats!$AO1489),CONCATENATE(Stats!$AO1489," over ",Stats!$AN1489))</f>
        <v>Jimmy over Nixon</v>
      </c>
      <c r="AT1489" s="65" t="str">
        <f>IF(Stats!$AR1489=Stats!$AO1489,CONCATENATE(Stats!$AN1489," loser to ",Stats!$AO1489),CONCATENATE(Stats!$AO1489," loser to ",Stats!$AN1489))</f>
        <v>Nixon loser to Jimmy</v>
      </c>
      <c r="AU1489" s="64">
        <f>ABS(Stats!$AQ1489-Stats!$AP1489)</f>
        <v>101</v>
      </c>
      <c r="AV1489" s="64">
        <f>Stats!$AQ1489+Stats!$AP1489</f>
        <v>153</v>
      </c>
      <c r="AW1489" s="64"/>
      <c r="AX1489" s="4"/>
      <c r="AY1489" s="4"/>
      <c r="AZ1489" s="4"/>
      <c r="BB1489" s="4"/>
      <c r="BC1489" s="4"/>
      <c r="BD1489" s="4"/>
      <c r="BE1489" s="4"/>
      <c r="BG1489" s="4"/>
      <c r="BH1489" s="4"/>
      <c r="BI1489" s="4"/>
      <c r="BJ1489" s="4"/>
      <c r="BK1489" s="4"/>
      <c r="BL1489" s="4"/>
      <c r="BM1489" s="4"/>
      <c r="BN1489" s="4"/>
      <c r="BO1489" s="4"/>
      <c r="BP1489" s="4"/>
      <c r="BQ1489" s="4"/>
      <c r="BR1489" s="4"/>
      <c r="BS1489" s="4"/>
      <c r="BT1489" s="4"/>
      <c r="BU1489" s="4"/>
      <c r="BV1489" s="4"/>
      <c r="BW1489" s="4"/>
      <c r="BX1489" s="4"/>
      <c r="BY1489" s="4"/>
      <c r="BZ1489" s="4"/>
      <c r="CA1489" s="4"/>
      <c r="CB1489" s="4"/>
      <c r="CC1489" s="4"/>
      <c r="CD1489" s="4"/>
      <c r="CE1489" s="4"/>
      <c r="CF1489" s="4"/>
      <c r="CG1489" s="4"/>
      <c r="CH1489" s="4"/>
      <c r="CI1489" s="4"/>
      <c r="CJ1489" s="4"/>
      <c r="CK1489" s="4"/>
      <c r="CL1489" s="4"/>
      <c r="CM1489" s="4"/>
      <c r="CN1489" s="4"/>
      <c r="CO1489" s="4"/>
      <c r="CP1489" s="4"/>
      <c r="CQ1489" s="4"/>
      <c r="CR1489" s="4"/>
      <c r="CS1489" s="4"/>
      <c r="CT1489" s="4"/>
      <c r="CU1489" s="4"/>
      <c r="CV1489" s="4"/>
      <c r="CW1489" s="4"/>
    </row>
    <row r="1490" ht="12.75" customHeight="1">
      <c r="A1490" s="4"/>
      <c r="B1490" s="4"/>
      <c r="C1490" s="4"/>
      <c r="D1490" s="4"/>
      <c r="E1490" s="4"/>
      <c r="F1490" s="4"/>
      <c r="G1490" s="4"/>
      <c r="H1490" s="4"/>
      <c r="I1490" s="4"/>
      <c r="J1490" s="5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5">
        <v>2011.0</v>
      </c>
      <c r="AM1490" s="45">
        <v>9.0</v>
      </c>
      <c r="AN1490" s="46" t="s">
        <v>49</v>
      </c>
      <c r="AO1490" s="46" t="s">
        <v>68</v>
      </c>
      <c r="AP1490" s="45">
        <v>116.0</v>
      </c>
      <c r="AQ1490" s="45">
        <v>72.0</v>
      </c>
      <c r="AR1490" s="46" t="str">
        <f>IF(Stats!$AP1490&gt;Stats!$AQ1490,Stats!$AN1490,Stats!$AO1490)</f>
        <v>Adler</v>
      </c>
      <c r="AS1490" s="46" t="str">
        <f>IF(Stats!$AR1490=Stats!$AN1490,CONCATENATE(Stats!$AN1490," over ",Stats!$AO1490),CONCATENATE(Stats!$AO1490," over ",Stats!$AN1490))</f>
        <v>Adler over Ryan</v>
      </c>
      <c r="AT1490" s="46" t="str">
        <f>IF(Stats!$AR1490=Stats!$AO1490,CONCATENATE(Stats!$AN1490," loser to ",Stats!$AO1490),CONCATENATE(Stats!$AO1490," loser to ",Stats!$AN1490))</f>
        <v>Ryan loser to Adler</v>
      </c>
      <c r="AU1490" s="45">
        <f>ABS(Stats!$AQ1490-Stats!$AP1490)</f>
        <v>44</v>
      </c>
      <c r="AV1490" s="45">
        <f>Stats!$AQ1490+Stats!$AP1490</f>
        <v>188</v>
      </c>
      <c r="AW1490" s="45"/>
      <c r="AX1490" s="4"/>
      <c r="AY1490" s="4"/>
      <c r="AZ1490" s="4"/>
      <c r="BB1490" s="4"/>
      <c r="BC1490" s="4"/>
      <c r="BD1490" s="4"/>
      <c r="BE1490" s="4"/>
      <c r="BG1490" s="4"/>
      <c r="BH1490" s="4"/>
      <c r="BI1490" s="4"/>
      <c r="BJ1490" s="4"/>
      <c r="BK1490" s="4"/>
      <c r="BL1490" s="4"/>
      <c r="BM1490" s="4"/>
      <c r="BN1490" s="4"/>
      <c r="BO1490" s="4"/>
      <c r="BP1490" s="4"/>
      <c r="BQ1490" s="4"/>
      <c r="BR1490" s="4"/>
      <c r="BS1490" s="4"/>
      <c r="BT1490" s="4"/>
      <c r="BU1490" s="4"/>
      <c r="BV1490" s="4"/>
      <c r="BW1490" s="4"/>
      <c r="BX1490" s="4"/>
      <c r="BY1490" s="4"/>
      <c r="BZ1490" s="4"/>
      <c r="CA1490" s="4"/>
      <c r="CB1490" s="4"/>
      <c r="CC1490" s="4"/>
      <c r="CD1490" s="4"/>
      <c r="CE1490" s="4"/>
      <c r="CF1490" s="4"/>
      <c r="CG1490" s="4"/>
      <c r="CH1490" s="4"/>
      <c r="CI1490" s="4"/>
      <c r="CJ1490" s="4"/>
      <c r="CK1490" s="4"/>
      <c r="CL1490" s="4"/>
      <c r="CM1490" s="4"/>
      <c r="CN1490" s="4"/>
      <c r="CO1490" s="4"/>
      <c r="CP1490" s="4"/>
      <c r="CQ1490" s="4"/>
      <c r="CR1490" s="4"/>
      <c r="CS1490" s="4"/>
      <c r="CT1490" s="4"/>
      <c r="CU1490" s="4"/>
      <c r="CV1490" s="4"/>
      <c r="CW1490" s="4"/>
    </row>
    <row r="1491" ht="12.75" customHeight="1">
      <c r="A1491" s="4"/>
      <c r="B1491" s="4"/>
      <c r="C1491" s="4"/>
      <c r="D1491" s="4"/>
      <c r="E1491" s="4"/>
      <c r="F1491" s="4"/>
      <c r="G1491" s="4"/>
      <c r="H1491" s="4"/>
      <c r="I1491" s="4"/>
      <c r="J1491" s="5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64">
        <v>2011.0</v>
      </c>
      <c r="AM1491" s="64">
        <v>9.0</v>
      </c>
      <c r="AN1491" s="65" t="s">
        <v>50</v>
      </c>
      <c r="AO1491" s="65" t="s">
        <v>59</v>
      </c>
      <c r="AP1491" s="64">
        <v>82.0</v>
      </c>
      <c r="AQ1491" s="64">
        <v>93.0</v>
      </c>
      <c r="AR1491" s="65" t="str">
        <f>IF(Stats!$AP1491&gt;Stats!$AQ1491,Stats!$AN1491,Stats!$AO1491)</f>
        <v>Forrest</v>
      </c>
      <c r="AS1491" s="65" t="str">
        <f>IF(Stats!$AR1491=Stats!$AN1491,CONCATENATE(Stats!$AN1491," over ",Stats!$AO1491),CONCATENATE(Stats!$AO1491," over ",Stats!$AN1491))</f>
        <v>Forrest over AJ</v>
      </c>
      <c r="AT1491" s="65" t="str">
        <f>IF(Stats!$AR1491=Stats!$AO1491,CONCATENATE(Stats!$AN1491," loser to ",Stats!$AO1491),CONCATENATE(Stats!$AO1491," loser to ",Stats!$AN1491))</f>
        <v>AJ loser to Forrest</v>
      </c>
      <c r="AU1491" s="64">
        <f>ABS(Stats!$AQ1491-Stats!$AP1491)</f>
        <v>11</v>
      </c>
      <c r="AV1491" s="64">
        <f>Stats!$AQ1491+Stats!$AP1491</f>
        <v>175</v>
      </c>
      <c r="AW1491" s="64"/>
      <c r="AX1491" s="4"/>
      <c r="AY1491" s="4"/>
      <c r="AZ1491" s="4"/>
      <c r="BB1491" s="4"/>
      <c r="BC1491" s="4"/>
      <c r="BD1491" s="4"/>
      <c r="BE1491" s="4"/>
      <c r="BG1491" s="4"/>
      <c r="BH1491" s="4"/>
      <c r="BI1491" s="4"/>
      <c r="BJ1491" s="4"/>
      <c r="BK1491" s="4"/>
      <c r="BL1491" s="4"/>
      <c r="BM1491" s="4"/>
      <c r="BN1491" s="4"/>
      <c r="BO1491" s="4"/>
      <c r="BP1491" s="4"/>
      <c r="BQ1491" s="4"/>
      <c r="BR1491" s="4"/>
      <c r="BS1491" s="4"/>
      <c r="BT1491" s="4"/>
      <c r="BU1491" s="4"/>
      <c r="BV1491" s="4"/>
      <c r="BW1491" s="4"/>
      <c r="BX1491" s="4"/>
      <c r="BY1491" s="4"/>
      <c r="BZ1491" s="4"/>
      <c r="CA1491" s="4"/>
      <c r="CB1491" s="4"/>
      <c r="CC1491" s="4"/>
      <c r="CD1491" s="4"/>
      <c r="CE1491" s="4"/>
      <c r="CF1491" s="4"/>
      <c r="CG1491" s="4"/>
      <c r="CH1491" s="4"/>
      <c r="CI1491" s="4"/>
      <c r="CJ1491" s="4"/>
      <c r="CK1491" s="4"/>
      <c r="CL1491" s="4"/>
      <c r="CM1491" s="4"/>
      <c r="CN1491" s="4"/>
      <c r="CO1491" s="4"/>
      <c r="CP1491" s="4"/>
      <c r="CQ1491" s="4"/>
      <c r="CR1491" s="4"/>
      <c r="CS1491" s="4"/>
      <c r="CT1491" s="4"/>
      <c r="CU1491" s="4"/>
      <c r="CV1491" s="4"/>
      <c r="CW1491" s="4"/>
    </row>
    <row r="1492" ht="12.75" customHeight="1">
      <c r="A1492" s="4"/>
      <c r="B1492" s="4"/>
      <c r="C1492" s="4"/>
      <c r="D1492" s="4"/>
      <c r="E1492" s="4"/>
      <c r="F1492" s="4"/>
      <c r="G1492" s="4"/>
      <c r="H1492" s="4"/>
      <c r="I1492" s="4"/>
      <c r="J1492" s="5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5">
        <v>2011.0</v>
      </c>
      <c r="AM1492" s="45">
        <v>9.0</v>
      </c>
      <c r="AN1492" s="46" t="s">
        <v>69</v>
      </c>
      <c r="AO1492" s="46" t="s">
        <v>63</v>
      </c>
      <c r="AP1492" s="45">
        <v>82.0</v>
      </c>
      <c r="AQ1492" s="45">
        <v>109.0</v>
      </c>
      <c r="AR1492" s="46" t="str">
        <f>IF(Stats!$AP1492&gt;Stats!$AQ1492,Stats!$AN1492,Stats!$AO1492)</f>
        <v>Mike S</v>
      </c>
      <c r="AS1492" s="46" t="str">
        <f>IF(Stats!$AR1492=Stats!$AN1492,CONCATENATE(Stats!$AN1492," over ",Stats!$AO1492),CONCATENATE(Stats!$AO1492," over ",Stats!$AN1492))</f>
        <v>Mike S over Todd</v>
      </c>
      <c r="AT1492" s="46" t="str">
        <f>IF(Stats!$AR1492=Stats!$AO1492,CONCATENATE(Stats!$AN1492," loser to ",Stats!$AO1492),CONCATENATE(Stats!$AO1492," loser to ",Stats!$AN1492))</f>
        <v>Todd loser to Mike S</v>
      </c>
      <c r="AU1492" s="45">
        <f>ABS(Stats!$AQ1492-Stats!$AP1492)</f>
        <v>27</v>
      </c>
      <c r="AV1492" s="45">
        <f>Stats!$AQ1492+Stats!$AP1492</f>
        <v>191</v>
      </c>
      <c r="AW1492" s="45"/>
      <c r="AX1492" s="4"/>
      <c r="AY1492" s="4"/>
      <c r="AZ1492" s="4"/>
      <c r="BB1492" s="4"/>
      <c r="BC1492" s="4"/>
      <c r="BD1492" s="4"/>
      <c r="BE1492" s="4"/>
      <c r="BG1492" s="4"/>
      <c r="BH1492" s="4"/>
      <c r="BI1492" s="4"/>
      <c r="BJ1492" s="4"/>
      <c r="BK1492" s="4"/>
      <c r="BL1492" s="4"/>
      <c r="BM1492" s="4"/>
      <c r="BN1492" s="4"/>
      <c r="BO1492" s="4"/>
      <c r="BP1492" s="4"/>
      <c r="BQ1492" s="4"/>
      <c r="BR1492" s="4"/>
      <c r="BS1492" s="4"/>
      <c r="BT1492" s="4"/>
      <c r="BU1492" s="4"/>
      <c r="BV1492" s="4"/>
      <c r="BW1492" s="4"/>
      <c r="BX1492" s="4"/>
      <c r="BY1492" s="4"/>
      <c r="BZ1492" s="4"/>
      <c r="CA1492" s="4"/>
      <c r="CB1492" s="4"/>
      <c r="CC1492" s="4"/>
      <c r="CD1492" s="4"/>
      <c r="CE1492" s="4"/>
      <c r="CF1492" s="4"/>
      <c r="CG1492" s="4"/>
      <c r="CH1492" s="4"/>
      <c r="CI1492" s="4"/>
      <c r="CJ1492" s="4"/>
      <c r="CK1492" s="4"/>
      <c r="CL1492" s="4"/>
      <c r="CM1492" s="4"/>
      <c r="CN1492" s="4"/>
      <c r="CO1492" s="4"/>
      <c r="CP1492" s="4"/>
      <c r="CQ1492" s="4"/>
      <c r="CR1492" s="4"/>
      <c r="CS1492" s="4"/>
      <c r="CT1492" s="4"/>
      <c r="CU1492" s="4"/>
      <c r="CV1492" s="4"/>
      <c r="CW1492" s="4"/>
    </row>
    <row r="1493" ht="12.75" customHeight="1">
      <c r="A1493" s="4"/>
      <c r="B1493" s="4"/>
      <c r="C1493" s="4"/>
      <c r="D1493" s="4"/>
      <c r="E1493" s="4"/>
      <c r="F1493" s="4"/>
      <c r="G1493" s="4"/>
      <c r="H1493" s="4"/>
      <c r="I1493" s="4"/>
      <c r="J1493" s="5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64">
        <v>2011.0</v>
      </c>
      <c r="AM1493" s="64">
        <v>8.0</v>
      </c>
      <c r="AN1493" s="65" t="s">
        <v>61</v>
      </c>
      <c r="AO1493" s="65" t="s">
        <v>55</v>
      </c>
      <c r="AP1493" s="64">
        <v>91.0</v>
      </c>
      <c r="AQ1493" s="64">
        <v>61.0</v>
      </c>
      <c r="AR1493" s="65" t="str">
        <f>IF(Stats!$AP1493&gt;Stats!$AQ1493,Stats!$AN1493,Stats!$AO1493)</f>
        <v>Jimmy</v>
      </c>
      <c r="AS1493" s="65" t="str">
        <f>IF(Stats!$AR1493=Stats!$AN1493,CONCATENATE(Stats!$AN1493," over ",Stats!$AO1493),CONCATENATE(Stats!$AO1493," over ",Stats!$AN1493))</f>
        <v>Jimmy over Dave</v>
      </c>
      <c r="AT1493" s="65" t="str">
        <f>IF(Stats!$AR1493=Stats!$AO1493,CONCATENATE(Stats!$AN1493," loser to ",Stats!$AO1493),CONCATENATE(Stats!$AO1493," loser to ",Stats!$AN1493))</f>
        <v>Dave loser to Jimmy</v>
      </c>
      <c r="AU1493" s="64">
        <f>ABS(Stats!$AQ1493-Stats!$AP1493)</f>
        <v>30</v>
      </c>
      <c r="AV1493" s="64">
        <f>Stats!$AQ1493+Stats!$AP1493</f>
        <v>152</v>
      </c>
      <c r="AW1493" s="64"/>
      <c r="AX1493" s="4"/>
      <c r="AY1493" s="4"/>
      <c r="AZ1493" s="4"/>
      <c r="BB1493" s="4"/>
      <c r="BC1493" s="4"/>
      <c r="BD1493" s="4"/>
      <c r="BE1493" s="4"/>
      <c r="BG1493" s="4"/>
      <c r="BH1493" s="4"/>
      <c r="BI1493" s="4"/>
      <c r="BJ1493" s="4"/>
      <c r="BK1493" s="4"/>
      <c r="BL1493" s="4"/>
      <c r="BM1493" s="4"/>
      <c r="BN1493" s="4"/>
      <c r="BO1493" s="4"/>
      <c r="BP1493" s="4"/>
      <c r="BQ1493" s="4"/>
      <c r="BR1493" s="4"/>
      <c r="BS1493" s="4"/>
      <c r="BT1493" s="4"/>
      <c r="BU1493" s="4"/>
      <c r="BV1493" s="4"/>
      <c r="BW1493" s="4"/>
      <c r="BX1493" s="4"/>
      <c r="BY1493" s="4"/>
      <c r="BZ1493" s="4"/>
      <c r="CA1493" s="4"/>
      <c r="CB1493" s="4"/>
      <c r="CC1493" s="4"/>
      <c r="CD1493" s="4"/>
      <c r="CE1493" s="4"/>
      <c r="CF1493" s="4"/>
      <c r="CG1493" s="4"/>
      <c r="CH1493" s="4"/>
      <c r="CI1493" s="4"/>
      <c r="CJ1493" s="4"/>
      <c r="CK1493" s="4"/>
      <c r="CL1493" s="4"/>
      <c r="CM1493" s="4"/>
      <c r="CN1493" s="4"/>
      <c r="CO1493" s="4"/>
      <c r="CP1493" s="4"/>
      <c r="CQ1493" s="4"/>
      <c r="CR1493" s="4"/>
      <c r="CS1493" s="4"/>
      <c r="CT1493" s="4"/>
      <c r="CU1493" s="4"/>
      <c r="CV1493" s="4"/>
      <c r="CW1493" s="4"/>
    </row>
    <row r="1494" ht="12.75" customHeight="1">
      <c r="A1494" s="4"/>
      <c r="B1494" s="4"/>
      <c r="C1494" s="4"/>
      <c r="D1494" s="4"/>
      <c r="E1494" s="4"/>
      <c r="F1494" s="4"/>
      <c r="G1494" s="4"/>
      <c r="H1494" s="4"/>
      <c r="I1494" s="4"/>
      <c r="J1494" s="5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5">
        <v>2011.0</v>
      </c>
      <c r="AM1494" s="45">
        <v>8.0</v>
      </c>
      <c r="AN1494" s="46" t="s">
        <v>65</v>
      </c>
      <c r="AO1494" s="46" t="s">
        <v>68</v>
      </c>
      <c r="AP1494" s="45">
        <v>94.0</v>
      </c>
      <c r="AQ1494" s="45">
        <v>93.0</v>
      </c>
      <c r="AR1494" s="46" t="str">
        <f>IF(Stats!$AP1494&gt;Stats!$AQ1494,Stats!$AN1494,Stats!$AO1494)</f>
        <v>Neill</v>
      </c>
      <c r="AS1494" s="46" t="str">
        <f>IF(Stats!$AR1494=Stats!$AN1494,CONCATENATE(Stats!$AN1494," over ",Stats!$AO1494),CONCATENATE(Stats!$AO1494," over ",Stats!$AN1494))</f>
        <v>Neill over Ryan</v>
      </c>
      <c r="AT1494" s="46" t="str">
        <f>IF(Stats!$AR1494=Stats!$AO1494,CONCATENATE(Stats!$AN1494," loser to ",Stats!$AO1494),CONCATENATE(Stats!$AO1494," loser to ",Stats!$AN1494))</f>
        <v>Ryan loser to Neill</v>
      </c>
      <c r="AU1494" s="45">
        <f>ABS(Stats!$AQ1494-Stats!$AP1494)</f>
        <v>1</v>
      </c>
      <c r="AV1494" s="45">
        <f>Stats!$AQ1494+Stats!$AP1494</f>
        <v>187</v>
      </c>
      <c r="AW1494" s="45"/>
      <c r="AX1494" s="4"/>
      <c r="AY1494" s="4"/>
      <c r="AZ1494" s="4"/>
      <c r="BB1494" s="4"/>
      <c r="BC1494" s="4"/>
      <c r="BD1494" s="4"/>
      <c r="BE1494" s="4"/>
      <c r="BG1494" s="4"/>
      <c r="BH1494" s="4"/>
      <c r="BI1494" s="4"/>
      <c r="BJ1494" s="4"/>
      <c r="BK1494" s="4"/>
      <c r="BL1494" s="4"/>
      <c r="BM1494" s="4"/>
      <c r="BN1494" s="4"/>
      <c r="BO1494" s="4"/>
      <c r="BP1494" s="4"/>
      <c r="BQ1494" s="4"/>
      <c r="BR1494" s="4"/>
      <c r="BS1494" s="4"/>
      <c r="BT1494" s="4"/>
      <c r="BU1494" s="4"/>
      <c r="BV1494" s="4"/>
      <c r="BW1494" s="4"/>
      <c r="BX1494" s="4"/>
      <c r="BY1494" s="4"/>
      <c r="BZ1494" s="4"/>
      <c r="CA1494" s="4"/>
      <c r="CB1494" s="4"/>
      <c r="CC1494" s="4"/>
      <c r="CD1494" s="4"/>
      <c r="CE1494" s="4"/>
      <c r="CF1494" s="4"/>
      <c r="CG1494" s="4"/>
      <c r="CH1494" s="4"/>
      <c r="CI1494" s="4"/>
      <c r="CJ1494" s="4"/>
      <c r="CK1494" s="4"/>
      <c r="CL1494" s="4"/>
      <c r="CM1494" s="4"/>
      <c r="CN1494" s="4"/>
      <c r="CO1494" s="4"/>
      <c r="CP1494" s="4"/>
      <c r="CQ1494" s="4"/>
      <c r="CR1494" s="4"/>
      <c r="CS1494" s="4"/>
      <c r="CT1494" s="4"/>
      <c r="CU1494" s="4"/>
      <c r="CV1494" s="4"/>
      <c r="CW1494" s="4"/>
    </row>
    <row r="1495" ht="12.75" customHeight="1">
      <c r="A1495" s="4"/>
      <c r="B1495" s="4"/>
      <c r="C1495" s="4"/>
      <c r="D1495" s="4"/>
      <c r="E1495" s="4"/>
      <c r="F1495" s="4"/>
      <c r="G1495" s="4"/>
      <c r="H1495" s="4"/>
      <c r="I1495" s="4"/>
      <c r="J1495" s="5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64">
        <v>2011.0</v>
      </c>
      <c r="AM1495" s="64">
        <v>8.0</v>
      </c>
      <c r="AN1495" s="65" t="s">
        <v>66</v>
      </c>
      <c r="AO1495" s="65" t="s">
        <v>63</v>
      </c>
      <c r="AP1495" s="64">
        <v>78.0</v>
      </c>
      <c r="AQ1495" s="64">
        <v>105.0</v>
      </c>
      <c r="AR1495" s="65" t="str">
        <f>IF(Stats!$AP1495&gt;Stats!$AQ1495,Stats!$AN1495,Stats!$AO1495)</f>
        <v>Mike S</v>
      </c>
      <c r="AS1495" s="65" t="str">
        <f>IF(Stats!$AR1495=Stats!$AN1495,CONCATENATE(Stats!$AN1495," over ",Stats!$AO1495),CONCATENATE(Stats!$AO1495," over ",Stats!$AN1495))</f>
        <v>Mike S over Nixon</v>
      </c>
      <c r="AT1495" s="65" t="str">
        <f>IF(Stats!$AR1495=Stats!$AO1495,CONCATENATE(Stats!$AN1495," loser to ",Stats!$AO1495),CONCATENATE(Stats!$AO1495," loser to ",Stats!$AN1495))</f>
        <v>Nixon loser to Mike S</v>
      </c>
      <c r="AU1495" s="64">
        <f>ABS(Stats!$AQ1495-Stats!$AP1495)</f>
        <v>27</v>
      </c>
      <c r="AV1495" s="64">
        <f>Stats!$AQ1495+Stats!$AP1495</f>
        <v>183</v>
      </c>
      <c r="AW1495" s="64"/>
      <c r="AX1495" s="4"/>
      <c r="AY1495" s="4"/>
      <c r="AZ1495" s="4"/>
      <c r="BB1495" s="4"/>
      <c r="BC1495" s="4"/>
      <c r="BD1495" s="4"/>
      <c r="BE1495" s="4"/>
      <c r="BG1495" s="4"/>
      <c r="BH1495" s="4"/>
      <c r="BI1495" s="4"/>
      <c r="BJ1495" s="4"/>
      <c r="BK1495" s="4"/>
      <c r="BL1495" s="4"/>
      <c r="BM1495" s="4"/>
      <c r="BN1495" s="4"/>
      <c r="BO1495" s="4"/>
      <c r="BP1495" s="4"/>
      <c r="BQ1495" s="4"/>
      <c r="BR1495" s="4"/>
      <c r="BS1495" s="4"/>
      <c r="BT1495" s="4"/>
      <c r="BU1495" s="4"/>
      <c r="BV1495" s="4"/>
      <c r="BW1495" s="4"/>
      <c r="BX1495" s="4"/>
      <c r="BY1495" s="4"/>
      <c r="BZ1495" s="4"/>
      <c r="CA1495" s="4"/>
      <c r="CB1495" s="4"/>
      <c r="CC1495" s="4"/>
      <c r="CD1495" s="4"/>
      <c r="CE1495" s="4"/>
      <c r="CF1495" s="4"/>
      <c r="CG1495" s="4"/>
      <c r="CH1495" s="4"/>
      <c r="CI1495" s="4"/>
      <c r="CJ1495" s="4"/>
      <c r="CK1495" s="4"/>
      <c r="CL1495" s="4"/>
      <c r="CM1495" s="4"/>
      <c r="CN1495" s="4"/>
      <c r="CO1495" s="4"/>
      <c r="CP1495" s="4"/>
      <c r="CQ1495" s="4"/>
      <c r="CR1495" s="4"/>
      <c r="CS1495" s="4"/>
      <c r="CT1495" s="4"/>
      <c r="CU1495" s="4"/>
      <c r="CV1495" s="4"/>
      <c r="CW1495" s="4"/>
    </row>
    <row r="1496" ht="12.75" customHeight="1">
      <c r="A1496" s="4"/>
      <c r="B1496" s="4"/>
      <c r="C1496" s="4"/>
      <c r="D1496" s="4"/>
      <c r="E1496" s="4"/>
      <c r="F1496" s="4"/>
      <c r="G1496" s="4"/>
      <c r="H1496" s="4"/>
      <c r="I1496" s="4"/>
      <c r="J1496" s="5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5">
        <v>2011.0</v>
      </c>
      <c r="AM1496" s="45">
        <v>8.0</v>
      </c>
      <c r="AN1496" s="46" t="s">
        <v>59</v>
      </c>
      <c r="AO1496" s="46" t="s">
        <v>69</v>
      </c>
      <c r="AP1496" s="45">
        <v>84.0</v>
      </c>
      <c r="AQ1496" s="45">
        <v>37.0</v>
      </c>
      <c r="AR1496" s="46" t="str">
        <f>IF(Stats!$AP1496&gt;Stats!$AQ1496,Stats!$AN1496,Stats!$AO1496)</f>
        <v>Forrest</v>
      </c>
      <c r="AS1496" s="46" t="str">
        <f>IF(Stats!$AR1496=Stats!$AN1496,CONCATENATE(Stats!$AN1496," over ",Stats!$AO1496),CONCATENATE(Stats!$AO1496," over ",Stats!$AN1496))</f>
        <v>Forrest over Todd</v>
      </c>
      <c r="AT1496" s="46" t="str">
        <f>IF(Stats!$AR1496=Stats!$AO1496,CONCATENATE(Stats!$AN1496," loser to ",Stats!$AO1496),CONCATENATE(Stats!$AO1496," loser to ",Stats!$AN1496))</f>
        <v>Todd loser to Forrest</v>
      </c>
      <c r="AU1496" s="45">
        <f>ABS(Stats!$AQ1496-Stats!$AP1496)</f>
        <v>47</v>
      </c>
      <c r="AV1496" s="45">
        <f>Stats!$AQ1496+Stats!$AP1496</f>
        <v>121</v>
      </c>
      <c r="AW1496" s="45"/>
      <c r="AX1496" s="4"/>
      <c r="AY1496" s="4"/>
      <c r="AZ1496" s="4"/>
      <c r="BB1496" s="4"/>
      <c r="BC1496" s="4"/>
      <c r="BD1496" s="4"/>
      <c r="BE1496" s="4"/>
      <c r="BG1496" s="4"/>
      <c r="BH1496" s="4"/>
      <c r="BI1496" s="4"/>
      <c r="BJ1496" s="4"/>
      <c r="BK1496" s="4"/>
      <c r="BL1496" s="4"/>
      <c r="BM1496" s="4"/>
      <c r="BN1496" s="4"/>
      <c r="BO1496" s="4"/>
      <c r="BP1496" s="4"/>
      <c r="BQ1496" s="4"/>
      <c r="BR1496" s="4"/>
      <c r="BS1496" s="4"/>
      <c r="BT1496" s="4"/>
      <c r="BU1496" s="4"/>
      <c r="BV1496" s="4"/>
      <c r="BW1496" s="4"/>
      <c r="BX1496" s="4"/>
      <c r="BY1496" s="4"/>
      <c r="BZ1496" s="4"/>
      <c r="CA1496" s="4"/>
      <c r="CB1496" s="4"/>
      <c r="CC1496" s="4"/>
      <c r="CD1496" s="4"/>
      <c r="CE1496" s="4"/>
      <c r="CF1496" s="4"/>
      <c r="CG1496" s="4"/>
      <c r="CH1496" s="4"/>
      <c r="CI1496" s="4"/>
      <c r="CJ1496" s="4"/>
      <c r="CK1496" s="4"/>
      <c r="CL1496" s="4"/>
      <c r="CM1496" s="4"/>
      <c r="CN1496" s="4"/>
      <c r="CO1496" s="4"/>
      <c r="CP1496" s="4"/>
      <c r="CQ1496" s="4"/>
      <c r="CR1496" s="4"/>
      <c r="CS1496" s="4"/>
      <c r="CT1496" s="4"/>
      <c r="CU1496" s="4"/>
      <c r="CV1496" s="4"/>
      <c r="CW1496" s="4"/>
    </row>
    <row r="1497" ht="12.75" customHeight="1">
      <c r="A1497" s="4"/>
      <c r="B1497" s="4"/>
      <c r="C1497" s="4"/>
      <c r="D1497" s="4"/>
      <c r="E1497" s="4"/>
      <c r="F1497" s="4"/>
      <c r="G1497" s="4"/>
      <c r="H1497" s="4"/>
      <c r="I1497" s="4"/>
      <c r="J1497" s="5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64">
        <v>2011.0</v>
      </c>
      <c r="AM1497" s="64">
        <v>8.0</v>
      </c>
      <c r="AN1497" s="65" t="s">
        <v>50</v>
      </c>
      <c r="AO1497" s="65" t="s">
        <v>49</v>
      </c>
      <c r="AP1497" s="64">
        <v>103.0</v>
      </c>
      <c r="AQ1497" s="64">
        <v>132.0</v>
      </c>
      <c r="AR1497" s="65" t="str">
        <f>IF(Stats!$AP1497&gt;Stats!$AQ1497,Stats!$AN1497,Stats!$AO1497)</f>
        <v>Adler</v>
      </c>
      <c r="AS1497" s="65" t="str">
        <f>IF(Stats!$AR1497=Stats!$AN1497,CONCATENATE(Stats!$AN1497," over ",Stats!$AO1497),CONCATENATE(Stats!$AO1497," over ",Stats!$AN1497))</f>
        <v>Adler over AJ</v>
      </c>
      <c r="AT1497" s="65" t="str">
        <f>IF(Stats!$AR1497=Stats!$AO1497,CONCATENATE(Stats!$AN1497," loser to ",Stats!$AO1497),CONCATENATE(Stats!$AO1497," loser to ",Stats!$AN1497))</f>
        <v>AJ loser to Adler</v>
      </c>
      <c r="AU1497" s="64">
        <f>ABS(Stats!$AQ1497-Stats!$AP1497)</f>
        <v>29</v>
      </c>
      <c r="AV1497" s="64">
        <f>Stats!$AQ1497+Stats!$AP1497</f>
        <v>235</v>
      </c>
      <c r="AW1497" s="64"/>
      <c r="AX1497" s="4"/>
      <c r="AY1497" s="4"/>
      <c r="AZ1497" s="4"/>
      <c r="BB1497" s="4"/>
      <c r="BC1497" s="4"/>
      <c r="BD1497" s="4"/>
      <c r="BE1497" s="4"/>
      <c r="BG1497" s="4"/>
      <c r="BH1497" s="4"/>
      <c r="BI1497" s="4"/>
      <c r="BJ1497" s="4"/>
      <c r="BK1497" s="4"/>
      <c r="BL1497" s="4"/>
      <c r="BM1497" s="4"/>
      <c r="BN1497" s="4"/>
      <c r="BO1497" s="4"/>
      <c r="BP1497" s="4"/>
      <c r="BQ1497" s="4"/>
      <c r="BR1497" s="4"/>
      <c r="BS1497" s="4"/>
      <c r="BT1497" s="4"/>
      <c r="BU1497" s="4"/>
      <c r="BV1497" s="4"/>
      <c r="BW1497" s="4"/>
      <c r="BX1497" s="4"/>
      <c r="BY1497" s="4"/>
      <c r="BZ1497" s="4"/>
      <c r="CA1497" s="4"/>
      <c r="CB1497" s="4"/>
      <c r="CC1497" s="4"/>
      <c r="CD1497" s="4"/>
      <c r="CE1497" s="4"/>
      <c r="CF1497" s="4"/>
      <c r="CG1497" s="4"/>
      <c r="CH1497" s="4"/>
      <c r="CI1497" s="4"/>
      <c r="CJ1497" s="4"/>
      <c r="CK1497" s="4"/>
      <c r="CL1497" s="4"/>
      <c r="CM1497" s="4"/>
      <c r="CN1497" s="4"/>
      <c r="CO1497" s="4"/>
      <c r="CP1497" s="4"/>
      <c r="CQ1497" s="4"/>
      <c r="CR1497" s="4"/>
      <c r="CS1497" s="4"/>
      <c r="CT1497" s="4"/>
      <c r="CU1497" s="4"/>
      <c r="CV1497" s="4"/>
      <c r="CW1497" s="4"/>
    </row>
    <row r="1498" ht="12.75" customHeight="1">
      <c r="A1498" s="4"/>
      <c r="B1498" s="4"/>
      <c r="C1498" s="4"/>
      <c r="D1498" s="4"/>
      <c r="E1498" s="4"/>
      <c r="F1498" s="4"/>
      <c r="G1498" s="4"/>
      <c r="H1498" s="4"/>
      <c r="I1498" s="4"/>
      <c r="J1498" s="5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5">
        <v>2011.0</v>
      </c>
      <c r="AM1498" s="45">
        <v>7.0</v>
      </c>
      <c r="AN1498" s="46" t="s">
        <v>55</v>
      </c>
      <c r="AO1498" s="46" t="s">
        <v>50</v>
      </c>
      <c r="AP1498" s="45">
        <v>68.0</v>
      </c>
      <c r="AQ1498" s="45">
        <v>94.0</v>
      </c>
      <c r="AR1498" s="46" t="str">
        <f>IF(Stats!$AP1498&gt;Stats!$AQ1498,Stats!$AN1498,Stats!$AO1498)</f>
        <v>AJ</v>
      </c>
      <c r="AS1498" s="46" t="str">
        <f>IF(Stats!$AR1498=Stats!$AN1498,CONCATENATE(Stats!$AN1498," over ",Stats!$AO1498),CONCATENATE(Stats!$AO1498," over ",Stats!$AN1498))</f>
        <v>AJ over Dave</v>
      </c>
      <c r="AT1498" s="46" t="str">
        <f>IF(Stats!$AR1498=Stats!$AO1498,CONCATENATE(Stats!$AN1498," loser to ",Stats!$AO1498),CONCATENATE(Stats!$AO1498," loser to ",Stats!$AN1498))</f>
        <v>Dave loser to AJ</v>
      </c>
      <c r="AU1498" s="45">
        <f>ABS(Stats!$AQ1498-Stats!$AP1498)</f>
        <v>26</v>
      </c>
      <c r="AV1498" s="45">
        <f>Stats!$AQ1498+Stats!$AP1498</f>
        <v>162</v>
      </c>
      <c r="AW1498" s="45"/>
      <c r="AX1498" s="4"/>
      <c r="AY1498" s="4"/>
      <c r="AZ1498" s="4"/>
      <c r="BB1498" s="4"/>
      <c r="BC1498" s="4"/>
      <c r="BD1498" s="4"/>
      <c r="BE1498" s="4"/>
      <c r="BG1498" s="4"/>
      <c r="BH1498" s="4"/>
      <c r="BI1498" s="4"/>
      <c r="BJ1498" s="4"/>
      <c r="BK1498" s="4"/>
      <c r="BL1498" s="4"/>
      <c r="BM1498" s="4"/>
      <c r="BN1498" s="4"/>
      <c r="BO1498" s="4"/>
      <c r="BP1498" s="4"/>
      <c r="BQ1498" s="4"/>
      <c r="BR1498" s="4"/>
      <c r="BS1498" s="4"/>
      <c r="BT1498" s="4"/>
      <c r="BU1498" s="4"/>
      <c r="BV1498" s="4"/>
      <c r="BW1498" s="4"/>
      <c r="BX1498" s="4"/>
      <c r="BY1498" s="4"/>
      <c r="BZ1498" s="4"/>
      <c r="CA1498" s="4"/>
      <c r="CB1498" s="4"/>
      <c r="CC1498" s="4"/>
      <c r="CD1498" s="4"/>
      <c r="CE1498" s="4"/>
      <c r="CF1498" s="4"/>
      <c r="CG1498" s="4"/>
      <c r="CH1498" s="4"/>
      <c r="CI1498" s="4"/>
      <c r="CJ1498" s="4"/>
      <c r="CK1498" s="4"/>
      <c r="CL1498" s="4"/>
      <c r="CM1498" s="4"/>
      <c r="CN1498" s="4"/>
      <c r="CO1498" s="4"/>
      <c r="CP1498" s="4"/>
      <c r="CQ1498" s="4"/>
      <c r="CR1498" s="4"/>
      <c r="CS1498" s="4"/>
      <c r="CT1498" s="4"/>
      <c r="CU1498" s="4"/>
      <c r="CV1498" s="4"/>
      <c r="CW1498" s="4"/>
    </row>
    <row r="1499" ht="12.75" customHeight="1">
      <c r="A1499" s="4"/>
      <c r="B1499" s="4"/>
      <c r="C1499" s="4"/>
      <c r="D1499" s="4"/>
      <c r="E1499" s="4"/>
      <c r="F1499" s="4"/>
      <c r="G1499" s="4"/>
      <c r="H1499" s="4"/>
      <c r="I1499" s="4"/>
      <c r="J1499" s="5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64">
        <v>2011.0</v>
      </c>
      <c r="AM1499" s="64">
        <v>7.0</v>
      </c>
      <c r="AN1499" s="65" t="s">
        <v>68</v>
      </c>
      <c r="AO1499" s="65" t="s">
        <v>61</v>
      </c>
      <c r="AP1499" s="64">
        <v>62.0</v>
      </c>
      <c r="AQ1499" s="64">
        <v>57.0</v>
      </c>
      <c r="AR1499" s="65" t="str">
        <f>IF(Stats!$AP1499&gt;Stats!$AQ1499,Stats!$AN1499,Stats!$AO1499)</f>
        <v>Ryan</v>
      </c>
      <c r="AS1499" s="65" t="str">
        <f>IF(Stats!$AR1499=Stats!$AN1499,CONCATENATE(Stats!$AN1499," over ",Stats!$AO1499),CONCATENATE(Stats!$AO1499," over ",Stats!$AN1499))</f>
        <v>Ryan over Jimmy</v>
      </c>
      <c r="AT1499" s="65" t="str">
        <f>IF(Stats!$AR1499=Stats!$AO1499,CONCATENATE(Stats!$AN1499," loser to ",Stats!$AO1499),CONCATENATE(Stats!$AO1499," loser to ",Stats!$AN1499))</f>
        <v>Jimmy loser to Ryan</v>
      </c>
      <c r="AU1499" s="64">
        <f>ABS(Stats!$AQ1499-Stats!$AP1499)</f>
        <v>5</v>
      </c>
      <c r="AV1499" s="64">
        <f>Stats!$AQ1499+Stats!$AP1499</f>
        <v>119</v>
      </c>
      <c r="AW1499" s="64"/>
      <c r="AX1499" s="4"/>
      <c r="AY1499" s="4"/>
      <c r="AZ1499" s="4"/>
      <c r="BB1499" s="4"/>
      <c r="BC1499" s="4"/>
      <c r="BD1499" s="4"/>
      <c r="BE1499" s="4"/>
      <c r="BG1499" s="4"/>
      <c r="BH1499" s="4"/>
      <c r="BI1499" s="4"/>
      <c r="BJ1499" s="4"/>
      <c r="BK1499" s="4"/>
      <c r="BL1499" s="4"/>
      <c r="BM1499" s="4"/>
      <c r="BN1499" s="4"/>
      <c r="BO1499" s="4"/>
      <c r="BP1499" s="4"/>
      <c r="BQ1499" s="4"/>
      <c r="BR1499" s="4"/>
      <c r="BS1499" s="4"/>
      <c r="BT1499" s="4"/>
      <c r="BU1499" s="4"/>
      <c r="BV1499" s="4"/>
      <c r="BW1499" s="4"/>
      <c r="BX1499" s="4"/>
      <c r="BY1499" s="4"/>
      <c r="BZ1499" s="4"/>
      <c r="CA1499" s="4"/>
      <c r="CB1499" s="4"/>
      <c r="CC1499" s="4"/>
      <c r="CD1499" s="4"/>
      <c r="CE1499" s="4"/>
      <c r="CF1499" s="4"/>
      <c r="CG1499" s="4"/>
      <c r="CH1499" s="4"/>
      <c r="CI1499" s="4"/>
      <c r="CJ1499" s="4"/>
      <c r="CK1499" s="4"/>
      <c r="CL1499" s="4"/>
      <c r="CM1499" s="4"/>
      <c r="CN1499" s="4"/>
      <c r="CO1499" s="4"/>
      <c r="CP1499" s="4"/>
      <c r="CQ1499" s="4"/>
      <c r="CR1499" s="4"/>
      <c r="CS1499" s="4"/>
      <c r="CT1499" s="4"/>
      <c r="CU1499" s="4"/>
      <c r="CV1499" s="4"/>
      <c r="CW1499" s="4"/>
    </row>
    <row r="1500" ht="12.75" customHeight="1">
      <c r="A1500" s="4"/>
      <c r="B1500" s="4"/>
      <c r="C1500" s="4"/>
      <c r="D1500" s="4"/>
      <c r="E1500" s="4"/>
      <c r="F1500" s="4"/>
      <c r="G1500" s="4"/>
      <c r="H1500" s="4"/>
      <c r="I1500" s="4"/>
      <c r="J1500" s="5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5">
        <v>2011.0</v>
      </c>
      <c r="AM1500" s="45">
        <v>7.0</v>
      </c>
      <c r="AN1500" s="46" t="s">
        <v>63</v>
      </c>
      <c r="AO1500" s="46" t="s">
        <v>65</v>
      </c>
      <c r="AP1500" s="45">
        <v>97.0</v>
      </c>
      <c r="AQ1500" s="45">
        <v>103.0</v>
      </c>
      <c r="AR1500" s="46" t="str">
        <f>IF(Stats!$AP1500&gt;Stats!$AQ1500,Stats!$AN1500,Stats!$AO1500)</f>
        <v>Neill</v>
      </c>
      <c r="AS1500" s="46" t="str">
        <f>IF(Stats!$AR1500=Stats!$AN1500,CONCATENATE(Stats!$AN1500," over ",Stats!$AO1500),CONCATENATE(Stats!$AO1500," over ",Stats!$AN1500))</f>
        <v>Neill over Mike S</v>
      </c>
      <c r="AT1500" s="46" t="str">
        <f>IF(Stats!$AR1500=Stats!$AO1500,CONCATENATE(Stats!$AN1500," loser to ",Stats!$AO1500),CONCATENATE(Stats!$AO1500," loser to ",Stats!$AN1500))</f>
        <v>Mike S loser to Neill</v>
      </c>
      <c r="AU1500" s="45">
        <f>ABS(Stats!$AQ1500-Stats!$AP1500)</f>
        <v>6</v>
      </c>
      <c r="AV1500" s="45">
        <f>Stats!$AQ1500+Stats!$AP1500</f>
        <v>200</v>
      </c>
      <c r="AW1500" s="45"/>
      <c r="AX1500" s="4"/>
      <c r="AY1500" s="4"/>
      <c r="AZ1500" s="4"/>
      <c r="BB1500" s="4"/>
      <c r="BC1500" s="4"/>
      <c r="BD1500" s="4"/>
      <c r="BE1500" s="4"/>
      <c r="BG1500" s="4"/>
      <c r="BH1500" s="4"/>
      <c r="BI1500" s="4"/>
      <c r="BJ1500" s="4"/>
      <c r="BK1500" s="4"/>
      <c r="BL1500" s="4"/>
      <c r="BM1500" s="4"/>
      <c r="BN1500" s="4"/>
      <c r="BO1500" s="4"/>
      <c r="BP1500" s="4"/>
      <c r="BQ1500" s="4"/>
      <c r="BR1500" s="4"/>
      <c r="BS1500" s="4"/>
      <c r="BT1500" s="4"/>
      <c r="BU1500" s="4"/>
      <c r="BV1500" s="4"/>
      <c r="BW1500" s="4"/>
      <c r="BX1500" s="4"/>
      <c r="BY1500" s="4"/>
      <c r="BZ1500" s="4"/>
      <c r="CA1500" s="4"/>
      <c r="CB1500" s="4"/>
      <c r="CC1500" s="4"/>
      <c r="CD1500" s="4"/>
      <c r="CE1500" s="4"/>
      <c r="CF1500" s="4"/>
      <c r="CG1500" s="4"/>
      <c r="CH1500" s="4"/>
      <c r="CI1500" s="4"/>
      <c r="CJ1500" s="4"/>
      <c r="CK1500" s="4"/>
      <c r="CL1500" s="4"/>
      <c r="CM1500" s="4"/>
      <c r="CN1500" s="4"/>
      <c r="CO1500" s="4"/>
      <c r="CP1500" s="4"/>
      <c r="CQ1500" s="4"/>
      <c r="CR1500" s="4"/>
      <c r="CS1500" s="4"/>
      <c r="CT1500" s="4"/>
      <c r="CU1500" s="4"/>
      <c r="CV1500" s="4"/>
      <c r="CW1500" s="4"/>
    </row>
    <row r="1501" ht="12.75" customHeight="1">
      <c r="A1501" s="4"/>
      <c r="B1501" s="4"/>
      <c r="C1501" s="4"/>
      <c r="D1501" s="4"/>
      <c r="E1501" s="4"/>
      <c r="F1501" s="4"/>
      <c r="G1501" s="4"/>
      <c r="H1501" s="4"/>
      <c r="I1501" s="4"/>
      <c r="J1501" s="5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64">
        <v>2011.0</v>
      </c>
      <c r="AM1501" s="64">
        <v>7.0</v>
      </c>
      <c r="AN1501" s="65" t="s">
        <v>69</v>
      </c>
      <c r="AO1501" s="65" t="s">
        <v>66</v>
      </c>
      <c r="AP1501" s="64">
        <v>81.0</v>
      </c>
      <c r="AQ1501" s="64">
        <v>77.0</v>
      </c>
      <c r="AR1501" s="65" t="str">
        <f>IF(Stats!$AP1501&gt;Stats!$AQ1501,Stats!$AN1501,Stats!$AO1501)</f>
        <v>Todd</v>
      </c>
      <c r="AS1501" s="65" t="str">
        <f>IF(Stats!$AR1501=Stats!$AN1501,CONCATENATE(Stats!$AN1501," over ",Stats!$AO1501),CONCATENATE(Stats!$AO1501," over ",Stats!$AN1501))</f>
        <v>Todd over Nixon</v>
      </c>
      <c r="AT1501" s="65" t="str">
        <f>IF(Stats!$AR1501=Stats!$AO1501,CONCATENATE(Stats!$AN1501," loser to ",Stats!$AO1501),CONCATENATE(Stats!$AO1501," loser to ",Stats!$AN1501))</f>
        <v>Nixon loser to Todd</v>
      </c>
      <c r="AU1501" s="64">
        <f>ABS(Stats!$AQ1501-Stats!$AP1501)</f>
        <v>4</v>
      </c>
      <c r="AV1501" s="64">
        <f>Stats!$AQ1501+Stats!$AP1501</f>
        <v>158</v>
      </c>
      <c r="AW1501" s="64"/>
      <c r="AX1501" s="4"/>
      <c r="AY1501" s="4"/>
      <c r="AZ1501" s="4"/>
      <c r="BB1501" s="4"/>
      <c r="BC1501" s="4"/>
      <c r="BD1501" s="4"/>
      <c r="BE1501" s="4"/>
      <c r="BG1501" s="4"/>
      <c r="BH1501" s="4"/>
      <c r="BI1501" s="4"/>
      <c r="BJ1501" s="4"/>
      <c r="BK1501" s="4"/>
      <c r="BL1501" s="4"/>
      <c r="BM1501" s="4"/>
      <c r="BN1501" s="4"/>
      <c r="BO1501" s="4"/>
      <c r="BP1501" s="4"/>
      <c r="BQ1501" s="4"/>
      <c r="BR1501" s="4"/>
      <c r="BS1501" s="4"/>
      <c r="BT1501" s="4"/>
      <c r="BU1501" s="4"/>
      <c r="BV1501" s="4"/>
      <c r="BW1501" s="4"/>
      <c r="BX1501" s="4"/>
      <c r="BY1501" s="4"/>
      <c r="BZ1501" s="4"/>
      <c r="CA1501" s="4"/>
      <c r="CB1501" s="4"/>
      <c r="CC1501" s="4"/>
      <c r="CD1501" s="4"/>
      <c r="CE1501" s="4"/>
      <c r="CF1501" s="4"/>
      <c r="CG1501" s="4"/>
      <c r="CH1501" s="4"/>
      <c r="CI1501" s="4"/>
      <c r="CJ1501" s="4"/>
      <c r="CK1501" s="4"/>
      <c r="CL1501" s="4"/>
      <c r="CM1501" s="4"/>
      <c r="CN1501" s="4"/>
      <c r="CO1501" s="4"/>
      <c r="CP1501" s="4"/>
      <c r="CQ1501" s="4"/>
      <c r="CR1501" s="4"/>
      <c r="CS1501" s="4"/>
      <c r="CT1501" s="4"/>
      <c r="CU1501" s="4"/>
      <c r="CV1501" s="4"/>
      <c r="CW1501" s="4"/>
    </row>
    <row r="1502" ht="12.75" customHeight="1">
      <c r="A1502" s="4"/>
      <c r="B1502" s="4"/>
      <c r="C1502" s="4"/>
      <c r="D1502" s="4"/>
      <c r="E1502" s="4"/>
      <c r="F1502" s="4"/>
      <c r="G1502" s="4"/>
      <c r="H1502" s="4"/>
      <c r="I1502" s="4"/>
      <c r="J1502" s="5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5">
        <v>2011.0</v>
      </c>
      <c r="AM1502" s="45">
        <v>7.0</v>
      </c>
      <c r="AN1502" s="46" t="s">
        <v>49</v>
      </c>
      <c r="AO1502" s="46" t="s">
        <v>59</v>
      </c>
      <c r="AP1502" s="45">
        <v>76.0</v>
      </c>
      <c r="AQ1502" s="45">
        <v>95.0</v>
      </c>
      <c r="AR1502" s="46" t="str">
        <f>IF(Stats!$AP1502&gt;Stats!$AQ1502,Stats!$AN1502,Stats!$AO1502)</f>
        <v>Forrest</v>
      </c>
      <c r="AS1502" s="46" t="str">
        <f>IF(Stats!$AR1502=Stats!$AN1502,CONCATENATE(Stats!$AN1502," over ",Stats!$AO1502),CONCATENATE(Stats!$AO1502," over ",Stats!$AN1502))</f>
        <v>Forrest over Adler</v>
      </c>
      <c r="AT1502" s="46" t="str">
        <f>IF(Stats!$AR1502=Stats!$AO1502,CONCATENATE(Stats!$AN1502," loser to ",Stats!$AO1502),CONCATENATE(Stats!$AO1502," loser to ",Stats!$AN1502))</f>
        <v>Adler loser to Forrest</v>
      </c>
      <c r="AU1502" s="45">
        <f>ABS(Stats!$AQ1502-Stats!$AP1502)</f>
        <v>19</v>
      </c>
      <c r="AV1502" s="45">
        <f>Stats!$AQ1502+Stats!$AP1502</f>
        <v>171</v>
      </c>
      <c r="AW1502" s="45"/>
      <c r="AX1502" s="4"/>
      <c r="AY1502" s="4"/>
      <c r="AZ1502" s="4"/>
      <c r="BB1502" s="4"/>
      <c r="BC1502" s="4"/>
      <c r="BD1502" s="4"/>
      <c r="BE1502" s="4"/>
      <c r="BG1502" s="4"/>
      <c r="BH1502" s="4"/>
      <c r="BI1502" s="4"/>
      <c r="BJ1502" s="4"/>
      <c r="BK1502" s="4"/>
      <c r="BL1502" s="4"/>
      <c r="BM1502" s="4"/>
      <c r="BN1502" s="4"/>
      <c r="BO1502" s="4"/>
      <c r="BP1502" s="4"/>
      <c r="BQ1502" s="4"/>
      <c r="BR1502" s="4"/>
      <c r="BS1502" s="4"/>
      <c r="BT1502" s="4"/>
      <c r="BU1502" s="4"/>
      <c r="BV1502" s="4"/>
      <c r="BW1502" s="4"/>
      <c r="BX1502" s="4"/>
      <c r="BY1502" s="4"/>
      <c r="BZ1502" s="4"/>
      <c r="CA1502" s="4"/>
      <c r="CB1502" s="4"/>
      <c r="CC1502" s="4"/>
      <c r="CD1502" s="4"/>
      <c r="CE1502" s="4"/>
      <c r="CF1502" s="4"/>
      <c r="CG1502" s="4"/>
      <c r="CH1502" s="4"/>
      <c r="CI1502" s="4"/>
      <c r="CJ1502" s="4"/>
      <c r="CK1502" s="4"/>
      <c r="CL1502" s="4"/>
      <c r="CM1502" s="4"/>
      <c r="CN1502" s="4"/>
      <c r="CO1502" s="4"/>
      <c r="CP1502" s="4"/>
      <c r="CQ1502" s="4"/>
      <c r="CR1502" s="4"/>
      <c r="CS1502" s="4"/>
      <c r="CT1502" s="4"/>
      <c r="CU1502" s="4"/>
      <c r="CV1502" s="4"/>
      <c r="CW1502" s="4"/>
    </row>
    <row r="1503" ht="12.75" customHeight="1">
      <c r="A1503" s="4"/>
      <c r="B1503" s="4"/>
      <c r="C1503" s="4"/>
      <c r="D1503" s="4"/>
      <c r="E1503" s="4"/>
      <c r="F1503" s="4"/>
      <c r="G1503" s="4"/>
      <c r="H1503" s="4"/>
      <c r="I1503" s="4"/>
      <c r="J1503" s="5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64">
        <v>2011.0</v>
      </c>
      <c r="AM1503" s="64">
        <v>6.0</v>
      </c>
      <c r="AN1503" s="65" t="s">
        <v>59</v>
      </c>
      <c r="AO1503" s="65" t="s">
        <v>55</v>
      </c>
      <c r="AP1503" s="64">
        <v>96.0</v>
      </c>
      <c r="AQ1503" s="64">
        <v>66.0</v>
      </c>
      <c r="AR1503" s="65" t="str">
        <f>IF(Stats!$AP1503&gt;Stats!$AQ1503,Stats!$AN1503,Stats!$AO1503)</f>
        <v>Forrest</v>
      </c>
      <c r="AS1503" s="65" t="str">
        <f>IF(Stats!$AR1503=Stats!$AN1503,CONCATENATE(Stats!$AN1503," over ",Stats!$AO1503),CONCATENATE(Stats!$AO1503," over ",Stats!$AN1503))</f>
        <v>Forrest over Dave</v>
      </c>
      <c r="AT1503" s="65" t="str">
        <f>IF(Stats!$AR1503=Stats!$AO1503,CONCATENATE(Stats!$AN1503," loser to ",Stats!$AO1503),CONCATENATE(Stats!$AO1503," loser to ",Stats!$AN1503))</f>
        <v>Dave loser to Forrest</v>
      </c>
      <c r="AU1503" s="64">
        <f>ABS(Stats!$AQ1503-Stats!$AP1503)</f>
        <v>30</v>
      </c>
      <c r="AV1503" s="64">
        <f>Stats!$AQ1503+Stats!$AP1503</f>
        <v>162</v>
      </c>
      <c r="AW1503" s="64"/>
      <c r="AX1503" s="4"/>
      <c r="AY1503" s="4"/>
      <c r="AZ1503" s="4"/>
      <c r="BB1503" s="4"/>
      <c r="BC1503" s="4"/>
      <c r="BD1503" s="4"/>
      <c r="BE1503" s="4"/>
      <c r="BG1503" s="4"/>
      <c r="BH1503" s="4"/>
      <c r="BI1503" s="4"/>
      <c r="BJ1503" s="4"/>
      <c r="BK1503" s="4"/>
      <c r="BL1503" s="4"/>
      <c r="BM1503" s="4"/>
      <c r="BN1503" s="4"/>
      <c r="BO1503" s="4"/>
      <c r="BP1503" s="4"/>
      <c r="BQ1503" s="4"/>
      <c r="BR1503" s="4"/>
      <c r="BS1503" s="4"/>
      <c r="BT1503" s="4"/>
      <c r="BU1503" s="4"/>
      <c r="BV1503" s="4"/>
      <c r="BW1503" s="4"/>
      <c r="BX1503" s="4"/>
      <c r="BY1503" s="4"/>
      <c r="BZ1503" s="4"/>
      <c r="CA1503" s="4"/>
      <c r="CB1503" s="4"/>
      <c r="CC1503" s="4"/>
      <c r="CD1503" s="4"/>
      <c r="CE1503" s="4"/>
      <c r="CF1503" s="4"/>
      <c r="CG1503" s="4"/>
      <c r="CH1503" s="4"/>
      <c r="CI1503" s="4"/>
      <c r="CJ1503" s="4"/>
      <c r="CK1503" s="4"/>
      <c r="CL1503" s="4"/>
      <c r="CM1503" s="4"/>
      <c r="CN1503" s="4"/>
      <c r="CO1503" s="4"/>
      <c r="CP1503" s="4"/>
      <c r="CQ1503" s="4"/>
      <c r="CR1503" s="4"/>
      <c r="CS1503" s="4"/>
      <c r="CT1503" s="4"/>
      <c r="CU1503" s="4"/>
      <c r="CV1503" s="4"/>
      <c r="CW1503" s="4"/>
    </row>
    <row r="1504" ht="12.75" customHeight="1">
      <c r="A1504" s="4"/>
      <c r="B1504" s="4"/>
      <c r="C1504" s="4"/>
      <c r="D1504" s="4"/>
      <c r="E1504" s="4"/>
      <c r="F1504" s="4"/>
      <c r="G1504" s="4"/>
      <c r="H1504" s="4"/>
      <c r="I1504" s="4"/>
      <c r="J1504" s="5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5">
        <v>2011.0</v>
      </c>
      <c r="AM1504" s="45">
        <v>6.0</v>
      </c>
      <c r="AN1504" s="46" t="s">
        <v>50</v>
      </c>
      <c r="AO1504" s="46" t="s">
        <v>68</v>
      </c>
      <c r="AP1504" s="45">
        <v>97.0</v>
      </c>
      <c r="AQ1504" s="45">
        <v>80.0</v>
      </c>
      <c r="AR1504" s="46" t="str">
        <f>IF(Stats!$AP1504&gt;Stats!$AQ1504,Stats!$AN1504,Stats!$AO1504)</f>
        <v>AJ</v>
      </c>
      <c r="AS1504" s="46" t="str">
        <f>IF(Stats!$AR1504=Stats!$AN1504,CONCATENATE(Stats!$AN1504," over ",Stats!$AO1504),CONCATENATE(Stats!$AO1504," over ",Stats!$AN1504))</f>
        <v>AJ over Ryan</v>
      </c>
      <c r="AT1504" s="46" t="str">
        <f>IF(Stats!$AR1504=Stats!$AO1504,CONCATENATE(Stats!$AN1504," loser to ",Stats!$AO1504),CONCATENATE(Stats!$AO1504," loser to ",Stats!$AN1504))</f>
        <v>Ryan loser to AJ</v>
      </c>
      <c r="AU1504" s="45">
        <f>ABS(Stats!$AQ1504-Stats!$AP1504)</f>
        <v>17</v>
      </c>
      <c r="AV1504" s="45">
        <f>Stats!$AQ1504+Stats!$AP1504</f>
        <v>177</v>
      </c>
      <c r="AW1504" s="45"/>
      <c r="AX1504" s="4"/>
      <c r="AY1504" s="4"/>
      <c r="AZ1504" s="4"/>
      <c r="BB1504" s="4"/>
      <c r="BC1504" s="4"/>
      <c r="BD1504" s="4"/>
      <c r="BE1504" s="4"/>
      <c r="BG1504" s="4"/>
      <c r="BH1504" s="4"/>
      <c r="BI1504" s="4"/>
      <c r="BJ1504" s="4"/>
      <c r="BK1504" s="4"/>
      <c r="BL1504" s="4"/>
      <c r="BM1504" s="4"/>
      <c r="BN1504" s="4"/>
      <c r="BO1504" s="4"/>
      <c r="BP1504" s="4"/>
      <c r="BQ1504" s="4"/>
      <c r="BR1504" s="4"/>
      <c r="BS1504" s="4"/>
      <c r="BT1504" s="4"/>
      <c r="BU1504" s="4"/>
      <c r="BV1504" s="4"/>
      <c r="BW1504" s="4"/>
      <c r="BX1504" s="4"/>
      <c r="BY1504" s="4"/>
      <c r="BZ1504" s="4"/>
      <c r="CA1504" s="4"/>
      <c r="CB1504" s="4"/>
      <c r="CC1504" s="4"/>
      <c r="CD1504" s="4"/>
      <c r="CE1504" s="4"/>
      <c r="CF1504" s="4"/>
      <c r="CG1504" s="4"/>
      <c r="CH1504" s="4"/>
      <c r="CI1504" s="4"/>
      <c r="CJ1504" s="4"/>
      <c r="CK1504" s="4"/>
      <c r="CL1504" s="4"/>
      <c r="CM1504" s="4"/>
      <c r="CN1504" s="4"/>
      <c r="CO1504" s="4"/>
      <c r="CP1504" s="4"/>
      <c r="CQ1504" s="4"/>
      <c r="CR1504" s="4"/>
      <c r="CS1504" s="4"/>
      <c r="CT1504" s="4"/>
      <c r="CU1504" s="4"/>
      <c r="CV1504" s="4"/>
      <c r="CW1504" s="4"/>
    </row>
    <row r="1505" ht="12.75" customHeight="1">
      <c r="A1505" s="4"/>
      <c r="B1505" s="4"/>
      <c r="C1505" s="4"/>
      <c r="D1505" s="4"/>
      <c r="E1505" s="4"/>
      <c r="F1505" s="4"/>
      <c r="G1505" s="4"/>
      <c r="H1505" s="4"/>
      <c r="I1505" s="4"/>
      <c r="J1505" s="5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64">
        <v>2011.0</v>
      </c>
      <c r="AM1505" s="64">
        <v>6.0</v>
      </c>
      <c r="AN1505" s="65" t="s">
        <v>61</v>
      </c>
      <c r="AO1505" s="65" t="s">
        <v>63</v>
      </c>
      <c r="AP1505" s="64">
        <v>93.0</v>
      </c>
      <c r="AQ1505" s="64">
        <v>116.0</v>
      </c>
      <c r="AR1505" s="65" t="str">
        <f>IF(Stats!$AP1505&gt;Stats!$AQ1505,Stats!$AN1505,Stats!$AO1505)</f>
        <v>Mike S</v>
      </c>
      <c r="AS1505" s="65" t="str">
        <f>IF(Stats!$AR1505=Stats!$AN1505,CONCATENATE(Stats!$AN1505," over ",Stats!$AO1505),CONCATENATE(Stats!$AO1505," over ",Stats!$AN1505))</f>
        <v>Mike S over Jimmy</v>
      </c>
      <c r="AT1505" s="65" t="str">
        <f>IF(Stats!$AR1505=Stats!$AO1505,CONCATENATE(Stats!$AN1505," loser to ",Stats!$AO1505),CONCATENATE(Stats!$AO1505," loser to ",Stats!$AN1505))</f>
        <v>Jimmy loser to Mike S</v>
      </c>
      <c r="AU1505" s="64">
        <f>ABS(Stats!$AQ1505-Stats!$AP1505)</f>
        <v>23</v>
      </c>
      <c r="AV1505" s="64">
        <f>Stats!$AQ1505+Stats!$AP1505</f>
        <v>209</v>
      </c>
      <c r="AW1505" s="64"/>
      <c r="AX1505" s="4"/>
      <c r="AY1505" s="4"/>
      <c r="AZ1505" s="4"/>
      <c r="BB1505" s="4"/>
      <c r="BC1505" s="4"/>
      <c r="BD1505" s="4"/>
      <c r="BE1505" s="4"/>
      <c r="BG1505" s="4"/>
      <c r="BH1505" s="4"/>
      <c r="BI1505" s="4"/>
      <c r="BJ1505" s="4"/>
      <c r="BK1505" s="4"/>
      <c r="BL1505" s="4"/>
      <c r="BM1505" s="4"/>
      <c r="BN1505" s="4"/>
      <c r="BO1505" s="4"/>
      <c r="BP1505" s="4"/>
      <c r="BQ1505" s="4"/>
      <c r="BR1505" s="4"/>
      <c r="BS1505" s="4"/>
      <c r="BT1505" s="4"/>
      <c r="BU1505" s="4"/>
      <c r="BV1505" s="4"/>
      <c r="BW1505" s="4"/>
      <c r="BX1505" s="4"/>
      <c r="BY1505" s="4"/>
      <c r="BZ1505" s="4"/>
      <c r="CA1505" s="4"/>
      <c r="CB1505" s="4"/>
      <c r="CC1505" s="4"/>
      <c r="CD1505" s="4"/>
      <c r="CE1505" s="4"/>
      <c r="CF1505" s="4"/>
      <c r="CG1505" s="4"/>
      <c r="CH1505" s="4"/>
      <c r="CI1505" s="4"/>
      <c r="CJ1505" s="4"/>
      <c r="CK1505" s="4"/>
      <c r="CL1505" s="4"/>
      <c r="CM1505" s="4"/>
      <c r="CN1505" s="4"/>
      <c r="CO1505" s="4"/>
      <c r="CP1505" s="4"/>
      <c r="CQ1505" s="4"/>
      <c r="CR1505" s="4"/>
      <c r="CS1505" s="4"/>
      <c r="CT1505" s="4"/>
      <c r="CU1505" s="4"/>
      <c r="CV1505" s="4"/>
      <c r="CW1505" s="4"/>
    </row>
    <row r="1506" ht="12.75" customHeight="1">
      <c r="A1506" s="4"/>
      <c r="B1506" s="4"/>
      <c r="C1506" s="4"/>
      <c r="D1506" s="4"/>
      <c r="E1506" s="4"/>
      <c r="F1506" s="4"/>
      <c r="G1506" s="4"/>
      <c r="H1506" s="4"/>
      <c r="I1506" s="4"/>
      <c r="J1506" s="5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5">
        <v>2011.0</v>
      </c>
      <c r="AM1506" s="45">
        <v>6.0</v>
      </c>
      <c r="AN1506" s="46" t="s">
        <v>65</v>
      </c>
      <c r="AO1506" s="46" t="s">
        <v>69</v>
      </c>
      <c r="AP1506" s="45">
        <v>113.0</v>
      </c>
      <c r="AQ1506" s="45">
        <v>54.0</v>
      </c>
      <c r="AR1506" s="46" t="str">
        <f>IF(Stats!$AP1506&gt;Stats!$AQ1506,Stats!$AN1506,Stats!$AO1506)</f>
        <v>Neill</v>
      </c>
      <c r="AS1506" s="46" t="str">
        <f>IF(Stats!$AR1506=Stats!$AN1506,CONCATENATE(Stats!$AN1506," over ",Stats!$AO1506),CONCATENATE(Stats!$AO1506," over ",Stats!$AN1506))</f>
        <v>Neill over Todd</v>
      </c>
      <c r="AT1506" s="46" t="str">
        <f>IF(Stats!$AR1506=Stats!$AO1506,CONCATENATE(Stats!$AN1506," loser to ",Stats!$AO1506),CONCATENATE(Stats!$AO1506," loser to ",Stats!$AN1506))</f>
        <v>Todd loser to Neill</v>
      </c>
      <c r="AU1506" s="45">
        <f>ABS(Stats!$AQ1506-Stats!$AP1506)</f>
        <v>59</v>
      </c>
      <c r="AV1506" s="45">
        <f>Stats!$AQ1506+Stats!$AP1506</f>
        <v>167</v>
      </c>
      <c r="AW1506" s="45"/>
      <c r="AX1506" s="4"/>
      <c r="AY1506" s="4"/>
      <c r="AZ1506" s="4"/>
      <c r="BB1506" s="4"/>
      <c r="BC1506" s="4"/>
      <c r="BD1506" s="4"/>
      <c r="BE1506" s="4"/>
      <c r="BG1506" s="4"/>
      <c r="BH1506" s="4"/>
      <c r="BI1506" s="4"/>
      <c r="BJ1506" s="4"/>
      <c r="BK1506" s="4"/>
      <c r="BL1506" s="4"/>
      <c r="BM1506" s="4"/>
      <c r="BN1506" s="4"/>
      <c r="BO1506" s="4"/>
      <c r="BP1506" s="4"/>
      <c r="BQ1506" s="4"/>
      <c r="BR1506" s="4"/>
      <c r="BS1506" s="4"/>
      <c r="BT1506" s="4"/>
      <c r="BU1506" s="4"/>
      <c r="BV1506" s="4"/>
      <c r="BW1506" s="4"/>
      <c r="BX1506" s="4"/>
      <c r="BY1506" s="4"/>
      <c r="BZ1506" s="4"/>
      <c r="CA1506" s="4"/>
      <c r="CB1506" s="4"/>
      <c r="CC1506" s="4"/>
      <c r="CD1506" s="4"/>
      <c r="CE1506" s="4"/>
      <c r="CF1506" s="4"/>
      <c r="CG1506" s="4"/>
      <c r="CH1506" s="4"/>
      <c r="CI1506" s="4"/>
      <c r="CJ1506" s="4"/>
      <c r="CK1506" s="4"/>
      <c r="CL1506" s="4"/>
      <c r="CM1506" s="4"/>
      <c r="CN1506" s="4"/>
      <c r="CO1506" s="4"/>
      <c r="CP1506" s="4"/>
      <c r="CQ1506" s="4"/>
      <c r="CR1506" s="4"/>
      <c r="CS1506" s="4"/>
      <c r="CT1506" s="4"/>
      <c r="CU1506" s="4"/>
      <c r="CV1506" s="4"/>
      <c r="CW1506" s="4"/>
    </row>
    <row r="1507" ht="12.75" customHeight="1">
      <c r="A1507" s="4"/>
      <c r="B1507" s="4"/>
      <c r="C1507" s="4"/>
      <c r="D1507" s="4"/>
      <c r="E1507" s="4"/>
      <c r="F1507" s="4"/>
      <c r="G1507" s="4"/>
      <c r="H1507" s="4"/>
      <c r="I1507" s="4"/>
      <c r="J1507" s="5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64">
        <v>2011.0</v>
      </c>
      <c r="AM1507" s="64">
        <v>6.0</v>
      </c>
      <c r="AN1507" s="65" t="s">
        <v>66</v>
      </c>
      <c r="AO1507" s="65" t="s">
        <v>49</v>
      </c>
      <c r="AP1507" s="64">
        <v>62.0</v>
      </c>
      <c r="AQ1507" s="64">
        <v>109.0</v>
      </c>
      <c r="AR1507" s="65" t="str">
        <f>IF(Stats!$AP1507&gt;Stats!$AQ1507,Stats!$AN1507,Stats!$AO1507)</f>
        <v>Adler</v>
      </c>
      <c r="AS1507" s="65" t="str">
        <f>IF(Stats!$AR1507=Stats!$AN1507,CONCATENATE(Stats!$AN1507," over ",Stats!$AO1507),CONCATENATE(Stats!$AO1507," over ",Stats!$AN1507))</f>
        <v>Adler over Nixon</v>
      </c>
      <c r="AT1507" s="65" t="str">
        <f>IF(Stats!$AR1507=Stats!$AO1507,CONCATENATE(Stats!$AN1507," loser to ",Stats!$AO1507),CONCATENATE(Stats!$AO1507," loser to ",Stats!$AN1507))</f>
        <v>Nixon loser to Adler</v>
      </c>
      <c r="AU1507" s="64">
        <f>ABS(Stats!$AQ1507-Stats!$AP1507)</f>
        <v>47</v>
      </c>
      <c r="AV1507" s="64">
        <f>Stats!$AQ1507+Stats!$AP1507</f>
        <v>171</v>
      </c>
      <c r="AW1507" s="64"/>
      <c r="AX1507" s="4"/>
      <c r="AY1507" s="4"/>
      <c r="AZ1507" s="4"/>
      <c r="BB1507" s="4"/>
      <c r="BC1507" s="4"/>
      <c r="BD1507" s="4"/>
      <c r="BE1507" s="4"/>
      <c r="BG1507" s="4"/>
      <c r="BH1507" s="4"/>
      <c r="BI1507" s="4"/>
      <c r="BJ1507" s="4"/>
      <c r="BK1507" s="4"/>
      <c r="BL1507" s="4"/>
      <c r="BM1507" s="4"/>
      <c r="BN1507" s="4"/>
      <c r="BO1507" s="4"/>
      <c r="BP1507" s="4"/>
      <c r="BQ1507" s="4"/>
      <c r="BR1507" s="4"/>
      <c r="BS1507" s="4"/>
      <c r="BT1507" s="4"/>
      <c r="BU1507" s="4"/>
      <c r="BV1507" s="4"/>
      <c r="BW1507" s="4"/>
      <c r="BX1507" s="4"/>
      <c r="BY1507" s="4"/>
      <c r="BZ1507" s="4"/>
      <c r="CA1507" s="4"/>
      <c r="CB1507" s="4"/>
      <c r="CC1507" s="4"/>
      <c r="CD1507" s="4"/>
      <c r="CE1507" s="4"/>
      <c r="CF1507" s="4"/>
      <c r="CG1507" s="4"/>
      <c r="CH1507" s="4"/>
      <c r="CI1507" s="4"/>
      <c r="CJ1507" s="4"/>
      <c r="CK1507" s="4"/>
      <c r="CL1507" s="4"/>
      <c r="CM1507" s="4"/>
      <c r="CN1507" s="4"/>
      <c r="CO1507" s="4"/>
      <c r="CP1507" s="4"/>
      <c r="CQ1507" s="4"/>
      <c r="CR1507" s="4"/>
      <c r="CS1507" s="4"/>
      <c r="CT1507" s="4"/>
      <c r="CU1507" s="4"/>
      <c r="CV1507" s="4"/>
      <c r="CW1507" s="4"/>
    </row>
    <row r="1508" ht="12.75" customHeight="1">
      <c r="A1508" s="4"/>
      <c r="B1508" s="4"/>
      <c r="C1508" s="4"/>
      <c r="D1508" s="4"/>
      <c r="E1508" s="4"/>
      <c r="F1508" s="4"/>
      <c r="G1508" s="4"/>
      <c r="H1508" s="4"/>
      <c r="I1508" s="4"/>
      <c r="J1508" s="5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5">
        <v>2011.0</v>
      </c>
      <c r="AM1508" s="45">
        <v>5.0</v>
      </c>
      <c r="AN1508" s="46" t="s">
        <v>49</v>
      </c>
      <c r="AO1508" s="46" t="s">
        <v>65</v>
      </c>
      <c r="AP1508" s="45">
        <v>90.0</v>
      </c>
      <c r="AQ1508" s="45">
        <v>105.0</v>
      </c>
      <c r="AR1508" s="46" t="str">
        <f>IF(Stats!$AP1508&gt;Stats!$AQ1508,Stats!$AN1508,Stats!$AO1508)</f>
        <v>Neill</v>
      </c>
      <c r="AS1508" s="46" t="str">
        <f>IF(Stats!$AR1508=Stats!$AN1508,CONCATENATE(Stats!$AN1508," over ",Stats!$AO1508),CONCATENATE(Stats!$AO1508," over ",Stats!$AN1508))</f>
        <v>Neill over Adler</v>
      </c>
      <c r="AT1508" s="46" t="str">
        <f>IF(Stats!$AR1508=Stats!$AO1508,CONCATENATE(Stats!$AN1508," loser to ",Stats!$AO1508),CONCATENATE(Stats!$AO1508," loser to ",Stats!$AN1508))</f>
        <v>Adler loser to Neill</v>
      </c>
      <c r="AU1508" s="45">
        <f>ABS(Stats!$AQ1508-Stats!$AP1508)</f>
        <v>15</v>
      </c>
      <c r="AV1508" s="45">
        <f>Stats!$AQ1508+Stats!$AP1508</f>
        <v>195</v>
      </c>
      <c r="AW1508" s="45"/>
      <c r="AX1508" s="4"/>
      <c r="AY1508" s="4"/>
      <c r="AZ1508" s="4"/>
      <c r="BB1508" s="4"/>
      <c r="BC1508" s="4"/>
      <c r="BD1508" s="4"/>
      <c r="BE1508" s="4"/>
      <c r="BG1508" s="4"/>
      <c r="BH1508" s="4"/>
      <c r="BI1508" s="4"/>
      <c r="BJ1508" s="4"/>
      <c r="BK1508" s="4"/>
      <c r="BL1508" s="4"/>
      <c r="BM1508" s="4"/>
      <c r="BN1508" s="4"/>
      <c r="BO1508" s="4"/>
      <c r="BP1508" s="4"/>
      <c r="BQ1508" s="4"/>
      <c r="BR1508" s="4"/>
      <c r="BS1508" s="4"/>
      <c r="BT1508" s="4"/>
      <c r="BU1508" s="4"/>
      <c r="BV1508" s="4"/>
      <c r="BW1508" s="4"/>
      <c r="BX1508" s="4"/>
      <c r="BY1508" s="4"/>
      <c r="BZ1508" s="4"/>
      <c r="CA1508" s="4"/>
      <c r="CB1508" s="4"/>
      <c r="CC1508" s="4"/>
      <c r="CD1508" s="4"/>
      <c r="CE1508" s="4"/>
      <c r="CF1508" s="4"/>
      <c r="CG1508" s="4"/>
      <c r="CH1508" s="4"/>
      <c r="CI1508" s="4"/>
      <c r="CJ1508" s="4"/>
      <c r="CK1508" s="4"/>
      <c r="CL1508" s="4"/>
      <c r="CM1508" s="4"/>
      <c r="CN1508" s="4"/>
      <c r="CO1508" s="4"/>
      <c r="CP1508" s="4"/>
      <c r="CQ1508" s="4"/>
      <c r="CR1508" s="4"/>
      <c r="CS1508" s="4"/>
      <c r="CT1508" s="4"/>
      <c r="CU1508" s="4"/>
      <c r="CV1508" s="4"/>
      <c r="CW1508" s="4"/>
    </row>
    <row r="1509" ht="12.75" customHeight="1">
      <c r="A1509" s="4"/>
      <c r="B1509" s="4"/>
      <c r="C1509" s="4"/>
      <c r="D1509" s="4"/>
      <c r="E1509" s="4"/>
      <c r="F1509" s="4"/>
      <c r="G1509" s="4"/>
      <c r="H1509" s="4"/>
      <c r="I1509" s="4"/>
      <c r="J1509" s="5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64">
        <v>2011.0</v>
      </c>
      <c r="AM1509" s="64">
        <v>5.0</v>
      </c>
      <c r="AN1509" s="65" t="s">
        <v>66</v>
      </c>
      <c r="AO1509" s="65" t="s">
        <v>61</v>
      </c>
      <c r="AP1509" s="64">
        <v>66.0</v>
      </c>
      <c r="AQ1509" s="64">
        <v>71.0</v>
      </c>
      <c r="AR1509" s="65" t="str">
        <f>IF(Stats!$AP1509&gt;Stats!$AQ1509,Stats!$AN1509,Stats!$AO1509)</f>
        <v>Jimmy</v>
      </c>
      <c r="AS1509" s="65" t="str">
        <f>IF(Stats!$AR1509=Stats!$AN1509,CONCATENATE(Stats!$AN1509," over ",Stats!$AO1509),CONCATENATE(Stats!$AO1509," over ",Stats!$AN1509))</f>
        <v>Jimmy over Nixon</v>
      </c>
      <c r="AT1509" s="65" t="str">
        <f>IF(Stats!$AR1509=Stats!$AO1509,CONCATENATE(Stats!$AN1509," loser to ",Stats!$AO1509),CONCATENATE(Stats!$AO1509," loser to ",Stats!$AN1509))</f>
        <v>Nixon loser to Jimmy</v>
      </c>
      <c r="AU1509" s="64">
        <f>ABS(Stats!$AQ1509-Stats!$AP1509)</f>
        <v>5</v>
      </c>
      <c r="AV1509" s="64">
        <f>Stats!$AQ1509+Stats!$AP1509</f>
        <v>137</v>
      </c>
      <c r="AW1509" s="64"/>
      <c r="AX1509" s="4"/>
      <c r="AY1509" s="4"/>
      <c r="AZ1509" s="4"/>
      <c r="BB1509" s="4"/>
      <c r="BC1509" s="4"/>
      <c r="BD1509" s="4"/>
      <c r="BE1509" s="4"/>
      <c r="BG1509" s="4"/>
      <c r="BH1509" s="4"/>
      <c r="BI1509" s="4"/>
      <c r="BJ1509" s="4"/>
      <c r="BK1509" s="4"/>
      <c r="BL1509" s="4"/>
      <c r="BM1509" s="4"/>
      <c r="BN1509" s="4"/>
      <c r="BO1509" s="4"/>
      <c r="BP1509" s="4"/>
      <c r="BQ1509" s="4"/>
      <c r="BR1509" s="4"/>
      <c r="BS1509" s="4"/>
      <c r="BT1509" s="4"/>
      <c r="BU1509" s="4"/>
      <c r="BV1509" s="4"/>
      <c r="BW1509" s="4"/>
      <c r="BX1509" s="4"/>
      <c r="BY1509" s="4"/>
      <c r="BZ1509" s="4"/>
      <c r="CA1509" s="4"/>
      <c r="CB1509" s="4"/>
      <c r="CC1509" s="4"/>
      <c r="CD1509" s="4"/>
      <c r="CE1509" s="4"/>
      <c r="CF1509" s="4"/>
      <c r="CG1509" s="4"/>
      <c r="CH1509" s="4"/>
      <c r="CI1509" s="4"/>
      <c r="CJ1509" s="4"/>
      <c r="CK1509" s="4"/>
      <c r="CL1509" s="4"/>
      <c r="CM1509" s="4"/>
      <c r="CN1509" s="4"/>
      <c r="CO1509" s="4"/>
      <c r="CP1509" s="4"/>
      <c r="CQ1509" s="4"/>
      <c r="CR1509" s="4"/>
      <c r="CS1509" s="4"/>
      <c r="CT1509" s="4"/>
      <c r="CU1509" s="4"/>
      <c r="CV1509" s="4"/>
      <c r="CW1509" s="4"/>
    </row>
    <row r="1510" ht="12.75" customHeight="1">
      <c r="A1510" s="4"/>
      <c r="B1510" s="4"/>
      <c r="C1510" s="4"/>
      <c r="D1510" s="4"/>
      <c r="E1510" s="4"/>
      <c r="F1510" s="4"/>
      <c r="G1510" s="4"/>
      <c r="H1510" s="4"/>
      <c r="I1510" s="4"/>
      <c r="J1510" s="5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5">
        <v>2011.0</v>
      </c>
      <c r="AM1510" s="45">
        <v>5.0</v>
      </c>
      <c r="AN1510" s="46" t="s">
        <v>55</v>
      </c>
      <c r="AO1510" s="46" t="s">
        <v>69</v>
      </c>
      <c r="AP1510" s="45">
        <v>116.0</v>
      </c>
      <c r="AQ1510" s="45">
        <v>44.0</v>
      </c>
      <c r="AR1510" s="46" t="str">
        <f>IF(Stats!$AP1510&gt;Stats!$AQ1510,Stats!$AN1510,Stats!$AO1510)</f>
        <v>Dave</v>
      </c>
      <c r="AS1510" s="46" t="str">
        <f>IF(Stats!$AR1510=Stats!$AN1510,CONCATENATE(Stats!$AN1510," over ",Stats!$AO1510),CONCATENATE(Stats!$AO1510," over ",Stats!$AN1510))</f>
        <v>Dave over Todd</v>
      </c>
      <c r="AT1510" s="46" t="str">
        <f>IF(Stats!$AR1510=Stats!$AO1510,CONCATENATE(Stats!$AN1510," loser to ",Stats!$AO1510),CONCATENATE(Stats!$AO1510," loser to ",Stats!$AN1510))</f>
        <v>Todd loser to Dave</v>
      </c>
      <c r="AU1510" s="45">
        <f>ABS(Stats!$AQ1510-Stats!$AP1510)</f>
        <v>72</v>
      </c>
      <c r="AV1510" s="45">
        <f>Stats!$AQ1510+Stats!$AP1510</f>
        <v>160</v>
      </c>
      <c r="AW1510" s="45"/>
      <c r="AX1510" s="4"/>
      <c r="AY1510" s="4"/>
      <c r="AZ1510" s="4"/>
      <c r="BB1510" s="4"/>
      <c r="BC1510" s="4"/>
      <c r="BD1510" s="4"/>
      <c r="BE1510" s="4"/>
      <c r="BG1510" s="4"/>
      <c r="BH1510" s="4"/>
      <c r="BI1510" s="4"/>
      <c r="BJ1510" s="4"/>
      <c r="BK1510" s="4"/>
      <c r="BL1510" s="4"/>
      <c r="BM1510" s="4"/>
      <c r="BN1510" s="4"/>
      <c r="BO1510" s="4"/>
      <c r="BP1510" s="4"/>
      <c r="BQ1510" s="4"/>
      <c r="BR1510" s="4"/>
      <c r="BS1510" s="4"/>
      <c r="BT1510" s="4"/>
      <c r="BU1510" s="4"/>
      <c r="BV1510" s="4"/>
      <c r="BW1510" s="4"/>
      <c r="BX1510" s="4"/>
      <c r="BY1510" s="4"/>
      <c r="BZ1510" s="4"/>
      <c r="CA1510" s="4"/>
      <c r="CB1510" s="4"/>
      <c r="CC1510" s="4"/>
      <c r="CD1510" s="4"/>
      <c r="CE1510" s="4"/>
      <c r="CF1510" s="4"/>
      <c r="CG1510" s="4"/>
      <c r="CH1510" s="4"/>
      <c r="CI1510" s="4"/>
      <c r="CJ1510" s="4"/>
      <c r="CK1510" s="4"/>
      <c r="CL1510" s="4"/>
      <c r="CM1510" s="4"/>
      <c r="CN1510" s="4"/>
      <c r="CO1510" s="4"/>
      <c r="CP1510" s="4"/>
      <c r="CQ1510" s="4"/>
      <c r="CR1510" s="4"/>
      <c r="CS1510" s="4"/>
      <c r="CT1510" s="4"/>
      <c r="CU1510" s="4"/>
      <c r="CV1510" s="4"/>
      <c r="CW1510" s="4"/>
    </row>
    <row r="1511" ht="12.75" customHeight="1">
      <c r="A1511" s="4"/>
      <c r="B1511" s="4"/>
      <c r="C1511" s="4"/>
      <c r="D1511" s="4"/>
      <c r="E1511" s="4"/>
      <c r="F1511" s="4"/>
      <c r="G1511" s="4"/>
      <c r="H1511" s="4"/>
      <c r="I1511" s="4"/>
      <c r="J1511" s="5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64">
        <v>2011.0</v>
      </c>
      <c r="AM1511" s="64">
        <v>5.0</v>
      </c>
      <c r="AN1511" s="65" t="s">
        <v>59</v>
      </c>
      <c r="AO1511" s="65" t="s">
        <v>50</v>
      </c>
      <c r="AP1511" s="64">
        <v>78.0</v>
      </c>
      <c r="AQ1511" s="64">
        <v>117.0</v>
      </c>
      <c r="AR1511" s="65" t="str">
        <f>IF(Stats!$AP1511&gt;Stats!$AQ1511,Stats!$AN1511,Stats!$AO1511)</f>
        <v>AJ</v>
      </c>
      <c r="AS1511" s="65" t="str">
        <f>IF(Stats!$AR1511=Stats!$AN1511,CONCATENATE(Stats!$AN1511," over ",Stats!$AO1511),CONCATENATE(Stats!$AO1511," over ",Stats!$AN1511))</f>
        <v>AJ over Forrest</v>
      </c>
      <c r="AT1511" s="65" t="str">
        <f>IF(Stats!$AR1511=Stats!$AO1511,CONCATENATE(Stats!$AN1511," loser to ",Stats!$AO1511),CONCATENATE(Stats!$AO1511," loser to ",Stats!$AN1511))</f>
        <v>Forrest loser to AJ</v>
      </c>
      <c r="AU1511" s="64">
        <f>ABS(Stats!$AQ1511-Stats!$AP1511)</f>
        <v>39</v>
      </c>
      <c r="AV1511" s="64">
        <f>Stats!$AQ1511+Stats!$AP1511</f>
        <v>195</v>
      </c>
      <c r="AW1511" s="64"/>
      <c r="AX1511" s="4"/>
      <c r="AY1511" s="4"/>
      <c r="AZ1511" s="4"/>
      <c r="BB1511" s="4"/>
      <c r="BC1511" s="4"/>
      <c r="BD1511" s="4"/>
      <c r="BE1511" s="4"/>
      <c r="BG1511" s="4"/>
      <c r="BH1511" s="4"/>
      <c r="BI1511" s="4"/>
      <c r="BJ1511" s="4"/>
      <c r="BK1511" s="4"/>
      <c r="BL1511" s="4"/>
      <c r="BM1511" s="4"/>
      <c r="BN1511" s="4"/>
      <c r="BO1511" s="4"/>
      <c r="BP1511" s="4"/>
      <c r="BQ1511" s="4"/>
      <c r="BR1511" s="4"/>
      <c r="BS1511" s="4"/>
      <c r="BT1511" s="4"/>
      <c r="BU1511" s="4"/>
      <c r="BV1511" s="4"/>
      <c r="BW1511" s="4"/>
      <c r="BX1511" s="4"/>
      <c r="BY1511" s="4"/>
      <c r="BZ1511" s="4"/>
      <c r="CA1511" s="4"/>
      <c r="CB1511" s="4"/>
      <c r="CC1511" s="4"/>
      <c r="CD1511" s="4"/>
      <c r="CE1511" s="4"/>
      <c r="CF1511" s="4"/>
      <c r="CG1511" s="4"/>
      <c r="CH1511" s="4"/>
      <c r="CI1511" s="4"/>
      <c r="CJ1511" s="4"/>
      <c r="CK1511" s="4"/>
      <c r="CL1511" s="4"/>
      <c r="CM1511" s="4"/>
      <c r="CN1511" s="4"/>
      <c r="CO1511" s="4"/>
      <c r="CP1511" s="4"/>
      <c r="CQ1511" s="4"/>
      <c r="CR1511" s="4"/>
      <c r="CS1511" s="4"/>
      <c r="CT1511" s="4"/>
      <c r="CU1511" s="4"/>
      <c r="CV1511" s="4"/>
      <c r="CW1511" s="4"/>
    </row>
    <row r="1512" ht="12.75" customHeight="1">
      <c r="A1512" s="4"/>
      <c r="B1512" s="4"/>
      <c r="C1512" s="4"/>
      <c r="D1512" s="4"/>
      <c r="E1512" s="4"/>
      <c r="F1512" s="4"/>
      <c r="G1512" s="4"/>
      <c r="H1512" s="4"/>
      <c r="I1512" s="4"/>
      <c r="J1512" s="5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5">
        <v>2011.0</v>
      </c>
      <c r="AM1512" s="45">
        <v>5.0</v>
      </c>
      <c r="AN1512" s="46" t="s">
        <v>68</v>
      </c>
      <c r="AO1512" s="46" t="s">
        <v>63</v>
      </c>
      <c r="AP1512" s="45">
        <v>83.0</v>
      </c>
      <c r="AQ1512" s="45">
        <v>103.0</v>
      </c>
      <c r="AR1512" s="46" t="str">
        <f>IF(Stats!$AP1512&gt;Stats!$AQ1512,Stats!$AN1512,Stats!$AO1512)</f>
        <v>Mike S</v>
      </c>
      <c r="AS1512" s="46" t="str">
        <f>IF(Stats!$AR1512=Stats!$AN1512,CONCATENATE(Stats!$AN1512," over ",Stats!$AO1512),CONCATENATE(Stats!$AO1512," over ",Stats!$AN1512))</f>
        <v>Mike S over Ryan</v>
      </c>
      <c r="AT1512" s="46" t="str">
        <f>IF(Stats!$AR1512=Stats!$AO1512,CONCATENATE(Stats!$AN1512," loser to ",Stats!$AO1512),CONCATENATE(Stats!$AO1512," loser to ",Stats!$AN1512))</f>
        <v>Ryan loser to Mike S</v>
      </c>
      <c r="AU1512" s="45">
        <f>ABS(Stats!$AQ1512-Stats!$AP1512)</f>
        <v>20</v>
      </c>
      <c r="AV1512" s="45">
        <f>Stats!$AQ1512+Stats!$AP1512</f>
        <v>186</v>
      </c>
      <c r="AW1512" s="45"/>
      <c r="AX1512" s="4"/>
      <c r="AY1512" s="4"/>
      <c r="AZ1512" s="4"/>
      <c r="BB1512" s="4"/>
      <c r="BC1512" s="4"/>
      <c r="BD1512" s="4"/>
      <c r="BE1512" s="4"/>
      <c r="BG1512" s="4"/>
      <c r="BH1512" s="4"/>
      <c r="BI1512" s="4"/>
      <c r="BJ1512" s="4"/>
      <c r="BK1512" s="4"/>
      <c r="BL1512" s="4"/>
      <c r="BM1512" s="4"/>
      <c r="BN1512" s="4"/>
      <c r="BO1512" s="4"/>
      <c r="BP1512" s="4"/>
      <c r="BQ1512" s="4"/>
      <c r="BR1512" s="4"/>
      <c r="BS1512" s="4"/>
      <c r="BT1512" s="4"/>
      <c r="BU1512" s="4"/>
      <c r="BV1512" s="4"/>
      <c r="BW1512" s="4"/>
      <c r="BX1512" s="4"/>
      <c r="BY1512" s="4"/>
      <c r="BZ1512" s="4"/>
      <c r="CA1512" s="4"/>
      <c r="CB1512" s="4"/>
      <c r="CC1512" s="4"/>
      <c r="CD1512" s="4"/>
      <c r="CE1512" s="4"/>
      <c r="CF1512" s="4"/>
      <c r="CG1512" s="4"/>
      <c r="CH1512" s="4"/>
      <c r="CI1512" s="4"/>
      <c r="CJ1512" s="4"/>
      <c r="CK1512" s="4"/>
      <c r="CL1512" s="4"/>
      <c r="CM1512" s="4"/>
      <c r="CN1512" s="4"/>
      <c r="CO1512" s="4"/>
      <c r="CP1512" s="4"/>
      <c r="CQ1512" s="4"/>
      <c r="CR1512" s="4"/>
      <c r="CS1512" s="4"/>
      <c r="CT1512" s="4"/>
      <c r="CU1512" s="4"/>
      <c r="CV1512" s="4"/>
      <c r="CW1512" s="4"/>
    </row>
    <row r="1513" ht="12.75" customHeight="1">
      <c r="A1513" s="4"/>
      <c r="B1513" s="4"/>
      <c r="C1513" s="4"/>
      <c r="D1513" s="4"/>
      <c r="E1513" s="4"/>
      <c r="F1513" s="4"/>
      <c r="G1513" s="4"/>
      <c r="H1513" s="4"/>
      <c r="I1513" s="4"/>
      <c r="J1513" s="5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64">
        <v>2011.0</v>
      </c>
      <c r="AM1513" s="64">
        <v>4.0</v>
      </c>
      <c r="AN1513" s="65" t="s">
        <v>69</v>
      </c>
      <c r="AO1513" s="65" t="s">
        <v>61</v>
      </c>
      <c r="AP1513" s="64">
        <v>71.0</v>
      </c>
      <c r="AQ1513" s="64">
        <v>81.0</v>
      </c>
      <c r="AR1513" s="65" t="str">
        <f>IF(Stats!$AP1513&gt;Stats!$AQ1513,Stats!$AN1513,Stats!$AO1513)</f>
        <v>Jimmy</v>
      </c>
      <c r="AS1513" s="65" t="str">
        <f>IF(Stats!$AR1513=Stats!$AN1513,CONCATENATE(Stats!$AN1513," over ",Stats!$AO1513),CONCATENATE(Stats!$AO1513," over ",Stats!$AN1513))</f>
        <v>Jimmy over Todd</v>
      </c>
      <c r="AT1513" s="65" t="str">
        <f>IF(Stats!$AR1513=Stats!$AO1513,CONCATENATE(Stats!$AN1513," loser to ",Stats!$AO1513),CONCATENATE(Stats!$AO1513," loser to ",Stats!$AN1513))</f>
        <v>Todd loser to Jimmy</v>
      </c>
      <c r="AU1513" s="64">
        <f>ABS(Stats!$AQ1513-Stats!$AP1513)</f>
        <v>10</v>
      </c>
      <c r="AV1513" s="64">
        <f>Stats!$AQ1513+Stats!$AP1513</f>
        <v>152</v>
      </c>
      <c r="AW1513" s="64"/>
      <c r="AX1513" s="4"/>
      <c r="AY1513" s="4"/>
      <c r="AZ1513" s="4"/>
      <c r="BB1513" s="4"/>
      <c r="BC1513" s="4"/>
      <c r="BD1513" s="4"/>
      <c r="BE1513" s="4"/>
      <c r="BG1513" s="4"/>
      <c r="BH1513" s="4"/>
      <c r="BI1513" s="4"/>
      <c r="BJ1513" s="4"/>
      <c r="BK1513" s="4"/>
      <c r="BL1513" s="4"/>
      <c r="BM1513" s="4"/>
      <c r="BN1513" s="4"/>
      <c r="BO1513" s="4"/>
      <c r="BP1513" s="4"/>
      <c r="BQ1513" s="4"/>
      <c r="BR1513" s="4"/>
      <c r="BS1513" s="4"/>
      <c r="BT1513" s="4"/>
      <c r="BU1513" s="4"/>
      <c r="BV1513" s="4"/>
      <c r="BW1513" s="4"/>
      <c r="BX1513" s="4"/>
      <c r="BY1513" s="4"/>
      <c r="BZ1513" s="4"/>
      <c r="CA1513" s="4"/>
      <c r="CB1513" s="4"/>
      <c r="CC1513" s="4"/>
      <c r="CD1513" s="4"/>
      <c r="CE1513" s="4"/>
      <c r="CF1513" s="4"/>
      <c r="CG1513" s="4"/>
      <c r="CH1513" s="4"/>
      <c r="CI1513" s="4"/>
      <c r="CJ1513" s="4"/>
      <c r="CK1513" s="4"/>
      <c r="CL1513" s="4"/>
      <c r="CM1513" s="4"/>
      <c r="CN1513" s="4"/>
      <c r="CO1513" s="4"/>
      <c r="CP1513" s="4"/>
      <c r="CQ1513" s="4"/>
      <c r="CR1513" s="4"/>
      <c r="CS1513" s="4"/>
      <c r="CT1513" s="4"/>
      <c r="CU1513" s="4"/>
      <c r="CV1513" s="4"/>
      <c r="CW1513" s="4"/>
    </row>
    <row r="1514" ht="12.75" customHeight="1">
      <c r="A1514" s="4"/>
      <c r="B1514" s="4"/>
      <c r="C1514" s="4"/>
      <c r="D1514" s="4"/>
      <c r="E1514" s="4"/>
      <c r="F1514" s="4"/>
      <c r="G1514" s="4"/>
      <c r="H1514" s="4"/>
      <c r="I1514" s="4"/>
      <c r="J1514" s="5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200">
        <v>2011.0</v>
      </c>
      <c r="AM1514" s="200">
        <v>4.0</v>
      </c>
      <c r="AN1514" s="201" t="s">
        <v>50</v>
      </c>
      <c r="AO1514" s="201" t="s">
        <v>65</v>
      </c>
      <c r="AP1514" s="200">
        <v>118.0</v>
      </c>
      <c r="AQ1514" s="200">
        <v>107.0</v>
      </c>
      <c r="AR1514" s="46" t="str">
        <f>IF(Stats!$AP1514&gt;Stats!$AQ1514,Stats!$AN1514,Stats!$AO1514)</f>
        <v>AJ</v>
      </c>
      <c r="AS1514" s="46" t="str">
        <f>IF(Stats!$AR1514=Stats!$AN1514,CONCATENATE(Stats!$AN1514," over ",Stats!$AO1514),CONCATENATE(Stats!$AO1514," over ",Stats!$AN1514))</f>
        <v>AJ over Neill</v>
      </c>
      <c r="AT1514" s="46" t="str">
        <f>IF(Stats!$AR1514=Stats!$AO1514,CONCATENATE(Stats!$AN1514," loser to ",Stats!$AO1514),CONCATENATE(Stats!$AO1514," loser to ",Stats!$AN1514))</f>
        <v>Neill loser to AJ</v>
      </c>
      <c r="AU1514" s="45">
        <f>ABS(Stats!$AQ1514-Stats!$AP1514)</f>
        <v>11</v>
      </c>
      <c r="AV1514" s="45">
        <f>Stats!$AQ1514+Stats!$AP1514</f>
        <v>225</v>
      </c>
      <c r="AW1514" s="45"/>
      <c r="AX1514" s="4"/>
      <c r="AY1514" s="4"/>
      <c r="AZ1514" s="4"/>
      <c r="BB1514" s="4"/>
      <c r="BC1514" s="4"/>
      <c r="BD1514" s="4"/>
      <c r="BE1514" s="4"/>
      <c r="BG1514" s="4"/>
      <c r="BH1514" s="4"/>
      <c r="BI1514" s="4"/>
      <c r="BJ1514" s="4"/>
      <c r="BK1514" s="4"/>
      <c r="BL1514" s="4"/>
      <c r="BM1514" s="4"/>
      <c r="BN1514" s="4"/>
      <c r="BO1514" s="4"/>
      <c r="BP1514" s="4"/>
      <c r="BQ1514" s="4"/>
      <c r="BR1514" s="4"/>
      <c r="BS1514" s="4"/>
      <c r="BT1514" s="4"/>
      <c r="BU1514" s="4"/>
      <c r="BV1514" s="4"/>
      <c r="BW1514" s="4"/>
      <c r="BX1514" s="4"/>
      <c r="BY1514" s="4"/>
      <c r="BZ1514" s="4"/>
      <c r="CA1514" s="4"/>
      <c r="CB1514" s="4"/>
      <c r="CC1514" s="4"/>
      <c r="CD1514" s="4"/>
      <c r="CE1514" s="4"/>
      <c r="CF1514" s="4"/>
      <c r="CG1514" s="4"/>
      <c r="CH1514" s="4"/>
      <c r="CI1514" s="4"/>
      <c r="CJ1514" s="4"/>
      <c r="CK1514" s="4"/>
      <c r="CL1514" s="4"/>
      <c r="CM1514" s="4"/>
      <c r="CN1514" s="4"/>
      <c r="CO1514" s="4"/>
      <c r="CP1514" s="4"/>
      <c r="CQ1514" s="4"/>
      <c r="CR1514" s="4"/>
      <c r="CS1514" s="4"/>
      <c r="CT1514" s="4"/>
      <c r="CU1514" s="4"/>
      <c r="CV1514" s="4"/>
      <c r="CW1514" s="4"/>
    </row>
    <row r="1515" ht="12.75" customHeight="1">
      <c r="A1515" s="4"/>
      <c r="B1515" s="4"/>
      <c r="C1515" s="4"/>
      <c r="D1515" s="4"/>
      <c r="E1515" s="4"/>
      <c r="F1515" s="4"/>
      <c r="G1515" s="4"/>
      <c r="H1515" s="4"/>
      <c r="I1515" s="4"/>
      <c r="J1515" s="5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64">
        <v>2011.0</v>
      </c>
      <c r="AM1515" s="64">
        <v>4.0</v>
      </c>
      <c r="AN1515" s="65" t="s">
        <v>63</v>
      </c>
      <c r="AO1515" s="65" t="s">
        <v>49</v>
      </c>
      <c r="AP1515" s="64">
        <v>123.0</v>
      </c>
      <c r="AQ1515" s="64">
        <v>104.0</v>
      </c>
      <c r="AR1515" s="65" t="str">
        <f>IF(Stats!$AP1515&gt;Stats!$AQ1515,Stats!$AN1515,Stats!$AO1515)</f>
        <v>Mike S</v>
      </c>
      <c r="AS1515" s="65" t="str">
        <f>IF(Stats!$AR1515=Stats!$AN1515,CONCATENATE(Stats!$AN1515," over ",Stats!$AO1515),CONCATENATE(Stats!$AO1515," over ",Stats!$AN1515))</f>
        <v>Mike S over Adler</v>
      </c>
      <c r="AT1515" s="65" t="str">
        <f>IF(Stats!$AR1515=Stats!$AO1515,CONCATENATE(Stats!$AN1515," loser to ",Stats!$AO1515),CONCATENATE(Stats!$AO1515," loser to ",Stats!$AN1515))</f>
        <v>Adler loser to Mike S</v>
      </c>
      <c r="AU1515" s="64">
        <f>ABS(Stats!$AQ1515-Stats!$AP1515)</f>
        <v>19</v>
      </c>
      <c r="AV1515" s="64">
        <f>Stats!$AQ1515+Stats!$AP1515</f>
        <v>227</v>
      </c>
      <c r="AW1515" s="64"/>
      <c r="AX1515" s="4"/>
      <c r="AY1515" s="4"/>
      <c r="AZ1515" s="4"/>
      <c r="BB1515" s="4"/>
      <c r="BC1515" s="4"/>
      <c r="BD1515" s="4"/>
      <c r="BE1515" s="4"/>
      <c r="BG1515" s="4"/>
      <c r="BH1515" s="4"/>
      <c r="BI1515" s="4"/>
      <c r="BJ1515" s="4"/>
      <c r="BK1515" s="4"/>
      <c r="BL1515" s="4"/>
      <c r="BM1515" s="4"/>
      <c r="BN1515" s="4"/>
      <c r="BO1515" s="4"/>
      <c r="BP1515" s="4"/>
      <c r="BQ1515" s="4"/>
      <c r="BR1515" s="4"/>
      <c r="BS1515" s="4"/>
      <c r="BT1515" s="4"/>
      <c r="BU1515" s="4"/>
      <c r="BV1515" s="4"/>
      <c r="BW1515" s="4"/>
      <c r="BX1515" s="4"/>
      <c r="BY1515" s="4"/>
      <c r="BZ1515" s="4"/>
      <c r="CA1515" s="4"/>
      <c r="CB1515" s="4"/>
      <c r="CC1515" s="4"/>
      <c r="CD1515" s="4"/>
      <c r="CE1515" s="4"/>
      <c r="CF1515" s="4"/>
      <c r="CG1515" s="4"/>
      <c r="CH1515" s="4"/>
      <c r="CI1515" s="4"/>
      <c r="CJ1515" s="4"/>
      <c r="CK1515" s="4"/>
      <c r="CL1515" s="4"/>
      <c r="CM1515" s="4"/>
      <c r="CN1515" s="4"/>
      <c r="CO1515" s="4"/>
      <c r="CP1515" s="4"/>
      <c r="CQ1515" s="4"/>
      <c r="CR1515" s="4"/>
      <c r="CS1515" s="4"/>
      <c r="CT1515" s="4"/>
      <c r="CU1515" s="4"/>
      <c r="CV1515" s="4"/>
      <c r="CW1515" s="4"/>
    </row>
    <row r="1516" ht="12.75" customHeight="1">
      <c r="A1516" s="4"/>
      <c r="B1516" s="4"/>
      <c r="C1516" s="4"/>
      <c r="D1516" s="4"/>
      <c r="E1516" s="4"/>
      <c r="F1516" s="4"/>
      <c r="G1516" s="4"/>
      <c r="H1516" s="4"/>
      <c r="I1516" s="4"/>
      <c r="J1516" s="5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5">
        <v>2011.0</v>
      </c>
      <c r="AM1516" s="45">
        <v>4.0</v>
      </c>
      <c r="AN1516" s="46" t="s">
        <v>59</v>
      </c>
      <c r="AO1516" s="46" t="s">
        <v>66</v>
      </c>
      <c r="AP1516" s="45">
        <v>71.0</v>
      </c>
      <c r="AQ1516" s="45">
        <v>93.0</v>
      </c>
      <c r="AR1516" s="46" t="str">
        <f>IF(Stats!$AP1516&gt;Stats!$AQ1516,Stats!$AN1516,Stats!$AO1516)</f>
        <v>Nixon</v>
      </c>
      <c r="AS1516" s="46" t="str">
        <f>IF(Stats!$AR1516=Stats!$AN1516,CONCATENATE(Stats!$AN1516," over ",Stats!$AO1516),CONCATENATE(Stats!$AO1516," over ",Stats!$AN1516))</f>
        <v>Nixon over Forrest</v>
      </c>
      <c r="AT1516" s="46" t="str">
        <f>IF(Stats!$AR1516=Stats!$AO1516,CONCATENATE(Stats!$AN1516," loser to ",Stats!$AO1516),CONCATENATE(Stats!$AO1516," loser to ",Stats!$AN1516))</f>
        <v>Forrest loser to Nixon</v>
      </c>
      <c r="AU1516" s="45">
        <f>ABS(Stats!$AQ1516-Stats!$AP1516)</f>
        <v>22</v>
      </c>
      <c r="AV1516" s="45">
        <f>Stats!$AQ1516+Stats!$AP1516</f>
        <v>164</v>
      </c>
      <c r="AW1516" s="45"/>
      <c r="AX1516" s="4"/>
      <c r="AY1516" s="4"/>
      <c r="AZ1516" s="4"/>
      <c r="BB1516" s="4"/>
      <c r="BC1516" s="4"/>
      <c r="BD1516" s="4"/>
      <c r="BE1516" s="4"/>
      <c r="BG1516" s="4"/>
      <c r="BH1516" s="4"/>
      <c r="BI1516" s="4"/>
      <c r="BJ1516" s="4"/>
      <c r="BK1516" s="4"/>
      <c r="BL1516" s="4"/>
      <c r="BM1516" s="4"/>
      <c r="BN1516" s="4"/>
      <c r="BO1516" s="4"/>
      <c r="BP1516" s="4"/>
      <c r="BQ1516" s="4"/>
      <c r="BR1516" s="4"/>
      <c r="BS1516" s="4"/>
      <c r="BT1516" s="4"/>
      <c r="BU1516" s="4"/>
      <c r="BV1516" s="4"/>
      <c r="BW1516" s="4"/>
      <c r="BX1516" s="4"/>
      <c r="BY1516" s="4"/>
      <c r="BZ1516" s="4"/>
      <c r="CA1516" s="4"/>
      <c r="CB1516" s="4"/>
      <c r="CC1516" s="4"/>
      <c r="CD1516" s="4"/>
      <c r="CE1516" s="4"/>
      <c r="CF1516" s="4"/>
      <c r="CG1516" s="4"/>
      <c r="CH1516" s="4"/>
      <c r="CI1516" s="4"/>
      <c r="CJ1516" s="4"/>
      <c r="CK1516" s="4"/>
      <c r="CL1516" s="4"/>
      <c r="CM1516" s="4"/>
      <c r="CN1516" s="4"/>
      <c r="CO1516" s="4"/>
      <c r="CP1516" s="4"/>
      <c r="CQ1516" s="4"/>
      <c r="CR1516" s="4"/>
      <c r="CS1516" s="4"/>
      <c r="CT1516" s="4"/>
      <c r="CU1516" s="4"/>
      <c r="CV1516" s="4"/>
      <c r="CW1516" s="4"/>
    </row>
    <row r="1517" ht="12.75" customHeight="1">
      <c r="A1517" s="4"/>
      <c r="B1517" s="4"/>
      <c r="C1517" s="4"/>
      <c r="D1517" s="4"/>
      <c r="E1517" s="4"/>
      <c r="F1517" s="4"/>
      <c r="G1517" s="4"/>
      <c r="H1517" s="4"/>
      <c r="I1517" s="4"/>
      <c r="J1517" s="5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64">
        <v>2011.0</v>
      </c>
      <c r="AM1517" s="64">
        <v>4.0</v>
      </c>
      <c r="AN1517" s="65" t="s">
        <v>68</v>
      </c>
      <c r="AO1517" s="65" t="s">
        <v>55</v>
      </c>
      <c r="AP1517" s="64">
        <v>121.0</v>
      </c>
      <c r="AQ1517" s="64">
        <v>115.0</v>
      </c>
      <c r="AR1517" s="65" t="str">
        <f>IF(Stats!$AP1517&gt;Stats!$AQ1517,Stats!$AN1517,Stats!$AO1517)</f>
        <v>Ryan</v>
      </c>
      <c r="AS1517" s="65" t="str">
        <f>IF(Stats!$AR1517=Stats!$AN1517,CONCATENATE(Stats!$AN1517," over ",Stats!$AO1517),CONCATENATE(Stats!$AO1517," over ",Stats!$AN1517))</f>
        <v>Ryan over Dave</v>
      </c>
      <c r="AT1517" s="65" t="str">
        <f>IF(Stats!$AR1517=Stats!$AO1517,CONCATENATE(Stats!$AN1517," loser to ",Stats!$AO1517),CONCATENATE(Stats!$AO1517," loser to ",Stats!$AN1517))</f>
        <v>Dave loser to Ryan</v>
      </c>
      <c r="AU1517" s="64">
        <f>ABS(Stats!$AQ1517-Stats!$AP1517)</f>
        <v>6</v>
      </c>
      <c r="AV1517" s="64">
        <f>Stats!$AQ1517+Stats!$AP1517</f>
        <v>236</v>
      </c>
      <c r="AW1517" s="64"/>
      <c r="AX1517" s="4"/>
      <c r="AY1517" s="4"/>
      <c r="AZ1517" s="4"/>
      <c r="BB1517" s="4"/>
      <c r="BC1517" s="4"/>
      <c r="BD1517" s="4"/>
      <c r="BE1517" s="4"/>
      <c r="BG1517" s="4"/>
      <c r="BH1517" s="4"/>
      <c r="BI1517" s="4"/>
      <c r="BJ1517" s="4"/>
      <c r="BK1517" s="4"/>
      <c r="BL1517" s="4"/>
      <c r="BM1517" s="4"/>
      <c r="BN1517" s="4"/>
      <c r="BO1517" s="4"/>
      <c r="BP1517" s="4"/>
      <c r="BQ1517" s="4"/>
      <c r="BR1517" s="4"/>
      <c r="BS1517" s="4"/>
      <c r="BT1517" s="4"/>
      <c r="BU1517" s="4"/>
      <c r="BV1517" s="4"/>
      <c r="BW1517" s="4"/>
      <c r="BX1517" s="4"/>
      <c r="BY1517" s="4"/>
      <c r="BZ1517" s="4"/>
      <c r="CA1517" s="4"/>
      <c r="CB1517" s="4"/>
      <c r="CC1517" s="4"/>
      <c r="CD1517" s="4"/>
      <c r="CE1517" s="4"/>
      <c r="CF1517" s="4"/>
      <c r="CG1517" s="4"/>
      <c r="CH1517" s="4"/>
      <c r="CI1517" s="4"/>
      <c r="CJ1517" s="4"/>
      <c r="CK1517" s="4"/>
      <c r="CL1517" s="4"/>
      <c r="CM1517" s="4"/>
      <c r="CN1517" s="4"/>
      <c r="CO1517" s="4"/>
      <c r="CP1517" s="4"/>
      <c r="CQ1517" s="4"/>
      <c r="CR1517" s="4"/>
      <c r="CS1517" s="4"/>
      <c r="CT1517" s="4"/>
      <c r="CU1517" s="4"/>
      <c r="CV1517" s="4"/>
      <c r="CW1517" s="4"/>
    </row>
    <row r="1518" ht="12.75" customHeight="1">
      <c r="A1518" s="4"/>
      <c r="B1518" s="4"/>
      <c r="C1518" s="4"/>
      <c r="D1518" s="4"/>
      <c r="E1518" s="4"/>
      <c r="F1518" s="4"/>
      <c r="G1518" s="4"/>
      <c r="H1518" s="4"/>
      <c r="I1518" s="4"/>
      <c r="J1518" s="5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5">
        <v>2011.0</v>
      </c>
      <c r="AM1518" s="45">
        <v>3.0</v>
      </c>
      <c r="AN1518" s="46" t="s">
        <v>63</v>
      </c>
      <c r="AO1518" s="46" t="s">
        <v>50</v>
      </c>
      <c r="AP1518" s="45">
        <v>114.0</v>
      </c>
      <c r="AQ1518" s="45">
        <v>109.0</v>
      </c>
      <c r="AR1518" s="46" t="str">
        <f>IF(Stats!$AP1518&gt;Stats!$AQ1518,Stats!$AN1518,Stats!$AO1518)</f>
        <v>Mike S</v>
      </c>
      <c r="AS1518" s="46" t="str">
        <f>IF(Stats!$AR1518=Stats!$AN1518,CONCATENATE(Stats!$AN1518," over ",Stats!$AO1518),CONCATENATE(Stats!$AO1518," over ",Stats!$AN1518))</f>
        <v>Mike S over AJ</v>
      </c>
      <c r="AT1518" s="46" t="str">
        <f>IF(Stats!$AR1518=Stats!$AO1518,CONCATENATE(Stats!$AN1518," loser to ",Stats!$AO1518),CONCATENATE(Stats!$AO1518," loser to ",Stats!$AN1518))</f>
        <v>AJ loser to Mike S</v>
      </c>
      <c r="AU1518" s="45">
        <f>ABS(Stats!$AQ1518-Stats!$AP1518)</f>
        <v>5</v>
      </c>
      <c r="AV1518" s="45">
        <f>Stats!$AQ1518+Stats!$AP1518</f>
        <v>223</v>
      </c>
      <c r="AW1518" s="45"/>
      <c r="AX1518" s="4"/>
      <c r="AY1518" s="4"/>
      <c r="AZ1518" s="4"/>
      <c r="BB1518" s="4"/>
      <c r="BC1518" s="4"/>
      <c r="BD1518" s="4"/>
      <c r="BE1518" s="4"/>
      <c r="BG1518" s="4"/>
      <c r="BH1518" s="4"/>
      <c r="BI1518" s="4"/>
      <c r="BJ1518" s="4"/>
      <c r="BK1518" s="4"/>
      <c r="BL1518" s="4"/>
      <c r="BM1518" s="4"/>
      <c r="BN1518" s="4"/>
      <c r="BO1518" s="4"/>
      <c r="BP1518" s="4"/>
      <c r="BQ1518" s="4"/>
      <c r="BR1518" s="4"/>
      <c r="BS1518" s="4"/>
      <c r="BT1518" s="4"/>
      <c r="BU1518" s="4"/>
      <c r="BV1518" s="4"/>
      <c r="BW1518" s="4"/>
      <c r="BX1518" s="4"/>
      <c r="BY1518" s="4"/>
      <c r="BZ1518" s="4"/>
      <c r="CA1518" s="4"/>
      <c r="CB1518" s="4"/>
      <c r="CC1518" s="4"/>
      <c r="CD1518" s="4"/>
      <c r="CE1518" s="4"/>
      <c r="CF1518" s="4"/>
      <c r="CG1518" s="4"/>
      <c r="CH1518" s="4"/>
      <c r="CI1518" s="4"/>
      <c r="CJ1518" s="4"/>
      <c r="CK1518" s="4"/>
      <c r="CL1518" s="4"/>
      <c r="CM1518" s="4"/>
      <c r="CN1518" s="4"/>
      <c r="CO1518" s="4"/>
      <c r="CP1518" s="4"/>
      <c r="CQ1518" s="4"/>
      <c r="CR1518" s="4"/>
      <c r="CS1518" s="4"/>
      <c r="CT1518" s="4"/>
      <c r="CU1518" s="4"/>
      <c r="CV1518" s="4"/>
      <c r="CW1518" s="4"/>
    </row>
    <row r="1519" ht="12.75" customHeight="1">
      <c r="A1519" s="4"/>
      <c r="B1519" s="4"/>
      <c r="C1519" s="4"/>
      <c r="D1519" s="4"/>
      <c r="E1519" s="4"/>
      <c r="F1519" s="4"/>
      <c r="G1519" s="4"/>
      <c r="H1519" s="4"/>
      <c r="I1519" s="4"/>
      <c r="J1519" s="5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64">
        <v>2011.0</v>
      </c>
      <c r="AM1519" s="64">
        <v>3.0</v>
      </c>
      <c r="AN1519" s="65" t="s">
        <v>61</v>
      </c>
      <c r="AO1519" s="65" t="s">
        <v>59</v>
      </c>
      <c r="AP1519" s="64">
        <v>71.0</v>
      </c>
      <c r="AQ1519" s="64">
        <v>84.0</v>
      </c>
      <c r="AR1519" s="65" t="str">
        <f>IF(Stats!$AP1519&gt;Stats!$AQ1519,Stats!$AN1519,Stats!$AO1519)</f>
        <v>Forrest</v>
      </c>
      <c r="AS1519" s="65" t="str">
        <f>IF(Stats!$AR1519=Stats!$AN1519,CONCATENATE(Stats!$AN1519," over ",Stats!$AO1519),CONCATENATE(Stats!$AO1519," over ",Stats!$AN1519))</f>
        <v>Forrest over Jimmy</v>
      </c>
      <c r="AT1519" s="65" t="str">
        <f>IF(Stats!$AR1519=Stats!$AO1519,CONCATENATE(Stats!$AN1519," loser to ",Stats!$AO1519),CONCATENATE(Stats!$AO1519," loser to ",Stats!$AN1519))</f>
        <v>Jimmy loser to Forrest</v>
      </c>
      <c r="AU1519" s="64">
        <f>ABS(Stats!$AQ1519-Stats!$AP1519)</f>
        <v>13</v>
      </c>
      <c r="AV1519" s="64">
        <f>Stats!$AQ1519+Stats!$AP1519</f>
        <v>155</v>
      </c>
      <c r="AW1519" s="64"/>
      <c r="AX1519" s="4"/>
      <c r="AY1519" s="4"/>
      <c r="AZ1519" s="4"/>
      <c r="BB1519" s="4"/>
      <c r="BC1519" s="4"/>
      <c r="BD1519" s="4"/>
      <c r="BE1519" s="4"/>
      <c r="BG1519" s="4"/>
      <c r="BH1519" s="4"/>
      <c r="BI1519" s="4"/>
      <c r="BJ1519" s="4"/>
      <c r="BK1519" s="4"/>
      <c r="BL1519" s="4"/>
      <c r="BM1519" s="4"/>
      <c r="BN1519" s="4"/>
      <c r="BO1519" s="4"/>
      <c r="BP1519" s="4"/>
      <c r="BQ1519" s="4"/>
      <c r="BR1519" s="4"/>
      <c r="BS1519" s="4"/>
      <c r="BT1519" s="4"/>
      <c r="BU1519" s="4"/>
      <c r="BV1519" s="4"/>
      <c r="BW1519" s="4"/>
      <c r="BX1519" s="4"/>
      <c r="BY1519" s="4"/>
      <c r="BZ1519" s="4"/>
      <c r="CA1519" s="4"/>
      <c r="CB1519" s="4"/>
      <c r="CC1519" s="4"/>
      <c r="CD1519" s="4"/>
      <c r="CE1519" s="4"/>
      <c r="CF1519" s="4"/>
      <c r="CG1519" s="4"/>
      <c r="CH1519" s="4"/>
      <c r="CI1519" s="4"/>
      <c r="CJ1519" s="4"/>
      <c r="CK1519" s="4"/>
      <c r="CL1519" s="4"/>
      <c r="CM1519" s="4"/>
      <c r="CN1519" s="4"/>
      <c r="CO1519" s="4"/>
      <c r="CP1519" s="4"/>
      <c r="CQ1519" s="4"/>
      <c r="CR1519" s="4"/>
      <c r="CS1519" s="4"/>
      <c r="CT1519" s="4"/>
      <c r="CU1519" s="4"/>
      <c r="CV1519" s="4"/>
      <c r="CW1519" s="4"/>
    </row>
    <row r="1520" ht="12.75" customHeight="1">
      <c r="A1520" s="4"/>
      <c r="B1520" s="4"/>
      <c r="C1520" s="4"/>
      <c r="D1520" s="4"/>
      <c r="E1520" s="4"/>
      <c r="F1520" s="4"/>
      <c r="G1520" s="4"/>
      <c r="H1520" s="4"/>
      <c r="I1520" s="4"/>
      <c r="J1520" s="5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5">
        <v>2011.0</v>
      </c>
      <c r="AM1520" s="45">
        <v>3.0</v>
      </c>
      <c r="AN1520" s="46" t="s">
        <v>69</v>
      </c>
      <c r="AO1520" s="46" t="s">
        <v>68</v>
      </c>
      <c r="AP1520" s="45">
        <v>64.0</v>
      </c>
      <c r="AQ1520" s="45">
        <v>70.0</v>
      </c>
      <c r="AR1520" s="46" t="str">
        <f>IF(Stats!$AP1520&gt;Stats!$AQ1520,Stats!$AN1520,Stats!$AO1520)</f>
        <v>Ryan</v>
      </c>
      <c r="AS1520" s="46" t="str">
        <f>IF(Stats!$AR1520=Stats!$AN1520,CONCATENATE(Stats!$AN1520," over ",Stats!$AO1520),CONCATENATE(Stats!$AO1520," over ",Stats!$AN1520))</f>
        <v>Ryan over Todd</v>
      </c>
      <c r="AT1520" s="46" t="str">
        <f>IF(Stats!$AR1520=Stats!$AO1520,CONCATENATE(Stats!$AN1520," loser to ",Stats!$AO1520),CONCATENATE(Stats!$AO1520," loser to ",Stats!$AN1520))</f>
        <v>Todd loser to Ryan</v>
      </c>
      <c r="AU1520" s="45">
        <f>ABS(Stats!$AQ1520-Stats!$AP1520)</f>
        <v>6</v>
      </c>
      <c r="AV1520" s="45">
        <f>Stats!$AQ1520+Stats!$AP1520</f>
        <v>134</v>
      </c>
      <c r="AW1520" s="45"/>
      <c r="AX1520" s="4"/>
      <c r="AY1520" s="4"/>
      <c r="AZ1520" s="4"/>
      <c r="BB1520" s="4"/>
      <c r="BC1520" s="4"/>
      <c r="BD1520" s="4"/>
      <c r="BE1520" s="4"/>
      <c r="BG1520" s="4"/>
      <c r="BH1520" s="4"/>
      <c r="BI1520" s="4"/>
      <c r="BJ1520" s="4"/>
      <c r="BK1520" s="4"/>
      <c r="BL1520" s="4"/>
      <c r="BM1520" s="4"/>
      <c r="BN1520" s="4"/>
      <c r="BO1520" s="4"/>
      <c r="BP1520" s="4"/>
      <c r="BQ1520" s="4"/>
      <c r="BR1520" s="4"/>
      <c r="BS1520" s="4"/>
      <c r="BT1520" s="4"/>
      <c r="BU1520" s="4"/>
      <c r="BV1520" s="4"/>
      <c r="BW1520" s="4"/>
      <c r="BX1520" s="4"/>
      <c r="BY1520" s="4"/>
      <c r="BZ1520" s="4"/>
      <c r="CA1520" s="4"/>
      <c r="CB1520" s="4"/>
      <c r="CC1520" s="4"/>
      <c r="CD1520" s="4"/>
      <c r="CE1520" s="4"/>
      <c r="CF1520" s="4"/>
      <c r="CG1520" s="4"/>
      <c r="CH1520" s="4"/>
      <c r="CI1520" s="4"/>
      <c r="CJ1520" s="4"/>
      <c r="CK1520" s="4"/>
      <c r="CL1520" s="4"/>
      <c r="CM1520" s="4"/>
      <c r="CN1520" s="4"/>
      <c r="CO1520" s="4"/>
      <c r="CP1520" s="4"/>
      <c r="CQ1520" s="4"/>
      <c r="CR1520" s="4"/>
      <c r="CS1520" s="4"/>
      <c r="CT1520" s="4"/>
      <c r="CU1520" s="4"/>
      <c r="CV1520" s="4"/>
      <c r="CW1520" s="4"/>
    </row>
    <row r="1521" ht="12.75" customHeight="1">
      <c r="A1521" s="4"/>
      <c r="B1521" s="4"/>
      <c r="C1521" s="4"/>
      <c r="D1521" s="4"/>
      <c r="E1521" s="4"/>
      <c r="F1521" s="4"/>
      <c r="G1521" s="4"/>
      <c r="H1521" s="4"/>
      <c r="I1521" s="4"/>
      <c r="J1521" s="5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64">
        <v>2011.0</v>
      </c>
      <c r="AM1521" s="64">
        <v>3.0</v>
      </c>
      <c r="AN1521" s="65" t="s">
        <v>65</v>
      </c>
      <c r="AO1521" s="65" t="s">
        <v>66</v>
      </c>
      <c r="AP1521" s="64">
        <v>106.0</v>
      </c>
      <c r="AQ1521" s="64">
        <v>90.0</v>
      </c>
      <c r="AR1521" s="65" t="str">
        <f>IF(Stats!$AP1521&gt;Stats!$AQ1521,Stats!$AN1521,Stats!$AO1521)</f>
        <v>Neill</v>
      </c>
      <c r="AS1521" s="65" t="str">
        <f>IF(Stats!$AR1521=Stats!$AN1521,CONCATENATE(Stats!$AN1521," over ",Stats!$AO1521),CONCATENATE(Stats!$AO1521," over ",Stats!$AN1521))</f>
        <v>Neill over Nixon</v>
      </c>
      <c r="AT1521" s="65" t="str">
        <f>IF(Stats!$AR1521=Stats!$AO1521,CONCATENATE(Stats!$AN1521," loser to ",Stats!$AO1521),CONCATENATE(Stats!$AO1521," loser to ",Stats!$AN1521))</f>
        <v>Nixon loser to Neill</v>
      </c>
      <c r="AU1521" s="64">
        <f>ABS(Stats!$AQ1521-Stats!$AP1521)</f>
        <v>16</v>
      </c>
      <c r="AV1521" s="64">
        <f>Stats!$AQ1521+Stats!$AP1521</f>
        <v>196</v>
      </c>
      <c r="AW1521" s="64"/>
      <c r="AX1521" s="4"/>
      <c r="AY1521" s="4"/>
      <c r="AZ1521" s="4"/>
      <c r="BB1521" s="4"/>
      <c r="BC1521" s="4"/>
      <c r="BD1521" s="4"/>
      <c r="BE1521" s="4"/>
      <c r="BG1521" s="4"/>
      <c r="BH1521" s="4"/>
      <c r="BI1521" s="4"/>
      <c r="BJ1521" s="4"/>
      <c r="BK1521" s="4"/>
      <c r="BL1521" s="4"/>
      <c r="BM1521" s="4"/>
      <c r="BN1521" s="4"/>
      <c r="BO1521" s="4"/>
      <c r="BP1521" s="4"/>
      <c r="BQ1521" s="4"/>
      <c r="BR1521" s="4"/>
      <c r="BS1521" s="4"/>
      <c r="BT1521" s="4"/>
      <c r="BU1521" s="4"/>
      <c r="BV1521" s="4"/>
      <c r="BW1521" s="4"/>
      <c r="BX1521" s="4"/>
      <c r="BY1521" s="4"/>
      <c r="BZ1521" s="4"/>
      <c r="CA1521" s="4"/>
      <c r="CB1521" s="4"/>
      <c r="CC1521" s="4"/>
      <c r="CD1521" s="4"/>
      <c r="CE1521" s="4"/>
      <c r="CF1521" s="4"/>
      <c r="CG1521" s="4"/>
      <c r="CH1521" s="4"/>
      <c r="CI1521" s="4"/>
      <c r="CJ1521" s="4"/>
      <c r="CK1521" s="4"/>
      <c r="CL1521" s="4"/>
      <c r="CM1521" s="4"/>
      <c r="CN1521" s="4"/>
      <c r="CO1521" s="4"/>
      <c r="CP1521" s="4"/>
      <c r="CQ1521" s="4"/>
      <c r="CR1521" s="4"/>
      <c r="CS1521" s="4"/>
      <c r="CT1521" s="4"/>
      <c r="CU1521" s="4"/>
      <c r="CV1521" s="4"/>
      <c r="CW1521" s="4"/>
    </row>
    <row r="1522" ht="12.75" customHeight="1">
      <c r="A1522" s="4"/>
      <c r="B1522" s="4"/>
      <c r="C1522" s="4"/>
      <c r="D1522" s="4"/>
      <c r="E1522" s="4"/>
      <c r="F1522" s="4"/>
      <c r="G1522" s="4"/>
      <c r="H1522" s="4"/>
      <c r="I1522" s="4"/>
      <c r="J1522" s="5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5">
        <v>2011.0</v>
      </c>
      <c r="AM1522" s="45">
        <v>3.0</v>
      </c>
      <c r="AN1522" s="46" t="s">
        <v>49</v>
      </c>
      <c r="AO1522" s="46" t="s">
        <v>55</v>
      </c>
      <c r="AP1522" s="45">
        <v>112.0</v>
      </c>
      <c r="AQ1522" s="45">
        <v>65.0</v>
      </c>
      <c r="AR1522" s="46" t="str">
        <f>IF(Stats!$AP1522&gt;Stats!$AQ1522,Stats!$AN1522,Stats!$AO1522)</f>
        <v>Adler</v>
      </c>
      <c r="AS1522" s="46" t="str">
        <f>IF(Stats!$AR1522=Stats!$AN1522,CONCATENATE(Stats!$AN1522," over ",Stats!$AO1522),CONCATENATE(Stats!$AO1522," over ",Stats!$AN1522))</f>
        <v>Adler over Dave</v>
      </c>
      <c r="AT1522" s="46" t="str">
        <f>IF(Stats!$AR1522=Stats!$AO1522,CONCATENATE(Stats!$AN1522," loser to ",Stats!$AO1522),CONCATENATE(Stats!$AO1522," loser to ",Stats!$AN1522))</f>
        <v>Dave loser to Adler</v>
      </c>
      <c r="AU1522" s="45">
        <f>ABS(Stats!$AQ1522-Stats!$AP1522)</f>
        <v>47</v>
      </c>
      <c r="AV1522" s="45">
        <f>Stats!$AQ1522+Stats!$AP1522</f>
        <v>177</v>
      </c>
      <c r="AW1522" s="45"/>
      <c r="AX1522" s="4"/>
      <c r="AY1522" s="4"/>
      <c r="AZ1522" s="4"/>
      <c r="BB1522" s="4"/>
      <c r="BC1522" s="4"/>
      <c r="BD1522" s="4"/>
      <c r="BE1522" s="4"/>
      <c r="BG1522" s="4"/>
      <c r="BH1522" s="4"/>
      <c r="BI1522" s="4"/>
      <c r="BJ1522" s="4"/>
      <c r="BK1522" s="4"/>
      <c r="BL1522" s="4"/>
      <c r="BM1522" s="4"/>
      <c r="BN1522" s="4"/>
      <c r="BO1522" s="4"/>
      <c r="BP1522" s="4"/>
      <c r="BQ1522" s="4"/>
      <c r="BR1522" s="4"/>
      <c r="BS1522" s="4"/>
      <c r="BT1522" s="4"/>
      <c r="BU1522" s="4"/>
      <c r="BV1522" s="4"/>
      <c r="BW1522" s="4"/>
      <c r="BX1522" s="4"/>
      <c r="BY1522" s="4"/>
      <c r="BZ1522" s="4"/>
      <c r="CA1522" s="4"/>
      <c r="CB1522" s="4"/>
      <c r="CC1522" s="4"/>
      <c r="CD1522" s="4"/>
      <c r="CE1522" s="4"/>
      <c r="CF1522" s="4"/>
      <c r="CG1522" s="4"/>
      <c r="CH1522" s="4"/>
      <c r="CI1522" s="4"/>
      <c r="CJ1522" s="4"/>
      <c r="CK1522" s="4"/>
      <c r="CL1522" s="4"/>
      <c r="CM1522" s="4"/>
      <c r="CN1522" s="4"/>
      <c r="CO1522" s="4"/>
      <c r="CP1522" s="4"/>
      <c r="CQ1522" s="4"/>
      <c r="CR1522" s="4"/>
      <c r="CS1522" s="4"/>
      <c r="CT1522" s="4"/>
      <c r="CU1522" s="4"/>
      <c r="CV1522" s="4"/>
      <c r="CW1522" s="4"/>
    </row>
    <row r="1523" ht="12.75" customHeight="1">
      <c r="A1523" s="4"/>
      <c r="B1523" s="4"/>
      <c r="C1523" s="4"/>
      <c r="D1523" s="4"/>
      <c r="E1523" s="4"/>
      <c r="F1523" s="4"/>
      <c r="G1523" s="4"/>
      <c r="H1523" s="4"/>
      <c r="I1523" s="4"/>
      <c r="J1523" s="5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64">
        <v>2011.0</v>
      </c>
      <c r="AM1523" s="64">
        <v>2.0</v>
      </c>
      <c r="AN1523" s="65" t="s">
        <v>68</v>
      </c>
      <c r="AO1523" s="65" t="s">
        <v>59</v>
      </c>
      <c r="AP1523" s="64">
        <v>68.0</v>
      </c>
      <c r="AQ1523" s="64">
        <v>127.0</v>
      </c>
      <c r="AR1523" s="65" t="str">
        <f>IF(Stats!$AP1523&gt;Stats!$AQ1523,Stats!$AN1523,Stats!$AO1523)</f>
        <v>Forrest</v>
      </c>
      <c r="AS1523" s="65" t="str">
        <f>IF(Stats!$AR1523=Stats!$AN1523,CONCATENATE(Stats!$AN1523," over ",Stats!$AO1523),CONCATENATE(Stats!$AO1523," over ",Stats!$AN1523))</f>
        <v>Forrest over Ryan</v>
      </c>
      <c r="AT1523" s="65" t="str">
        <f>IF(Stats!$AR1523=Stats!$AO1523,CONCATENATE(Stats!$AN1523," loser to ",Stats!$AO1523),CONCATENATE(Stats!$AO1523," loser to ",Stats!$AN1523))</f>
        <v>Ryan loser to Forrest</v>
      </c>
      <c r="AU1523" s="64">
        <f>ABS(Stats!$AQ1523-Stats!$AP1523)</f>
        <v>59</v>
      </c>
      <c r="AV1523" s="64">
        <f>Stats!$AQ1523+Stats!$AP1523</f>
        <v>195</v>
      </c>
      <c r="AW1523" s="64"/>
      <c r="AX1523" s="4"/>
      <c r="AY1523" s="4"/>
      <c r="AZ1523" s="4"/>
      <c r="BB1523" s="4"/>
      <c r="BC1523" s="4"/>
      <c r="BD1523" s="4"/>
      <c r="BE1523" s="4"/>
      <c r="BG1523" s="4"/>
      <c r="BH1523" s="4"/>
      <c r="BI1523" s="4"/>
      <c r="BJ1523" s="4"/>
      <c r="BK1523" s="4"/>
      <c r="BL1523" s="4"/>
      <c r="BM1523" s="4"/>
      <c r="BN1523" s="4"/>
      <c r="BO1523" s="4"/>
      <c r="BP1523" s="4"/>
      <c r="BQ1523" s="4"/>
      <c r="BR1523" s="4"/>
      <c r="BS1523" s="4"/>
      <c r="BT1523" s="4"/>
      <c r="BU1523" s="4"/>
      <c r="BV1523" s="4"/>
      <c r="BW1523" s="4"/>
      <c r="BX1523" s="4"/>
      <c r="BY1523" s="4"/>
      <c r="BZ1523" s="4"/>
      <c r="CA1523" s="4"/>
      <c r="CB1523" s="4"/>
      <c r="CC1523" s="4"/>
      <c r="CD1523" s="4"/>
      <c r="CE1523" s="4"/>
      <c r="CF1523" s="4"/>
      <c r="CG1523" s="4"/>
      <c r="CH1523" s="4"/>
      <c r="CI1523" s="4"/>
      <c r="CJ1523" s="4"/>
      <c r="CK1523" s="4"/>
      <c r="CL1523" s="4"/>
      <c r="CM1523" s="4"/>
      <c r="CN1523" s="4"/>
      <c r="CO1523" s="4"/>
      <c r="CP1523" s="4"/>
      <c r="CQ1523" s="4"/>
      <c r="CR1523" s="4"/>
      <c r="CS1523" s="4"/>
      <c r="CT1523" s="4"/>
      <c r="CU1523" s="4"/>
      <c r="CV1523" s="4"/>
      <c r="CW1523" s="4"/>
    </row>
    <row r="1524" ht="12.75" customHeight="1">
      <c r="A1524" s="4"/>
      <c r="B1524" s="4"/>
      <c r="C1524" s="4"/>
      <c r="D1524" s="4"/>
      <c r="E1524" s="4"/>
      <c r="F1524" s="4"/>
      <c r="G1524" s="4"/>
      <c r="H1524" s="4"/>
      <c r="I1524" s="4"/>
      <c r="J1524" s="5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5">
        <v>2011.0</v>
      </c>
      <c r="AM1524" s="45">
        <v>2.0</v>
      </c>
      <c r="AN1524" s="46" t="s">
        <v>66</v>
      </c>
      <c r="AO1524" s="46" t="s">
        <v>50</v>
      </c>
      <c r="AP1524" s="45">
        <v>88.0</v>
      </c>
      <c r="AQ1524" s="45">
        <v>127.0</v>
      </c>
      <c r="AR1524" s="46" t="str">
        <f>IF(Stats!$AP1524&gt;Stats!$AQ1524,Stats!$AN1524,Stats!$AO1524)</f>
        <v>AJ</v>
      </c>
      <c r="AS1524" s="46" t="str">
        <f>IF(Stats!$AR1524=Stats!$AN1524,CONCATENATE(Stats!$AN1524," over ",Stats!$AO1524),CONCATENATE(Stats!$AO1524," over ",Stats!$AN1524))</f>
        <v>AJ over Nixon</v>
      </c>
      <c r="AT1524" s="46" t="str">
        <f>IF(Stats!$AR1524=Stats!$AO1524,CONCATENATE(Stats!$AN1524," loser to ",Stats!$AO1524),CONCATENATE(Stats!$AO1524," loser to ",Stats!$AN1524))</f>
        <v>Nixon loser to AJ</v>
      </c>
      <c r="AU1524" s="45">
        <f>ABS(Stats!$AQ1524-Stats!$AP1524)</f>
        <v>39</v>
      </c>
      <c r="AV1524" s="45">
        <f>Stats!$AQ1524+Stats!$AP1524</f>
        <v>215</v>
      </c>
      <c r="AW1524" s="45"/>
      <c r="AX1524" s="4"/>
      <c r="AY1524" s="4"/>
      <c r="AZ1524" s="4"/>
      <c r="BB1524" s="4"/>
      <c r="BC1524" s="4"/>
      <c r="BD1524" s="4"/>
      <c r="BE1524" s="4"/>
      <c r="BG1524" s="4"/>
      <c r="BH1524" s="4"/>
      <c r="BI1524" s="4"/>
      <c r="BJ1524" s="4"/>
      <c r="BK1524" s="4"/>
      <c r="BL1524" s="4"/>
      <c r="BM1524" s="4"/>
      <c r="BN1524" s="4"/>
      <c r="BO1524" s="4"/>
      <c r="BP1524" s="4"/>
      <c r="BQ1524" s="4"/>
      <c r="BR1524" s="4"/>
      <c r="BS1524" s="4"/>
      <c r="BT1524" s="4"/>
      <c r="BU1524" s="4"/>
      <c r="BV1524" s="4"/>
      <c r="BW1524" s="4"/>
      <c r="BX1524" s="4"/>
      <c r="BY1524" s="4"/>
      <c r="BZ1524" s="4"/>
      <c r="CA1524" s="4"/>
      <c r="CB1524" s="4"/>
      <c r="CC1524" s="4"/>
      <c r="CD1524" s="4"/>
      <c r="CE1524" s="4"/>
      <c r="CF1524" s="4"/>
      <c r="CG1524" s="4"/>
      <c r="CH1524" s="4"/>
      <c r="CI1524" s="4"/>
      <c r="CJ1524" s="4"/>
      <c r="CK1524" s="4"/>
      <c r="CL1524" s="4"/>
      <c r="CM1524" s="4"/>
      <c r="CN1524" s="4"/>
      <c r="CO1524" s="4"/>
      <c r="CP1524" s="4"/>
      <c r="CQ1524" s="4"/>
      <c r="CR1524" s="4"/>
      <c r="CS1524" s="4"/>
      <c r="CT1524" s="4"/>
      <c r="CU1524" s="4"/>
      <c r="CV1524" s="4"/>
      <c r="CW1524" s="4"/>
    </row>
    <row r="1525" ht="12.75" customHeight="1">
      <c r="A1525" s="4"/>
      <c r="B1525" s="4"/>
      <c r="C1525" s="4"/>
      <c r="D1525" s="4"/>
      <c r="E1525" s="4"/>
      <c r="F1525" s="4"/>
      <c r="G1525" s="4"/>
      <c r="H1525" s="4"/>
      <c r="I1525" s="4"/>
      <c r="J1525" s="5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64">
        <v>2011.0</v>
      </c>
      <c r="AM1525" s="64">
        <v>2.0</v>
      </c>
      <c r="AN1525" s="65" t="s">
        <v>55</v>
      </c>
      <c r="AO1525" s="65" t="s">
        <v>63</v>
      </c>
      <c r="AP1525" s="64">
        <v>139.0</v>
      </c>
      <c r="AQ1525" s="64">
        <v>84.0</v>
      </c>
      <c r="AR1525" s="65" t="str">
        <f>IF(Stats!$AP1525&gt;Stats!$AQ1525,Stats!$AN1525,Stats!$AO1525)</f>
        <v>Dave</v>
      </c>
      <c r="AS1525" s="65" t="str">
        <f>IF(Stats!$AR1525=Stats!$AN1525,CONCATENATE(Stats!$AN1525," over ",Stats!$AO1525),CONCATENATE(Stats!$AO1525," over ",Stats!$AN1525))</f>
        <v>Dave over Mike S</v>
      </c>
      <c r="AT1525" s="65" t="str">
        <f>IF(Stats!$AR1525=Stats!$AO1525,CONCATENATE(Stats!$AN1525," loser to ",Stats!$AO1525),CONCATENATE(Stats!$AO1525," loser to ",Stats!$AN1525))</f>
        <v>Mike S loser to Dave</v>
      </c>
      <c r="AU1525" s="64">
        <f>ABS(Stats!$AQ1525-Stats!$AP1525)</f>
        <v>55</v>
      </c>
      <c r="AV1525" s="64">
        <f>Stats!$AQ1525+Stats!$AP1525</f>
        <v>223</v>
      </c>
      <c r="AW1525" s="64"/>
      <c r="AX1525" s="4"/>
      <c r="AY1525" s="4"/>
      <c r="AZ1525" s="4"/>
      <c r="BB1525" s="4"/>
      <c r="BC1525" s="4"/>
      <c r="BD1525" s="4"/>
      <c r="BE1525" s="4"/>
      <c r="BG1525" s="4"/>
      <c r="BH1525" s="4"/>
      <c r="BI1525" s="4"/>
      <c r="BJ1525" s="4"/>
      <c r="BK1525" s="4"/>
      <c r="BL1525" s="4"/>
      <c r="BM1525" s="4"/>
      <c r="BN1525" s="4"/>
      <c r="BO1525" s="4"/>
      <c r="BP1525" s="4"/>
      <c r="BQ1525" s="4"/>
      <c r="BR1525" s="4"/>
      <c r="BS1525" s="4"/>
      <c r="BT1525" s="4"/>
      <c r="BU1525" s="4"/>
      <c r="BV1525" s="4"/>
      <c r="BW1525" s="4"/>
      <c r="BX1525" s="4"/>
      <c r="BY1525" s="4"/>
      <c r="BZ1525" s="4"/>
      <c r="CA1525" s="4"/>
      <c r="CB1525" s="4"/>
      <c r="CC1525" s="4"/>
      <c r="CD1525" s="4"/>
      <c r="CE1525" s="4"/>
      <c r="CF1525" s="4"/>
      <c r="CG1525" s="4"/>
      <c r="CH1525" s="4"/>
      <c r="CI1525" s="4"/>
      <c r="CJ1525" s="4"/>
      <c r="CK1525" s="4"/>
      <c r="CL1525" s="4"/>
      <c r="CM1525" s="4"/>
      <c r="CN1525" s="4"/>
      <c r="CO1525" s="4"/>
      <c r="CP1525" s="4"/>
      <c r="CQ1525" s="4"/>
      <c r="CR1525" s="4"/>
      <c r="CS1525" s="4"/>
      <c r="CT1525" s="4"/>
      <c r="CU1525" s="4"/>
      <c r="CV1525" s="4"/>
      <c r="CW1525" s="4"/>
    </row>
    <row r="1526" ht="12.75" customHeight="1">
      <c r="A1526" s="4"/>
      <c r="B1526" s="4"/>
      <c r="C1526" s="4"/>
      <c r="D1526" s="4"/>
      <c r="E1526" s="4"/>
      <c r="F1526" s="4"/>
      <c r="G1526" s="4"/>
      <c r="H1526" s="4"/>
      <c r="I1526" s="4"/>
      <c r="J1526" s="5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5">
        <v>2011.0</v>
      </c>
      <c r="AM1526" s="45">
        <v>2.0</v>
      </c>
      <c r="AN1526" s="46" t="s">
        <v>65</v>
      </c>
      <c r="AO1526" s="46" t="s">
        <v>61</v>
      </c>
      <c r="AP1526" s="45">
        <v>127.0</v>
      </c>
      <c r="AQ1526" s="45">
        <v>105.0</v>
      </c>
      <c r="AR1526" s="46" t="str">
        <f>IF(Stats!$AP1526&gt;Stats!$AQ1526,Stats!$AN1526,Stats!$AO1526)</f>
        <v>Neill</v>
      </c>
      <c r="AS1526" s="46" t="str">
        <f>IF(Stats!$AR1526=Stats!$AN1526,CONCATENATE(Stats!$AN1526," over ",Stats!$AO1526),CONCATENATE(Stats!$AO1526," over ",Stats!$AN1526))</f>
        <v>Neill over Jimmy</v>
      </c>
      <c r="AT1526" s="46" t="str">
        <f>IF(Stats!$AR1526=Stats!$AO1526,CONCATENATE(Stats!$AN1526," loser to ",Stats!$AO1526),CONCATENATE(Stats!$AO1526," loser to ",Stats!$AN1526))</f>
        <v>Jimmy loser to Neill</v>
      </c>
      <c r="AU1526" s="45">
        <f>ABS(Stats!$AQ1526-Stats!$AP1526)</f>
        <v>22</v>
      </c>
      <c r="AV1526" s="45">
        <f>Stats!$AQ1526+Stats!$AP1526</f>
        <v>232</v>
      </c>
      <c r="AW1526" s="45"/>
      <c r="AX1526" s="4"/>
      <c r="AY1526" s="4"/>
      <c r="AZ1526" s="4"/>
      <c r="BB1526" s="4"/>
      <c r="BC1526" s="4"/>
      <c r="BD1526" s="4"/>
      <c r="BE1526" s="4"/>
      <c r="BG1526" s="4"/>
      <c r="BH1526" s="4"/>
      <c r="BI1526" s="4"/>
      <c r="BJ1526" s="4"/>
      <c r="BK1526" s="4"/>
      <c r="BL1526" s="4"/>
      <c r="BM1526" s="4"/>
      <c r="BN1526" s="4"/>
      <c r="BO1526" s="4"/>
      <c r="BP1526" s="4"/>
      <c r="BQ1526" s="4"/>
      <c r="BR1526" s="4"/>
      <c r="BS1526" s="4"/>
      <c r="BT1526" s="4"/>
      <c r="BU1526" s="4"/>
      <c r="BV1526" s="4"/>
      <c r="BW1526" s="4"/>
      <c r="BX1526" s="4"/>
      <c r="BY1526" s="4"/>
      <c r="BZ1526" s="4"/>
      <c r="CA1526" s="4"/>
      <c r="CB1526" s="4"/>
      <c r="CC1526" s="4"/>
      <c r="CD1526" s="4"/>
      <c r="CE1526" s="4"/>
      <c r="CF1526" s="4"/>
      <c r="CG1526" s="4"/>
      <c r="CH1526" s="4"/>
      <c r="CI1526" s="4"/>
      <c r="CJ1526" s="4"/>
      <c r="CK1526" s="4"/>
      <c r="CL1526" s="4"/>
      <c r="CM1526" s="4"/>
      <c r="CN1526" s="4"/>
      <c r="CO1526" s="4"/>
      <c r="CP1526" s="4"/>
      <c r="CQ1526" s="4"/>
      <c r="CR1526" s="4"/>
      <c r="CS1526" s="4"/>
      <c r="CT1526" s="4"/>
      <c r="CU1526" s="4"/>
      <c r="CV1526" s="4"/>
      <c r="CW1526" s="4"/>
    </row>
    <row r="1527" ht="12.75" customHeight="1">
      <c r="A1527" s="4"/>
      <c r="B1527" s="4"/>
      <c r="C1527" s="4"/>
      <c r="D1527" s="4"/>
      <c r="E1527" s="4"/>
      <c r="F1527" s="4"/>
      <c r="G1527" s="4"/>
      <c r="H1527" s="4"/>
      <c r="I1527" s="4"/>
      <c r="J1527" s="5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64">
        <v>2011.0</v>
      </c>
      <c r="AM1527" s="64">
        <v>2.0</v>
      </c>
      <c r="AN1527" s="65" t="s">
        <v>49</v>
      </c>
      <c r="AO1527" s="65" t="s">
        <v>69</v>
      </c>
      <c r="AP1527" s="64">
        <v>85.0</v>
      </c>
      <c r="AQ1527" s="64">
        <v>115.0</v>
      </c>
      <c r="AR1527" s="65" t="str">
        <f>IF(Stats!$AP1527&gt;Stats!$AQ1527,Stats!$AN1527,Stats!$AO1527)</f>
        <v>Todd</v>
      </c>
      <c r="AS1527" s="65" t="str">
        <f>IF(Stats!$AR1527=Stats!$AN1527,CONCATENATE(Stats!$AN1527," over ",Stats!$AO1527),CONCATENATE(Stats!$AO1527," over ",Stats!$AN1527))</f>
        <v>Todd over Adler</v>
      </c>
      <c r="AT1527" s="65" t="str">
        <f>IF(Stats!$AR1527=Stats!$AO1527,CONCATENATE(Stats!$AN1527," loser to ",Stats!$AO1527),CONCATENATE(Stats!$AO1527," loser to ",Stats!$AN1527))</f>
        <v>Adler loser to Todd</v>
      </c>
      <c r="AU1527" s="64">
        <f>ABS(Stats!$AQ1527-Stats!$AP1527)</f>
        <v>30</v>
      </c>
      <c r="AV1527" s="64">
        <f>Stats!$AQ1527+Stats!$AP1527</f>
        <v>200</v>
      </c>
      <c r="AW1527" s="64"/>
      <c r="AX1527" s="4"/>
      <c r="AY1527" s="4"/>
      <c r="AZ1527" s="4"/>
      <c r="BB1527" s="4"/>
      <c r="BC1527" s="4"/>
      <c r="BD1527" s="4"/>
      <c r="BE1527" s="4"/>
      <c r="BG1527" s="4"/>
      <c r="BH1527" s="4"/>
      <c r="BI1527" s="4"/>
      <c r="BJ1527" s="4"/>
      <c r="BK1527" s="4"/>
      <c r="BL1527" s="4"/>
      <c r="BM1527" s="4"/>
      <c r="BN1527" s="4"/>
      <c r="BO1527" s="4"/>
      <c r="BP1527" s="4"/>
      <c r="BQ1527" s="4"/>
      <c r="BR1527" s="4"/>
      <c r="BS1527" s="4"/>
      <c r="BT1527" s="4"/>
      <c r="BU1527" s="4"/>
      <c r="BV1527" s="4"/>
      <c r="BW1527" s="4"/>
      <c r="BX1527" s="4"/>
      <c r="BY1527" s="4"/>
      <c r="BZ1527" s="4"/>
      <c r="CA1527" s="4"/>
      <c r="CB1527" s="4"/>
      <c r="CC1527" s="4"/>
      <c r="CD1527" s="4"/>
      <c r="CE1527" s="4"/>
      <c r="CF1527" s="4"/>
      <c r="CG1527" s="4"/>
      <c r="CH1527" s="4"/>
      <c r="CI1527" s="4"/>
      <c r="CJ1527" s="4"/>
      <c r="CK1527" s="4"/>
      <c r="CL1527" s="4"/>
      <c r="CM1527" s="4"/>
      <c r="CN1527" s="4"/>
      <c r="CO1527" s="4"/>
      <c r="CP1527" s="4"/>
      <c r="CQ1527" s="4"/>
      <c r="CR1527" s="4"/>
      <c r="CS1527" s="4"/>
      <c r="CT1527" s="4"/>
      <c r="CU1527" s="4"/>
      <c r="CV1527" s="4"/>
      <c r="CW1527" s="4"/>
    </row>
    <row r="1528" ht="12.75" customHeight="1">
      <c r="A1528" s="4"/>
      <c r="B1528" s="4"/>
      <c r="C1528" s="4"/>
      <c r="D1528" s="4"/>
      <c r="E1528" s="4"/>
      <c r="F1528" s="4"/>
      <c r="G1528" s="4"/>
      <c r="H1528" s="4"/>
      <c r="I1528" s="4"/>
      <c r="J1528" s="5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5">
        <v>2011.0</v>
      </c>
      <c r="AM1528" s="45">
        <v>1.0</v>
      </c>
      <c r="AN1528" s="46" t="s">
        <v>55</v>
      </c>
      <c r="AO1528" s="46" t="s">
        <v>66</v>
      </c>
      <c r="AP1528" s="45">
        <v>69.0</v>
      </c>
      <c r="AQ1528" s="45">
        <v>103.0</v>
      </c>
      <c r="AR1528" s="46" t="str">
        <f>IF(Stats!$AP1528&gt;Stats!$AQ1528,Stats!$AN1528,Stats!$AO1528)</f>
        <v>Nixon</v>
      </c>
      <c r="AS1528" s="46" t="str">
        <f>IF(Stats!$AR1528=Stats!$AN1528,CONCATENATE(Stats!$AN1528," over ",Stats!$AO1528),CONCATENATE(Stats!$AO1528," over ",Stats!$AN1528))</f>
        <v>Nixon over Dave</v>
      </c>
      <c r="AT1528" s="46" t="str">
        <f>IF(Stats!$AR1528=Stats!$AO1528,CONCATENATE(Stats!$AN1528," loser to ",Stats!$AO1528),CONCATENATE(Stats!$AO1528," loser to ",Stats!$AN1528))</f>
        <v>Dave loser to Nixon</v>
      </c>
      <c r="AU1528" s="45">
        <f>ABS(Stats!$AQ1528-Stats!$AP1528)</f>
        <v>34</v>
      </c>
      <c r="AV1528" s="45">
        <f>Stats!$AQ1528+Stats!$AP1528</f>
        <v>172</v>
      </c>
      <c r="AW1528" s="45"/>
      <c r="AX1528" s="4"/>
      <c r="AY1528" s="4"/>
      <c r="AZ1528" s="4"/>
      <c r="BB1528" s="4"/>
      <c r="BC1528" s="4"/>
      <c r="BD1528" s="4"/>
      <c r="BE1528" s="4"/>
      <c r="BG1528" s="4"/>
      <c r="BH1528" s="4"/>
      <c r="BI1528" s="4"/>
      <c r="BJ1528" s="4"/>
      <c r="BK1528" s="4"/>
      <c r="BL1528" s="4"/>
      <c r="BM1528" s="4"/>
      <c r="BN1528" s="4"/>
      <c r="BO1528" s="4"/>
      <c r="BP1528" s="4"/>
      <c r="BQ1528" s="4"/>
      <c r="BR1528" s="4"/>
      <c r="BS1528" s="4"/>
      <c r="BT1528" s="4"/>
      <c r="BU1528" s="4"/>
      <c r="BV1528" s="4"/>
      <c r="BW1528" s="4"/>
      <c r="BX1528" s="4"/>
      <c r="BY1528" s="4"/>
      <c r="BZ1528" s="4"/>
      <c r="CA1528" s="4"/>
      <c r="CB1528" s="4"/>
      <c r="CC1528" s="4"/>
      <c r="CD1528" s="4"/>
      <c r="CE1528" s="4"/>
      <c r="CF1528" s="4"/>
      <c r="CG1528" s="4"/>
      <c r="CH1528" s="4"/>
      <c r="CI1528" s="4"/>
      <c r="CJ1528" s="4"/>
      <c r="CK1528" s="4"/>
      <c r="CL1528" s="4"/>
      <c r="CM1528" s="4"/>
      <c r="CN1528" s="4"/>
      <c r="CO1528" s="4"/>
      <c r="CP1528" s="4"/>
      <c r="CQ1528" s="4"/>
      <c r="CR1528" s="4"/>
      <c r="CS1528" s="4"/>
      <c r="CT1528" s="4"/>
      <c r="CU1528" s="4"/>
      <c r="CV1528" s="4"/>
      <c r="CW1528" s="4"/>
    </row>
    <row r="1529" ht="12.75" customHeight="1">
      <c r="A1529" s="4"/>
      <c r="B1529" s="4"/>
      <c r="C1529" s="4"/>
      <c r="D1529" s="4"/>
      <c r="E1529" s="4"/>
      <c r="F1529" s="4"/>
      <c r="G1529" s="4"/>
      <c r="H1529" s="4"/>
      <c r="I1529" s="4"/>
      <c r="J1529" s="5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64">
        <v>2011.0</v>
      </c>
      <c r="AM1529" s="64">
        <v>1.0</v>
      </c>
      <c r="AN1529" s="65" t="s">
        <v>59</v>
      </c>
      <c r="AO1529" s="65" t="s">
        <v>65</v>
      </c>
      <c r="AP1529" s="64">
        <v>119.0</v>
      </c>
      <c r="AQ1529" s="64">
        <v>64.0</v>
      </c>
      <c r="AR1529" s="65" t="str">
        <f>IF(Stats!$AP1529&gt;Stats!$AQ1529,Stats!$AN1529,Stats!$AO1529)</f>
        <v>Forrest</v>
      </c>
      <c r="AS1529" s="65" t="str">
        <f>IF(Stats!$AR1529=Stats!$AN1529,CONCATENATE(Stats!$AN1529," over ",Stats!$AO1529),CONCATENATE(Stats!$AO1529," over ",Stats!$AN1529))</f>
        <v>Forrest over Neill</v>
      </c>
      <c r="AT1529" s="65" t="str">
        <f>IF(Stats!$AR1529=Stats!$AO1529,CONCATENATE(Stats!$AN1529," loser to ",Stats!$AO1529),CONCATENATE(Stats!$AO1529," loser to ",Stats!$AN1529))</f>
        <v>Neill loser to Forrest</v>
      </c>
      <c r="AU1529" s="64">
        <f>ABS(Stats!$AQ1529-Stats!$AP1529)</f>
        <v>55</v>
      </c>
      <c r="AV1529" s="64">
        <f>Stats!$AQ1529+Stats!$AP1529</f>
        <v>183</v>
      </c>
      <c r="AW1529" s="64"/>
      <c r="AX1529" s="4"/>
      <c r="AY1529" s="4"/>
      <c r="AZ1529" s="4"/>
      <c r="BB1529" s="4"/>
      <c r="BC1529" s="4"/>
      <c r="BD1529" s="4"/>
      <c r="BE1529" s="4"/>
      <c r="BG1529" s="4"/>
      <c r="BH1529" s="4"/>
      <c r="BI1529" s="4"/>
      <c r="BJ1529" s="4"/>
      <c r="BK1529" s="4"/>
      <c r="BL1529" s="4"/>
      <c r="BM1529" s="4"/>
      <c r="BN1529" s="4"/>
      <c r="BO1529" s="4"/>
      <c r="BP1529" s="4"/>
      <c r="BQ1529" s="4"/>
      <c r="BR1529" s="4"/>
      <c r="BS1529" s="4"/>
      <c r="BT1529" s="4"/>
      <c r="BU1529" s="4"/>
      <c r="BV1529" s="4"/>
      <c r="BW1529" s="4"/>
      <c r="BX1529" s="4"/>
      <c r="BY1529" s="4"/>
      <c r="BZ1529" s="4"/>
      <c r="CA1529" s="4"/>
      <c r="CB1529" s="4"/>
      <c r="CC1529" s="4"/>
      <c r="CD1529" s="4"/>
      <c r="CE1529" s="4"/>
      <c r="CF1529" s="4"/>
      <c r="CG1529" s="4"/>
      <c r="CH1529" s="4"/>
      <c r="CI1529" s="4"/>
      <c r="CJ1529" s="4"/>
      <c r="CK1529" s="4"/>
      <c r="CL1529" s="4"/>
      <c r="CM1529" s="4"/>
      <c r="CN1529" s="4"/>
      <c r="CO1529" s="4"/>
      <c r="CP1529" s="4"/>
      <c r="CQ1529" s="4"/>
      <c r="CR1529" s="4"/>
      <c r="CS1529" s="4"/>
      <c r="CT1529" s="4"/>
      <c r="CU1529" s="4"/>
      <c r="CV1529" s="4"/>
      <c r="CW1529" s="4"/>
    </row>
    <row r="1530" ht="12.75" customHeight="1">
      <c r="A1530" s="4"/>
      <c r="B1530" s="4"/>
      <c r="C1530" s="4"/>
      <c r="D1530" s="4"/>
      <c r="E1530" s="4"/>
      <c r="F1530" s="4"/>
      <c r="G1530" s="4"/>
      <c r="H1530" s="4"/>
      <c r="I1530" s="4"/>
      <c r="J1530" s="5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5">
        <v>2011.0</v>
      </c>
      <c r="AM1530" s="45">
        <v>1.0</v>
      </c>
      <c r="AN1530" s="46" t="s">
        <v>68</v>
      </c>
      <c r="AO1530" s="46" t="s">
        <v>49</v>
      </c>
      <c r="AP1530" s="45">
        <v>74.0</v>
      </c>
      <c r="AQ1530" s="45">
        <v>100.0</v>
      </c>
      <c r="AR1530" s="46" t="str">
        <f>IF(Stats!$AP1530&gt;Stats!$AQ1530,Stats!$AN1530,Stats!$AO1530)</f>
        <v>Adler</v>
      </c>
      <c r="AS1530" s="46" t="str">
        <f>IF(Stats!$AR1530=Stats!$AN1530,CONCATENATE(Stats!$AN1530," over ",Stats!$AO1530),CONCATENATE(Stats!$AO1530," over ",Stats!$AN1530))</f>
        <v>Adler over Ryan</v>
      </c>
      <c r="AT1530" s="46" t="str">
        <f>IF(Stats!$AR1530=Stats!$AO1530,CONCATENATE(Stats!$AN1530," loser to ",Stats!$AO1530),CONCATENATE(Stats!$AO1530," loser to ",Stats!$AN1530))</f>
        <v>Ryan loser to Adler</v>
      </c>
      <c r="AU1530" s="45">
        <f>ABS(Stats!$AQ1530-Stats!$AP1530)</f>
        <v>26</v>
      </c>
      <c r="AV1530" s="45">
        <f>Stats!$AQ1530+Stats!$AP1530</f>
        <v>174</v>
      </c>
      <c r="AW1530" s="45"/>
      <c r="AX1530" s="4"/>
      <c r="AY1530" s="4"/>
      <c r="AZ1530" s="4"/>
      <c r="BB1530" s="4"/>
      <c r="BC1530" s="4"/>
      <c r="BD1530" s="4"/>
      <c r="BE1530" s="4"/>
      <c r="BG1530" s="4"/>
      <c r="BH1530" s="4"/>
      <c r="BI1530" s="4"/>
      <c r="BJ1530" s="4"/>
      <c r="BK1530" s="4"/>
      <c r="BL1530" s="4"/>
      <c r="BM1530" s="4"/>
      <c r="BN1530" s="4"/>
      <c r="BO1530" s="4"/>
      <c r="BP1530" s="4"/>
      <c r="BQ1530" s="4"/>
      <c r="BR1530" s="4"/>
      <c r="BS1530" s="4"/>
      <c r="BT1530" s="4"/>
      <c r="BU1530" s="4"/>
      <c r="BV1530" s="4"/>
      <c r="BW1530" s="4"/>
      <c r="BX1530" s="4"/>
      <c r="BY1530" s="4"/>
      <c r="BZ1530" s="4"/>
      <c r="CA1530" s="4"/>
      <c r="CB1530" s="4"/>
      <c r="CC1530" s="4"/>
      <c r="CD1530" s="4"/>
      <c r="CE1530" s="4"/>
      <c r="CF1530" s="4"/>
      <c r="CG1530" s="4"/>
      <c r="CH1530" s="4"/>
      <c r="CI1530" s="4"/>
      <c r="CJ1530" s="4"/>
      <c r="CK1530" s="4"/>
      <c r="CL1530" s="4"/>
      <c r="CM1530" s="4"/>
      <c r="CN1530" s="4"/>
      <c r="CO1530" s="4"/>
      <c r="CP1530" s="4"/>
      <c r="CQ1530" s="4"/>
      <c r="CR1530" s="4"/>
      <c r="CS1530" s="4"/>
      <c r="CT1530" s="4"/>
      <c r="CU1530" s="4"/>
      <c r="CV1530" s="4"/>
      <c r="CW1530" s="4"/>
    </row>
    <row r="1531" ht="12.75" customHeight="1">
      <c r="A1531" s="4"/>
      <c r="B1531" s="4"/>
      <c r="C1531" s="4"/>
      <c r="D1531" s="4"/>
      <c r="E1531" s="4"/>
      <c r="F1531" s="4"/>
      <c r="G1531" s="4"/>
      <c r="H1531" s="4"/>
      <c r="I1531" s="4"/>
      <c r="J1531" s="5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64">
        <v>2011.0</v>
      </c>
      <c r="AM1531" s="64">
        <v>1.0</v>
      </c>
      <c r="AN1531" s="65" t="s">
        <v>50</v>
      </c>
      <c r="AO1531" s="65" t="s">
        <v>61</v>
      </c>
      <c r="AP1531" s="64">
        <v>75.0</v>
      </c>
      <c r="AQ1531" s="64">
        <v>98.0</v>
      </c>
      <c r="AR1531" s="65" t="str">
        <f>IF(Stats!$AP1531&gt;Stats!$AQ1531,Stats!$AN1531,Stats!$AO1531)</f>
        <v>Jimmy</v>
      </c>
      <c r="AS1531" s="65" t="str">
        <f>IF(Stats!$AR1531=Stats!$AN1531,CONCATENATE(Stats!$AN1531," over ",Stats!$AO1531),CONCATENATE(Stats!$AO1531," over ",Stats!$AN1531))</f>
        <v>Jimmy over AJ</v>
      </c>
      <c r="AT1531" s="65" t="str">
        <f>IF(Stats!$AR1531=Stats!$AO1531,CONCATENATE(Stats!$AN1531," loser to ",Stats!$AO1531),CONCATENATE(Stats!$AO1531," loser to ",Stats!$AN1531))</f>
        <v>AJ loser to Jimmy</v>
      </c>
      <c r="AU1531" s="64">
        <f>ABS(Stats!$AQ1531-Stats!$AP1531)</f>
        <v>23</v>
      </c>
      <c r="AV1531" s="64">
        <f>Stats!$AQ1531+Stats!$AP1531</f>
        <v>173</v>
      </c>
      <c r="AW1531" s="64"/>
      <c r="AX1531" s="4"/>
      <c r="AY1531" s="4"/>
      <c r="AZ1531" s="4"/>
      <c r="BB1531" s="4"/>
      <c r="BC1531" s="4"/>
      <c r="BD1531" s="4"/>
      <c r="BE1531" s="4"/>
      <c r="BG1531" s="4"/>
      <c r="BH1531" s="4"/>
      <c r="BI1531" s="4"/>
      <c r="BJ1531" s="4"/>
      <c r="BK1531" s="4"/>
      <c r="BL1531" s="4"/>
      <c r="BM1531" s="4"/>
      <c r="BN1531" s="4"/>
      <c r="BO1531" s="4"/>
      <c r="BP1531" s="4"/>
      <c r="BQ1531" s="4"/>
      <c r="BR1531" s="4"/>
      <c r="BS1531" s="4"/>
      <c r="BT1531" s="4"/>
      <c r="BU1531" s="4"/>
      <c r="BV1531" s="4"/>
      <c r="BW1531" s="4"/>
      <c r="BX1531" s="4"/>
      <c r="BY1531" s="4"/>
      <c r="BZ1531" s="4"/>
      <c r="CA1531" s="4"/>
      <c r="CB1531" s="4"/>
      <c r="CC1531" s="4"/>
      <c r="CD1531" s="4"/>
      <c r="CE1531" s="4"/>
      <c r="CF1531" s="4"/>
      <c r="CG1531" s="4"/>
      <c r="CH1531" s="4"/>
      <c r="CI1531" s="4"/>
      <c r="CJ1531" s="4"/>
      <c r="CK1531" s="4"/>
      <c r="CL1531" s="4"/>
      <c r="CM1531" s="4"/>
      <c r="CN1531" s="4"/>
      <c r="CO1531" s="4"/>
      <c r="CP1531" s="4"/>
      <c r="CQ1531" s="4"/>
      <c r="CR1531" s="4"/>
      <c r="CS1531" s="4"/>
      <c r="CT1531" s="4"/>
      <c r="CU1531" s="4"/>
      <c r="CV1531" s="4"/>
      <c r="CW1531" s="4"/>
    </row>
    <row r="1532" ht="12.75" customHeight="1">
      <c r="A1532" s="4"/>
      <c r="B1532" s="4"/>
      <c r="C1532" s="4"/>
      <c r="D1532" s="4"/>
      <c r="E1532" s="4"/>
      <c r="F1532" s="4"/>
      <c r="G1532" s="4"/>
      <c r="H1532" s="4"/>
      <c r="I1532" s="4"/>
      <c r="J1532" s="5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5">
        <v>2011.0</v>
      </c>
      <c r="AM1532" s="45">
        <v>1.0</v>
      </c>
      <c r="AN1532" s="46" t="s">
        <v>63</v>
      </c>
      <c r="AO1532" s="46" t="s">
        <v>69</v>
      </c>
      <c r="AP1532" s="45">
        <v>96.0</v>
      </c>
      <c r="AQ1532" s="45">
        <v>79.0</v>
      </c>
      <c r="AR1532" s="46" t="str">
        <f>IF(Stats!$AP1532&gt;Stats!$AQ1532,Stats!$AN1532,Stats!$AO1532)</f>
        <v>Mike S</v>
      </c>
      <c r="AS1532" s="46" t="str">
        <f>IF(Stats!$AR1532=Stats!$AN1532,CONCATENATE(Stats!$AN1532," over ",Stats!$AO1532),CONCATENATE(Stats!$AO1532," over ",Stats!$AN1532))</f>
        <v>Mike S over Todd</v>
      </c>
      <c r="AT1532" s="46" t="str">
        <f>IF(Stats!$AR1532=Stats!$AO1532,CONCATENATE(Stats!$AN1532," loser to ",Stats!$AO1532),CONCATENATE(Stats!$AO1532," loser to ",Stats!$AN1532))</f>
        <v>Todd loser to Mike S</v>
      </c>
      <c r="AU1532" s="45">
        <f>ABS(Stats!$AQ1532-Stats!$AP1532)</f>
        <v>17</v>
      </c>
      <c r="AV1532" s="45">
        <f>Stats!$AQ1532+Stats!$AP1532</f>
        <v>175</v>
      </c>
      <c r="AW1532" s="45"/>
      <c r="AX1532" s="4"/>
      <c r="AY1532" s="4"/>
      <c r="AZ1532" s="4"/>
      <c r="BB1532" s="4"/>
      <c r="BC1532" s="4"/>
      <c r="BD1532" s="4"/>
      <c r="BE1532" s="4"/>
      <c r="BG1532" s="4"/>
      <c r="BH1532" s="4"/>
      <c r="BI1532" s="4"/>
      <c r="BJ1532" s="4"/>
      <c r="BK1532" s="4"/>
      <c r="BL1532" s="4"/>
      <c r="BM1532" s="4"/>
      <c r="BN1532" s="4"/>
      <c r="BO1532" s="4"/>
      <c r="BP1532" s="4"/>
      <c r="BQ1532" s="4"/>
      <c r="BR1532" s="4"/>
      <c r="BS1532" s="4"/>
      <c r="BT1532" s="4"/>
      <c r="BU1532" s="4"/>
      <c r="BV1532" s="4"/>
      <c r="BW1532" s="4"/>
      <c r="BX1532" s="4"/>
      <c r="BY1532" s="4"/>
      <c r="BZ1532" s="4"/>
      <c r="CA1532" s="4"/>
      <c r="CB1532" s="4"/>
      <c r="CC1532" s="4"/>
      <c r="CD1532" s="4"/>
      <c r="CE1532" s="4"/>
      <c r="CF1532" s="4"/>
      <c r="CG1532" s="4"/>
      <c r="CH1532" s="4"/>
      <c r="CI1532" s="4"/>
      <c r="CJ1532" s="4"/>
      <c r="CK1532" s="4"/>
      <c r="CL1532" s="4"/>
      <c r="CM1532" s="4"/>
      <c r="CN1532" s="4"/>
      <c r="CO1532" s="4"/>
      <c r="CP1532" s="4"/>
      <c r="CQ1532" s="4"/>
      <c r="CR1532" s="4"/>
      <c r="CS1532" s="4"/>
      <c r="CT1532" s="4"/>
      <c r="CU1532" s="4"/>
      <c r="CV1532" s="4"/>
      <c r="CW1532" s="4"/>
    </row>
    <row r="1533" ht="12.75" customHeight="1">
      <c r="A1533" s="4"/>
      <c r="B1533" s="4"/>
      <c r="C1533" s="4"/>
      <c r="D1533" s="4"/>
      <c r="E1533" s="4"/>
      <c r="F1533" s="4"/>
      <c r="G1533" s="4"/>
      <c r="H1533" s="4"/>
      <c r="I1533" s="4"/>
      <c r="J1533" s="5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64">
        <v>2010.0</v>
      </c>
      <c r="AM1533" s="64">
        <v>17.0</v>
      </c>
      <c r="AN1533" s="65" t="s">
        <v>66</v>
      </c>
      <c r="AO1533" s="65" t="s">
        <v>63</v>
      </c>
      <c r="AP1533" s="64">
        <v>60.0</v>
      </c>
      <c r="AQ1533" s="64">
        <v>138.0</v>
      </c>
      <c r="AR1533" s="65" t="str">
        <f>IF(Stats!$AP1533&gt;Stats!$AQ1533,Stats!$AN1533,Stats!$AO1533)</f>
        <v>Mike S</v>
      </c>
      <c r="AS1533" s="65" t="str">
        <f>IF(Stats!$AR1533=Stats!$AN1533,CONCATENATE(Stats!$AN1533," over ",Stats!$AO1533),CONCATENATE(Stats!$AO1533," over ",Stats!$AN1533))</f>
        <v>Mike S over Nixon</v>
      </c>
      <c r="AT1533" s="65" t="str">
        <f>IF(Stats!$AR1533=Stats!$AO1533,CONCATENATE(Stats!$AN1533," loser to ",Stats!$AO1533),CONCATENATE(Stats!$AO1533," loser to ",Stats!$AN1533))</f>
        <v>Nixon loser to Mike S</v>
      </c>
      <c r="AU1533" s="64">
        <f>ABS(Stats!$AQ1533-Stats!$AP1533)</f>
        <v>78</v>
      </c>
      <c r="AV1533" s="64">
        <f>Stats!$AQ1533+Stats!$AP1533</f>
        <v>198</v>
      </c>
      <c r="AW1533" s="64" t="s">
        <v>73</v>
      </c>
      <c r="AX1533" s="4"/>
      <c r="AY1533" s="4"/>
      <c r="AZ1533" s="4"/>
      <c r="BB1533" s="4"/>
      <c r="BC1533" s="4"/>
      <c r="BD1533" s="4"/>
      <c r="BE1533" s="4"/>
      <c r="BG1533" s="4"/>
      <c r="BH1533" s="4"/>
      <c r="BI1533" s="4"/>
      <c r="BJ1533" s="4"/>
      <c r="BK1533" s="4"/>
      <c r="BL1533" s="4"/>
      <c r="BM1533" s="4"/>
      <c r="BN1533" s="4"/>
      <c r="BO1533" s="4"/>
      <c r="BP1533" s="4"/>
      <c r="BQ1533" s="4"/>
      <c r="BR1533" s="4"/>
      <c r="BS1533" s="4"/>
      <c r="BT1533" s="4"/>
      <c r="BU1533" s="4"/>
      <c r="BV1533" s="4"/>
      <c r="BW1533" s="4"/>
      <c r="BX1533" s="4"/>
      <c r="BY1533" s="4"/>
      <c r="BZ1533" s="4"/>
      <c r="CA1533" s="4"/>
      <c r="CB1533" s="4"/>
      <c r="CC1533" s="4"/>
      <c r="CD1533" s="4"/>
      <c r="CE1533" s="4"/>
      <c r="CF1533" s="4"/>
      <c r="CG1533" s="4"/>
      <c r="CH1533" s="4"/>
      <c r="CI1533" s="4"/>
      <c r="CJ1533" s="4"/>
      <c r="CK1533" s="4"/>
      <c r="CL1533" s="4"/>
      <c r="CM1533" s="4"/>
      <c r="CN1533" s="4"/>
      <c r="CO1533" s="4"/>
      <c r="CP1533" s="4"/>
      <c r="CQ1533" s="4"/>
      <c r="CR1533" s="4"/>
      <c r="CS1533" s="4"/>
      <c r="CT1533" s="4"/>
      <c r="CU1533" s="4"/>
      <c r="CV1533" s="4"/>
      <c r="CW1533" s="4"/>
    </row>
    <row r="1534" ht="12.75" customHeight="1">
      <c r="A1534" s="4"/>
      <c r="B1534" s="4"/>
      <c r="C1534" s="4"/>
      <c r="D1534" s="4"/>
      <c r="E1534" s="4"/>
      <c r="F1534" s="4"/>
      <c r="G1534" s="4"/>
      <c r="H1534" s="4"/>
      <c r="I1534" s="4"/>
      <c r="J1534" s="5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5">
        <v>2010.0</v>
      </c>
      <c r="AM1534" s="45">
        <v>17.0</v>
      </c>
      <c r="AN1534" s="46" t="s">
        <v>62</v>
      </c>
      <c r="AO1534" s="46" t="s">
        <v>68</v>
      </c>
      <c r="AP1534" s="45">
        <v>68.0</v>
      </c>
      <c r="AQ1534" s="45">
        <v>84.0</v>
      </c>
      <c r="AR1534" s="46" t="str">
        <f>IF(Stats!$AP1534&gt;Stats!$AQ1534,Stats!$AN1534,Stats!$AO1534)</f>
        <v>Ryan</v>
      </c>
      <c r="AS1534" s="46" t="str">
        <f>IF(Stats!$AR1534=Stats!$AN1534,CONCATENATE(Stats!$AN1534," over ",Stats!$AO1534),CONCATENATE(Stats!$AO1534," over ",Stats!$AN1534))</f>
        <v>Ryan over Kohl</v>
      </c>
      <c r="AT1534" s="46" t="str">
        <f>IF(Stats!$AR1534=Stats!$AO1534,CONCATENATE(Stats!$AN1534," loser to ",Stats!$AO1534),CONCATENATE(Stats!$AO1534," loser to ",Stats!$AN1534))</f>
        <v>Kohl loser to Ryan</v>
      </c>
      <c r="AU1534" s="45">
        <f>ABS(Stats!$AQ1534-Stats!$AP1534)</f>
        <v>16</v>
      </c>
      <c r="AV1534" s="45">
        <f>Stats!$AQ1534+Stats!$AP1534</f>
        <v>152</v>
      </c>
      <c r="AW1534" s="45" t="s">
        <v>73</v>
      </c>
      <c r="AX1534" s="4"/>
      <c r="AY1534" s="4"/>
      <c r="AZ1534" s="4"/>
      <c r="BB1534" s="4"/>
      <c r="BC1534" s="4"/>
      <c r="BD1534" s="4"/>
      <c r="BE1534" s="4"/>
      <c r="BG1534" s="4"/>
      <c r="BH1534" s="4"/>
      <c r="BI1534" s="4"/>
      <c r="BJ1534" s="4"/>
      <c r="BK1534" s="4"/>
      <c r="BL1534" s="4"/>
      <c r="BM1534" s="4"/>
      <c r="BN1534" s="4"/>
      <c r="BO1534" s="4"/>
      <c r="BP1534" s="4"/>
      <c r="BQ1534" s="4"/>
      <c r="BR1534" s="4"/>
      <c r="BS1534" s="4"/>
      <c r="BT1534" s="4"/>
      <c r="BU1534" s="4"/>
      <c r="BV1534" s="4"/>
      <c r="BW1534" s="4"/>
      <c r="BX1534" s="4"/>
      <c r="BY1534" s="4"/>
      <c r="BZ1534" s="4"/>
      <c r="CA1534" s="4"/>
      <c r="CB1534" s="4"/>
      <c r="CC1534" s="4"/>
      <c r="CD1534" s="4"/>
      <c r="CE1534" s="4"/>
      <c r="CF1534" s="4"/>
      <c r="CG1534" s="4"/>
      <c r="CH1534" s="4"/>
      <c r="CI1534" s="4"/>
      <c r="CJ1534" s="4"/>
      <c r="CK1534" s="4"/>
      <c r="CL1534" s="4"/>
      <c r="CM1534" s="4"/>
      <c r="CN1534" s="4"/>
      <c r="CO1534" s="4"/>
      <c r="CP1534" s="4"/>
      <c r="CQ1534" s="4"/>
      <c r="CR1534" s="4"/>
      <c r="CS1534" s="4"/>
      <c r="CT1534" s="4"/>
      <c r="CU1534" s="4"/>
      <c r="CV1534" s="4"/>
      <c r="CW1534" s="4"/>
    </row>
    <row r="1535" ht="12.75" customHeight="1">
      <c r="A1535" s="4"/>
      <c r="B1535" s="4"/>
      <c r="C1535" s="4"/>
      <c r="D1535" s="4"/>
      <c r="E1535" s="4"/>
      <c r="F1535" s="4"/>
      <c r="G1535" s="4"/>
      <c r="H1535" s="4"/>
      <c r="I1535" s="4"/>
      <c r="J1535" s="5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64">
        <v>2010.0</v>
      </c>
      <c r="AM1535" s="64">
        <v>17.0</v>
      </c>
      <c r="AN1535" s="65" t="s">
        <v>61</v>
      </c>
      <c r="AO1535" s="65" t="s">
        <v>59</v>
      </c>
      <c r="AP1535" s="64">
        <v>69.0</v>
      </c>
      <c r="AQ1535" s="64">
        <v>64.0</v>
      </c>
      <c r="AR1535" s="65" t="str">
        <f>IF(Stats!$AP1535&gt;Stats!$AQ1535,Stats!$AN1535,Stats!$AO1535)</f>
        <v>Jimmy</v>
      </c>
      <c r="AS1535" s="65" t="str">
        <f>IF(Stats!$AR1535=Stats!$AN1535,CONCATENATE(Stats!$AN1535," over ",Stats!$AO1535),CONCATENATE(Stats!$AO1535," over ",Stats!$AN1535))</f>
        <v>Jimmy over Forrest</v>
      </c>
      <c r="AT1535" s="65" t="str">
        <f>IF(Stats!$AR1535=Stats!$AO1535,CONCATENATE(Stats!$AN1535," loser to ",Stats!$AO1535),CONCATENATE(Stats!$AO1535," loser to ",Stats!$AN1535))</f>
        <v>Forrest loser to Jimmy</v>
      </c>
      <c r="AU1535" s="64">
        <f>ABS(Stats!$AQ1535-Stats!$AP1535)</f>
        <v>5</v>
      </c>
      <c r="AV1535" s="64">
        <f>Stats!$AQ1535+Stats!$AP1535</f>
        <v>133</v>
      </c>
      <c r="AW1535" s="64" t="s">
        <v>73</v>
      </c>
      <c r="AX1535" s="4"/>
      <c r="AY1535" s="4"/>
      <c r="AZ1535" s="4"/>
      <c r="BB1535" s="4"/>
      <c r="BC1535" s="4"/>
      <c r="BD1535" s="4"/>
      <c r="BE1535" s="4"/>
      <c r="BG1535" s="4"/>
      <c r="BH1535" s="4"/>
      <c r="BI1535" s="4"/>
      <c r="BJ1535" s="4"/>
      <c r="BK1535" s="4"/>
      <c r="BL1535" s="4"/>
      <c r="BM1535" s="4"/>
      <c r="BN1535" s="4"/>
      <c r="BO1535" s="4"/>
      <c r="BP1535" s="4"/>
      <c r="BQ1535" s="4"/>
      <c r="BR1535" s="4"/>
      <c r="BS1535" s="4"/>
      <c r="BT1535" s="4"/>
      <c r="BU1535" s="4"/>
      <c r="BV1535" s="4"/>
      <c r="BW1535" s="4"/>
      <c r="BX1535" s="4"/>
      <c r="BY1535" s="4"/>
      <c r="BZ1535" s="4"/>
      <c r="CA1535" s="4"/>
      <c r="CB1535" s="4"/>
      <c r="CC1535" s="4"/>
      <c r="CD1535" s="4"/>
      <c r="CE1535" s="4"/>
      <c r="CF1535" s="4"/>
      <c r="CG1535" s="4"/>
      <c r="CH1535" s="4"/>
      <c r="CI1535" s="4"/>
      <c r="CJ1535" s="4"/>
      <c r="CK1535" s="4"/>
      <c r="CL1535" s="4"/>
      <c r="CM1535" s="4"/>
      <c r="CN1535" s="4"/>
      <c r="CO1535" s="4"/>
      <c r="CP1535" s="4"/>
      <c r="CQ1535" s="4"/>
      <c r="CR1535" s="4"/>
      <c r="CS1535" s="4"/>
      <c r="CT1535" s="4"/>
      <c r="CU1535" s="4"/>
      <c r="CV1535" s="4"/>
      <c r="CW1535" s="4"/>
    </row>
    <row r="1536" ht="12.75" customHeight="1">
      <c r="A1536" s="4"/>
      <c r="B1536" s="4"/>
      <c r="C1536" s="4"/>
      <c r="D1536" s="4"/>
      <c r="E1536" s="4"/>
      <c r="F1536" s="4"/>
      <c r="G1536" s="4"/>
      <c r="H1536" s="4"/>
      <c r="I1536" s="4"/>
      <c r="J1536" s="5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5">
        <v>2010.0</v>
      </c>
      <c r="AM1536" s="45">
        <v>17.0</v>
      </c>
      <c r="AN1536" s="46" t="s">
        <v>69</v>
      </c>
      <c r="AO1536" s="46" t="s">
        <v>56</v>
      </c>
      <c r="AP1536" s="45">
        <v>72.0</v>
      </c>
      <c r="AQ1536" s="45">
        <v>64.0</v>
      </c>
      <c r="AR1536" s="46" t="str">
        <f>IF(Stats!$AP1536&gt;Stats!$AQ1536,Stats!$AN1536,Stats!$AO1536)</f>
        <v>Todd</v>
      </c>
      <c r="AS1536" s="46" t="str">
        <f>IF(Stats!$AR1536=Stats!$AN1536,CONCATENATE(Stats!$AN1536," over ",Stats!$AO1536),CONCATENATE(Stats!$AO1536," over ",Stats!$AN1536))</f>
        <v>Todd over David S</v>
      </c>
      <c r="AT1536" s="46" t="str">
        <f>IF(Stats!$AR1536=Stats!$AO1536,CONCATENATE(Stats!$AN1536," loser to ",Stats!$AO1536),CONCATENATE(Stats!$AO1536," loser to ",Stats!$AN1536))</f>
        <v>David S loser to Todd</v>
      </c>
      <c r="AU1536" s="45">
        <f>ABS(Stats!$AQ1536-Stats!$AP1536)</f>
        <v>8</v>
      </c>
      <c r="AV1536" s="45">
        <f>Stats!$AQ1536+Stats!$AP1536</f>
        <v>136</v>
      </c>
      <c r="AW1536" s="45" t="s">
        <v>73</v>
      </c>
      <c r="AX1536" s="4"/>
      <c r="AY1536" s="4"/>
      <c r="AZ1536" s="4"/>
      <c r="BB1536" s="4"/>
      <c r="BC1536" s="4"/>
      <c r="BD1536" s="4"/>
      <c r="BE1536" s="4"/>
      <c r="BG1536" s="4"/>
      <c r="BH1536" s="4"/>
      <c r="BI1536" s="4"/>
      <c r="BJ1536" s="4"/>
      <c r="BK1536" s="4"/>
      <c r="BL1536" s="4"/>
      <c r="BM1536" s="4"/>
      <c r="BN1536" s="4"/>
      <c r="BO1536" s="4"/>
      <c r="BP1536" s="4"/>
      <c r="BQ1536" s="4"/>
      <c r="BR1536" s="4"/>
      <c r="BS1536" s="4"/>
      <c r="BT1536" s="4"/>
      <c r="BU1536" s="4"/>
      <c r="BV1536" s="4"/>
      <c r="BW1536" s="4"/>
      <c r="BX1536" s="4"/>
      <c r="BY1536" s="4"/>
      <c r="BZ1536" s="4"/>
      <c r="CA1536" s="4"/>
      <c r="CB1536" s="4"/>
      <c r="CC1536" s="4"/>
      <c r="CD1536" s="4"/>
      <c r="CE1536" s="4"/>
      <c r="CF1536" s="4"/>
      <c r="CG1536" s="4"/>
      <c r="CH1536" s="4"/>
      <c r="CI1536" s="4"/>
      <c r="CJ1536" s="4"/>
      <c r="CK1536" s="4"/>
      <c r="CL1536" s="4"/>
      <c r="CM1536" s="4"/>
      <c r="CN1536" s="4"/>
      <c r="CO1536" s="4"/>
      <c r="CP1536" s="4"/>
      <c r="CQ1536" s="4"/>
      <c r="CR1536" s="4"/>
      <c r="CS1536" s="4"/>
      <c r="CT1536" s="4"/>
      <c r="CU1536" s="4"/>
      <c r="CV1536" s="4"/>
      <c r="CW1536" s="4"/>
    </row>
    <row r="1537" ht="12.75" customHeight="1">
      <c r="A1537" s="4"/>
      <c r="B1537" s="4"/>
      <c r="C1537" s="4"/>
      <c r="D1537" s="4"/>
      <c r="E1537" s="4"/>
      <c r="F1537" s="4"/>
      <c r="G1537" s="4"/>
      <c r="H1537" s="4"/>
      <c r="I1537" s="4"/>
      <c r="J1537" s="5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64">
        <v>2010.0</v>
      </c>
      <c r="AM1537" s="64">
        <v>17.0</v>
      </c>
      <c r="AN1537" s="65" t="s">
        <v>49</v>
      </c>
      <c r="AO1537" s="65" t="s">
        <v>55</v>
      </c>
      <c r="AP1537" s="64">
        <v>54.0</v>
      </c>
      <c r="AQ1537" s="64">
        <v>35.0</v>
      </c>
      <c r="AR1537" s="65" t="str">
        <f>IF(Stats!$AP1537&gt;Stats!$AQ1537,Stats!$AN1537,Stats!$AO1537)</f>
        <v>Adler</v>
      </c>
      <c r="AS1537" s="65" t="str">
        <f>IF(Stats!$AR1537=Stats!$AN1537,CONCATENATE(Stats!$AN1537," over ",Stats!$AO1537),CONCATENATE(Stats!$AO1537," over ",Stats!$AN1537))</f>
        <v>Adler over Dave</v>
      </c>
      <c r="AT1537" s="65" t="str">
        <f>IF(Stats!$AR1537=Stats!$AO1537,CONCATENATE(Stats!$AN1537," loser to ",Stats!$AO1537),CONCATENATE(Stats!$AO1537," loser to ",Stats!$AN1537))</f>
        <v>Dave loser to Adler</v>
      </c>
      <c r="AU1537" s="64">
        <f>ABS(Stats!$AQ1537-Stats!$AP1537)</f>
        <v>19</v>
      </c>
      <c r="AV1537" s="64">
        <f>Stats!$AQ1537+Stats!$AP1537</f>
        <v>89</v>
      </c>
      <c r="AW1537" s="64" t="s">
        <v>73</v>
      </c>
      <c r="AX1537" s="4"/>
      <c r="AY1537" s="4"/>
      <c r="AZ1537" s="4"/>
      <c r="BB1537" s="4"/>
      <c r="BC1537" s="4"/>
      <c r="BD1537" s="4"/>
      <c r="BE1537" s="4"/>
      <c r="BG1537" s="4"/>
      <c r="BH1537" s="4"/>
      <c r="BI1537" s="4"/>
      <c r="BJ1537" s="4"/>
      <c r="BK1537" s="4"/>
      <c r="BL1537" s="4"/>
      <c r="BM1537" s="4"/>
      <c r="BN1537" s="4"/>
      <c r="BO1537" s="4"/>
      <c r="BP1537" s="4"/>
      <c r="BQ1537" s="4"/>
      <c r="BR1537" s="4"/>
      <c r="BS1537" s="4"/>
      <c r="BT1537" s="4"/>
      <c r="BU1537" s="4"/>
      <c r="BV1537" s="4"/>
      <c r="BW1537" s="4"/>
      <c r="BX1537" s="4"/>
      <c r="BY1537" s="4"/>
      <c r="BZ1537" s="4"/>
      <c r="CA1537" s="4"/>
      <c r="CB1537" s="4"/>
      <c r="CC1537" s="4"/>
      <c r="CD1537" s="4"/>
      <c r="CE1537" s="4"/>
      <c r="CF1537" s="4"/>
      <c r="CG1537" s="4"/>
      <c r="CH1537" s="4"/>
      <c r="CI1537" s="4"/>
      <c r="CJ1537" s="4"/>
      <c r="CK1537" s="4"/>
      <c r="CL1537" s="4"/>
      <c r="CM1537" s="4"/>
      <c r="CN1537" s="4"/>
      <c r="CO1537" s="4"/>
      <c r="CP1537" s="4"/>
      <c r="CQ1537" s="4"/>
      <c r="CR1537" s="4"/>
      <c r="CS1537" s="4"/>
      <c r="CT1537" s="4"/>
      <c r="CU1537" s="4"/>
      <c r="CV1537" s="4"/>
      <c r="CW1537" s="4"/>
    </row>
    <row r="1538" ht="12.75" customHeight="1">
      <c r="A1538" s="4"/>
      <c r="B1538" s="4"/>
      <c r="C1538" s="4"/>
      <c r="D1538" s="4"/>
      <c r="E1538" s="4"/>
      <c r="F1538" s="4"/>
      <c r="G1538" s="4"/>
      <c r="H1538" s="4"/>
      <c r="I1538" s="4"/>
      <c r="J1538" s="5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5">
        <v>2010.0</v>
      </c>
      <c r="AM1538" s="45">
        <v>17.0</v>
      </c>
      <c r="AN1538" s="46" t="s">
        <v>54</v>
      </c>
      <c r="AO1538" s="46" t="s">
        <v>50</v>
      </c>
      <c r="AP1538" s="45">
        <v>57.0</v>
      </c>
      <c r="AQ1538" s="45">
        <v>99.0</v>
      </c>
      <c r="AR1538" s="46" t="str">
        <f>IF(Stats!$AP1538&gt;Stats!$AQ1538,Stats!$AN1538,Stats!$AO1538)</f>
        <v>AJ</v>
      </c>
      <c r="AS1538" s="46" t="str">
        <f>IF(Stats!$AR1538=Stats!$AN1538,CONCATENATE(Stats!$AN1538," over ",Stats!$AO1538),CONCATENATE(Stats!$AO1538," over ",Stats!$AN1538))</f>
        <v>AJ over Dane</v>
      </c>
      <c r="AT1538" s="46" t="str">
        <f>IF(Stats!$AR1538=Stats!$AO1538,CONCATENATE(Stats!$AN1538," loser to ",Stats!$AO1538),CONCATENATE(Stats!$AO1538," loser to ",Stats!$AN1538))</f>
        <v>Dane loser to AJ</v>
      </c>
      <c r="AU1538" s="45">
        <f>ABS(Stats!$AQ1538-Stats!$AP1538)</f>
        <v>42</v>
      </c>
      <c r="AV1538" s="45">
        <f>Stats!$AQ1538+Stats!$AP1538</f>
        <v>156</v>
      </c>
      <c r="AW1538" s="45" t="s">
        <v>73</v>
      </c>
      <c r="AX1538" s="4"/>
      <c r="AY1538" s="4"/>
      <c r="AZ1538" s="4"/>
      <c r="BB1538" s="4"/>
      <c r="BC1538" s="4"/>
      <c r="BD1538" s="4"/>
      <c r="BE1538" s="4"/>
      <c r="BG1538" s="4"/>
      <c r="BH1538" s="4"/>
      <c r="BI1538" s="4"/>
      <c r="BJ1538" s="4"/>
      <c r="BK1538" s="4"/>
      <c r="BL1538" s="4"/>
      <c r="BM1538" s="4"/>
      <c r="BN1538" s="4"/>
      <c r="BO1538" s="4"/>
      <c r="BP1538" s="4"/>
      <c r="BQ1538" s="4"/>
      <c r="BR1538" s="4"/>
      <c r="BS1538" s="4"/>
      <c r="BT1538" s="4"/>
      <c r="BU1538" s="4"/>
      <c r="BV1538" s="4"/>
      <c r="BW1538" s="4"/>
      <c r="BX1538" s="4"/>
      <c r="BY1538" s="4"/>
      <c r="BZ1538" s="4"/>
      <c r="CA1538" s="4"/>
      <c r="CB1538" s="4"/>
      <c r="CC1538" s="4"/>
      <c r="CD1538" s="4"/>
      <c r="CE1538" s="4"/>
      <c r="CF1538" s="4"/>
      <c r="CG1538" s="4"/>
      <c r="CH1538" s="4"/>
      <c r="CI1538" s="4"/>
      <c r="CJ1538" s="4"/>
      <c r="CK1538" s="4"/>
      <c r="CL1538" s="4"/>
      <c r="CM1538" s="4"/>
      <c r="CN1538" s="4"/>
      <c r="CO1538" s="4"/>
      <c r="CP1538" s="4"/>
      <c r="CQ1538" s="4"/>
      <c r="CR1538" s="4"/>
      <c r="CS1538" s="4"/>
      <c r="CT1538" s="4"/>
      <c r="CU1538" s="4"/>
      <c r="CV1538" s="4"/>
      <c r="CW1538" s="4"/>
    </row>
    <row r="1539" ht="12.75" customHeight="1">
      <c r="A1539" s="4"/>
      <c r="B1539" s="4"/>
      <c r="C1539" s="4"/>
      <c r="D1539" s="4"/>
      <c r="E1539" s="4"/>
      <c r="F1539" s="4"/>
      <c r="G1539" s="4"/>
      <c r="H1539" s="4"/>
      <c r="I1539" s="4"/>
      <c r="J1539" s="5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64">
        <v>2010.0</v>
      </c>
      <c r="AM1539" s="64">
        <v>16.0</v>
      </c>
      <c r="AN1539" s="65" t="s">
        <v>63</v>
      </c>
      <c r="AO1539" s="65" t="s">
        <v>68</v>
      </c>
      <c r="AP1539" s="64">
        <v>106.0</v>
      </c>
      <c r="AQ1539" s="64">
        <v>72.0</v>
      </c>
      <c r="AR1539" s="65" t="str">
        <f>IF(Stats!$AP1539&gt;Stats!$AQ1539,Stats!$AN1539,Stats!$AO1539)</f>
        <v>Mike S</v>
      </c>
      <c r="AS1539" s="65" t="str">
        <f>IF(Stats!$AR1539=Stats!$AN1539,CONCATENATE(Stats!$AN1539," over ",Stats!$AO1539),CONCATENATE(Stats!$AO1539," over ",Stats!$AN1539))</f>
        <v>Mike S over Ryan</v>
      </c>
      <c r="AT1539" s="65" t="str">
        <f>IF(Stats!$AR1539=Stats!$AO1539,CONCATENATE(Stats!$AN1539," loser to ",Stats!$AO1539),CONCATENATE(Stats!$AO1539," loser to ",Stats!$AN1539))</f>
        <v>Ryan loser to Mike S</v>
      </c>
      <c r="AU1539" s="64">
        <f>ABS(Stats!$AQ1539-Stats!$AP1539)</f>
        <v>34</v>
      </c>
      <c r="AV1539" s="64">
        <f>Stats!$AQ1539+Stats!$AP1539</f>
        <v>178</v>
      </c>
      <c r="AW1539" s="64" t="s">
        <v>73</v>
      </c>
      <c r="AX1539" s="4"/>
      <c r="AY1539" s="4"/>
      <c r="AZ1539" s="4"/>
      <c r="BB1539" s="4"/>
      <c r="BC1539" s="4"/>
      <c r="BD1539" s="4"/>
      <c r="BE1539" s="4"/>
      <c r="BG1539" s="4"/>
      <c r="BH1539" s="4"/>
      <c r="BI1539" s="4"/>
      <c r="BJ1539" s="4"/>
      <c r="BK1539" s="4"/>
      <c r="BL1539" s="4"/>
      <c r="BM1539" s="4"/>
      <c r="BN1539" s="4"/>
      <c r="BO1539" s="4"/>
      <c r="BP1539" s="4"/>
      <c r="BQ1539" s="4"/>
      <c r="BR1539" s="4"/>
      <c r="BS1539" s="4"/>
      <c r="BT1539" s="4"/>
      <c r="BU1539" s="4"/>
      <c r="BV1539" s="4"/>
      <c r="BW1539" s="4"/>
      <c r="BX1539" s="4"/>
      <c r="BY1539" s="4"/>
      <c r="BZ1539" s="4"/>
      <c r="CA1539" s="4"/>
      <c r="CB1539" s="4"/>
      <c r="CC1539" s="4"/>
      <c r="CD1539" s="4"/>
      <c r="CE1539" s="4"/>
      <c r="CF1539" s="4"/>
      <c r="CG1539" s="4"/>
      <c r="CH1539" s="4"/>
      <c r="CI1539" s="4"/>
      <c r="CJ1539" s="4"/>
      <c r="CK1539" s="4"/>
      <c r="CL1539" s="4"/>
      <c r="CM1539" s="4"/>
      <c r="CN1539" s="4"/>
      <c r="CO1539" s="4"/>
      <c r="CP1539" s="4"/>
      <c r="CQ1539" s="4"/>
      <c r="CR1539" s="4"/>
      <c r="CS1539" s="4"/>
      <c r="CT1539" s="4"/>
      <c r="CU1539" s="4"/>
      <c r="CV1539" s="4"/>
      <c r="CW1539" s="4"/>
    </row>
    <row r="1540" ht="12.75" customHeight="1">
      <c r="A1540" s="4"/>
      <c r="B1540" s="4"/>
      <c r="C1540" s="4"/>
      <c r="D1540" s="4"/>
      <c r="E1540" s="4"/>
      <c r="F1540" s="4"/>
      <c r="G1540" s="4"/>
      <c r="H1540" s="4"/>
      <c r="I1540" s="4"/>
      <c r="J1540" s="5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5">
        <v>2010.0</v>
      </c>
      <c r="AM1540" s="45">
        <v>16.0</v>
      </c>
      <c r="AN1540" s="46" t="s">
        <v>66</v>
      </c>
      <c r="AO1540" s="46" t="s">
        <v>62</v>
      </c>
      <c r="AP1540" s="45">
        <v>103.0</v>
      </c>
      <c r="AQ1540" s="45">
        <v>86.0</v>
      </c>
      <c r="AR1540" s="46" t="str">
        <f>IF(Stats!$AP1540&gt;Stats!$AQ1540,Stats!$AN1540,Stats!$AO1540)</f>
        <v>Nixon</v>
      </c>
      <c r="AS1540" s="46" t="str">
        <f>IF(Stats!$AR1540=Stats!$AN1540,CONCATENATE(Stats!$AN1540," over ",Stats!$AO1540),CONCATENATE(Stats!$AO1540," over ",Stats!$AN1540))</f>
        <v>Nixon over Kohl</v>
      </c>
      <c r="AT1540" s="46" t="str">
        <f>IF(Stats!$AR1540=Stats!$AO1540,CONCATENATE(Stats!$AN1540," loser to ",Stats!$AO1540),CONCATENATE(Stats!$AO1540," loser to ",Stats!$AN1540))</f>
        <v>Kohl loser to Nixon</v>
      </c>
      <c r="AU1540" s="45">
        <f>ABS(Stats!$AQ1540-Stats!$AP1540)</f>
        <v>17</v>
      </c>
      <c r="AV1540" s="45">
        <f>Stats!$AQ1540+Stats!$AP1540</f>
        <v>189</v>
      </c>
      <c r="AW1540" s="45" t="s">
        <v>73</v>
      </c>
      <c r="AX1540" s="4"/>
      <c r="AY1540" s="4"/>
      <c r="AZ1540" s="4"/>
      <c r="BB1540" s="4"/>
      <c r="BC1540" s="4"/>
      <c r="BD1540" s="4"/>
      <c r="BE1540" s="4"/>
      <c r="BG1540" s="4"/>
      <c r="BH1540" s="4"/>
      <c r="BI1540" s="4"/>
      <c r="BJ1540" s="4"/>
      <c r="BK1540" s="4"/>
      <c r="BL1540" s="4"/>
      <c r="BM1540" s="4"/>
      <c r="BN1540" s="4"/>
      <c r="BO1540" s="4"/>
      <c r="BP1540" s="4"/>
      <c r="BQ1540" s="4"/>
      <c r="BR1540" s="4"/>
      <c r="BS1540" s="4"/>
      <c r="BT1540" s="4"/>
      <c r="BU1540" s="4"/>
      <c r="BV1540" s="4"/>
      <c r="BW1540" s="4"/>
      <c r="BX1540" s="4"/>
      <c r="BY1540" s="4"/>
      <c r="BZ1540" s="4"/>
      <c r="CA1540" s="4"/>
      <c r="CB1540" s="4"/>
      <c r="CC1540" s="4"/>
      <c r="CD1540" s="4"/>
      <c r="CE1540" s="4"/>
      <c r="CF1540" s="4"/>
      <c r="CG1540" s="4"/>
      <c r="CH1540" s="4"/>
      <c r="CI1540" s="4"/>
      <c r="CJ1540" s="4"/>
      <c r="CK1540" s="4"/>
      <c r="CL1540" s="4"/>
      <c r="CM1540" s="4"/>
      <c r="CN1540" s="4"/>
      <c r="CO1540" s="4"/>
      <c r="CP1540" s="4"/>
      <c r="CQ1540" s="4"/>
      <c r="CR1540" s="4"/>
      <c r="CS1540" s="4"/>
      <c r="CT1540" s="4"/>
      <c r="CU1540" s="4"/>
      <c r="CV1540" s="4"/>
      <c r="CW1540" s="4"/>
    </row>
    <row r="1541" ht="12.75" customHeight="1">
      <c r="A1541" s="4"/>
      <c r="B1541" s="4"/>
      <c r="C1541" s="4"/>
      <c r="D1541" s="4"/>
      <c r="E1541" s="4"/>
      <c r="F1541" s="4"/>
      <c r="G1541" s="4"/>
      <c r="H1541" s="4"/>
      <c r="I1541" s="4"/>
      <c r="J1541" s="5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64">
        <v>2010.0</v>
      </c>
      <c r="AM1541" s="64">
        <v>16.0</v>
      </c>
      <c r="AN1541" s="65" t="s">
        <v>61</v>
      </c>
      <c r="AO1541" s="65" t="s">
        <v>59</v>
      </c>
      <c r="AP1541" s="64">
        <v>73.0</v>
      </c>
      <c r="AQ1541" s="64">
        <v>65.0</v>
      </c>
      <c r="AR1541" s="65" t="str">
        <f>IF(Stats!$AP1541&gt;Stats!$AQ1541,Stats!$AN1541,Stats!$AO1541)</f>
        <v>Jimmy</v>
      </c>
      <c r="AS1541" s="65" t="str">
        <f>IF(Stats!$AR1541=Stats!$AN1541,CONCATENATE(Stats!$AN1541," over ",Stats!$AO1541),CONCATENATE(Stats!$AO1541," over ",Stats!$AN1541))</f>
        <v>Jimmy over Forrest</v>
      </c>
      <c r="AT1541" s="65" t="str">
        <f>IF(Stats!$AR1541=Stats!$AO1541,CONCATENATE(Stats!$AN1541," loser to ",Stats!$AO1541),CONCATENATE(Stats!$AO1541," loser to ",Stats!$AN1541))</f>
        <v>Forrest loser to Jimmy</v>
      </c>
      <c r="AU1541" s="64">
        <f>ABS(Stats!$AQ1541-Stats!$AP1541)</f>
        <v>8</v>
      </c>
      <c r="AV1541" s="64">
        <f>Stats!$AQ1541+Stats!$AP1541</f>
        <v>138</v>
      </c>
      <c r="AW1541" s="64" t="s">
        <v>73</v>
      </c>
      <c r="AX1541" s="4"/>
      <c r="AY1541" s="4"/>
      <c r="AZ1541" s="4"/>
      <c r="BB1541" s="4"/>
      <c r="BC1541" s="4"/>
      <c r="BD1541" s="4"/>
      <c r="BE1541" s="4"/>
      <c r="BG1541" s="4"/>
      <c r="BH1541" s="4"/>
      <c r="BI1541" s="4"/>
      <c r="BJ1541" s="4"/>
      <c r="BK1541" s="4"/>
      <c r="BL1541" s="4"/>
      <c r="BM1541" s="4"/>
      <c r="BN1541" s="4"/>
      <c r="BO1541" s="4"/>
      <c r="BP1541" s="4"/>
      <c r="BQ1541" s="4"/>
      <c r="BR1541" s="4"/>
      <c r="BS1541" s="4"/>
      <c r="BT1541" s="4"/>
      <c r="BU1541" s="4"/>
      <c r="BV1541" s="4"/>
      <c r="BW1541" s="4"/>
      <c r="BX1541" s="4"/>
      <c r="BY1541" s="4"/>
      <c r="BZ1541" s="4"/>
      <c r="CA1541" s="4"/>
      <c r="CB1541" s="4"/>
      <c r="CC1541" s="4"/>
      <c r="CD1541" s="4"/>
      <c r="CE1541" s="4"/>
      <c r="CF1541" s="4"/>
      <c r="CG1541" s="4"/>
      <c r="CH1541" s="4"/>
      <c r="CI1541" s="4"/>
      <c r="CJ1541" s="4"/>
      <c r="CK1541" s="4"/>
      <c r="CL1541" s="4"/>
      <c r="CM1541" s="4"/>
      <c r="CN1541" s="4"/>
      <c r="CO1541" s="4"/>
      <c r="CP1541" s="4"/>
      <c r="CQ1541" s="4"/>
      <c r="CR1541" s="4"/>
      <c r="CS1541" s="4"/>
      <c r="CT1541" s="4"/>
      <c r="CU1541" s="4"/>
      <c r="CV1541" s="4"/>
      <c r="CW1541" s="4"/>
    </row>
    <row r="1542" ht="12.75" customHeight="1">
      <c r="A1542" s="4"/>
      <c r="B1542" s="4"/>
      <c r="C1542" s="4"/>
      <c r="D1542" s="4"/>
      <c r="E1542" s="4"/>
      <c r="F1542" s="4"/>
      <c r="G1542" s="4"/>
      <c r="H1542" s="4"/>
      <c r="I1542" s="4"/>
      <c r="J1542" s="5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5">
        <v>2010.0</v>
      </c>
      <c r="AM1542" s="45">
        <v>16.0</v>
      </c>
      <c r="AN1542" s="46" t="s">
        <v>55</v>
      </c>
      <c r="AO1542" s="46" t="s">
        <v>56</v>
      </c>
      <c r="AP1542" s="45">
        <v>56.0</v>
      </c>
      <c r="AQ1542" s="45">
        <v>58.0</v>
      </c>
      <c r="AR1542" s="46" t="str">
        <f>IF(Stats!$AP1542&gt;Stats!$AQ1542,Stats!$AN1542,Stats!$AO1542)</f>
        <v>David S</v>
      </c>
      <c r="AS1542" s="46" t="str">
        <f>IF(Stats!$AR1542=Stats!$AN1542,CONCATENATE(Stats!$AN1542," over ",Stats!$AO1542),CONCATENATE(Stats!$AO1542," over ",Stats!$AN1542))</f>
        <v>David S over Dave</v>
      </c>
      <c r="AT1542" s="46" t="str">
        <f>IF(Stats!$AR1542=Stats!$AO1542,CONCATENATE(Stats!$AN1542," loser to ",Stats!$AO1542),CONCATENATE(Stats!$AO1542," loser to ",Stats!$AN1542))</f>
        <v>Dave loser to David S</v>
      </c>
      <c r="AU1542" s="45">
        <f>ABS(Stats!$AQ1542-Stats!$AP1542)</f>
        <v>2</v>
      </c>
      <c r="AV1542" s="45">
        <f>Stats!$AQ1542+Stats!$AP1542</f>
        <v>114</v>
      </c>
      <c r="AW1542" s="45" t="s">
        <v>73</v>
      </c>
      <c r="AX1542" s="4"/>
      <c r="AY1542" s="4"/>
      <c r="AZ1542" s="4"/>
      <c r="BB1542" s="4"/>
      <c r="BC1542" s="4"/>
      <c r="BD1542" s="4"/>
      <c r="BE1542" s="4"/>
      <c r="BG1542" s="4"/>
      <c r="BH1542" s="4"/>
      <c r="BI1542" s="4"/>
      <c r="BJ1542" s="4"/>
      <c r="BK1542" s="4"/>
      <c r="BL1542" s="4"/>
      <c r="BM1542" s="4"/>
      <c r="BN1542" s="4"/>
      <c r="BO1542" s="4"/>
      <c r="BP1542" s="4"/>
      <c r="BQ1542" s="4"/>
      <c r="BR1542" s="4"/>
      <c r="BS1542" s="4"/>
      <c r="BT1542" s="4"/>
      <c r="BU1542" s="4"/>
      <c r="BV1542" s="4"/>
      <c r="BW1542" s="4"/>
      <c r="BX1542" s="4"/>
      <c r="BY1542" s="4"/>
      <c r="BZ1542" s="4"/>
      <c r="CA1542" s="4"/>
      <c r="CB1542" s="4"/>
      <c r="CC1542" s="4"/>
      <c r="CD1542" s="4"/>
      <c r="CE1542" s="4"/>
      <c r="CF1542" s="4"/>
      <c r="CG1542" s="4"/>
      <c r="CH1542" s="4"/>
      <c r="CI1542" s="4"/>
      <c r="CJ1542" s="4"/>
      <c r="CK1542" s="4"/>
      <c r="CL1542" s="4"/>
      <c r="CM1542" s="4"/>
      <c r="CN1542" s="4"/>
      <c r="CO1542" s="4"/>
      <c r="CP1542" s="4"/>
      <c r="CQ1542" s="4"/>
      <c r="CR1542" s="4"/>
      <c r="CS1542" s="4"/>
      <c r="CT1542" s="4"/>
      <c r="CU1542" s="4"/>
      <c r="CV1542" s="4"/>
      <c r="CW1542" s="4"/>
    </row>
    <row r="1543" ht="12.75" customHeight="1">
      <c r="A1543" s="4"/>
      <c r="B1543" s="4"/>
      <c r="C1543" s="4"/>
      <c r="D1543" s="4"/>
      <c r="E1543" s="4"/>
      <c r="F1543" s="4"/>
      <c r="G1543" s="4"/>
      <c r="H1543" s="4"/>
      <c r="I1543" s="4"/>
      <c r="J1543" s="5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64">
        <v>2010.0</v>
      </c>
      <c r="AM1543" s="64">
        <v>16.0</v>
      </c>
      <c r="AN1543" s="65" t="s">
        <v>69</v>
      </c>
      <c r="AO1543" s="65" t="s">
        <v>50</v>
      </c>
      <c r="AP1543" s="64">
        <v>99.0</v>
      </c>
      <c r="AQ1543" s="64">
        <v>91.0</v>
      </c>
      <c r="AR1543" s="65" t="str">
        <f>IF(Stats!$AP1543&gt;Stats!$AQ1543,Stats!$AN1543,Stats!$AO1543)</f>
        <v>Todd</v>
      </c>
      <c r="AS1543" s="65" t="str">
        <f>IF(Stats!$AR1543=Stats!$AN1543,CONCATENATE(Stats!$AN1543," over ",Stats!$AO1543),CONCATENATE(Stats!$AO1543," over ",Stats!$AN1543))</f>
        <v>Todd over AJ</v>
      </c>
      <c r="AT1543" s="65" t="str">
        <f>IF(Stats!$AR1543=Stats!$AO1543,CONCATENATE(Stats!$AN1543," loser to ",Stats!$AO1543),CONCATENATE(Stats!$AO1543," loser to ",Stats!$AN1543))</f>
        <v>AJ loser to Todd</v>
      </c>
      <c r="AU1543" s="64">
        <f>ABS(Stats!$AQ1543-Stats!$AP1543)</f>
        <v>8</v>
      </c>
      <c r="AV1543" s="64">
        <f>Stats!$AQ1543+Stats!$AP1543</f>
        <v>190</v>
      </c>
      <c r="AW1543" s="64" t="s">
        <v>73</v>
      </c>
      <c r="AX1543" s="4"/>
      <c r="AY1543" s="4"/>
      <c r="AZ1543" s="4"/>
      <c r="BB1543" s="4"/>
      <c r="BC1543" s="4"/>
      <c r="BD1543" s="4"/>
      <c r="BE1543" s="4"/>
      <c r="BG1543" s="4"/>
      <c r="BH1543" s="4"/>
      <c r="BI1543" s="4"/>
      <c r="BJ1543" s="4"/>
      <c r="BK1543" s="4"/>
      <c r="BL1543" s="4"/>
      <c r="BM1543" s="4"/>
      <c r="BN1543" s="4"/>
      <c r="BO1543" s="4"/>
      <c r="BP1543" s="4"/>
      <c r="BQ1543" s="4"/>
      <c r="BR1543" s="4"/>
      <c r="BS1543" s="4"/>
      <c r="BT1543" s="4"/>
      <c r="BU1543" s="4"/>
      <c r="BV1543" s="4"/>
      <c r="BW1543" s="4"/>
      <c r="BX1543" s="4"/>
      <c r="BY1543" s="4"/>
      <c r="BZ1543" s="4"/>
      <c r="CA1543" s="4"/>
      <c r="CB1543" s="4"/>
      <c r="CC1543" s="4"/>
      <c r="CD1543" s="4"/>
      <c r="CE1543" s="4"/>
      <c r="CF1543" s="4"/>
      <c r="CG1543" s="4"/>
      <c r="CH1543" s="4"/>
      <c r="CI1543" s="4"/>
      <c r="CJ1543" s="4"/>
      <c r="CK1543" s="4"/>
      <c r="CL1543" s="4"/>
      <c r="CM1543" s="4"/>
      <c r="CN1543" s="4"/>
      <c r="CO1543" s="4"/>
      <c r="CP1543" s="4"/>
      <c r="CQ1543" s="4"/>
      <c r="CR1543" s="4"/>
      <c r="CS1543" s="4"/>
      <c r="CT1543" s="4"/>
      <c r="CU1543" s="4"/>
      <c r="CV1543" s="4"/>
      <c r="CW1543" s="4"/>
    </row>
    <row r="1544" ht="12.75" customHeight="1">
      <c r="A1544" s="4"/>
      <c r="B1544" s="4"/>
      <c r="C1544" s="4"/>
      <c r="D1544" s="4"/>
      <c r="E1544" s="4"/>
      <c r="F1544" s="4"/>
      <c r="G1544" s="4"/>
      <c r="H1544" s="4"/>
      <c r="I1544" s="4"/>
      <c r="J1544" s="5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5">
        <v>2010.0</v>
      </c>
      <c r="AM1544" s="45">
        <v>16.0</v>
      </c>
      <c r="AN1544" s="46" t="s">
        <v>54</v>
      </c>
      <c r="AO1544" s="46" t="s">
        <v>49</v>
      </c>
      <c r="AP1544" s="45">
        <v>66.0</v>
      </c>
      <c r="AQ1544" s="45">
        <v>72.0</v>
      </c>
      <c r="AR1544" s="46" t="str">
        <f>IF(Stats!$AP1544&gt;Stats!$AQ1544,Stats!$AN1544,Stats!$AO1544)</f>
        <v>Adler</v>
      </c>
      <c r="AS1544" s="46" t="str">
        <f>IF(Stats!$AR1544=Stats!$AN1544,CONCATENATE(Stats!$AN1544," over ",Stats!$AO1544),CONCATENATE(Stats!$AO1544," over ",Stats!$AN1544))</f>
        <v>Adler over Dane</v>
      </c>
      <c r="AT1544" s="46" t="str">
        <f>IF(Stats!$AR1544=Stats!$AO1544,CONCATENATE(Stats!$AN1544," loser to ",Stats!$AO1544),CONCATENATE(Stats!$AO1544," loser to ",Stats!$AN1544))</f>
        <v>Dane loser to Adler</v>
      </c>
      <c r="AU1544" s="45">
        <f>ABS(Stats!$AQ1544-Stats!$AP1544)</f>
        <v>6</v>
      </c>
      <c r="AV1544" s="45">
        <f>Stats!$AQ1544+Stats!$AP1544</f>
        <v>138</v>
      </c>
      <c r="AW1544" s="45" t="s">
        <v>73</v>
      </c>
      <c r="AX1544" s="4"/>
      <c r="AY1544" s="4"/>
      <c r="AZ1544" s="4"/>
      <c r="BB1544" s="4"/>
      <c r="BC1544" s="4"/>
      <c r="BD1544" s="4"/>
      <c r="BE1544" s="4"/>
      <c r="BG1544" s="4"/>
      <c r="BH1544" s="4"/>
      <c r="BI1544" s="4"/>
      <c r="BJ1544" s="4"/>
      <c r="BK1544" s="4"/>
      <c r="BL1544" s="4"/>
      <c r="BM1544" s="4"/>
      <c r="BN1544" s="4"/>
      <c r="BO1544" s="4"/>
      <c r="BP1544" s="4"/>
      <c r="BQ1544" s="4"/>
      <c r="BR1544" s="4"/>
      <c r="BS1544" s="4"/>
      <c r="BT1544" s="4"/>
      <c r="BU1544" s="4"/>
      <c r="BV1544" s="4"/>
      <c r="BW1544" s="4"/>
      <c r="BX1544" s="4"/>
      <c r="BY1544" s="4"/>
      <c r="BZ1544" s="4"/>
      <c r="CA1544" s="4"/>
      <c r="CB1544" s="4"/>
      <c r="CC1544" s="4"/>
      <c r="CD1544" s="4"/>
      <c r="CE1544" s="4"/>
      <c r="CF1544" s="4"/>
      <c r="CG1544" s="4"/>
      <c r="CH1544" s="4"/>
      <c r="CI1544" s="4"/>
      <c r="CJ1544" s="4"/>
      <c r="CK1544" s="4"/>
      <c r="CL1544" s="4"/>
      <c r="CM1544" s="4"/>
      <c r="CN1544" s="4"/>
      <c r="CO1544" s="4"/>
      <c r="CP1544" s="4"/>
      <c r="CQ1544" s="4"/>
      <c r="CR1544" s="4"/>
      <c r="CS1544" s="4"/>
      <c r="CT1544" s="4"/>
      <c r="CU1544" s="4"/>
      <c r="CV1544" s="4"/>
      <c r="CW1544" s="4"/>
    </row>
    <row r="1545" ht="12.75" customHeight="1">
      <c r="A1545" s="4"/>
      <c r="B1545" s="4"/>
      <c r="C1545" s="4"/>
      <c r="D1545" s="4"/>
      <c r="E1545" s="4"/>
      <c r="F1545" s="4"/>
      <c r="G1545" s="4"/>
      <c r="H1545" s="4"/>
      <c r="I1545" s="4"/>
      <c r="J1545" s="5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64">
        <v>2010.0</v>
      </c>
      <c r="AM1545" s="64">
        <v>15.0</v>
      </c>
      <c r="AN1545" s="65" t="s">
        <v>61</v>
      </c>
      <c r="AO1545" s="65" t="s">
        <v>63</v>
      </c>
      <c r="AP1545" s="64">
        <v>80.0</v>
      </c>
      <c r="AQ1545" s="64">
        <v>90.0</v>
      </c>
      <c r="AR1545" s="65" t="str">
        <f>IF(Stats!$AP1545&gt;Stats!$AQ1545,Stats!$AN1545,Stats!$AO1545)</f>
        <v>Mike S</v>
      </c>
      <c r="AS1545" s="65" t="str">
        <f>IF(Stats!$AR1545=Stats!$AN1545,CONCATENATE(Stats!$AN1545," over ",Stats!$AO1545),CONCATENATE(Stats!$AO1545," over ",Stats!$AN1545))</f>
        <v>Mike S over Jimmy</v>
      </c>
      <c r="AT1545" s="65" t="str">
        <f>IF(Stats!$AR1545=Stats!$AO1545,CONCATENATE(Stats!$AN1545," loser to ",Stats!$AO1545),CONCATENATE(Stats!$AO1545," loser to ",Stats!$AN1545))</f>
        <v>Jimmy loser to Mike S</v>
      </c>
      <c r="AU1545" s="64">
        <f>ABS(Stats!$AQ1545-Stats!$AP1545)</f>
        <v>10</v>
      </c>
      <c r="AV1545" s="64">
        <f>Stats!$AQ1545+Stats!$AP1545</f>
        <v>170</v>
      </c>
      <c r="AW1545" s="64" t="s">
        <v>73</v>
      </c>
      <c r="AX1545" s="4"/>
      <c r="AY1545" s="4"/>
      <c r="AZ1545" s="4"/>
      <c r="BB1545" s="4"/>
      <c r="BC1545" s="4"/>
      <c r="BD1545" s="4"/>
      <c r="BE1545" s="4"/>
      <c r="BG1545" s="4"/>
      <c r="BH1545" s="4"/>
      <c r="BI1545" s="4"/>
      <c r="BJ1545" s="4"/>
      <c r="BK1545" s="4"/>
      <c r="BL1545" s="4"/>
      <c r="BM1545" s="4"/>
      <c r="BN1545" s="4"/>
      <c r="BO1545" s="4"/>
      <c r="BP1545" s="4"/>
      <c r="BQ1545" s="4"/>
      <c r="BR1545" s="4"/>
      <c r="BS1545" s="4"/>
      <c r="BT1545" s="4"/>
      <c r="BU1545" s="4"/>
      <c r="BV1545" s="4"/>
      <c r="BW1545" s="4"/>
      <c r="BX1545" s="4"/>
      <c r="BY1545" s="4"/>
      <c r="BZ1545" s="4"/>
      <c r="CA1545" s="4"/>
      <c r="CB1545" s="4"/>
      <c r="CC1545" s="4"/>
      <c r="CD1545" s="4"/>
      <c r="CE1545" s="4"/>
      <c r="CF1545" s="4"/>
      <c r="CG1545" s="4"/>
      <c r="CH1545" s="4"/>
      <c r="CI1545" s="4"/>
      <c r="CJ1545" s="4"/>
      <c r="CK1545" s="4"/>
      <c r="CL1545" s="4"/>
      <c r="CM1545" s="4"/>
      <c r="CN1545" s="4"/>
      <c r="CO1545" s="4"/>
      <c r="CP1545" s="4"/>
      <c r="CQ1545" s="4"/>
      <c r="CR1545" s="4"/>
      <c r="CS1545" s="4"/>
      <c r="CT1545" s="4"/>
      <c r="CU1545" s="4"/>
      <c r="CV1545" s="4"/>
      <c r="CW1545" s="4"/>
    </row>
    <row r="1546" ht="12.75" customHeight="1">
      <c r="A1546" s="4"/>
      <c r="B1546" s="4"/>
      <c r="C1546" s="4"/>
      <c r="D1546" s="4"/>
      <c r="E1546" s="4"/>
      <c r="F1546" s="4"/>
      <c r="G1546" s="4"/>
      <c r="H1546" s="4"/>
      <c r="I1546" s="4"/>
      <c r="J1546" s="5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5">
        <v>2010.0</v>
      </c>
      <c r="AM1546" s="45">
        <v>15.0</v>
      </c>
      <c r="AN1546" s="46" t="s">
        <v>66</v>
      </c>
      <c r="AO1546" s="46" t="s">
        <v>59</v>
      </c>
      <c r="AP1546" s="45">
        <v>130.0</v>
      </c>
      <c r="AQ1546" s="45">
        <v>67.0</v>
      </c>
      <c r="AR1546" s="46" t="str">
        <f>IF(Stats!$AP1546&gt;Stats!$AQ1546,Stats!$AN1546,Stats!$AO1546)</f>
        <v>Nixon</v>
      </c>
      <c r="AS1546" s="46" t="str">
        <f>IF(Stats!$AR1546=Stats!$AN1546,CONCATENATE(Stats!$AN1546," over ",Stats!$AO1546),CONCATENATE(Stats!$AO1546," over ",Stats!$AN1546))</f>
        <v>Nixon over Forrest</v>
      </c>
      <c r="AT1546" s="46" t="str">
        <f>IF(Stats!$AR1546=Stats!$AO1546,CONCATENATE(Stats!$AN1546," loser to ",Stats!$AO1546),CONCATENATE(Stats!$AO1546," loser to ",Stats!$AN1546))</f>
        <v>Forrest loser to Nixon</v>
      </c>
      <c r="AU1546" s="45">
        <f>ABS(Stats!$AQ1546-Stats!$AP1546)</f>
        <v>63</v>
      </c>
      <c r="AV1546" s="45">
        <f>Stats!$AQ1546+Stats!$AP1546</f>
        <v>197</v>
      </c>
      <c r="AW1546" s="45" t="s">
        <v>73</v>
      </c>
      <c r="AX1546" s="4"/>
      <c r="AY1546" s="4"/>
      <c r="AZ1546" s="4"/>
      <c r="BB1546" s="4"/>
      <c r="BC1546" s="4"/>
      <c r="BD1546" s="4"/>
      <c r="BE1546" s="4"/>
      <c r="BG1546" s="4"/>
      <c r="BH1546" s="4"/>
      <c r="BI1546" s="4"/>
      <c r="BJ1546" s="4"/>
      <c r="BK1546" s="4"/>
      <c r="BL1546" s="4"/>
      <c r="BM1546" s="4"/>
      <c r="BN1546" s="4"/>
      <c r="BO1546" s="4"/>
      <c r="BP1546" s="4"/>
      <c r="BQ1546" s="4"/>
      <c r="BR1546" s="4"/>
      <c r="BS1546" s="4"/>
      <c r="BT1546" s="4"/>
      <c r="BU1546" s="4"/>
      <c r="BV1546" s="4"/>
      <c r="BW1546" s="4"/>
      <c r="BX1546" s="4"/>
      <c r="BY1546" s="4"/>
      <c r="BZ1546" s="4"/>
      <c r="CA1546" s="4"/>
      <c r="CB1546" s="4"/>
      <c r="CC1546" s="4"/>
      <c r="CD1546" s="4"/>
      <c r="CE1546" s="4"/>
      <c r="CF1546" s="4"/>
      <c r="CG1546" s="4"/>
      <c r="CH1546" s="4"/>
      <c r="CI1546" s="4"/>
      <c r="CJ1546" s="4"/>
      <c r="CK1546" s="4"/>
      <c r="CL1546" s="4"/>
      <c r="CM1546" s="4"/>
      <c r="CN1546" s="4"/>
      <c r="CO1546" s="4"/>
      <c r="CP1546" s="4"/>
      <c r="CQ1546" s="4"/>
      <c r="CR1546" s="4"/>
      <c r="CS1546" s="4"/>
      <c r="CT1546" s="4"/>
      <c r="CU1546" s="4"/>
      <c r="CV1546" s="4"/>
      <c r="CW1546" s="4"/>
    </row>
    <row r="1547" ht="12.75" customHeight="1">
      <c r="A1547" s="4"/>
      <c r="B1547" s="4"/>
      <c r="C1547" s="4"/>
      <c r="D1547" s="4"/>
      <c r="E1547" s="4"/>
      <c r="F1547" s="4"/>
      <c r="G1547" s="4"/>
      <c r="H1547" s="4"/>
      <c r="I1547" s="4"/>
      <c r="J1547" s="5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64">
        <v>2010.0</v>
      </c>
      <c r="AM1547" s="64">
        <v>15.0</v>
      </c>
      <c r="AN1547" s="65" t="s">
        <v>56</v>
      </c>
      <c r="AO1547" s="65" t="s">
        <v>50</v>
      </c>
      <c r="AP1547" s="64">
        <v>84.0</v>
      </c>
      <c r="AQ1547" s="64">
        <v>55.0</v>
      </c>
      <c r="AR1547" s="65" t="str">
        <f>IF(Stats!$AP1547&gt;Stats!$AQ1547,Stats!$AN1547,Stats!$AO1547)</f>
        <v>David S</v>
      </c>
      <c r="AS1547" s="65" t="str">
        <f>IF(Stats!$AR1547=Stats!$AN1547,CONCATENATE(Stats!$AN1547," over ",Stats!$AO1547),CONCATENATE(Stats!$AO1547," over ",Stats!$AN1547))</f>
        <v>David S over AJ</v>
      </c>
      <c r="AT1547" s="65" t="str">
        <f>IF(Stats!$AR1547=Stats!$AO1547,CONCATENATE(Stats!$AN1547," loser to ",Stats!$AO1547),CONCATENATE(Stats!$AO1547," loser to ",Stats!$AN1547))</f>
        <v>AJ loser to David S</v>
      </c>
      <c r="AU1547" s="64">
        <f>ABS(Stats!$AQ1547-Stats!$AP1547)</f>
        <v>29</v>
      </c>
      <c r="AV1547" s="64">
        <f>Stats!$AQ1547+Stats!$AP1547</f>
        <v>139</v>
      </c>
      <c r="AW1547" s="64" t="s">
        <v>73</v>
      </c>
      <c r="AX1547" s="4"/>
      <c r="AY1547" s="4"/>
      <c r="AZ1547" s="4"/>
      <c r="BB1547" s="4"/>
      <c r="BC1547" s="4"/>
      <c r="BD1547" s="4"/>
      <c r="BE1547" s="4"/>
      <c r="BG1547" s="4"/>
      <c r="BH1547" s="4"/>
      <c r="BI1547" s="4"/>
      <c r="BJ1547" s="4"/>
      <c r="BK1547" s="4"/>
      <c r="BL1547" s="4"/>
      <c r="BM1547" s="4"/>
      <c r="BN1547" s="4"/>
      <c r="BO1547" s="4"/>
      <c r="BP1547" s="4"/>
      <c r="BQ1547" s="4"/>
      <c r="BR1547" s="4"/>
      <c r="BS1547" s="4"/>
      <c r="BT1547" s="4"/>
      <c r="BU1547" s="4"/>
      <c r="BV1547" s="4"/>
      <c r="BW1547" s="4"/>
      <c r="BX1547" s="4"/>
      <c r="BY1547" s="4"/>
      <c r="BZ1547" s="4"/>
      <c r="CA1547" s="4"/>
      <c r="CB1547" s="4"/>
      <c r="CC1547" s="4"/>
      <c r="CD1547" s="4"/>
      <c r="CE1547" s="4"/>
      <c r="CF1547" s="4"/>
      <c r="CG1547" s="4"/>
      <c r="CH1547" s="4"/>
      <c r="CI1547" s="4"/>
      <c r="CJ1547" s="4"/>
      <c r="CK1547" s="4"/>
      <c r="CL1547" s="4"/>
      <c r="CM1547" s="4"/>
      <c r="CN1547" s="4"/>
      <c r="CO1547" s="4"/>
      <c r="CP1547" s="4"/>
      <c r="CQ1547" s="4"/>
      <c r="CR1547" s="4"/>
      <c r="CS1547" s="4"/>
      <c r="CT1547" s="4"/>
      <c r="CU1547" s="4"/>
      <c r="CV1547" s="4"/>
      <c r="CW1547" s="4"/>
    </row>
    <row r="1548" ht="12.75" customHeight="1">
      <c r="A1548" s="4"/>
      <c r="B1548" s="4"/>
      <c r="C1548" s="4"/>
      <c r="D1548" s="4"/>
      <c r="E1548" s="4"/>
      <c r="F1548" s="4"/>
      <c r="G1548" s="4"/>
      <c r="H1548" s="4"/>
      <c r="I1548" s="4"/>
      <c r="J1548" s="5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5">
        <v>2010.0</v>
      </c>
      <c r="AM1548" s="45">
        <v>15.0</v>
      </c>
      <c r="AN1548" s="46" t="s">
        <v>49</v>
      </c>
      <c r="AO1548" s="46" t="s">
        <v>55</v>
      </c>
      <c r="AP1548" s="45">
        <v>51.0</v>
      </c>
      <c r="AQ1548" s="45">
        <v>77.0</v>
      </c>
      <c r="AR1548" s="46" t="str">
        <f>IF(Stats!$AP1548&gt;Stats!$AQ1548,Stats!$AN1548,Stats!$AO1548)</f>
        <v>Dave</v>
      </c>
      <c r="AS1548" s="46" t="str">
        <f>IF(Stats!$AR1548=Stats!$AN1548,CONCATENATE(Stats!$AN1548," over ",Stats!$AO1548),CONCATENATE(Stats!$AO1548," over ",Stats!$AN1548))</f>
        <v>Dave over Adler</v>
      </c>
      <c r="AT1548" s="46" t="str">
        <f>IF(Stats!$AR1548=Stats!$AO1548,CONCATENATE(Stats!$AN1548," loser to ",Stats!$AO1548),CONCATENATE(Stats!$AO1548," loser to ",Stats!$AN1548))</f>
        <v>Adler loser to Dave</v>
      </c>
      <c r="AU1548" s="45">
        <f>ABS(Stats!$AQ1548-Stats!$AP1548)</f>
        <v>26</v>
      </c>
      <c r="AV1548" s="45">
        <f>Stats!$AQ1548+Stats!$AP1548</f>
        <v>128</v>
      </c>
      <c r="AW1548" s="45" t="s">
        <v>73</v>
      </c>
      <c r="AX1548" s="4"/>
      <c r="AY1548" s="4"/>
      <c r="AZ1548" s="4"/>
      <c r="BB1548" s="4"/>
      <c r="BC1548" s="4"/>
      <c r="BD1548" s="4"/>
      <c r="BE1548" s="4"/>
      <c r="BG1548" s="4"/>
      <c r="BH1548" s="4"/>
      <c r="BI1548" s="4"/>
      <c r="BJ1548" s="4"/>
      <c r="BK1548" s="4"/>
      <c r="BL1548" s="4"/>
      <c r="BM1548" s="4"/>
      <c r="BN1548" s="4"/>
      <c r="BO1548" s="4"/>
      <c r="BP1548" s="4"/>
      <c r="BQ1548" s="4"/>
      <c r="BR1548" s="4"/>
      <c r="BS1548" s="4"/>
      <c r="BT1548" s="4"/>
      <c r="BU1548" s="4"/>
      <c r="BV1548" s="4"/>
      <c r="BW1548" s="4"/>
      <c r="BX1548" s="4"/>
      <c r="BY1548" s="4"/>
      <c r="BZ1548" s="4"/>
      <c r="CA1548" s="4"/>
      <c r="CB1548" s="4"/>
      <c r="CC1548" s="4"/>
      <c r="CD1548" s="4"/>
      <c r="CE1548" s="4"/>
      <c r="CF1548" s="4"/>
      <c r="CG1548" s="4"/>
      <c r="CH1548" s="4"/>
      <c r="CI1548" s="4"/>
      <c r="CJ1548" s="4"/>
      <c r="CK1548" s="4"/>
      <c r="CL1548" s="4"/>
      <c r="CM1548" s="4"/>
      <c r="CN1548" s="4"/>
      <c r="CO1548" s="4"/>
      <c r="CP1548" s="4"/>
      <c r="CQ1548" s="4"/>
      <c r="CR1548" s="4"/>
      <c r="CS1548" s="4"/>
      <c r="CT1548" s="4"/>
      <c r="CU1548" s="4"/>
      <c r="CV1548" s="4"/>
      <c r="CW1548" s="4"/>
    </row>
    <row r="1549" ht="12.75" customHeight="1">
      <c r="A1549" s="4"/>
      <c r="B1549" s="4"/>
      <c r="C1549" s="4"/>
      <c r="D1549" s="4"/>
      <c r="E1549" s="4"/>
      <c r="F1549" s="4"/>
      <c r="G1549" s="4"/>
      <c r="H1549" s="4"/>
      <c r="I1549" s="4"/>
      <c r="J1549" s="5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64">
        <v>2010.0</v>
      </c>
      <c r="AM1549" s="64">
        <v>15.0</v>
      </c>
      <c r="AN1549" s="65" t="s">
        <v>54</v>
      </c>
      <c r="AO1549" s="65" t="s">
        <v>69</v>
      </c>
      <c r="AP1549" s="64">
        <v>72.0</v>
      </c>
      <c r="AQ1549" s="64">
        <v>94.0</v>
      </c>
      <c r="AR1549" s="65" t="str">
        <f>IF(Stats!$AP1549&gt;Stats!$AQ1549,Stats!$AN1549,Stats!$AO1549)</f>
        <v>Todd</v>
      </c>
      <c r="AS1549" s="65" t="str">
        <f>IF(Stats!$AR1549=Stats!$AN1549,CONCATENATE(Stats!$AN1549," over ",Stats!$AO1549),CONCATENATE(Stats!$AO1549," over ",Stats!$AN1549))</f>
        <v>Todd over Dane</v>
      </c>
      <c r="AT1549" s="65" t="str">
        <f>IF(Stats!$AR1549=Stats!$AO1549,CONCATENATE(Stats!$AN1549," loser to ",Stats!$AO1549),CONCATENATE(Stats!$AO1549," loser to ",Stats!$AN1549))</f>
        <v>Dane loser to Todd</v>
      </c>
      <c r="AU1549" s="64">
        <f>ABS(Stats!$AQ1549-Stats!$AP1549)</f>
        <v>22</v>
      </c>
      <c r="AV1549" s="64">
        <f>Stats!$AQ1549+Stats!$AP1549</f>
        <v>166</v>
      </c>
      <c r="AW1549" s="64" t="s">
        <v>73</v>
      </c>
      <c r="AX1549" s="4"/>
      <c r="AY1549" s="4"/>
      <c r="AZ1549" s="4"/>
      <c r="BB1549" s="4"/>
      <c r="BC1549" s="4"/>
      <c r="BD1549" s="4"/>
      <c r="BE1549" s="4"/>
      <c r="BG1549" s="4"/>
      <c r="BH1549" s="4"/>
      <c r="BI1549" s="4"/>
      <c r="BJ1549" s="4"/>
      <c r="BK1549" s="4"/>
      <c r="BL1549" s="4"/>
      <c r="BM1549" s="4"/>
      <c r="BN1549" s="4"/>
      <c r="BO1549" s="4"/>
      <c r="BP1549" s="4"/>
      <c r="BQ1549" s="4"/>
      <c r="BR1549" s="4"/>
      <c r="BS1549" s="4"/>
      <c r="BT1549" s="4"/>
      <c r="BU1549" s="4"/>
      <c r="BV1549" s="4"/>
      <c r="BW1549" s="4"/>
      <c r="BX1549" s="4"/>
      <c r="BY1549" s="4"/>
      <c r="BZ1549" s="4"/>
      <c r="CA1549" s="4"/>
      <c r="CB1549" s="4"/>
      <c r="CC1549" s="4"/>
      <c r="CD1549" s="4"/>
      <c r="CE1549" s="4"/>
      <c r="CF1549" s="4"/>
      <c r="CG1549" s="4"/>
      <c r="CH1549" s="4"/>
      <c r="CI1549" s="4"/>
      <c r="CJ1549" s="4"/>
      <c r="CK1549" s="4"/>
      <c r="CL1549" s="4"/>
      <c r="CM1549" s="4"/>
      <c r="CN1549" s="4"/>
      <c r="CO1549" s="4"/>
      <c r="CP1549" s="4"/>
      <c r="CQ1549" s="4"/>
      <c r="CR1549" s="4"/>
      <c r="CS1549" s="4"/>
      <c r="CT1549" s="4"/>
      <c r="CU1549" s="4"/>
      <c r="CV1549" s="4"/>
      <c r="CW1549" s="4"/>
    </row>
    <row r="1550" ht="12.75" customHeight="1">
      <c r="A1550" s="4"/>
      <c r="B1550" s="4"/>
      <c r="C1550" s="4"/>
      <c r="D1550" s="4"/>
      <c r="E1550" s="4"/>
      <c r="F1550" s="4"/>
      <c r="G1550" s="4"/>
      <c r="H1550" s="4"/>
      <c r="I1550" s="4"/>
      <c r="J1550" s="5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5">
        <v>2010.0</v>
      </c>
      <c r="AM1550" s="45">
        <v>14.0</v>
      </c>
      <c r="AN1550" s="46" t="s">
        <v>59</v>
      </c>
      <c r="AO1550" s="46" t="s">
        <v>55</v>
      </c>
      <c r="AP1550" s="45">
        <v>38.0</v>
      </c>
      <c r="AQ1550" s="45">
        <v>64.0</v>
      </c>
      <c r="AR1550" s="46" t="str">
        <f>IF(Stats!$AP1550&gt;Stats!$AQ1550,Stats!$AN1550,Stats!$AO1550)</f>
        <v>Dave</v>
      </c>
      <c r="AS1550" s="46" t="str">
        <f>IF(Stats!$AR1550=Stats!$AN1550,CONCATENATE(Stats!$AN1550," over ",Stats!$AO1550),CONCATENATE(Stats!$AO1550," over ",Stats!$AN1550))</f>
        <v>Dave over Forrest</v>
      </c>
      <c r="AT1550" s="46" t="str">
        <f>IF(Stats!$AR1550=Stats!$AO1550,CONCATENATE(Stats!$AN1550," loser to ",Stats!$AO1550),CONCATENATE(Stats!$AO1550," loser to ",Stats!$AN1550))</f>
        <v>Forrest loser to Dave</v>
      </c>
      <c r="AU1550" s="45">
        <f>ABS(Stats!$AQ1550-Stats!$AP1550)</f>
        <v>26</v>
      </c>
      <c r="AV1550" s="45">
        <f>Stats!$AQ1550+Stats!$AP1550</f>
        <v>102</v>
      </c>
      <c r="AW1550" s="45"/>
      <c r="AX1550" s="4"/>
      <c r="AY1550" s="4"/>
      <c r="AZ1550" s="4"/>
      <c r="BB1550" s="4"/>
      <c r="BC1550" s="4"/>
      <c r="BD1550" s="4"/>
      <c r="BE1550" s="4"/>
      <c r="BG1550" s="4"/>
      <c r="BH1550" s="4"/>
      <c r="BI1550" s="4"/>
      <c r="BJ1550" s="4"/>
      <c r="BK1550" s="4"/>
      <c r="BL1550" s="4"/>
      <c r="BM1550" s="4"/>
      <c r="BN1550" s="4"/>
      <c r="BO1550" s="4"/>
      <c r="BP1550" s="4"/>
      <c r="BQ1550" s="4"/>
      <c r="BR1550" s="4"/>
      <c r="BS1550" s="4"/>
      <c r="BT1550" s="4"/>
      <c r="BU1550" s="4"/>
      <c r="BV1550" s="4"/>
      <c r="BW1550" s="4"/>
      <c r="BX1550" s="4"/>
      <c r="BY1550" s="4"/>
      <c r="BZ1550" s="4"/>
      <c r="CA1550" s="4"/>
      <c r="CB1550" s="4"/>
      <c r="CC1550" s="4"/>
      <c r="CD1550" s="4"/>
      <c r="CE1550" s="4"/>
      <c r="CF1550" s="4"/>
      <c r="CG1550" s="4"/>
      <c r="CH1550" s="4"/>
      <c r="CI1550" s="4"/>
      <c r="CJ1550" s="4"/>
      <c r="CK1550" s="4"/>
      <c r="CL1550" s="4"/>
      <c r="CM1550" s="4"/>
      <c r="CN1550" s="4"/>
      <c r="CO1550" s="4"/>
      <c r="CP1550" s="4"/>
      <c r="CQ1550" s="4"/>
      <c r="CR1550" s="4"/>
      <c r="CS1550" s="4"/>
      <c r="CT1550" s="4"/>
      <c r="CU1550" s="4"/>
      <c r="CV1550" s="4"/>
      <c r="CW1550" s="4"/>
    </row>
    <row r="1551" ht="12.75" customHeight="1">
      <c r="A1551" s="4"/>
      <c r="B1551" s="4"/>
      <c r="C1551" s="4"/>
      <c r="D1551" s="4"/>
      <c r="E1551" s="4"/>
      <c r="F1551" s="4"/>
      <c r="G1551" s="4"/>
      <c r="H1551" s="4"/>
      <c r="I1551" s="4"/>
      <c r="J1551" s="5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64">
        <v>2010.0</v>
      </c>
      <c r="AM1551" s="64">
        <v>14.0</v>
      </c>
      <c r="AN1551" s="65" t="s">
        <v>50</v>
      </c>
      <c r="AO1551" s="65" t="s">
        <v>68</v>
      </c>
      <c r="AP1551" s="64">
        <v>101.0</v>
      </c>
      <c r="AQ1551" s="64">
        <v>69.0</v>
      </c>
      <c r="AR1551" s="65" t="str">
        <f>IF(Stats!$AP1551&gt;Stats!$AQ1551,Stats!$AN1551,Stats!$AO1551)</f>
        <v>AJ</v>
      </c>
      <c r="AS1551" s="65" t="str">
        <f>IF(Stats!$AR1551=Stats!$AN1551,CONCATENATE(Stats!$AN1551," over ",Stats!$AO1551),CONCATENATE(Stats!$AO1551," over ",Stats!$AN1551))</f>
        <v>AJ over Ryan</v>
      </c>
      <c r="AT1551" s="65" t="str">
        <f>IF(Stats!$AR1551=Stats!$AO1551,CONCATENATE(Stats!$AN1551," loser to ",Stats!$AO1551),CONCATENATE(Stats!$AO1551," loser to ",Stats!$AN1551))</f>
        <v>Ryan loser to AJ</v>
      </c>
      <c r="AU1551" s="64">
        <f>ABS(Stats!$AQ1551-Stats!$AP1551)</f>
        <v>32</v>
      </c>
      <c r="AV1551" s="64">
        <f>Stats!$AQ1551+Stats!$AP1551</f>
        <v>170</v>
      </c>
      <c r="AW1551" s="64"/>
      <c r="AX1551" s="4"/>
      <c r="AY1551" s="4"/>
      <c r="AZ1551" s="4"/>
      <c r="BB1551" s="4"/>
      <c r="BC1551" s="4"/>
      <c r="BD1551" s="4"/>
      <c r="BE1551" s="4"/>
      <c r="BG1551" s="4"/>
      <c r="BH1551" s="4"/>
      <c r="BI1551" s="4"/>
      <c r="BJ1551" s="4"/>
      <c r="BK1551" s="4"/>
      <c r="BL1551" s="4"/>
      <c r="BM1551" s="4"/>
      <c r="BN1551" s="4"/>
      <c r="BO1551" s="4"/>
      <c r="BP1551" s="4"/>
      <c r="BQ1551" s="4"/>
      <c r="BR1551" s="4"/>
      <c r="BS1551" s="4"/>
      <c r="BT1551" s="4"/>
      <c r="BU1551" s="4"/>
      <c r="BV1551" s="4"/>
      <c r="BW1551" s="4"/>
      <c r="BX1551" s="4"/>
      <c r="BY1551" s="4"/>
      <c r="BZ1551" s="4"/>
      <c r="CA1551" s="4"/>
      <c r="CB1551" s="4"/>
      <c r="CC1551" s="4"/>
      <c r="CD1551" s="4"/>
      <c r="CE1551" s="4"/>
      <c r="CF1551" s="4"/>
      <c r="CG1551" s="4"/>
      <c r="CH1551" s="4"/>
      <c r="CI1551" s="4"/>
      <c r="CJ1551" s="4"/>
      <c r="CK1551" s="4"/>
      <c r="CL1551" s="4"/>
      <c r="CM1551" s="4"/>
      <c r="CN1551" s="4"/>
      <c r="CO1551" s="4"/>
      <c r="CP1551" s="4"/>
      <c r="CQ1551" s="4"/>
      <c r="CR1551" s="4"/>
      <c r="CS1551" s="4"/>
      <c r="CT1551" s="4"/>
      <c r="CU1551" s="4"/>
      <c r="CV1551" s="4"/>
      <c r="CW1551" s="4"/>
    </row>
    <row r="1552" ht="12.75" customHeight="1">
      <c r="A1552" s="4"/>
      <c r="B1552" s="4"/>
      <c r="C1552" s="4"/>
      <c r="D1552" s="4"/>
      <c r="E1552" s="4"/>
      <c r="F1552" s="4"/>
      <c r="G1552" s="4"/>
      <c r="H1552" s="4"/>
      <c r="I1552" s="4"/>
      <c r="J1552" s="5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5">
        <v>2010.0</v>
      </c>
      <c r="AM1552" s="45">
        <v>14.0</v>
      </c>
      <c r="AN1552" s="46" t="s">
        <v>61</v>
      </c>
      <c r="AO1552" s="46" t="s">
        <v>63</v>
      </c>
      <c r="AP1552" s="45">
        <v>57.0</v>
      </c>
      <c r="AQ1552" s="45">
        <v>64.0</v>
      </c>
      <c r="AR1552" s="46" t="str">
        <f>IF(Stats!$AP1552&gt;Stats!$AQ1552,Stats!$AN1552,Stats!$AO1552)</f>
        <v>Mike S</v>
      </c>
      <c r="AS1552" s="46" t="str">
        <f>IF(Stats!$AR1552=Stats!$AN1552,CONCATENATE(Stats!$AN1552," over ",Stats!$AO1552),CONCATENATE(Stats!$AO1552," over ",Stats!$AN1552))</f>
        <v>Mike S over Jimmy</v>
      </c>
      <c r="AT1552" s="46" t="str">
        <f>IF(Stats!$AR1552=Stats!$AO1552,CONCATENATE(Stats!$AN1552," loser to ",Stats!$AO1552),CONCATENATE(Stats!$AO1552," loser to ",Stats!$AN1552))</f>
        <v>Jimmy loser to Mike S</v>
      </c>
      <c r="AU1552" s="45">
        <f>ABS(Stats!$AQ1552-Stats!$AP1552)</f>
        <v>7</v>
      </c>
      <c r="AV1552" s="45">
        <f>Stats!$AQ1552+Stats!$AP1552</f>
        <v>121</v>
      </c>
      <c r="AW1552" s="45"/>
      <c r="AX1552" s="4"/>
      <c r="AY1552" s="4"/>
      <c r="AZ1552" s="4"/>
      <c r="BB1552" s="4"/>
      <c r="BC1552" s="4"/>
      <c r="BD1552" s="4"/>
      <c r="BE1552" s="4"/>
      <c r="BG1552" s="4"/>
      <c r="BH1552" s="4"/>
      <c r="BI1552" s="4"/>
      <c r="BJ1552" s="4"/>
      <c r="BK1552" s="4"/>
      <c r="BL1552" s="4"/>
      <c r="BM1552" s="4"/>
      <c r="BN1552" s="4"/>
      <c r="BO1552" s="4"/>
      <c r="BP1552" s="4"/>
      <c r="BQ1552" s="4"/>
      <c r="BR1552" s="4"/>
      <c r="BS1552" s="4"/>
      <c r="BT1552" s="4"/>
      <c r="BU1552" s="4"/>
      <c r="BV1552" s="4"/>
      <c r="BW1552" s="4"/>
      <c r="BX1552" s="4"/>
      <c r="BY1552" s="4"/>
      <c r="BZ1552" s="4"/>
      <c r="CA1552" s="4"/>
      <c r="CB1552" s="4"/>
      <c r="CC1552" s="4"/>
      <c r="CD1552" s="4"/>
      <c r="CE1552" s="4"/>
      <c r="CF1552" s="4"/>
      <c r="CG1552" s="4"/>
      <c r="CH1552" s="4"/>
      <c r="CI1552" s="4"/>
      <c r="CJ1552" s="4"/>
      <c r="CK1552" s="4"/>
      <c r="CL1552" s="4"/>
      <c r="CM1552" s="4"/>
      <c r="CN1552" s="4"/>
      <c r="CO1552" s="4"/>
      <c r="CP1552" s="4"/>
      <c r="CQ1552" s="4"/>
      <c r="CR1552" s="4"/>
      <c r="CS1552" s="4"/>
      <c r="CT1552" s="4"/>
      <c r="CU1552" s="4"/>
      <c r="CV1552" s="4"/>
      <c r="CW1552" s="4"/>
    </row>
    <row r="1553" ht="12.75" customHeight="1">
      <c r="A1553" s="4"/>
      <c r="B1553" s="4"/>
      <c r="C1553" s="4"/>
      <c r="D1553" s="4"/>
      <c r="E1553" s="4"/>
      <c r="F1553" s="4"/>
      <c r="G1553" s="4"/>
      <c r="H1553" s="4"/>
      <c r="I1553" s="4"/>
      <c r="J1553" s="5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64">
        <v>2010.0</v>
      </c>
      <c r="AM1553" s="64">
        <v>14.0</v>
      </c>
      <c r="AN1553" s="65" t="s">
        <v>56</v>
      </c>
      <c r="AO1553" s="65" t="s">
        <v>69</v>
      </c>
      <c r="AP1553" s="64">
        <v>105.0</v>
      </c>
      <c r="AQ1553" s="64">
        <v>33.0</v>
      </c>
      <c r="AR1553" s="65" t="str">
        <f>IF(Stats!$AP1553&gt;Stats!$AQ1553,Stats!$AN1553,Stats!$AO1553)</f>
        <v>David S</v>
      </c>
      <c r="AS1553" s="65" t="str">
        <f>IF(Stats!$AR1553=Stats!$AN1553,CONCATENATE(Stats!$AN1553," over ",Stats!$AO1553),CONCATENATE(Stats!$AO1553," over ",Stats!$AN1553))</f>
        <v>David S over Todd</v>
      </c>
      <c r="AT1553" s="65" t="str">
        <f>IF(Stats!$AR1553=Stats!$AO1553,CONCATENATE(Stats!$AN1553," loser to ",Stats!$AO1553),CONCATENATE(Stats!$AO1553," loser to ",Stats!$AN1553))</f>
        <v>Todd loser to David S</v>
      </c>
      <c r="AU1553" s="64">
        <f>ABS(Stats!$AQ1553-Stats!$AP1553)</f>
        <v>72</v>
      </c>
      <c r="AV1553" s="64">
        <f>Stats!$AQ1553+Stats!$AP1553</f>
        <v>138</v>
      </c>
      <c r="AW1553" s="64"/>
      <c r="AX1553" s="4"/>
      <c r="AY1553" s="4"/>
      <c r="AZ1553" s="4"/>
      <c r="BB1553" s="4"/>
      <c r="BC1553" s="4"/>
      <c r="BD1553" s="4"/>
      <c r="BE1553" s="4"/>
      <c r="BG1553" s="4"/>
      <c r="BH1553" s="4"/>
      <c r="BI1553" s="4"/>
      <c r="BJ1553" s="4"/>
      <c r="BK1553" s="4"/>
      <c r="BL1553" s="4"/>
      <c r="BM1553" s="4"/>
      <c r="BN1553" s="4"/>
      <c r="BO1553" s="4"/>
      <c r="BP1553" s="4"/>
      <c r="BQ1553" s="4"/>
      <c r="BR1553" s="4"/>
      <c r="BS1553" s="4"/>
      <c r="BT1553" s="4"/>
      <c r="BU1553" s="4"/>
      <c r="BV1553" s="4"/>
      <c r="BW1553" s="4"/>
      <c r="BX1553" s="4"/>
      <c r="BY1553" s="4"/>
      <c r="BZ1553" s="4"/>
      <c r="CA1553" s="4"/>
      <c r="CB1553" s="4"/>
      <c r="CC1553" s="4"/>
      <c r="CD1553" s="4"/>
      <c r="CE1553" s="4"/>
      <c r="CF1553" s="4"/>
      <c r="CG1553" s="4"/>
      <c r="CH1553" s="4"/>
      <c r="CI1553" s="4"/>
      <c r="CJ1553" s="4"/>
      <c r="CK1553" s="4"/>
      <c r="CL1553" s="4"/>
      <c r="CM1553" s="4"/>
      <c r="CN1553" s="4"/>
      <c r="CO1553" s="4"/>
      <c r="CP1553" s="4"/>
      <c r="CQ1553" s="4"/>
      <c r="CR1553" s="4"/>
      <c r="CS1553" s="4"/>
      <c r="CT1553" s="4"/>
      <c r="CU1553" s="4"/>
      <c r="CV1553" s="4"/>
      <c r="CW1553" s="4"/>
    </row>
    <row r="1554" ht="12.75" customHeight="1">
      <c r="A1554" s="4"/>
      <c r="B1554" s="4"/>
      <c r="C1554" s="4"/>
      <c r="D1554" s="4"/>
      <c r="E1554" s="4"/>
      <c r="F1554" s="4"/>
      <c r="G1554" s="4"/>
      <c r="H1554" s="4"/>
      <c r="I1554" s="4"/>
      <c r="J1554" s="5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5">
        <v>2010.0</v>
      </c>
      <c r="AM1554" s="45">
        <v>14.0</v>
      </c>
      <c r="AN1554" s="46" t="s">
        <v>66</v>
      </c>
      <c r="AO1554" s="46" t="s">
        <v>49</v>
      </c>
      <c r="AP1554" s="45">
        <v>87.0</v>
      </c>
      <c r="AQ1554" s="45">
        <v>78.0</v>
      </c>
      <c r="AR1554" s="46" t="str">
        <f>IF(Stats!$AP1554&gt;Stats!$AQ1554,Stats!$AN1554,Stats!$AO1554)</f>
        <v>Nixon</v>
      </c>
      <c r="AS1554" s="46" t="str">
        <f>IF(Stats!$AR1554=Stats!$AN1554,CONCATENATE(Stats!$AN1554," over ",Stats!$AO1554),CONCATENATE(Stats!$AO1554," over ",Stats!$AN1554))</f>
        <v>Nixon over Adler</v>
      </c>
      <c r="AT1554" s="46" t="str">
        <f>IF(Stats!$AR1554=Stats!$AO1554,CONCATENATE(Stats!$AN1554," loser to ",Stats!$AO1554),CONCATENATE(Stats!$AO1554," loser to ",Stats!$AN1554))</f>
        <v>Adler loser to Nixon</v>
      </c>
      <c r="AU1554" s="45">
        <f>ABS(Stats!$AQ1554-Stats!$AP1554)</f>
        <v>9</v>
      </c>
      <c r="AV1554" s="45">
        <f>Stats!$AQ1554+Stats!$AP1554</f>
        <v>165</v>
      </c>
      <c r="AW1554" s="45"/>
      <c r="AX1554" s="4"/>
      <c r="AY1554" s="4"/>
      <c r="AZ1554" s="4"/>
      <c r="BB1554" s="4"/>
      <c r="BC1554" s="4"/>
      <c r="BD1554" s="4"/>
      <c r="BE1554" s="4"/>
      <c r="BG1554" s="4"/>
      <c r="BH1554" s="4"/>
      <c r="BI1554" s="4"/>
      <c r="BJ1554" s="4"/>
      <c r="BK1554" s="4"/>
      <c r="BL1554" s="4"/>
      <c r="BM1554" s="4"/>
      <c r="BN1554" s="4"/>
      <c r="BO1554" s="4"/>
      <c r="BP1554" s="4"/>
      <c r="BQ1554" s="4"/>
      <c r="BR1554" s="4"/>
      <c r="BS1554" s="4"/>
      <c r="BT1554" s="4"/>
      <c r="BU1554" s="4"/>
      <c r="BV1554" s="4"/>
      <c r="BW1554" s="4"/>
      <c r="BX1554" s="4"/>
      <c r="BY1554" s="4"/>
      <c r="BZ1554" s="4"/>
      <c r="CA1554" s="4"/>
      <c r="CB1554" s="4"/>
      <c r="CC1554" s="4"/>
      <c r="CD1554" s="4"/>
      <c r="CE1554" s="4"/>
      <c r="CF1554" s="4"/>
      <c r="CG1554" s="4"/>
      <c r="CH1554" s="4"/>
      <c r="CI1554" s="4"/>
      <c r="CJ1554" s="4"/>
      <c r="CK1554" s="4"/>
      <c r="CL1554" s="4"/>
      <c r="CM1554" s="4"/>
      <c r="CN1554" s="4"/>
      <c r="CO1554" s="4"/>
      <c r="CP1554" s="4"/>
      <c r="CQ1554" s="4"/>
      <c r="CR1554" s="4"/>
      <c r="CS1554" s="4"/>
      <c r="CT1554" s="4"/>
      <c r="CU1554" s="4"/>
      <c r="CV1554" s="4"/>
      <c r="CW1554" s="4"/>
    </row>
    <row r="1555" ht="12.75" customHeight="1">
      <c r="A1555" s="4"/>
      <c r="B1555" s="4"/>
      <c r="C1555" s="4"/>
      <c r="D1555" s="4"/>
      <c r="E1555" s="4"/>
      <c r="F1555" s="4"/>
      <c r="G1555" s="4"/>
      <c r="H1555" s="4"/>
      <c r="I1555" s="4"/>
      <c r="J1555" s="5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64">
        <v>2010.0</v>
      </c>
      <c r="AM1555" s="64">
        <v>14.0</v>
      </c>
      <c r="AN1555" s="65" t="s">
        <v>62</v>
      </c>
      <c r="AO1555" s="65" t="s">
        <v>54</v>
      </c>
      <c r="AP1555" s="64">
        <v>138.0</v>
      </c>
      <c r="AQ1555" s="64">
        <v>68.0</v>
      </c>
      <c r="AR1555" s="65" t="str">
        <f>IF(Stats!$AP1555&gt;Stats!$AQ1555,Stats!$AN1555,Stats!$AO1555)</f>
        <v>Kohl</v>
      </c>
      <c r="AS1555" s="65" t="str">
        <f>IF(Stats!$AR1555=Stats!$AN1555,CONCATENATE(Stats!$AN1555," over ",Stats!$AO1555),CONCATENATE(Stats!$AO1555," over ",Stats!$AN1555))</f>
        <v>Kohl over Dane</v>
      </c>
      <c r="AT1555" s="65" t="str">
        <f>IF(Stats!$AR1555=Stats!$AO1555,CONCATENATE(Stats!$AN1555," loser to ",Stats!$AO1555),CONCATENATE(Stats!$AO1555," loser to ",Stats!$AN1555))</f>
        <v>Dane loser to Kohl</v>
      </c>
      <c r="AU1555" s="64">
        <f>ABS(Stats!$AQ1555-Stats!$AP1555)</f>
        <v>70</v>
      </c>
      <c r="AV1555" s="64">
        <f>Stats!$AQ1555+Stats!$AP1555</f>
        <v>206</v>
      </c>
      <c r="AW1555" s="64"/>
      <c r="AX1555" s="4"/>
      <c r="AY1555" s="4"/>
      <c r="AZ1555" s="4"/>
      <c r="BB1555" s="4"/>
      <c r="BC1555" s="4"/>
      <c r="BD1555" s="4"/>
      <c r="BE1555" s="4"/>
      <c r="BG1555" s="4"/>
      <c r="BH1555" s="4"/>
      <c r="BI1555" s="4"/>
      <c r="BJ1555" s="4"/>
      <c r="BK1555" s="4"/>
      <c r="BL1555" s="4"/>
      <c r="BM1555" s="4"/>
      <c r="BN1555" s="4"/>
      <c r="BO1555" s="4"/>
      <c r="BP1555" s="4"/>
      <c r="BQ1555" s="4"/>
      <c r="BR1555" s="4"/>
      <c r="BS1555" s="4"/>
      <c r="BT1555" s="4"/>
      <c r="BU1555" s="4"/>
      <c r="BV1555" s="4"/>
      <c r="BW1555" s="4"/>
      <c r="BX1555" s="4"/>
      <c r="BY1555" s="4"/>
      <c r="BZ1555" s="4"/>
      <c r="CA1555" s="4"/>
      <c r="CB1555" s="4"/>
      <c r="CC1555" s="4"/>
      <c r="CD1555" s="4"/>
      <c r="CE1555" s="4"/>
      <c r="CF1555" s="4"/>
      <c r="CG1555" s="4"/>
      <c r="CH1555" s="4"/>
      <c r="CI1555" s="4"/>
      <c r="CJ1555" s="4"/>
      <c r="CK1555" s="4"/>
      <c r="CL1555" s="4"/>
      <c r="CM1555" s="4"/>
      <c r="CN1555" s="4"/>
      <c r="CO1555" s="4"/>
      <c r="CP1555" s="4"/>
      <c r="CQ1555" s="4"/>
      <c r="CR1555" s="4"/>
      <c r="CS1555" s="4"/>
      <c r="CT1555" s="4"/>
      <c r="CU1555" s="4"/>
      <c r="CV1555" s="4"/>
      <c r="CW1555" s="4"/>
    </row>
    <row r="1556" ht="12.75" customHeight="1">
      <c r="A1556" s="4"/>
      <c r="B1556" s="4"/>
      <c r="C1556" s="4"/>
      <c r="D1556" s="4"/>
      <c r="E1556" s="4"/>
      <c r="F1556" s="4"/>
      <c r="G1556" s="4"/>
      <c r="H1556" s="4"/>
      <c r="I1556" s="4"/>
      <c r="J1556" s="5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5">
        <v>2010.0</v>
      </c>
      <c r="AM1556" s="45">
        <v>13.0</v>
      </c>
      <c r="AN1556" s="46" t="s">
        <v>55</v>
      </c>
      <c r="AO1556" s="46" t="s">
        <v>62</v>
      </c>
      <c r="AP1556" s="45">
        <v>71.0</v>
      </c>
      <c r="AQ1556" s="45">
        <v>115.0</v>
      </c>
      <c r="AR1556" s="46" t="str">
        <f>IF(Stats!$AP1556&gt;Stats!$AQ1556,Stats!$AN1556,Stats!$AO1556)</f>
        <v>Kohl</v>
      </c>
      <c r="AS1556" s="46" t="str">
        <f>IF(Stats!$AR1556=Stats!$AN1556,CONCATENATE(Stats!$AN1556," over ",Stats!$AO1556),CONCATENATE(Stats!$AO1556," over ",Stats!$AN1556))</f>
        <v>Kohl over Dave</v>
      </c>
      <c r="AT1556" s="46" t="str">
        <f>IF(Stats!$AR1556=Stats!$AO1556,CONCATENATE(Stats!$AN1556," loser to ",Stats!$AO1556),CONCATENATE(Stats!$AO1556," loser to ",Stats!$AN1556))</f>
        <v>Dave loser to Kohl</v>
      </c>
      <c r="AU1556" s="45">
        <f>ABS(Stats!$AQ1556-Stats!$AP1556)</f>
        <v>44</v>
      </c>
      <c r="AV1556" s="45">
        <f>Stats!$AQ1556+Stats!$AP1556</f>
        <v>186</v>
      </c>
      <c r="AW1556" s="45"/>
      <c r="AX1556" s="4"/>
      <c r="AY1556" s="4"/>
      <c r="AZ1556" s="4"/>
      <c r="BB1556" s="4"/>
      <c r="BC1556" s="4"/>
      <c r="BD1556" s="4"/>
      <c r="BE1556" s="4"/>
      <c r="BG1556" s="4"/>
      <c r="BH1556" s="4"/>
      <c r="BI1556" s="4"/>
      <c r="BJ1556" s="4"/>
      <c r="BK1556" s="4"/>
      <c r="BL1556" s="4"/>
      <c r="BM1556" s="4"/>
      <c r="BN1556" s="4"/>
      <c r="BO1556" s="4"/>
      <c r="BP1556" s="4"/>
      <c r="BQ1556" s="4"/>
      <c r="BR1556" s="4"/>
      <c r="BS1556" s="4"/>
      <c r="BT1556" s="4"/>
      <c r="BU1556" s="4"/>
      <c r="BV1556" s="4"/>
      <c r="BW1556" s="4"/>
      <c r="BX1556" s="4"/>
      <c r="BY1556" s="4"/>
      <c r="BZ1556" s="4"/>
      <c r="CA1556" s="4"/>
      <c r="CB1556" s="4"/>
      <c r="CC1556" s="4"/>
      <c r="CD1556" s="4"/>
      <c r="CE1556" s="4"/>
      <c r="CF1556" s="4"/>
      <c r="CG1556" s="4"/>
      <c r="CH1556" s="4"/>
      <c r="CI1556" s="4"/>
      <c r="CJ1556" s="4"/>
      <c r="CK1556" s="4"/>
      <c r="CL1556" s="4"/>
      <c r="CM1556" s="4"/>
      <c r="CN1556" s="4"/>
      <c r="CO1556" s="4"/>
      <c r="CP1556" s="4"/>
      <c r="CQ1556" s="4"/>
      <c r="CR1556" s="4"/>
      <c r="CS1556" s="4"/>
      <c r="CT1556" s="4"/>
      <c r="CU1556" s="4"/>
      <c r="CV1556" s="4"/>
      <c r="CW1556" s="4"/>
    </row>
    <row r="1557" ht="12.75" customHeight="1">
      <c r="A1557" s="4"/>
      <c r="B1557" s="4"/>
      <c r="C1557" s="4"/>
      <c r="D1557" s="4"/>
      <c r="E1557" s="4"/>
      <c r="F1557" s="4"/>
      <c r="G1557" s="4"/>
      <c r="H1557" s="4"/>
      <c r="I1557" s="4"/>
      <c r="J1557" s="5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64">
        <v>2010.0</v>
      </c>
      <c r="AM1557" s="64">
        <v>13.0</v>
      </c>
      <c r="AN1557" s="65" t="s">
        <v>68</v>
      </c>
      <c r="AO1557" s="65" t="s">
        <v>59</v>
      </c>
      <c r="AP1557" s="64">
        <v>57.0</v>
      </c>
      <c r="AQ1557" s="64">
        <v>56.0</v>
      </c>
      <c r="AR1557" s="65" t="str">
        <f>IF(Stats!$AP1557&gt;Stats!$AQ1557,Stats!$AN1557,Stats!$AO1557)</f>
        <v>Ryan</v>
      </c>
      <c r="AS1557" s="65" t="str">
        <f>IF(Stats!$AR1557=Stats!$AN1557,CONCATENATE(Stats!$AN1557," over ",Stats!$AO1557),CONCATENATE(Stats!$AO1557," over ",Stats!$AN1557))</f>
        <v>Ryan over Forrest</v>
      </c>
      <c r="AT1557" s="65" t="str">
        <f>IF(Stats!$AR1557=Stats!$AO1557,CONCATENATE(Stats!$AN1557," loser to ",Stats!$AO1557),CONCATENATE(Stats!$AO1557," loser to ",Stats!$AN1557))</f>
        <v>Forrest loser to Ryan</v>
      </c>
      <c r="AU1557" s="64">
        <f>ABS(Stats!$AQ1557-Stats!$AP1557)</f>
        <v>1</v>
      </c>
      <c r="AV1557" s="64">
        <f>Stats!$AQ1557+Stats!$AP1557</f>
        <v>113</v>
      </c>
      <c r="AW1557" s="64"/>
      <c r="AX1557" s="4"/>
      <c r="AY1557" s="4"/>
      <c r="AZ1557" s="4"/>
      <c r="BB1557" s="4"/>
      <c r="BC1557" s="4"/>
      <c r="BD1557" s="4"/>
      <c r="BE1557" s="4"/>
      <c r="BG1557" s="4"/>
      <c r="BH1557" s="4"/>
      <c r="BI1557" s="4"/>
      <c r="BJ1557" s="4"/>
      <c r="BK1557" s="4"/>
      <c r="BL1557" s="4"/>
      <c r="BM1557" s="4"/>
      <c r="BN1557" s="4"/>
      <c r="BO1557" s="4"/>
      <c r="BP1557" s="4"/>
      <c r="BQ1557" s="4"/>
      <c r="BR1557" s="4"/>
      <c r="BS1557" s="4"/>
      <c r="BT1557" s="4"/>
      <c r="BU1557" s="4"/>
      <c r="BV1557" s="4"/>
      <c r="BW1557" s="4"/>
      <c r="BX1557" s="4"/>
      <c r="BY1557" s="4"/>
      <c r="BZ1557" s="4"/>
      <c r="CA1557" s="4"/>
      <c r="CB1557" s="4"/>
      <c r="CC1557" s="4"/>
      <c r="CD1557" s="4"/>
      <c r="CE1557" s="4"/>
      <c r="CF1557" s="4"/>
      <c r="CG1557" s="4"/>
      <c r="CH1557" s="4"/>
      <c r="CI1557" s="4"/>
      <c r="CJ1557" s="4"/>
      <c r="CK1557" s="4"/>
      <c r="CL1557" s="4"/>
      <c r="CM1557" s="4"/>
      <c r="CN1557" s="4"/>
      <c r="CO1557" s="4"/>
      <c r="CP1557" s="4"/>
      <c r="CQ1557" s="4"/>
      <c r="CR1557" s="4"/>
      <c r="CS1557" s="4"/>
      <c r="CT1557" s="4"/>
      <c r="CU1557" s="4"/>
      <c r="CV1557" s="4"/>
      <c r="CW1557" s="4"/>
    </row>
    <row r="1558" ht="12.75" customHeight="1">
      <c r="A1558" s="4"/>
      <c r="B1558" s="4"/>
      <c r="C1558" s="4"/>
      <c r="D1558" s="4"/>
      <c r="E1558" s="4"/>
      <c r="F1558" s="4"/>
      <c r="G1558" s="4"/>
      <c r="H1558" s="4"/>
      <c r="I1558" s="4"/>
      <c r="J1558" s="5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5">
        <v>2010.0</v>
      </c>
      <c r="AM1558" s="45">
        <v>13.0</v>
      </c>
      <c r="AN1558" s="46" t="s">
        <v>63</v>
      </c>
      <c r="AO1558" s="46" t="s">
        <v>50</v>
      </c>
      <c r="AP1558" s="45">
        <v>63.0</v>
      </c>
      <c r="AQ1558" s="45">
        <v>95.0</v>
      </c>
      <c r="AR1558" s="46" t="str">
        <f>IF(Stats!$AP1558&gt;Stats!$AQ1558,Stats!$AN1558,Stats!$AO1558)</f>
        <v>AJ</v>
      </c>
      <c r="AS1558" s="46" t="str">
        <f>IF(Stats!$AR1558=Stats!$AN1558,CONCATENATE(Stats!$AN1558," over ",Stats!$AO1558),CONCATENATE(Stats!$AO1558," over ",Stats!$AN1558))</f>
        <v>AJ over Mike S</v>
      </c>
      <c r="AT1558" s="46" t="str">
        <f>IF(Stats!$AR1558=Stats!$AO1558,CONCATENATE(Stats!$AN1558," loser to ",Stats!$AO1558),CONCATENATE(Stats!$AO1558," loser to ",Stats!$AN1558))</f>
        <v>Mike S loser to AJ</v>
      </c>
      <c r="AU1558" s="45">
        <f>ABS(Stats!$AQ1558-Stats!$AP1558)</f>
        <v>32</v>
      </c>
      <c r="AV1558" s="45">
        <f>Stats!$AQ1558+Stats!$AP1558</f>
        <v>158</v>
      </c>
      <c r="AW1558" s="45"/>
      <c r="AX1558" s="4"/>
      <c r="AY1558" s="4"/>
      <c r="AZ1558" s="4"/>
      <c r="BB1558" s="4"/>
      <c r="BC1558" s="4"/>
      <c r="BD1558" s="4"/>
      <c r="BE1558" s="4"/>
      <c r="BG1558" s="4"/>
      <c r="BH1558" s="4"/>
      <c r="BI1558" s="4"/>
      <c r="BJ1558" s="4"/>
      <c r="BK1558" s="4"/>
      <c r="BL1558" s="4"/>
      <c r="BM1558" s="4"/>
      <c r="BN1558" s="4"/>
      <c r="BO1558" s="4"/>
      <c r="BP1558" s="4"/>
      <c r="BQ1558" s="4"/>
      <c r="BR1558" s="4"/>
      <c r="BS1558" s="4"/>
      <c r="BT1558" s="4"/>
      <c r="BU1558" s="4"/>
      <c r="BV1558" s="4"/>
      <c r="BW1558" s="4"/>
      <c r="BX1558" s="4"/>
      <c r="BY1558" s="4"/>
      <c r="BZ1558" s="4"/>
      <c r="CA1558" s="4"/>
      <c r="CB1558" s="4"/>
      <c r="CC1558" s="4"/>
      <c r="CD1558" s="4"/>
      <c r="CE1558" s="4"/>
      <c r="CF1558" s="4"/>
      <c r="CG1558" s="4"/>
      <c r="CH1558" s="4"/>
      <c r="CI1558" s="4"/>
      <c r="CJ1558" s="4"/>
      <c r="CK1558" s="4"/>
      <c r="CL1558" s="4"/>
      <c r="CM1558" s="4"/>
      <c r="CN1558" s="4"/>
      <c r="CO1558" s="4"/>
      <c r="CP1558" s="4"/>
      <c r="CQ1558" s="4"/>
      <c r="CR1558" s="4"/>
      <c r="CS1558" s="4"/>
      <c r="CT1558" s="4"/>
      <c r="CU1558" s="4"/>
      <c r="CV1558" s="4"/>
      <c r="CW1558" s="4"/>
    </row>
    <row r="1559" ht="12.75" customHeight="1">
      <c r="A1559" s="4"/>
      <c r="B1559" s="4"/>
      <c r="C1559" s="4"/>
      <c r="D1559" s="4"/>
      <c r="E1559" s="4"/>
      <c r="F1559" s="4"/>
      <c r="G1559" s="4"/>
      <c r="H1559" s="4"/>
      <c r="I1559" s="4"/>
      <c r="J1559" s="5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64">
        <v>2010.0</v>
      </c>
      <c r="AM1559" s="64">
        <v>13.0</v>
      </c>
      <c r="AN1559" s="65" t="s">
        <v>69</v>
      </c>
      <c r="AO1559" s="65" t="s">
        <v>61</v>
      </c>
      <c r="AP1559" s="64">
        <v>107.0</v>
      </c>
      <c r="AQ1559" s="64">
        <v>107.0</v>
      </c>
      <c r="AR1559" s="65" t="str">
        <f>IF(Stats!$AP1559&gt;Stats!$AQ1559,Stats!$AN1559,Stats!$AO1559)</f>
        <v>Jimmy</v>
      </c>
      <c r="AS1559" s="65" t="str">
        <f>IF(Stats!$AR1559=Stats!$AN1559,CONCATENATE(Stats!$AN1559," over ",Stats!$AO1559),CONCATENATE(Stats!$AO1559," over ",Stats!$AN1559))</f>
        <v>Jimmy over Todd</v>
      </c>
      <c r="AT1559" s="65" t="str">
        <f>IF(Stats!$AR1559=Stats!$AO1559,CONCATENATE(Stats!$AN1559," loser to ",Stats!$AO1559),CONCATENATE(Stats!$AO1559," loser to ",Stats!$AN1559))</f>
        <v>Todd loser to Jimmy</v>
      </c>
      <c r="AU1559" s="64">
        <f>ABS(Stats!$AQ1559-Stats!$AP1559)</f>
        <v>0</v>
      </c>
      <c r="AV1559" s="64">
        <f>Stats!$AQ1559+Stats!$AP1559</f>
        <v>214</v>
      </c>
      <c r="AW1559" s="64"/>
      <c r="AX1559" s="4"/>
      <c r="AY1559" s="4"/>
      <c r="AZ1559" s="4"/>
      <c r="BB1559" s="4"/>
      <c r="BC1559" s="4"/>
      <c r="BD1559" s="4"/>
      <c r="BE1559" s="4"/>
      <c r="BG1559" s="4"/>
      <c r="BH1559" s="4"/>
      <c r="BI1559" s="4"/>
      <c r="BJ1559" s="4"/>
      <c r="BK1559" s="4"/>
      <c r="BL1559" s="4"/>
      <c r="BM1559" s="4"/>
      <c r="BN1559" s="4"/>
      <c r="BO1559" s="4"/>
      <c r="BP1559" s="4"/>
      <c r="BQ1559" s="4"/>
      <c r="BR1559" s="4"/>
      <c r="BS1559" s="4"/>
      <c r="BT1559" s="4"/>
      <c r="BU1559" s="4"/>
      <c r="BV1559" s="4"/>
      <c r="BW1559" s="4"/>
      <c r="BX1559" s="4"/>
      <c r="BY1559" s="4"/>
      <c r="BZ1559" s="4"/>
      <c r="CA1559" s="4"/>
      <c r="CB1559" s="4"/>
      <c r="CC1559" s="4"/>
      <c r="CD1559" s="4"/>
      <c r="CE1559" s="4"/>
      <c r="CF1559" s="4"/>
      <c r="CG1559" s="4"/>
      <c r="CH1559" s="4"/>
      <c r="CI1559" s="4"/>
      <c r="CJ1559" s="4"/>
      <c r="CK1559" s="4"/>
      <c r="CL1559" s="4"/>
      <c r="CM1559" s="4"/>
      <c r="CN1559" s="4"/>
      <c r="CO1559" s="4"/>
      <c r="CP1559" s="4"/>
      <c r="CQ1559" s="4"/>
      <c r="CR1559" s="4"/>
      <c r="CS1559" s="4"/>
      <c r="CT1559" s="4"/>
      <c r="CU1559" s="4"/>
      <c r="CV1559" s="4"/>
      <c r="CW1559" s="4"/>
    </row>
    <row r="1560" ht="12.75" customHeight="1">
      <c r="A1560" s="4"/>
      <c r="B1560" s="4"/>
      <c r="C1560" s="4"/>
      <c r="D1560" s="4"/>
      <c r="E1560" s="4"/>
      <c r="F1560" s="4"/>
      <c r="G1560" s="4"/>
      <c r="H1560" s="4"/>
      <c r="I1560" s="4"/>
      <c r="J1560" s="5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5">
        <v>2010.0</v>
      </c>
      <c r="AM1560" s="45">
        <v>13.0</v>
      </c>
      <c r="AN1560" s="46" t="s">
        <v>49</v>
      </c>
      <c r="AO1560" s="46" t="s">
        <v>56</v>
      </c>
      <c r="AP1560" s="45">
        <v>77.0</v>
      </c>
      <c r="AQ1560" s="45">
        <v>74.0</v>
      </c>
      <c r="AR1560" s="46" t="str">
        <f>IF(Stats!$AP1560&gt;Stats!$AQ1560,Stats!$AN1560,Stats!$AO1560)</f>
        <v>Adler</v>
      </c>
      <c r="AS1560" s="46" t="str">
        <f>IF(Stats!$AR1560=Stats!$AN1560,CONCATENATE(Stats!$AN1560," over ",Stats!$AO1560),CONCATENATE(Stats!$AO1560," over ",Stats!$AN1560))</f>
        <v>Adler over David S</v>
      </c>
      <c r="AT1560" s="46" t="str">
        <f>IF(Stats!$AR1560=Stats!$AO1560,CONCATENATE(Stats!$AN1560," loser to ",Stats!$AO1560),CONCATENATE(Stats!$AO1560," loser to ",Stats!$AN1560))</f>
        <v>David S loser to Adler</v>
      </c>
      <c r="AU1560" s="45">
        <f>ABS(Stats!$AQ1560-Stats!$AP1560)</f>
        <v>3</v>
      </c>
      <c r="AV1560" s="45">
        <f>Stats!$AQ1560+Stats!$AP1560</f>
        <v>151</v>
      </c>
      <c r="AW1560" s="45"/>
      <c r="AX1560" s="4"/>
      <c r="AY1560" s="4"/>
      <c r="AZ1560" s="4"/>
      <c r="BB1560" s="4"/>
      <c r="BC1560" s="4"/>
      <c r="BD1560" s="4"/>
      <c r="BE1560" s="4"/>
      <c r="BG1560" s="4"/>
      <c r="BH1560" s="4"/>
      <c r="BI1560" s="4"/>
      <c r="BJ1560" s="4"/>
      <c r="BK1560" s="4"/>
      <c r="BL1560" s="4"/>
      <c r="BM1560" s="4"/>
      <c r="BN1560" s="4"/>
      <c r="BO1560" s="4"/>
      <c r="BP1560" s="4"/>
      <c r="BQ1560" s="4"/>
      <c r="BR1560" s="4"/>
      <c r="BS1560" s="4"/>
      <c r="BT1560" s="4"/>
      <c r="BU1560" s="4"/>
      <c r="BV1560" s="4"/>
      <c r="BW1560" s="4"/>
      <c r="BX1560" s="4"/>
      <c r="BY1560" s="4"/>
      <c r="BZ1560" s="4"/>
      <c r="CA1560" s="4"/>
      <c r="CB1560" s="4"/>
      <c r="CC1560" s="4"/>
      <c r="CD1560" s="4"/>
      <c r="CE1560" s="4"/>
      <c r="CF1560" s="4"/>
      <c r="CG1560" s="4"/>
      <c r="CH1560" s="4"/>
      <c r="CI1560" s="4"/>
      <c r="CJ1560" s="4"/>
      <c r="CK1560" s="4"/>
      <c r="CL1560" s="4"/>
      <c r="CM1560" s="4"/>
      <c r="CN1560" s="4"/>
      <c r="CO1560" s="4"/>
      <c r="CP1560" s="4"/>
      <c r="CQ1560" s="4"/>
      <c r="CR1560" s="4"/>
      <c r="CS1560" s="4"/>
      <c r="CT1560" s="4"/>
      <c r="CU1560" s="4"/>
      <c r="CV1560" s="4"/>
      <c r="CW1560" s="4"/>
    </row>
    <row r="1561" ht="12.75" customHeight="1">
      <c r="A1561" s="4"/>
      <c r="B1561" s="4"/>
      <c r="C1561" s="4"/>
      <c r="D1561" s="4"/>
      <c r="E1561" s="4"/>
      <c r="F1561" s="4"/>
      <c r="G1561" s="4"/>
      <c r="H1561" s="4"/>
      <c r="I1561" s="4"/>
      <c r="J1561" s="5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64">
        <v>2010.0</v>
      </c>
      <c r="AM1561" s="64">
        <v>13.0</v>
      </c>
      <c r="AN1561" s="65" t="s">
        <v>54</v>
      </c>
      <c r="AO1561" s="65" t="s">
        <v>66</v>
      </c>
      <c r="AP1561" s="64">
        <v>60.0</v>
      </c>
      <c r="AQ1561" s="64">
        <v>76.0</v>
      </c>
      <c r="AR1561" s="65" t="str">
        <f>IF(Stats!$AP1561&gt;Stats!$AQ1561,Stats!$AN1561,Stats!$AO1561)</f>
        <v>Nixon</v>
      </c>
      <c r="AS1561" s="65" t="str">
        <f>IF(Stats!$AR1561=Stats!$AN1561,CONCATENATE(Stats!$AN1561," over ",Stats!$AO1561),CONCATENATE(Stats!$AO1561," over ",Stats!$AN1561))</f>
        <v>Nixon over Dane</v>
      </c>
      <c r="AT1561" s="65" t="str">
        <f>IF(Stats!$AR1561=Stats!$AO1561,CONCATENATE(Stats!$AN1561," loser to ",Stats!$AO1561),CONCATENATE(Stats!$AO1561," loser to ",Stats!$AN1561))</f>
        <v>Dane loser to Nixon</v>
      </c>
      <c r="AU1561" s="64">
        <f>ABS(Stats!$AQ1561-Stats!$AP1561)</f>
        <v>16</v>
      </c>
      <c r="AV1561" s="64">
        <f>Stats!$AQ1561+Stats!$AP1561</f>
        <v>136</v>
      </c>
      <c r="AW1561" s="64"/>
      <c r="AX1561" s="4"/>
      <c r="AY1561" s="4"/>
      <c r="AZ1561" s="4"/>
      <c r="BB1561" s="4"/>
      <c r="BC1561" s="4"/>
      <c r="BD1561" s="4"/>
      <c r="BE1561" s="4"/>
      <c r="BG1561" s="4"/>
      <c r="BH1561" s="4"/>
      <c r="BI1561" s="4"/>
      <c r="BJ1561" s="4"/>
      <c r="BK1561" s="4"/>
      <c r="BL1561" s="4"/>
      <c r="BM1561" s="4"/>
      <c r="BN1561" s="4"/>
      <c r="BO1561" s="4"/>
      <c r="BP1561" s="4"/>
      <c r="BQ1561" s="4"/>
      <c r="BR1561" s="4"/>
      <c r="BS1561" s="4"/>
      <c r="BT1561" s="4"/>
      <c r="BU1561" s="4"/>
      <c r="BV1561" s="4"/>
      <c r="BW1561" s="4"/>
      <c r="BX1561" s="4"/>
      <c r="BY1561" s="4"/>
      <c r="BZ1561" s="4"/>
      <c r="CA1561" s="4"/>
      <c r="CB1561" s="4"/>
      <c r="CC1561" s="4"/>
      <c r="CD1561" s="4"/>
      <c r="CE1561" s="4"/>
      <c r="CF1561" s="4"/>
      <c r="CG1561" s="4"/>
      <c r="CH1561" s="4"/>
      <c r="CI1561" s="4"/>
      <c r="CJ1561" s="4"/>
      <c r="CK1561" s="4"/>
      <c r="CL1561" s="4"/>
      <c r="CM1561" s="4"/>
      <c r="CN1561" s="4"/>
      <c r="CO1561" s="4"/>
      <c r="CP1561" s="4"/>
      <c r="CQ1561" s="4"/>
      <c r="CR1561" s="4"/>
      <c r="CS1561" s="4"/>
      <c r="CT1561" s="4"/>
      <c r="CU1561" s="4"/>
      <c r="CV1561" s="4"/>
      <c r="CW1561" s="4"/>
    </row>
    <row r="1562" ht="12.75" customHeight="1">
      <c r="A1562" s="4"/>
      <c r="B1562" s="4"/>
      <c r="C1562" s="4"/>
      <c r="D1562" s="4"/>
      <c r="E1562" s="4"/>
      <c r="F1562" s="4"/>
      <c r="G1562" s="4"/>
      <c r="H1562" s="4"/>
      <c r="I1562" s="4"/>
      <c r="J1562" s="5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5">
        <v>2010.0</v>
      </c>
      <c r="AM1562" s="45">
        <v>12.0</v>
      </c>
      <c r="AN1562" s="46" t="s">
        <v>66</v>
      </c>
      <c r="AO1562" s="46" t="s">
        <v>55</v>
      </c>
      <c r="AP1562" s="45">
        <v>56.0</v>
      </c>
      <c r="AQ1562" s="45">
        <v>79.0</v>
      </c>
      <c r="AR1562" s="46" t="str">
        <f>IF(Stats!$AP1562&gt;Stats!$AQ1562,Stats!$AN1562,Stats!$AO1562)</f>
        <v>Dave</v>
      </c>
      <c r="AS1562" s="46" t="str">
        <f>IF(Stats!$AR1562=Stats!$AN1562,CONCATENATE(Stats!$AN1562," over ",Stats!$AO1562),CONCATENATE(Stats!$AO1562," over ",Stats!$AN1562))</f>
        <v>Dave over Nixon</v>
      </c>
      <c r="AT1562" s="46" t="str">
        <f>IF(Stats!$AR1562=Stats!$AO1562,CONCATENATE(Stats!$AN1562," loser to ",Stats!$AO1562),CONCATENATE(Stats!$AO1562," loser to ",Stats!$AN1562))</f>
        <v>Nixon loser to Dave</v>
      </c>
      <c r="AU1562" s="45">
        <f>ABS(Stats!$AQ1562-Stats!$AP1562)</f>
        <v>23</v>
      </c>
      <c r="AV1562" s="45">
        <f>Stats!$AQ1562+Stats!$AP1562</f>
        <v>135</v>
      </c>
      <c r="AW1562" s="45"/>
      <c r="AX1562" s="4"/>
      <c r="AY1562" s="4"/>
      <c r="AZ1562" s="4"/>
      <c r="BB1562" s="4"/>
      <c r="BC1562" s="4"/>
      <c r="BD1562" s="4"/>
      <c r="BE1562" s="4"/>
      <c r="BG1562" s="4"/>
      <c r="BH1562" s="4"/>
      <c r="BI1562" s="4"/>
      <c r="BJ1562" s="4"/>
      <c r="BK1562" s="4"/>
      <c r="BL1562" s="4"/>
      <c r="BM1562" s="4"/>
      <c r="BN1562" s="4"/>
      <c r="BO1562" s="4"/>
      <c r="BP1562" s="4"/>
      <c r="BQ1562" s="4"/>
      <c r="BR1562" s="4"/>
      <c r="BS1562" s="4"/>
      <c r="BT1562" s="4"/>
      <c r="BU1562" s="4"/>
      <c r="BV1562" s="4"/>
      <c r="BW1562" s="4"/>
      <c r="BX1562" s="4"/>
      <c r="BY1562" s="4"/>
      <c r="BZ1562" s="4"/>
      <c r="CA1562" s="4"/>
      <c r="CB1562" s="4"/>
      <c r="CC1562" s="4"/>
      <c r="CD1562" s="4"/>
      <c r="CE1562" s="4"/>
      <c r="CF1562" s="4"/>
      <c r="CG1562" s="4"/>
      <c r="CH1562" s="4"/>
      <c r="CI1562" s="4"/>
      <c r="CJ1562" s="4"/>
      <c r="CK1562" s="4"/>
      <c r="CL1562" s="4"/>
      <c r="CM1562" s="4"/>
      <c r="CN1562" s="4"/>
      <c r="CO1562" s="4"/>
      <c r="CP1562" s="4"/>
      <c r="CQ1562" s="4"/>
      <c r="CR1562" s="4"/>
      <c r="CS1562" s="4"/>
      <c r="CT1562" s="4"/>
      <c r="CU1562" s="4"/>
      <c r="CV1562" s="4"/>
      <c r="CW1562" s="4"/>
    </row>
    <row r="1563" ht="12.75" customHeight="1">
      <c r="A1563" s="4"/>
      <c r="B1563" s="4"/>
      <c r="C1563" s="4"/>
      <c r="D1563" s="4"/>
      <c r="E1563" s="4"/>
      <c r="F1563" s="4"/>
      <c r="G1563" s="4"/>
      <c r="H1563" s="4"/>
      <c r="I1563" s="4"/>
      <c r="J1563" s="5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64">
        <v>2010.0</v>
      </c>
      <c r="AM1563" s="64">
        <v>12.0</v>
      </c>
      <c r="AN1563" s="65" t="s">
        <v>62</v>
      </c>
      <c r="AO1563" s="65" t="s">
        <v>68</v>
      </c>
      <c r="AP1563" s="64">
        <v>104.0</v>
      </c>
      <c r="AQ1563" s="64">
        <v>125.0</v>
      </c>
      <c r="AR1563" s="65" t="str">
        <f>IF(Stats!$AP1563&gt;Stats!$AQ1563,Stats!$AN1563,Stats!$AO1563)</f>
        <v>Ryan</v>
      </c>
      <c r="AS1563" s="65" t="str">
        <f>IF(Stats!$AR1563=Stats!$AN1563,CONCATENATE(Stats!$AN1563," over ",Stats!$AO1563),CONCATENATE(Stats!$AO1563," over ",Stats!$AN1563))</f>
        <v>Ryan over Kohl</v>
      </c>
      <c r="AT1563" s="65" t="str">
        <f>IF(Stats!$AR1563=Stats!$AO1563,CONCATENATE(Stats!$AN1563," loser to ",Stats!$AO1563),CONCATENATE(Stats!$AO1563," loser to ",Stats!$AN1563))</f>
        <v>Kohl loser to Ryan</v>
      </c>
      <c r="AU1563" s="64">
        <f>ABS(Stats!$AQ1563-Stats!$AP1563)</f>
        <v>21</v>
      </c>
      <c r="AV1563" s="64">
        <f>Stats!$AQ1563+Stats!$AP1563</f>
        <v>229</v>
      </c>
      <c r="AW1563" s="64"/>
      <c r="AX1563" s="4"/>
      <c r="AY1563" s="4"/>
      <c r="AZ1563" s="4"/>
      <c r="BB1563" s="4"/>
      <c r="BC1563" s="4"/>
      <c r="BD1563" s="4"/>
      <c r="BE1563" s="4"/>
      <c r="BG1563" s="4"/>
      <c r="BH1563" s="4"/>
      <c r="BI1563" s="4"/>
      <c r="BJ1563" s="4"/>
      <c r="BK1563" s="4"/>
      <c r="BL1563" s="4"/>
      <c r="BM1563" s="4"/>
      <c r="BN1563" s="4"/>
      <c r="BO1563" s="4"/>
      <c r="BP1563" s="4"/>
      <c r="BQ1563" s="4"/>
      <c r="BR1563" s="4"/>
      <c r="BS1563" s="4"/>
      <c r="BT1563" s="4"/>
      <c r="BU1563" s="4"/>
      <c r="BV1563" s="4"/>
      <c r="BW1563" s="4"/>
      <c r="BX1563" s="4"/>
      <c r="BY1563" s="4"/>
      <c r="BZ1563" s="4"/>
      <c r="CA1563" s="4"/>
      <c r="CB1563" s="4"/>
      <c r="CC1563" s="4"/>
      <c r="CD1563" s="4"/>
      <c r="CE1563" s="4"/>
      <c r="CF1563" s="4"/>
      <c r="CG1563" s="4"/>
      <c r="CH1563" s="4"/>
      <c r="CI1563" s="4"/>
      <c r="CJ1563" s="4"/>
      <c r="CK1563" s="4"/>
      <c r="CL1563" s="4"/>
      <c r="CM1563" s="4"/>
      <c r="CN1563" s="4"/>
      <c r="CO1563" s="4"/>
      <c r="CP1563" s="4"/>
      <c r="CQ1563" s="4"/>
      <c r="CR1563" s="4"/>
      <c r="CS1563" s="4"/>
      <c r="CT1563" s="4"/>
      <c r="CU1563" s="4"/>
      <c r="CV1563" s="4"/>
      <c r="CW1563" s="4"/>
    </row>
    <row r="1564" ht="12.75" customHeight="1">
      <c r="A1564" s="4"/>
      <c r="B1564" s="4"/>
      <c r="C1564" s="4"/>
      <c r="D1564" s="4"/>
      <c r="E1564" s="4"/>
      <c r="F1564" s="4"/>
      <c r="G1564" s="4"/>
      <c r="H1564" s="4"/>
      <c r="I1564" s="4"/>
      <c r="J1564" s="5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5">
        <v>2010.0</v>
      </c>
      <c r="AM1564" s="45">
        <v>12.0</v>
      </c>
      <c r="AN1564" s="46" t="s">
        <v>59</v>
      </c>
      <c r="AO1564" s="46" t="s">
        <v>63</v>
      </c>
      <c r="AP1564" s="45">
        <v>106.0</v>
      </c>
      <c r="AQ1564" s="45">
        <v>35.0</v>
      </c>
      <c r="AR1564" s="46" t="str">
        <f>IF(Stats!$AP1564&gt;Stats!$AQ1564,Stats!$AN1564,Stats!$AO1564)</f>
        <v>Forrest</v>
      </c>
      <c r="AS1564" s="46" t="str">
        <f>IF(Stats!$AR1564=Stats!$AN1564,CONCATENATE(Stats!$AN1564," over ",Stats!$AO1564),CONCATENATE(Stats!$AO1564," over ",Stats!$AN1564))</f>
        <v>Forrest over Mike S</v>
      </c>
      <c r="AT1564" s="46" t="str">
        <f>IF(Stats!$AR1564=Stats!$AO1564,CONCATENATE(Stats!$AN1564," loser to ",Stats!$AO1564),CONCATENATE(Stats!$AO1564," loser to ",Stats!$AN1564))</f>
        <v>Mike S loser to Forrest</v>
      </c>
      <c r="AU1564" s="45">
        <f>ABS(Stats!$AQ1564-Stats!$AP1564)</f>
        <v>71</v>
      </c>
      <c r="AV1564" s="45">
        <f>Stats!$AQ1564+Stats!$AP1564</f>
        <v>141</v>
      </c>
      <c r="AW1564" s="45"/>
      <c r="AX1564" s="4"/>
      <c r="AY1564" s="4"/>
      <c r="AZ1564" s="4"/>
      <c r="BB1564" s="4"/>
      <c r="BC1564" s="4"/>
      <c r="BD1564" s="4"/>
      <c r="BE1564" s="4"/>
      <c r="BG1564" s="4"/>
      <c r="BH1564" s="4"/>
      <c r="BI1564" s="4"/>
      <c r="BJ1564" s="4"/>
      <c r="BK1564" s="4"/>
      <c r="BL1564" s="4"/>
      <c r="BM1564" s="4"/>
      <c r="BN1564" s="4"/>
      <c r="BO1564" s="4"/>
      <c r="BP1564" s="4"/>
      <c r="BQ1564" s="4"/>
      <c r="BR1564" s="4"/>
      <c r="BS1564" s="4"/>
      <c r="BT1564" s="4"/>
      <c r="BU1564" s="4"/>
      <c r="BV1564" s="4"/>
      <c r="BW1564" s="4"/>
      <c r="BX1564" s="4"/>
      <c r="BY1564" s="4"/>
      <c r="BZ1564" s="4"/>
      <c r="CA1564" s="4"/>
      <c r="CB1564" s="4"/>
      <c r="CC1564" s="4"/>
      <c r="CD1564" s="4"/>
      <c r="CE1564" s="4"/>
      <c r="CF1564" s="4"/>
      <c r="CG1564" s="4"/>
      <c r="CH1564" s="4"/>
      <c r="CI1564" s="4"/>
      <c r="CJ1564" s="4"/>
      <c r="CK1564" s="4"/>
      <c r="CL1564" s="4"/>
      <c r="CM1564" s="4"/>
      <c r="CN1564" s="4"/>
      <c r="CO1564" s="4"/>
      <c r="CP1564" s="4"/>
      <c r="CQ1564" s="4"/>
      <c r="CR1564" s="4"/>
      <c r="CS1564" s="4"/>
      <c r="CT1564" s="4"/>
      <c r="CU1564" s="4"/>
      <c r="CV1564" s="4"/>
      <c r="CW1564" s="4"/>
    </row>
    <row r="1565" ht="12.75" customHeight="1">
      <c r="A1565" s="4"/>
      <c r="B1565" s="4"/>
      <c r="C1565" s="4"/>
      <c r="D1565" s="4"/>
      <c r="E1565" s="4"/>
      <c r="F1565" s="4"/>
      <c r="G1565" s="4"/>
      <c r="H1565" s="4"/>
      <c r="I1565" s="4"/>
      <c r="J1565" s="5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64">
        <v>2010.0</v>
      </c>
      <c r="AM1565" s="64">
        <v>12.0</v>
      </c>
      <c r="AN1565" s="65" t="s">
        <v>50</v>
      </c>
      <c r="AO1565" s="65" t="s">
        <v>69</v>
      </c>
      <c r="AP1565" s="64">
        <v>80.0</v>
      </c>
      <c r="AQ1565" s="64">
        <v>95.0</v>
      </c>
      <c r="AR1565" s="65" t="str">
        <f>IF(Stats!$AP1565&gt;Stats!$AQ1565,Stats!$AN1565,Stats!$AO1565)</f>
        <v>Todd</v>
      </c>
      <c r="AS1565" s="65" t="str">
        <f>IF(Stats!$AR1565=Stats!$AN1565,CONCATENATE(Stats!$AN1565," over ",Stats!$AO1565),CONCATENATE(Stats!$AO1565," over ",Stats!$AN1565))</f>
        <v>Todd over AJ</v>
      </c>
      <c r="AT1565" s="65" t="str">
        <f>IF(Stats!$AR1565=Stats!$AO1565,CONCATENATE(Stats!$AN1565," loser to ",Stats!$AO1565),CONCATENATE(Stats!$AO1565," loser to ",Stats!$AN1565))</f>
        <v>AJ loser to Todd</v>
      </c>
      <c r="AU1565" s="64">
        <f>ABS(Stats!$AQ1565-Stats!$AP1565)</f>
        <v>15</v>
      </c>
      <c r="AV1565" s="64">
        <f>Stats!$AQ1565+Stats!$AP1565</f>
        <v>175</v>
      </c>
      <c r="AW1565" s="64"/>
      <c r="AX1565" s="4"/>
      <c r="AY1565" s="4"/>
      <c r="AZ1565" s="4"/>
      <c r="BB1565" s="4"/>
      <c r="BC1565" s="4"/>
      <c r="BD1565" s="4"/>
      <c r="BE1565" s="4"/>
      <c r="BG1565" s="4"/>
      <c r="BH1565" s="4"/>
      <c r="BI1565" s="4"/>
      <c r="BJ1565" s="4"/>
      <c r="BK1565" s="4"/>
      <c r="BL1565" s="4"/>
      <c r="BM1565" s="4"/>
      <c r="BN1565" s="4"/>
      <c r="BO1565" s="4"/>
      <c r="BP1565" s="4"/>
      <c r="BQ1565" s="4"/>
      <c r="BR1565" s="4"/>
      <c r="BS1565" s="4"/>
      <c r="BT1565" s="4"/>
      <c r="BU1565" s="4"/>
      <c r="BV1565" s="4"/>
      <c r="BW1565" s="4"/>
      <c r="BX1565" s="4"/>
      <c r="BY1565" s="4"/>
      <c r="BZ1565" s="4"/>
      <c r="CA1565" s="4"/>
      <c r="CB1565" s="4"/>
      <c r="CC1565" s="4"/>
      <c r="CD1565" s="4"/>
      <c r="CE1565" s="4"/>
      <c r="CF1565" s="4"/>
      <c r="CG1565" s="4"/>
      <c r="CH1565" s="4"/>
      <c r="CI1565" s="4"/>
      <c r="CJ1565" s="4"/>
      <c r="CK1565" s="4"/>
      <c r="CL1565" s="4"/>
      <c r="CM1565" s="4"/>
      <c r="CN1565" s="4"/>
      <c r="CO1565" s="4"/>
      <c r="CP1565" s="4"/>
      <c r="CQ1565" s="4"/>
      <c r="CR1565" s="4"/>
      <c r="CS1565" s="4"/>
      <c r="CT1565" s="4"/>
      <c r="CU1565" s="4"/>
      <c r="CV1565" s="4"/>
      <c r="CW1565" s="4"/>
    </row>
    <row r="1566" ht="12.75" customHeight="1">
      <c r="A1566" s="4"/>
      <c r="B1566" s="4"/>
      <c r="C1566" s="4"/>
      <c r="D1566" s="4"/>
      <c r="E1566" s="4"/>
      <c r="F1566" s="4"/>
      <c r="G1566" s="4"/>
      <c r="H1566" s="4"/>
      <c r="I1566" s="4"/>
      <c r="J1566" s="5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5">
        <v>2010.0</v>
      </c>
      <c r="AM1566" s="45">
        <v>12.0</v>
      </c>
      <c r="AN1566" s="46" t="s">
        <v>61</v>
      </c>
      <c r="AO1566" s="46" t="s">
        <v>49</v>
      </c>
      <c r="AP1566" s="45">
        <v>80.0</v>
      </c>
      <c r="AQ1566" s="45">
        <v>50.0</v>
      </c>
      <c r="AR1566" s="46" t="str">
        <f>IF(Stats!$AP1566&gt;Stats!$AQ1566,Stats!$AN1566,Stats!$AO1566)</f>
        <v>Jimmy</v>
      </c>
      <c r="AS1566" s="46" t="str">
        <f>IF(Stats!$AR1566=Stats!$AN1566,CONCATENATE(Stats!$AN1566," over ",Stats!$AO1566),CONCATENATE(Stats!$AO1566," over ",Stats!$AN1566))</f>
        <v>Jimmy over Adler</v>
      </c>
      <c r="AT1566" s="46" t="str">
        <f>IF(Stats!$AR1566=Stats!$AO1566,CONCATENATE(Stats!$AN1566," loser to ",Stats!$AO1566),CONCATENATE(Stats!$AO1566," loser to ",Stats!$AN1566))</f>
        <v>Adler loser to Jimmy</v>
      </c>
      <c r="AU1566" s="45">
        <f>ABS(Stats!$AQ1566-Stats!$AP1566)</f>
        <v>30</v>
      </c>
      <c r="AV1566" s="45">
        <f>Stats!$AQ1566+Stats!$AP1566</f>
        <v>130</v>
      </c>
      <c r="AW1566" s="45"/>
      <c r="AX1566" s="4"/>
      <c r="AY1566" s="4"/>
      <c r="AZ1566" s="4"/>
      <c r="BB1566" s="4"/>
      <c r="BC1566" s="4"/>
      <c r="BD1566" s="4"/>
      <c r="BE1566" s="4"/>
      <c r="BG1566" s="4"/>
      <c r="BH1566" s="4"/>
      <c r="BI1566" s="4"/>
      <c r="BJ1566" s="4"/>
      <c r="BK1566" s="4"/>
      <c r="BL1566" s="4"/>
      <c r="BM1566" s="4"/>
      <c r="BN1566" s="4"/>
      <c r="BO1566" s="4"/>
      <c r="BP1566" s="4"/>
      <c r="BQ1566" s="4"/>
      <c r="BR1566" s="4"/>
      <c r="BS1566" s="4"/>
      <c r="BT1566" s="4"/>
      <c r="BU1566" s="4"/>
      <c r="BV1566" s="4"/>
      <c r="BW1566" s="4"/>
      <c r="BX1566" s="4"/>
      <c r="BY1566" s="4"/>
      <c r="BZ1566" s="4"/>
      <c r="CA1566" s="4"/>
      <c r="CB1566" s="4"/>
      <c r="CC1566" s="4"/>
      <c r="CD1566" s="4"/>
      <c r="CE1566" s="4"/>
      <c r="CF1566" s="4"/>
      <c r="CG1566" s="4"/>
      <c r="CH1566" s="4"/>
      <c r="CI1566" s="4"/>
      <c r="CJ1566" s="4"/>
      <c r="CK1566" s="4"/>
      <c r="CL1566" s="4"/>
      <c r="CM1566" s="4"/>
      <c r="CN1566" s="4"/>
      <c r="CO1566" s="4"/>
      <c r="CP1566" s="4"/>
      <c r="CQ1566" s="4"/>
      <c r="CR1566" s="4"/>
      <c r="CS1566" s="4"/>
      <c r="CT1566" s="4"/>
      <c r="CU1566" s="4"/>
      <c r="CV1566" s="4"/>
      <c r="CW1566" s="4"/>
    </row>
    <row r="1567" ht="12.75" customHeight="1">
      <c r="A1567" s="4"/>
      <c r="B1567" s="4"/>
      <c r="C1567" s="4"/>
      <c r="D1567" s="4"/>
      <c r="E1567" s="4"/>
      <c r="F1567" s="4"/>
      <c r="G1567" s="4"/>
      <c r="H1567" s="4"/>
      <c r="I1567" s="4"/>
      <c r="J1567" s="5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64">
        <v>2010.0</v>
      </c>
      <c r="AM1567" s="64">
        <v>12.0</v>
      </c>
      <c r="AN1567" s="65" t="s">
        <v>56</v>
      </c>
      <c r="AO1567" s="65" t="s">
        <v>54</v>
      </c>
      <c r="AP1567" s="64">
        <v>91.0</v>
      </c>
      <c r="AQ1567" s="64">
        <v>97.0</v>
      </c>
      <c r="AR1567" s="65" t="str">
        <f>IF(Stats!$AP1567&gt;Stats!$AQ1567,Stats!$AN1567,Stats!$AO1567)</f>
        <v>Dane</v>
      </c>
      <c r="AS1567" s="65" t="str">
        <f>IF(Stats!$AR1567=Stats!$AN1567,CONCATENATE(Stats!$AN1567," over ",Stats!$AO1567),CONCATENATE(Stats!$AO1567," over ",Stats!$AN1567))</f>
        <v>Dane over David S</v>
      </c>
      <c r="AT1567" s="65" t="str">
        <f>IF(Stats!$AR1567=Stats!$AO1567,CONCATENATE(Stats!$AN1567," loser to ",Stats!$AO1567),CONCATENATE(Stats!$AO1567," loser to ",Stats!$AN1567))</f>
        <v>David S loser to Dane</v>
      </c>
      <c r="AU1567" s="64">
        <f>ABS(Stats!$AQ1567-Stats!$AP1567)</f>
        <v>6</v>
      </c>
      <c r="AV1567" s="64">
        <f>Stats!$AQ1567+Stats!$AP1567</f>
        <v>188</v>
      </c>
      <c r="AW1567" s="64"/>
      <c r="AX1567" s="4"/>
      <c r="AY1567" s="4"/>
      <c r="AZ1567" s="4"/>
      <c r="BB1567" s="4"/>
      <c r="BC1567" s="4"/>
      <c r="BD1567" s="4"/>
      <c r="BE1567" s="4"/>
      <c r="BG1567" s="4"/>
      <c r="BH1567" s="4"/>
      <c r="BI1567" s="4"/>
      <c r="BJ1567" s="4"/>
      <c r="BK1567" s="4"/>
      <c r="BL1567" s="4"/>
      <c r="BM1567" s="4"/>
      <c r="BN1567" s="4"/>
      <c r="BO1567" s="4"/>
      <c r="BP1567" s="4"/>
      <c r="BQ1567" s="4"/>
      <c r="BR1567" s="4"/>
      <c r="BS1567" s="4"/>
      <c r="BT1567" s="4"/>
      <c r="BU1567" s="4"/>
      <c r="BV1567" s="4"/>
      <c r="BW1567" s="4"/>
      <c r="BX1567" s="4"/>
      <c r="BY1567" s="4"/>
      <c r="BZ1567" s="4"/>
      <c r="CA1567" s="4"/>
      <c r="CB1567" s="4"/>
      <c r="CC1567" s="4"/>
      <c r="CD1567" s="4"/>
      <c r="CE1567" s="4"/>
      <c r="CF1567" s="4"/>
      <c r="CG1567" s="4"/>
      <c r="CH1567" s="4"/>
      <c r="CI1567" s="4"/>
      <c r="CJ1567" s="4"/>
      <c r="CK1567" s="4"/>
      <c r="CL1567" s="4"/>
      <c r="CM1567" s="4"/>
      <c r="CN1567" s="4"/>
      <c r="CO1567" s="4"/>
      <c r="CP1567" s="4"/>
      <c r="CQ1567" s="4"/>
      <c r="CR1567" s="4"/>
      <c r="CS1567" s="4"/>
      <c r="CT1567" s="4"/>
      <c r="CU1567" s="4"/>
      <c r="CV1567" s="4"/>
      <c r="CW1567" s="4"/>
    </row>
    <row r="1568" ht="12.75" customHeight="1">
      <c r="A1568" s="4"/>
      <c r="B1568" s="4"/>
      <c r="C1568" s="4"/>
      <c r="D1568" s="4"/>
      <c r="E1568" s="4"/>
      <c r="F1568" s="4"/>
      <c r="G1568" s="4"/>
      <c r="H1568" s="4"/>
      <c r="I1568" s="4"/>
      <c r="J1568" s="5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5">
        <v>2010.0</v>
      </c>
      <c r="AM1568" s="45">
        <v>11.0</v>
      </c>
      <c r="AN1568" s="46" t="s">
        <v>56</v>
      </c>
      <c r="AO1568" s="46" t="s">
        <v>55</v>
      </c>
      <c r="AP1568" s="45">
        <v>80.0</v>
      </c>
      <c r="AQ1568" s="45">
        <v>79.0</v>
      </c>
      <c r="AR1568" s="46" t="str">
        <f>IF(Stats!$AP1568&gt;Stats!$AQ1568,Stats!$AN1568,Stats!$AO1568)</f>
        <v>David S</v>
      </c>
      <c r="AS1568" s="46" t="str">
        <f>IF(Stats!$AR1568=Stats!$AN1568,CONCATENATE(Stats!$AN1568," over ",Stats!$AO1568),CONCATENATE(Stats!$AO1568," over ",Stats!$AN1568))</f>
        <v>David S over Dave</v>
      </c>
      <c r="AT1568" s="46" t="str">
        <f>IF(Stats!$AR1568=Stats!$AO1568,CONCATENATE(Stats!$AN1568," loser to ",Stats!$AO1568),CONCATENATE(Stats!$AO1568," loser to ",Stats!$AN1568))</f>
        <v>Dave loser to David S</v>
      </c>
      <c r="AU1568" s="45">
        <f>ABS(Stats!$AQ1568-Stats!$AP1568)</f>
        <v>1</v>
      </c>
      <c r="AV1568" s="45">
        <f>Stats!$AQ1568+Stats!$AP1568</f>
        <v>159</v>
      </c>
      <c r="AW1568" s="45"/>
      <c r="AX1568" s="4"/>
      <c r="AY1568" s="4"/>
      <c r="AZ1568" s="4"/>
      <c r="BB1568" s="4"/>
      <c r="BC1568" s="4"/>
      <c r="BD1568" s="4"/>
      <c r="BE1568" s="4"/>
      <c r="BG1568" s="4"/>
      <c r="BH1568" s="4"/>
      <c r="BI1568" s="4"/>
      <c r="BJ1568" s="4"/>
      <c r="BK1568" s="4"/>
      <c r="BL1568" s="4"/>
      <c r="BM1568" s="4"/>
      <c r="BN1568" s="4"/>
      <c r="BO1568" s="4"/>
      <c r="BP1568" s="4"/>
      <c r="BQ1568" s="4"/>
      <c r="BR1568" s="4"/>
      <c r="BS1568" s="4"/>
      <c r="BT1568" s="4"/>
      <c r="BU1568" s="4"/>
      <c r="BV1568" s="4"/>
      <c r="BW1568" s="4"/>
      <c r="BX1568" s="4"/>
      <c r="BY1568" s="4"/>
      <c r="BZ1568" s="4"/>
      <c r="CA1568" s="4"/>
      <c r="CB1568" s="4"/>
      <c r="CC1568" s="4"/>
      <c r="CD1568" s="4"/>
      <c r="CE1568" s="4"/>
      <c r="CF1568" s="4"/>
      <c r="CG1568" s="4"/>
      <c r="CH1568" s="4"/>
      <c r="CI1568" s="4"/>
      <c r="CJ1568" s="4"/>
      <c r="CK1568" s="4"/>
      <c r="CL1568" s="4"/>
      <c r="CM1568" s="4"/>
      <c r="CN1568" s="4"/>
      <c r="CO1568" s="4"/>
      <c r="CP1568" s="4"/>
      <c r="CQ1568" s="4"/>
      <c r="CR1568" s="4"/>
      <c r="CS1568" s="4"/>
      <c r="CT1568" s="4"/>
      <c r="CU1568" s="4"/>
      <c r="CV1568" s="4"/>
      <c r="CW1568" s="4"/>
    </row>
    <row r="1569" ht="12.75" customHeight="1">
      <c r="A1569" s="4"/>
      <c r="B1569" s="4"/>
      <c r="C1569" s="4"/>
      <c r="D1569" s="4"/>
      <c r="E1569" s="4"/>
      <c r="F1569" s="4"/>
      <c r="G1569" s="4"/>
      <c r="H1569" s="4"/>
      <c r="I1569" s="4"/>
      <c r="J1569" s="5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64">
        <v>2010.0</v>
      </c>
      <c r="AM1569" s="64">
        <v>11.0</v>
      </c>
      <c r="AN1569" s="65" t="s">
        <v>66</v>
      </c>
      <c r="AO1569" s="65" t="s">
        <v>68</v>
      </c>
      <c r="AP1569" s="64">
        <v>81.0</v>
      </c>
      <c r="AQ1569" s="64">
        <v>93.0</v>
      </c>
      <c r="AR1569" s="65" t="str">
        <f>IF(Stats!$AP1569&gt;Stats!$AQ1569,Stats!$AN1569,Stats!$AO1569)</f>
        <v>Ryan</v>
      </c>
      <c r="AS1569" s="65" t="str">
        <f>IF(Stats!$AR1569=Stats!$AN1569,CONCATENATE(Stats!$AN1569," over ",Stats!$AO1569),CONCATENATE(Stats!$AO1569," over ",Stats!$AN1569))</f>
        <v>Ryan over Nixon</v>
      </c>
      <c r="AT1569" s="65" t="str">
        <f>IF(Stats!$AR1569=Stats!$AO1569,CONCATENATE(Stats!$AN1569," loser to ",Stats!$AO1569),CONCATENATE(Stats!$AO1569," loser to ",Stats!$AN1569))</f>
        <v>Nixon loser to Ryan</v>
      </c>
      <c r="AU1569" s="64">
        <f>ABS(Stats!$AQ1569-Stats!$AP1569)</f>
        <v>12</v>
      </c>
      <c r="AV1569" s="64">
        <f>Stats!$AQ1569+Stats!$AP1569</f>
        <v>174</v>
      </c>
      <c r="AW1569" s="64"/>
      <c r="AX1569" s="4"/>
      <c r="AY1569" s="4"/>
      <c r="AZ1569" s="4"/>
      <c r="BB1569" s="4"/>
      <c r="BC1569" s="4"/>
      <c r="BD1569" s="4"/>
      <c r="BE1569" s="4"/>
      <c r="BG1569" s="4"/>
      <c r="BH1569" s="4"/>
      <c r="BI1569" s="4"/>
      <c r="BJ1569" s="4"/>
      <c r="BK1569" s="4"/>
      <c r="BL1569" s="4"/>
      <c r="BM1569" s="4"/>
      <c r="BN1569" s="4"/>
      <c r="BO1569" s="4"/>
      <c r="BP1569" s="4"/>
      <c r="BQ1569" s="4"/>
      <c r="BR1569" s="4"/>
      <c r="BS1569" s="4"/>
      <c r="BT1569" s="4"/>
      <c r="BU1569" s="4"/>
      <c r="BV1569" s="4"/>
      <c r="BW1569" s="4"/>
      <c r="BX1569" s="4"/>
      <c r="BY1569" s="4"/>
      <c r="BZ1569" s="4"/>
      <c r="CA1569" s="4"/>
      <c r="CB1569" s="4"/>
      <c r="CC1569" s="4"/>
      <c r="CD1569" s="4"/>
      <c r="CE1569" s="4"/>
      <c r="CF1569" s="4"/>
      <c r="CG1569" s="4"/>
      <c r="CH1569" s="4"/>
      <c r="CI1569" s="4"/>
      <c r="CJ1569" s="4"/>
      <c r="CK1569" s="4"/>
      <c r="CL1569" s="4"/>
      <c r="CM1569" s="4"/>
      <c r="CN1569" s="4"/>
      <c r="CO1569" s="4"/>
      <c r="CP1569" s="4"/>
      <c r="CQ1569" s="4"/>
      <c r="CR1569" s="4"/>
      <c r="CS1569" s="4"/>
      <c r="CT1569" s="4"/>
      <c r="CU1569" s="4"/>
      <c r="CV1569" s="4"/>
      <c r="CW1569" s="4"/>
    </row>
    <row r="1570" ht="12.75" customHeight="1">
      <c r="A1570" s="4"/>
      <c r="B1570" s="4"/>
      <c r="C1570" s="4"/>
      <c r="D1570" s="4"/>
      <c r="E1570" s="4"/>
      <c r="F1570" s="4"/>
      <c r="G1570" s="4"/>
      <c r="H1570" s="4"/>
      <c r="I1570" s="4"/>
      <c r="J1570" s="5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5">
        <v>2010.0</v>
      </c>
      <c r="AM1570" s="45">
        <v>11.0</v>
      </c>
      <c r="AN1570" s="46" t="s">
        <v>62</v>
      </c>
      <c r="AO1570" s="46" t="s">
        <v>63</v>
      </c>
      <c r="AP1570" s="45">
        <v>82.0</v>
      </c>
      <c r="AQ1570" s="45">
        <v>83.0</v>
      </c>
      <c r="AR1570" s="46" t="str">
        <f>IF(Stats!$AP1570&gt;Stats!$AQ1570,Stats!$AN1570,Stats!$AO1570)</f>
        <v>Mike S</v>
      </c>
      <c r="AS1570" s="46" t="str">
        <f>IF(Stats!$AR1570=Stats!$AN1570,CONCATENATE(Stats!$AN1570," over ",Stats!$AO1570),CONCATENATE(Stats!$AO1570," over ",Stats!$AN1570))</f>
        <v>Mike S over Kohl</v>
      </c>
      <c r="AT1570" s="46" t="str">
        <f>IF(Stats!$AR1570=Stats!$AO1570,CONCATENATE(Stats!$AN1570," loser to ",Stats!$AO1570),CONCATENATE(Stats!$AO1570," loser to ",Stats!$AN1570))</f>
        <v>Kohl loser to Mike S</v>
      </c>
      <c r="AU1570" s="45">
        <f>ABS(Stats!$AQ1570-Stats!$AP1570)</f>
        <v>1</v>
      </c>
      <c r="AV1570" s="45">
        <f>Stats!$AQ1570+Stats!$AP1570</f>
        <v>165</v>
      </c>
      <c r="AW1570" s="45"/>
      <c r="AX1570" s="4"/>
      <c r="AY1570" s="4"/>
      <c r="AZ1570" s="4"/>
      <c r="BB1570" s="4"/>
      <c r="BC1570" s="4"/>
      <c r="BD1570" s="4"/>
      <c r="BE1570" s="4"/>
      <c r="BG1570" s="4"/>
      <c r="BH1570" s="4"/>
      <c r="BI1570" s="4"/>
      <c r="BJ1570" s="4"/>
      <c r="BK1570" s="4"/>
      <c r="BL1570" s="4"/>
      <c r="BM1570" s="4"/>
      <c r="BN1570" s="4"/>
      <c r="BO1570" s="4"/>
      <c r="BP1570" s="4"/>
      <c r="BQ1570" s="4"/>
      <c r="BR1570" s="4"/>
      <c r="BS1570" s="4"/>
      <c r="BT1570" s="4"/>
      <c r="BU1570" s="4"/>
      <c r="BV1570" s="4"/>
      <c r="BW1570" s="4"/>
      <c r="BX1570" s="4"/>
      <c r="BY1570" s="4"/>
      <c r="BZ1570" s="4"/>
      <c r="CA1570" s="4"/>
      <c r="CB1570" s="4"/>
      <c r="CC1570" s="4"/>
      <c r="CD1570" s="4"/>
      <c r="CE1570" s="4"/>
      <c r="CF1570" s="4"/>
      <c r="CG1570" s="4"/>
      <c r="CH1570" s="4"/>
      <c r="CI1570" s="4"/>
      <c r="CJ1570" s="4"/>
      <c r="CK1570" s="4"/>
      <c r="CL1570" s="4"/>
      <c r="CM1570" s="4"/>
      <c r="CN1570" s="4"/>
      <c r="CO1570" s="4"/>
      <c r="CP1570" s="4"/>
      <c r="CQ1570" s="4"/>
      <c r="CR1570" s="4"/>
      <c r="CS1570" s="4"/>
      <c r="CT1570" s="4"/>
      <c r="CU1570" s="4"/>
      <c r="CV1570" s="4"/>
      <c r="CW1570" s="4"/>
    </row>
    <row r="1571" ht="12.75" customHeight="1">
      <c r="A1571" s="4"/>
      <c r="B1571" s="4"/>
      <c r="C1571" s="4"/>
      <c r="D1571" s="4"/>
      <c r="E1571" s="4"/>
      <c r="F1571" s="4"/>
      <c r="G1571" s="4"/>
      <c r="H1571" s="4"/>
      <c r="I1571" s="4"/>
      <c r="J1571" s="5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64">
        <v>2010.0</v>
      </c>
      <c r="AM1571" s="64">
        <v>11.0</v>
      </c>
      <c r="AN1571" s="65" t="s">
        <v>59</v>
      </c>
      <c r="AO1571" s="65" t="s">
        <v>69</v>
      </c>
      <c r="AP1571" s="64">
        <v>145.0</v>
      </c>
      <c r="AQ1571" s="64">
        <v>125.0</v>
      </c>
      <c r="AR1571" s="65" t="str">
        <f>IF(Stats!$AP1571&gt;Stats!$AQ1571,Stats!$AN1571,Stats!$AO1571)</f>
        <v>Forrest</v>
      </c>
      <c r="AS1571" s="65" t="str">
        <f>IF(Stats!$AR1571=Stats!$AN1571,CONCATENATE(Stats!$AN1571," over ",Stats!$AO1571),CONCATENATE(Stats!$AO1571," over ",Stats!$AN1571))</f>
        <v>Forrest over Todd</v>
      </c>
      <c r="AT1571" s="65" t="str">
        <f>IF(Stats!$AR1571=Stats!$AO1571,CONCATENATE(Stats!$AN1571," loser to ",Stats!$AO1571),CONCATENATE(Stats!$AO1571," loser to ",Stats!$AN1571))</f>
        <v>Todd loser to Forrest</v>
      </c>
      <c r="AU1571" s="64">
        <f>ABS(Stats!$AQ1571-Stats!$AP1571)</f>
        <v>20</v>
      </c>
      <c r="AV1571" s="64">
        <f>Stats!$AQ1571+Stats!$AP1571</f>
        <v>270</v>
      </c>
      <c r="AW1571" s="64"/>
      <c r="AX1571" s="4"/>
      <c r="AY1571" s="4"/>
      <c r="AZ1571" s="4"/>
      <c r="BB1571" s="4"/>
      <c r="BC1571" s="4"/>
      <c r="BD1571" s="4"/>
      <c r="BE1571" s="4"/>
      <c r="BG1571" s="4"/>
      <c r="BH1571" s="4"/>
      <c r="BI1571" s="4"/>
      <c r="BJ1571" s="4"/>
      <c r="BK1571" s="4"/>
      <c r="BL1571" s="4"/>
      <c r="BM1571" s="4"/>
      <c r="BN1571" s="4"/>
      <c r="BO1571" s="4"/>
      <c r="BP1571" s="4"/>
      <c r="BQ1571" s="4"/>
      <c r="BR1571" s="4"/>
      <c r="BS1571" s="4"/>
      <c r="BT1571" s="4"/>
      <c r="BU1571" s="4"/>
      <c r="BV1571" s="4"/>
      <c r="BW1571" s="4"/>
      <c r="BX1571" s="4"/>
      <c r="BY1571" s="4"/>
      <c r="BZ1571" s="4"/>
      <c r="CA1571" s="4"/>
      <c r="CB1571" s="4"/>
      <c r="CC1571" s="4"/>
      <c r="CD1571" s="4"/>
      <c r="CE1571" s="4"/>
      <c r="CF1571" s="4"/>
      <c r="CG1571" s="4"/>
      <c r="CH1571" s="4"/>
      <c r="CI1571" s="4"/>
      <c r="CJ1571" s="4"/>
      <c r="CK1571" s="4"/>
      <c r="CL1571" s="4"/>
      <c r="CM1571" s="4"/>
      <c r="CN1571" s="4"/>
      <c r="CO1571" s="4"/>
      <c r="CP1571" s="4"/>
      <c r="CQ1571" s="4"/>
      <c r="CR1571" s="4"/>
      <c r="CS1571" s="4"/>
      <c r="CT1571" s="4"/>
      <c r="CU1571" s="4"/>
      <c r="CV1571" s="4"/>
      <c r="CW1571" s="4"/>
    </row>
    <row r="1572" ht="12.75" customHeight="1">
      <c r="A1572" s="4"/>
      <c r="B1572" s="4"/>
      <c r="C1572" s="4"/>
      <c r="D1572" s="4"/>
      <c r="E1572" s="4"/>
      <c r="F1572" s="4"/>
      <c r="G1572" s="4"/>
      <c r="H1572" s="4"/>
      <c r="I1572" s="4"/>
      <c r="J1572" s="5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5">
        <v>2010.0</v>
      </c>
      <c r="AM1572" s="45">
        <v>11.0</v>
      </c>
      <c r="AN1572" s="46" t="s">
        <v>50</v>
      </c>
      <c r="AO1572" s="46" t="s">
        <v>49</v>
      </c>
      <c r="AP1572" s="45">
        <v>82.0</v>
      </c>
      <c r="AQ1572" s="45">
        <v>76.0</v>
      </c>
      <c r="AR1572" s="46" t="str">
        <f>IF(Stats!$AP1572&gt;Stats!$AQ1572,Stats!$AN1572,Stats!$AO1572)</f>
        <v>AJ</v>
      </c>
      <c r="AS1572" s="46" t="str">
        <f>IF(Stats!$AR1572=Stats!$AN1572,CONCATENATE(Stats!$AN1572," over ",Stats!$AO1572),CONCATENATE(Stats!$AO1572," over ",Stats!$AN1572))</f>
        <v>AJ over Adler</v>
      </c>
      <c r="AT1572" s="46" t="str">
        <f>IF(Stats!$AR1572=Stats!$AO1572,CONCATENATE(Stats!$AN1572," loser to ",Stats!$AO1572),CONCATENATE(Stats!$AO1572," loser to ",Stats!$AN1572))</f>
        <v>Adler loser to AJ</v>
      </c>
      <c r="AU1572" s="45">
        <f>ABS(Stats!$AQ1572-Stats!$AP1572)</f>
        <v>6</v>
      </c>
      <c r="AV1572" s="45">
        <f>Stats!$AQ1572+Stats!$AP1572</f>
        <v>158</v>
      </c>
      <c r="AW1572" s="45"/>
      <c r="AX1572" s="4"/>
      <c r="AY1572" s="4"/>
      <c r="AZ1572" s="4"/>
      <c r="BB1572" s="4"/>
      <c r="BC1572" s="4"/>
      <c r="BD1572" s="4"/>
      <c r="BE1572" s="4"/>
      <c r="BG1572" s="4"/>
      <c r="BH1572" s="4"/>
      <c r="BI1572" s="4"/>
      <c r="BJ1572" s="4"/>
      <c r="BK1572" s="4"/>
      <c r="BL1572" s="4"/>
      <c r="BM1572" s="4"/>
      <c r="BN1572" s="4"/>
      <c r="BO1572" s="4"/>
      <c r="BP1572" s="4"/>
      <c r="BQ1572" s="4"/>
      <c r="BR1572" s="4"/>
      <c r="BS1572" s="4"/>
      <c r="BT1572" s="4"/>
      <c r="BU1572" s="4"/>
      <c r="BV1572" s="4"/>
      <c r="BW1572" s="4"/>
      <c r="BX1572" s="4"/>
      <c r="BY1572" s="4"/>
      <c r="BZ1572" s="4"/>
      <c r="CA1572" s="4"/>
      <c r="CB1572" s="4"/>
      <c r="CC1572" s="4"/>
      <c r="CD1572" s="4"/>
      <c r="CE1572" s="4"/>
      <c r="CF1572" s="4"/>
      <c r="CG1572" s="4"/>
      <c r="CH1572" s="4"/>
      <c r="CI1572" s="4"/>
      <c r="CJ1572" s="4"/>
      <c r="CK1572" s="4"/>
      <c r="CL1572" s="4"/>
      <c r="CM1572" s="4"/>
      <c r="CN1572" s="4"/>
      <c r="CO1572" s="4"/>
      <c r="CP1572" s="4"/>
      <c r="CQ1572" s="4"/>
      <c r="CR1572" s="4"/>
      <c r="CS1572" s="4"/>
      <c r="CT1572" s="4"/>
      <c r="CU1572" s="4"/>
      <c r="CV1572" s="4"/>
      <c r="CW1572" s="4"/>
    </row>
    <row r="1573" ht="12.75" customHeight="1">
      <c r="A1573" s="4"/>
      <c r="B1573" s="4"/>
      <c r="C1573" s="4"/>
      <c r="D1573" s="4"/>
      <c r="E1573" s="4"/>
      <c r="F1573" s="4"/>
      <c r="G1573" s="4"/>
      <c r="H1573" s="4"/>
      <c r="I1573" s="4"/>
      <c r="J1573" s="5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64">
        <v>2010.0</v>
      </c>
      <c r="AM1573" s="64">
        <v>11.0</v>
      </c>
      <c r="AN1573" s="65" t="s">
        <v>61</v>
      </c>
      <c r="AO1573" s="65" t="s">
        <v>54</v>
      </c>
      <c r="AP1573" s="64">
        <v>100.0</v>
      </c>
      <c r="AQ1573" s="64">
        <v>82.0</v>
      </c>
      <c r="AR1573" s="65" t="str">
        <f>IF(Stats!$AP1573&gt;Stats!$AQ1573,Stats!$AN1573,Stats!$AO1573)</f>
        <v>Jimmy</v>
      </c>
      <c r="AS1573" s="65" t="str">
        <f>IF(Stats!$AR1573=Stats!$AN1573,CONCATENATE(Stats!$AN1573," over ",Stats!$AO1573),CONCATENATE(Stats!$AO1573," over ",Stats!$AN1573))</f>
        <v>Jimmy over Dane</v>
      </c>
      <c r="AT1573" s="65" t="str">
        <f>IF(Stats!$AR1573=Stats!$AO1573,CONCATENATE(Stats!$AN1573," loser to ",Stats!$AO1573),CONCATENATE(Stats!$AO1573," loser to ",Stats!$AN1573))</f>
        <v>Dane loser to Jimmy</v>
      </c>
      <c r="AU1573" s="64">
        <f>ABS(Stats!$AQ1573-Stats!$AP1573)</f>
        <v>18</v>
      </c>
      <c r="AV1573" s="64">
        <f>Stats!$AQ1573+Stats!$AP1573</f>
        <v>182</v>
      </c>
      <c r="AW1573" s="64"/>
      <c r="AX1573" s="4"/>
      <c r="AY1573" s="4"/>
      <c r="AZ1573" s="4"/>
      <c r="BB1573" s="4"/>
      <c r="BC1573" s="4"/>
      <c r="BD1573" s="4"/>
      <c r="BE1573" s="4"/>
      <c r="BG1573" s="4"/>
      <c r="BH1573" s="4"/>
      <c r="BI1573" s="4"/>
      <c r="BJ1573" s="4"/>
      <c r="BK1573" s="4"/>
      <c r="BL1573" s="4"/>
      <c r="BM1573" s="4"/>
      <c r="BN1573" s="4"/>
      <c r="BO1573" s="4"/>
      <c r="BP1573" s="4"/>
      <c r="BQ1573" s="4"/>
      <c r="BR1573" s="4"/>
      <c r="BS1573" s="4"/>
      <c r="BT1573" s="4"/>
      <c r="BU1573" s="4"/>
      <c r="BV1573" s="4"/>
      <c r="BW1573" s="4"/>
      <c r="BX1573" s="4"/>
      <c r="BY1573" s="4"/>
      <c r="BZ1573" s="4"/>
      <c r="CA1573" s="4"/>
      <c r="CB1573" s="4"/>
      <c r="CC1573" s="4"/>
      <c r="CD1573" s="4"/>
      <c r="CE1573" s="4"/>
      <c r="CF1573" s="4"/>
      <c r="CG1573" s="4"/>
      <c r="CH1573" s="4"/>
      <c r="CI1573" s="4"/>
      <c r="CJ1573" s="4"/>
      <c r="CK1573" s="4"/>
      <c r="CL1573" s="4"/>
      <c r="CM1573" s="4"/>
      <c r="CN1573" s="4"/>
      <c r="CO1573" s="4"/>
      <c r="CP1573" s="4"/>
      <c r="CQ1573" s="4"/>
      <c r="CR1573" s="4"/>
      <c r="CS1573" s="4"/>
      <c r="CT1573" s="4"/>
      <c r="CU1573" s="4"/>
      <c r="CV1573" s="4"/>
      <c r="CW1573" s="4"/>
    </row>
    <row r="1574" ht="12.75" customHeight="1">
      <c r="A1574" s="4"/>
      <c r="B1574" s="4"/>
      <c r="C1574" s="4"/>
      <c r="D1574" s="4"/>
      <c r="E1574" s="4"/>
      <c r="F1574" s="4"/>
      <c r="G1574" s="4"/>
      <c r="H1574" s="4"/>
      <c r="I1574" s="4"/>
      <c r="J1574" s="5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5">
        <v>2010.0</v>
      </c>
      <c r="AM1574" s="45">
        <v>10.0</v>
      </c>
      <c r="AN1574" s="46" t="s">
        <v>55</v>
      </c>
      <c r="AO1574" s="46" t="s">
        <v>61</v>
      </c>
      <c r="AP1574" s="45">
        <v>71.0</v>
      </c>
      <c r="AQ1574" s="45">
        <v>77.0</v>
      </c>
      <c r="AR1574" s="46" t="str">
        <f>IF(Stats!$AP1574&gt;Stats!$AQ1574,Stats!$AN1574,Stats!$AO1574)</f>
        <v>Jimmy</v>
      </c>
      <c r="AS1574" s="46" t="str">
        <f>IF(Stats!$AR1574=Stats!$AN1574,CONCATENATE(Stats!$AN1574," over ",Stats!$AO1574),CONCATENATE(Stats!$AO1574," over ",Stats!$AN1574))</f>
        <v>Jimmy over Dave</v>
      </c>
      <c r="AT1574" s="46" t="str">
        <f>IF(Stats!$AR1574=Stats!$AO1574,CONCATENATE(Stats!$AN1574," loser to ",Stats!$AO1574),CONCATENATE(Stats!$AO1574," loser to ",Stats!$AN1574))</f>
        <v>Dave loser to Jimmy</v>
      </c>
      <c r="AU1574" s="45">
        <f>ABS(Stats!$AQ1574-Stats!$AP1574)</f>
        <v>6</v>
      </c>
      <c r="AV1574" s="45">
        <f>Stats!$AQ1574+Stats!$AP1574</f>
        <v>148</v>
      </c>
      <c r="AW1574" s="45"/>
      <c r="AX1574" s="4"/>
      <c r="AY1574" s="4"/>
      <c r="AZ1574" s="4"/>
      <c r="BB1574" s="4"/>
      <c r="BC1574" s="4"/>
      <c r="BD1574" s="4"/>
      <c r="BE1574" s="4"/>
      <c r="BG1574" s="4"/>
      <c r="BH1574" s="4"/>
      <c r="BI1574" s="4"/>
      <c r="BJ1574" s="4"/>
      <c r="BK1574" s="4"/>
      <c r="BL1574" s="4"/>
      <c r="BM1574" s="4"/>
      <c r="BN1574" s="4"/>
      <c r="BO1574" s="4"/>
      <c r="BP1574" s="4"/>
      <c r="BQ1574" s="4"/>
      <c r="BR1574" s="4"/>
      <c r="BS1574" s="4"/>
      <c r="BT1574" s="4"/>
      <c r="BU1574" s="4"/>
      <c r="BV1574" s="4"/>
      <c r="BW1574" s="4"/>
      <c r="BX1574" s="4"/>
      <c r="BY1574" s="4"/>
      <c r="BZ1574" s="4"/>
      <c r="CA1574" s="4"/>
      <c r="CB1574" s="4"/>
      <c r="CC1574" s="4"/>
      <c r="CD1574" s="4"/>
      <c r="CE1574" s="4"/>
      <c r="CF1574" s="4"/>
      <c r="CG1574" s="4"/>
      <c r="CH1574" s="4"/>
      <c r="CI1574" s="4"/>
      <c r="CJ1574" s="4"/>
      <c r="CK1574" s="4"/>
      <c r="CL1574" s="4"/>
      <c r="CM1574" s="4"/>
      <c r="CN1574" s="4"/>
      <c r="CO1574" s="4"/>
      <c r="CP1574" s="4"/>
      <c r="CQ1574" s="4"/>
      <c r="CR1574" s="4"/>
      <c r="CS1574" s="4"/>
      <c r="CT1574" s="4"/>
      <c r="CU1574" s="4"/>
      <c r="CV1574" s="4"/>
      <c r="CW1574" s="4"/>
    </row>
    <row r="1575" ht="12.75" customHeight="1">
      <c r="A1575" s="4"/>
      <c r="B1575" s="4"/>
      <c r="C1575" s="4"/>
      <c r="D1575" s="4"/>
      <c r="E1575" s="4"/>
      <c r="F1575" s="4"/>
      <c r="G1575" s="4"/>
      <c r="H1575" s="4"/>
      <c r="I1575" s="4"/>
      <c r="J1575" s="5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64">
        <v>2010.0</v>
      </c>
      <c r="AM1575" s="64">
        <v>10.0</v>
      </c>
      <c r="AN1575" s="65" t="s">
        <v>68</v>
      </c>
      <c r="AO1575" s="65" t="s">
        <v>56</v>
      </c>
      <c r="AP1575" s="64">
        <v>120.0</v>
      </c>
      <c r="AQ1575" s="64">
        <v>120.0</v>
      </c>
      <c r="AR1575" s="65" t="str">
        <f>IF(Stats!$AP1575&gt;Stats!$AQ1575,Stats!$AN1575,Stats!$AO1575)</f>
        <v>David S</v>
      </c>
      <c r="AS1575" s="65" t="str">
        <f>IF(Stats!$AR1575=Stats!$AN1575,CONCATENATE(Stats!$AN1575," over ",Stats!$AO1575),CONCATENATE(Stats!$AO1575," over ",Stats!$AN1575))</f>
        <v>David S over Ryan</v>
      </c>
      <c r="AT1575" s="65" t="str">
        <f>IF(Stats!$AR1575=Stats!$AO1575,CONCATENATE(Stats!$AN1575," loser to ",Stats!$AO1575),CONCATENATE(Stats!$AO1575," loser to ",Stats!$AN1575))</f>
        <v>Ryan loser to David S</v>
      </c>
      <c r="AU1575" s="64">
        <f>ABS(Stats!$AQ1575-Stats!$AP1575)</f>
        <v>0</v>
      </c>
      <c r="AV1575" s="64">
        <f>Stats!$AQ1575+Stats!$AP1575</f>
        <v>240</v>
      </c>
      <c r="AW1575" s="64"/>
      <c r="AX1575" s="4"/>
      <c r="AY1575" s="4"/>
      <c r="AZ1575" s="4"/>
      <c r="BB1575" s="4"/>
      <c r="BC1575" s="4"/>
      <c r="BD1575" s="4"/>
      <c r="BE1575" s="4"/>
      <c r="BG1575" s="4"/>
      <c r="BH1575" s="4"/>
      <c r="BI1575" s="4"/>
      <c r="BJ1575" s="4"/>
      <c r="BK1575" s="4"/>
      <c r="BL1575" s="4"/>
      <c r="BM1575" s="4"/>
      <c r="BN1575" s="4"/>
      <c r="BO1575" s="4"/>
      <c r="BP1575" s="4"/>
      <c r="BQ1575" s="4"/>
      <c r="BR1575" s="4"/>
      <c r="BS1575" s="4"/>
      <c r="BT1575" s="4"/>
      <c r="BU1575" s="4"/>
      <c r="BV1575" s="4"/>
      <c r="BW1575" s="4"/>
      <c r="BX1575" s="4"/>
      <c r="BY1575" s="4"/>
      <c r="BZ1575" s="4"/>
      <c r="CA1575" s="4"/>
      <c r="CB1575" s="4"/>
      <c r="CC1575" s="4"/>
      <c r="CD1575" s="4"/>
      <c r="CE1575" s="4"/>
      <c r="CF1575" s="4"/>
      <c r="CG1575" s="4"/>
      <c r="CH1575" s="4"/>
      <c r="CI1575" s="4"/>
      <c r="CJ1575" s="4"/>
      <c r="CK1575" s="4"/>
      <c r="CL1575" s="4"/>
      <c r="CM1575" s="4"/>
      <c r="CN1575" s="4"/>
      <c r="CO1575" s="4"/>
      <c r="CP1575" s="4"/>
      <c r="CQ1575" s="4"/>
      <c r="CR1575" s="4"/>
      <c r="CS1575" s="4"/>
      <c r="CT1575" s="4"/>
      <c r="CU1575" s="4"/>
      <c r="CV1575" s="4"/>
      <c r="CW1575" s="4"/>
    </row>
    <row r="1576" ht="12.75" customHeight="1">
      <c r="A1576" s="4"/>
      <c r="B1576" s="4"/>
      <c r="C1576" s="4"/>
      <c r="D1576" s="4"/>
      <c r="E1576" s="4"/>
      <c r="F1576" s="4"/>
      <c r="G1576" s="4"/>
      <c r="H1576" s="4"/>
      <c r="I1576" s="4"/>
      <c r="J1576" s="5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5">
        <v>2010.0</v>
      </c>
      <c r="AM1576" s="45">
        <v>10.0</v>
      </c>
      <c r="AN1576" s="46" t="s">
        <v>63</v>
      </c>
      <c r="AO1576" s="46" t="s">
        <v>66</v>
      </c>
      <c r="AP1576" s="45">
        <v>99.0</v>
      </c>
      <c r="AQ1576" s="45">
        <v>92.0</v>
      </c>
      <c r="AR1576" s="46" t="str">
        <f>IF(Stats!$AP1576&gt;Stats!$AQ1576,Stats!$AN1576,Stats!$AO1576)</f>
        <v>Mike S</v>
      </c>
      <c r="AS1576" s="46" t="str">
        <f>IF(Stats!$AR1576=Stats!$AN1576,CONCATENATE(Stats!$AN1576," over ",Stats!$AO1576),CONCATENATE(Stats!$AO1576," over ",Stats!$AN1576))</f>
        <v>Mike S over Nixon</v>
      </c>
      <c r="AT1576" s="46" t="str">
        <f>IF(Stats!$AR1576=Stats!$AO1576,CONCATENATE(Stats!$AN1576," loser to ",Stats!$AO1576),CONCATENATE(Stats!$AO1576," loser to ",Stats!$AN1576))</f>
        <v>Nixon loser to Mike S</v>
      </c>
      <c r="AU1576" s="45">
        <f>ABS(Stats!$AQ1576-Stats!$AP1576)</f>
        <v>7</v>
      </c>
      <c r="AV1576" s="45">
        <f>Stats!$AQ1576+Stats!$AP1576</f>
        <v>191</v>
      </c>
      <c r="AW1576" s="45"/>
      <c r="AX1576" s="4"/>
      <c r="AY1576" s="4"/>
      <c r="AZ1576" s="4"/>
      <c r="BB1576" s="4"/>
      <c r="BC1576" s="4"/>
      <c r="BD1576" s="4"/>
      <c r="BE1576" s="4"/>
      <c r="BG1576" s="4"/>
      <c r="BH1576" s="4"/>
      <c r="BI1576" s="4"/>
      <c r="BJ1576" s="4"/>
      <c r="BK1576" s="4"/>
      <c r="BL1576" s="4"/>
      <c r="BM1576" s="4"/>
      <c r="BN1576" s="4"/>
      <c r="BO1576" s="4"/>
      <c r="BP1576" s="4"/>
      <c r="BQ1576" s="4"/>
      <c r="BR1576" s="4"/>
      <c r="BS1576" s="4"/>
      <c r="BT1576" s="4"/>
      <c r="BU1576" s="4"/>
      <c r="BV1576" s="4"/>
      <c r="BW1576" s="4"/>
      <c r="BX1576" s="4"/>
      <c r="BY1576" s="4"/>
      <c r="BZ1576" s="4"/>
      <c r="CA1576" s="4"/>
      <c r="CB1576" s="4"/>
      <c r="CC1576" s="4"/>
      <c r="CD1576" s="4"/>
      <c r="CE1576" s="4"/>
      <c r="CF1576" s="4"/>
      <c r="CG1576" s="4"/>
      <c r="CH1576" s="4"/>
      <c r="CI1576" s="4"/>
      <c r="CJ1576" s="4"/>
      <c r="CK1576" s="4"/>
      <c r="CL1576" s="4"/>
      <c r="CM1576" s="4"/>
      <c r="CN1576" s="4"/>
      <c r="CO1576" s="4"/>
      <c r="CP1576" s="4"/>
      <c r="CQ1576" s="4"/>
      <c r="CR1576" s="4"/>
      <c r="CS1576" s="4"/>
      <c r="CT1576" s="4"/>
      <c r="CU1576" s="4"/>
      <c r="CV1576" s="4"/>
      <c r="CW1576" s="4"/>
    </row>
    <row r="1577" ht="12.75" customHeight="1">
      <c r="A1577" s="4"/>
      <c r="B1577" s="4"/>
      <c r="C1577" s="4"/>
      <c r="D1577" s="4"/>
      <c r="E1577" s="4"/>
      <c r="F1577" s="4"/>
      <c r="G1577" s="4"/>
      <c r="H1577" s="4"/>
      <c r="I1577" s="4"/>
      <c r="J1577" s="5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64">
        <v>2010.0</v>
      </c>
      <c r="AM1577" s="64">
        <v>10.0</v>
      </c>
      <c r="AN1577" s="65" t="s">
        <v>69</v>
      </c>
      <c r="AO1577" s="65" t="s">
        <v>62</v>
      </c>
      <c r="AP1577" s="64">
        <v>83.0</v>
      </c>
      <c r="AQ1577" s="64">
        <v>115.0</v>
      </c>
      <c r="AR1577" s="65" t="str">
        <f>IF(Stats!$AP1577&gt;Stats!$AQ1577,Stats!$AN1577,Stats!$AO1577)</f>
        <v>Kohl</v>
      </c>
      <c r="AS1577" s="65" t="str">
        <f>IF(Stats!$AR1577=Stats!$AN1577,CONCATENATE(Stats!$AN1577," over ",Stats!$AO1577),CONCATENATE(Stats!$AO1577," over ",Stats!$AN1577))</f>
        <v>Kohl over Todd</v>
      </c>
      <c r="AT1577" s="65" t="str">
        <f>IF(Stats!$AR1577=Stats!$AO1577,CONCATENATE(Stats!$AN1577," loser to ",Stats!$AO1577),CONCATENATE(Stats!$AO1577," loser to ",Stats!$AN1577))</f>
        <v>Todd loser to Kohl</v>
      </c>
      <c r="AU1577" s="64">
        <f>ABS(Stats!$AQ1577-Stats!$AP1577)</f>
        <v>32</v>
      </c>
      <c r="AV1577" s="64">
        <f>Stats!$AQ1577+Stats!$AP1577</f>
        <v>198</v>
      </c>
      <c r="AW1577" s="64"/>
      <c r="AX1577" s="4"/>
      <c r="AY1577" s="4"/>
      <c r="AZ1577" s="4"/>
      <c r="BB1577" s="4"/>
      <c r="BC1577" s="4"/>
      <c r="BD1577" s="4"/>
      <c r="BE1577" s="4"/>
      <c r="BG1577" s="4"/>
      <c r="BH1577" s="4"/>
      <c r="BI1577" s="4"/>
      <c r="BJ1577" s="4"/>
      <c r="BK1577" s="4"/>
      <c r="BL1577" s="4"/>
      <c r="BM1577" s="4"/>
      <c r="BN1577" s="4"/>
      <c r="BO1577" s="4"/>
      <c r="BP1577" s="4"/>
      <c r="BQ1577" s="4"/>
      <c r="BR1577" s="4"/>
      <c r="BS1577" s="4"/>
      <c r="BT1577" s="4"/>
      <c r="BU1577" s="4"/>
      <c r="BV1577" s="4"/>
      <c r="BW1577" s="4"/>
      <c r="BX1577" s="4"/>
      <c r="BY1577" s="4"/>
      <c r="BZ1577" s="4"/>
      <c r="CA1577" s="4"/>
      <c r="CB1577" s="4"/>
      <c r="CC1577" s="4"/>
      <c r="CD1577" s="4"/>
      <c r="CE1577" s="4"/>
      <c r="CF1577" s="4"/>
      <c r="CG1577" s="4"/>
      <c r="CH1577" s="4"/>
      <c r="CI1577" s="4"/>
      <c r="CJ1577" s="4"/>
      <c r="CK1577" s="4"/>
      <c r="CL1577" s="4"/>
      <c r="CM1577" s="4"/>
      <c r="CN1577" s="4"/>
      <c r="CO1577" s="4"/>
      <c r="CP1577" s="4"/>
      <c r="CQ1577" s="4"/>
      <c r="CR1577" s="4"/>
      <c r="CS1577" s="4"/>
      <c r="CT1577" s="4"/>
      <c r="CU1577" s="4"/>
      <c r="CV1577" s="4"/>
      <c r="CW1577" s="4"/>
    </row>
    <row r="1578" ht="12.75" customHeight="1">
      <c r="A1578" s="4"/>
      <c r="B1578" s="4"/>
      <c r="C1578" s="4"/>
      <c r="D1578" s="4"/>
      <c r="E1578" s="4"/>
      <c r="F1578" s="4"/>
      <c r="G1578" s="4"/>
      <c r="H1578" s="4"/>
      <c r="I1578" s="4"/>
      <c r="J1578" s="5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5">
        <v>2010.0</v>
      </c>
      <c r="AM1578" s="45">
        <v>10.0</v>
      </c>
      <c r="AN1578" s="46" t="s">
        <v>49</v>
      </c>
      <c r="AO1578" s="46" t="s">
        <v>59</v>
      </c>
      <c r="AP1578" s="45">
        <v>79.0</v>
      </c>
      <c r="AQ1578" s="45">
        <v>108.0</v>
      </c>
      <c r="AR1578" s="46" t="str">
        <f>IF(Stats!$AP1578&gt;Stats!$AQ1578,Stats!$AN1578,Stats!$AO1578)</f>
        <v>Forrest</v>
      </c>
      <c r="AS1578" s="46" t="str">
        <f>IF(Stats!$AR1578=Stats!$AN1578,CONCATENATE(Stats!$AN1578," over ",Stats!$AO1578),CONCATENATE(Stats!$AO1578," over ",Stats!$AN1578))</f>
        <v>Forrest over Adler</v>
      </c>
      <c r="AT1578" s="46" t="str">
        <f>IF(Stats!$AR1578=Stats!$AO1578,CONCATENATE(Stats!$AN1578," loser to ",Stats!$AO1578),CONCATENATE(Stats!$AO1578," loser to ",Stats!$AN1578))</f>
        <v>Adler loser to Forrest</v>
      </c>
      <c r="AU1578" s="45">
        <f>ABS(Stats!$AQ1578-Stats!$AP1578)</f>
        <v>29</v>
      </c>
      <c r="AV1578" s="45">
        <f>Stats!$AQ1578+Stats!$AP1578</f>
        <v>187</v>
      </c>
      <c r="AW1578" s="45"/>
      <c r="AX1578" s="4"/>
      <c r="AY1578" s="4"/>
      <c r="AZ1578" s="4"/>
      <c r="BB1578" s="4"/>
      <c r="BC1578" s="4"/>
      <c r="BD1578" s="4"/>
      <c r="BE1578" s="4"/>
      <c r="BG1578" s="4"/>
      <c r="BH1578" s="4"/>
      <c r="BI1578" s="4"/>
      <c r="BJ1578" s="4"/>
      <c r="BK1578" s="4"/>
      <c r="BL1578" s="4"/>
      <c r="BM1578" s="4"/>
      <c r="BN1578" s="4"/>
      <c r="BO1578" s="4"/>
      <c r="BP1578" s="4"/>
      <c r="BQ1578" s="4"/>
      <c r="BR1578" s="4"/>
      <c r="BS1578" s="4"/>
      <c r="BT1578" s="4"/>
      <c r="BU1578" s="4"/>
      <c r="BV1578" s="4"/>
      <c r="BW1578" s="4"/>
      <c r="BX1578" s="4"/>
      <c r="BY1578" s="4"/>
      <c r="BZ1578" s="4"/>
      <c r="CA1578" s="4"/>
      <c r="CB1578" s="4"/>
      <c r="CC1578" s="4"/>
      <c r="CD1578" s="4"/>
      <c r="CE1578" s="4"/>
      <c r="CF1578" s="4"/>
      <c r="CG1578" s="4"/>
      <c r="CH1578" s="4"/>
      <c r="CI1578" s="4"/>
      <c r="CJ1578" s="4"/>
      <c r="CK1578" s="4"/>
      <c r="CL1578" s="4"/>
      <c r="CM1578" s="4"/>
      <c r="CN1578" s="4"/>
      <c r="CO1578" s="4"/>
      <c r="CP1578" s="4"/>
      <c r="CQ1578" s="4"/>
      <c r="CR1578" s="4"/>
      <c r="CS1578" s="4"/>
      <c r="CT1578" s="4"/>
      <c r="CU1578" s="4"/>
      <c r="CV1578" s="4"/>
      <c r="CW1578" s="4"/>
    </row>
    <row r="1579" ht="12.75" customHeight="1">
      <c r="A1579" s="4"/>
      <c r="B1579" s="4"/>
      <c r="C1579" s="4"/>
      <c r="D1579" s="4"/>
      <c r="E1579" s="4"/>
      <c r="F1579" s="4"/>
      <c r="G1579" s="4"/>
      <c r="H1579" s="4"/>
      <c r="I1579" s="4"/>
      <c r="J1579" s="5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64">
        <v>2010.0</v>
      </c>
      <c r="AM1579" s="64">
        <v>10.0</v>
      </c>
      <c r="AN1579" s="65" t="s">
        <v>54</v>
      </c>
      <c r="AO1579" s="65" t="s">
        <v>50</v>
      </c>
      <c r="AP1579" s="64">
        <v>123.0</v>
      </c>
      <c r="AQ1579" s="64">
        <v>97.0</v>
      </c>
      <c r="AR1579" s="65" t="str">
        <f>IF(Stats!$AP1579&gt;Stats!$AQ1579,Stats!$AN1579,Stats!$AO1579)</f>
        <v>Dane</v>
      </c>
      <c r="AS1579" s="65" t="str">
        <f>IF(Stats!$AR1579=Stats!$AN1579,CONCATENATE(Stats!$AN1579," over ",Stats!$AO1579),CONCATENATE(Stats!$AO1579," over ",Stats!$AN1579))</f>
        <v>Dane over AJ</v>
      </c>
      <c r="AT1579" s="65" t="str">
        <f>IF(Stats!$AR1579=Stats!$AO1579,CONCATENATE(Stats!$AN1579," loser to ",Stats!$AO1579),CONCATENATE(Stats!$AO1579," loser to ",Stats!$AN1579))</f>
        <v>AJ loser to Dane</v>
      </c>
      <c r="AU1579" s="64">
        <f>ABS(Stats!$AQ1579-Stats!$AP1579)</f>
        <v>26</v>
      </c>
      <c r="AV1579" s="64">
        <f>Stats!$AQ1579+Stats!$AP1579</f>
        <v>220</v>
      </c>
      <c r="AW1579" s="64"/>
      <c r="AX1579" s="4"/>
      <c r="AY1579" s="4"/>
      <c r="AZ1579" s="4"/>
      <c r="BB1579" s="4"/>
      <c r="BC1579" s="4"/>
      <c r="BD1579" s="4"/>
      <c r="BE1579" s="4"/>
      <c r="BG1579" s="4"/>
      <c r="BH1579" s="4"/>
      <c r="BI1579" s="4"/>
      <c r="BJ1579" s="4"/>
      <c r="BK1579" s="4"/>
      <c r="BL1579" s="4"/>
      <c r="BM1579" s="4"/>
      <c r="BN1579" s="4"/>
      <c r="BO1579" s="4"/>
      <c r="BP1579" s="4"/>
      <c r="BQ1579" s="4"/>
      <c r="BR1579" s="4"/>
      <c r="BS1579" s="4"/>
      <c r="BT1579" s="4"/>
      <c r="BU1579" s="4"/>
      <c r="BV1579" s="4"/>
      <c r="BW1579" s="4"/>
      <c r="BX1579" s="4"/>
      <c r="BY1579" s="4"/>
      <c r="BZ1579" s="4"/>
      <c r="CA1579" s="4"/>
      <c r="CB1579" s="4"/>
      <c r="CC1579" s="4"/>
      <c r="CD1579" s="4"/>
      <c r="CE1579" s="4"/>
      <c r="CF1579" s="4"/>
      <c r="CG1579" s="4"/>
      <c r="CH1579" s="4"/>
      <c r="CI1579" s="4"/>
      <c r="CJ1579" s="4"/>
      <c r="CK1579" s="4"/>
      <c r="CL1579" s="4"/>
      <c r="CM1579" s="4"/>
      <c r="CN1579" s="4"/>
      <c r="CO1579" s="4"/>
      <c r="CP1579" s="4"/>
      <c r="CQ1579" s="4"/>
      <c r="CR1579" s="4"/>
      <c r="CS1579" s="4"/>
      <c r="CT1579" s="4"/>
      <c r="CU1579" s="4"/>
      <c r="CV1579" s="4"/>
      <c r="CW1579" s="4"/>
    </row>
    <row r="1580" ht="12.75" customHeight="1">
      <c r="A1580" s="4"/>
      <c r="B1580" s="4"/>
      <c r="C1580" s="4"/>
      <c r="D1580" s="4"/>
      <c r="E1580" s="4"/>
      <c r="F1580" s="4"/>
      <c r="G1580" s="4"/>
      <c r="H1580" s="4"/>
      <c r="I1580" s="4"/>
      <c r="J1580" s="5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5">
        <v>2010.0</v>
      </c>
      <c r="AM1580" s="45">
        <v>9.0</v>
      </c>
      <c r="AN1580" s="46" t="s">
        <v>50</v>
      </c>
      <c r="AO1580" s="46" t="s">
        <v>55</v>
      </c>
      <c r="AP1580" s="45">
        <v>44.0</v>
      </c>
      <c r="AQ1580" s="45">
        <v>94.0</v>
      </c>
      <c r="AR1580" s="46" t="str">
        <f>IF(Stats!$AP1580&gt;Stats!$AQ1580,Stats!$AN1580,Stats!$AO1580)</f>
        <v>Dave</v>
      </c>
      <c r="AS1580" s="46" t="str">
        <f>IF(Stats!$AR1580=Stats!$AN1580,CONCATENATE(Stats!$AN1580," over ",Stats!$AO1580),CONCATENATE(Stats!$AO1580," over ",Stats!$AN1580))</f>
        <v>Dave over AJ</v>
      </c>
      <c r="AT1580" s="46" t="str">
        <f>IF(Stats!$AR1580=Stats!$AO1580,CONCATENATE(Stats!$AN1580," loser to ",Stats!$AO1580),CONCATENATE(Stats!$AO1580," loser to ",Stats!$AN1580))</f>
        <v>AJ loser to Dave</v>
      </c>
      <c r="AU1580" s="45">
        <f>ABS(Stats!$AQ1580-Stats!$AP1580)</f>
        <v>50</v>
      </c>
      <c r="AV1580" s="45">
        <f>Stats!$AQ1580+Stats!$AP1580</f>
        <v>138</v>
      </c>
      <c r="AW1580" s="45"/>
      <c r="AX1580" s="4"/>
      <c r="AY1580" s="4"/>
      <c r="AZ1580" s="4"/>
      <c r="BB1580" s="4"/>
      <c r="BC1580" s="4"/>
      <c r="BD1580" s="4"/>
      <c r="BE1580" s="4"/>
      <c r="BG1580" s="4"/>
      <c r="BH1580" s="4"/>
      <c r="BI1580" s="4"/>
      <c r="BJ1580" s="4"/>
      <c r="BK1580" s="4"/>
      <c r="BL1580" s="4"/>
      <c r="BM1580" s="4"/>
      <c r="BN1580" s="4"/>
      <c r="BO1580" s="4"/>
      <c r="BP1580" s="4"/>
      <c r="BQ1580" s="4"/>
      <c r="BR1580" s="4"/>
      <c r="BS1580" s="4"/>
      <c r="BT1580" s="4"/>
      <c r="BU1580" s="4"/>
      <c r="BV1580" s="4"/>
      <c r="BW1580" s="4"/>
      <c r="BX1580" s="4"/>
      <c r="BY1580" s="4"/>
      <c r="BZ1580" s="4"/>
      <c r="CA1580" s="4"/>
      <c r="CB1580" s="4"/>
      <c r="CC1580" s="4"/>
      <c r="CD1580" s="4"/>
      <c r="CE1580" s="4"/>
      <c r="CF1580" s="4"/>
      <c r="CG1580" s="4"/>
      <c r="CH1580" s="4"/>
      <c r="CI1580" s="4"/>
      <c r="CJ1580" s="4"/>
      <c r="CK1580" s="4"/>
      <c r="CL1580" s="4"/>
      <c r="CM1580" s="4"/>
      <c r="CN1580" s="4"/>
      <c r="CO1580" s="4"/>
      <c r="CP1580" s="4"/>
      <c r="CQ1580" s="4"/>
      <c r="CR1580" s="4"/>
      <c r="CS1580" s="4"/>
      <c r="CT1580" s="4"/>
      <c r="CU1580" s="4"/>
      <c r="CV1580" s="4"/>
      <c r="CW1580" s="4"/>
    </row>
    <row r="1581" ht="12.75" customHeight="1">
      <c r="A1581" s="4"/>
      <c r="B1581" s="4"/>
      <c r="C1581" s="4"/>
      <c r="D1581" s="4"/>
      <c r="E1581" s="4"/>
      <c r="F1581" s="4"/>
      <c r="G1581" s="4"/>
      <c r="H1581" s="4"/>
      <c r="I1581" s="4"/>
      <c r="J1581" s="5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64">
        <v>2010.0</v>
      </c>
      <c r="AM1581" s="64">
        <v>9.0</v>
      </c>
      <c r="AN1581" s="65" t="s">
        <v>61</v>
      </c>
      <c r="AO1581" s="65" t="s">
        <v>68</v>
      </c>
      <c r="AP1581" s="64">
        <v>83.0</v>
      </c>
      <c r="AQ1581" s="64">
        <v>80.0</v>
      </c>
      <c r="AR1581" s="65" t="str">
        <f>IF(Stats!$AP1581&gt;Stats!$AQ1581,Stats!$AN1581,Stats!$AO1581)</f>
        <v>Jimmy</v>
      </c>
      <c r="AS1581" s="65" t="str">
        <f>IF(Stats!$AR1581=Stats!$AN1581,CONCATENATE(Stats!$AN1581," over ",Stats!$AO1581),CONCATENATE(Stats!$AO1581," over ",Stats!$AN1581))</f>
        <v>Jimmy over Ryan</v>
      </c>
      <c r="AT1581" s="65" t="str">
        <f>IF(Stats!$AR1581=Stats!$AO1581,CONCATENATE(Stats!$AN1581," loser to ",Stats!$AO1581),CONCATENATE(Stats!$AO1581," loser to ",Stats!$AN1581))</f>
        <v>Ryan loser to Jimmy</v>
      </c>
      <c r="AU1581" s="64">
        <f>ABS(Stats!$AQ1581-Stats!$AP1581)</f>
        <v>3</v>
      </c>
      <c r="AV1581" s="64">
        <f>Stats!$AQ1581+Stats!$AP1581</f>
        <v>163</v>
      </c>
      <c r="AW1581" s="64"/>
      <c r="AX1581" s="4"/>
      <c r="AY1581" s="4"/>
      <c r="AZ1581" s="4"/>
      <c r="BB1581" s="4"/>
      <c r="BC1581" s="4"/>
      <c r="BD1581" s="4"/>
      <c r="BE1581" s="4"/>
      <c r="BG1581" s="4"/>
      <c r="BH1581" s="4"/>
      <c r="BI1581" s="4"/>
      <c r="BJ1581" s="4"/>
      <c r="BK1581" s="4"/>
      <c r="BL1581" s="4"/>
      <c r="BM1581" s="4"/>
      <c r="BN1581" s="4"/>
      <c r="BO1581" s="4"/>
      <c r="BP1581" s="4"/>
      <c r="BQ1581" s="4"/>
      <c r="BR1581" s="4"/>
      <c r="BS1581" s="4"/>
      <c r="BT1581" s="4"/>
      <c r="BU1581" s="4"/>
      <c r="BV1581" s="4"/>
      <c r="BW1581" s="4"/>
      <c r="BX1581" s="4"/>
      <c r="BY1581" s="4"/>
      <c r="BZ1581" s="4"/>
      <c r="CA1581" s="4"/>
      <c r="CB1581" s="4"/>
      <c r="CC1581" s="4"/>
      <c r="CD1581" s="4"/>
      <c r="CE1581" s="4"/>
      <c r="CF1581" s="4"/>
      <c r="CG1581" s="4"/>
      <c r="CH1581" s="4"/>
      <c r="CI1581" s="4"/>
      <c r="CJ1581" s="4"/>
      <c r="CK1581" s="4"/>
      <c r="CL1581" s="4"/>
      <c r="CM1581" s="4"/>
      <c r="CN1581" s="4"/>
      <c r="CO1581" s="4"/>
      <c r="CP1581" s="4"/>
      <c r="CQ1581" s="4"/>
      <c r="CR1581" s="4"/>
      <c r="CS1581" s="4"/>
      <c r="CT1581" s="4"/>
      <c r="CU1581" s="4"/>
      <c r="CV1581" s="4"/>
      <c r="CW1581" s="4"/>
    </row>
    <row r="1582" ht="12.75" customHeight="1">
      <c r="A1582" s="4"/>
      <c r="B1582" s="4"/>
      <c r="C1582" s="4"/>
      <c r="D1582" s="4"/>
      <c r="E1582" s="4"/>
      <c r="F1582" s="4"/>
      <c r="G1582" s="4"/>
      <c r="H1582" s="4"/>
      <c r="I1582" s="4"/>
      <c r="J1582" s="5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5">
        <v>2010.0</v>
      </c>
      <c r="AM1582" s="45">
        <v>9.0</v>
      </c>
      <c r="AN1582" s="46" t="s">
        <v>56</v>
      </c>
      <c r="AO1582" s="46" t="s">
        <v>63</v>
      </c>
      <c r="AP1582" s="45">
        <v>37.0</v>
      </c>
      <c r="AQ1582" s="45">
        <v>74.0</v>
      </c>
      <c r="AR1582" s="46" t="str">
        <f>IF(Stats!$AP1582&gt;Stats!$AQ1582,Stats!$AN1582,Stats!$AO1582)</f>
        <v>Mike S</v>
      </c>
      <c r="AS1582" s="46" t="str">
        <f>IF(Stats!$AR1582=Stats!$AN1582,CONCATENATE(Stats!$AN1582," over ",Stats!$AO1582),CONCATENATE(Stats!$AO1582," over ",Stats!$AN1582))</f>
        <v>Mike S over David S</v>
      </c>
      <c r="AT1582" s="46" t="str">
        <f>IF(Stats!$AR1582=Stats!$AO1582,CONCATENATE(Stats!$AN1582," loser to ",Stats!$AO1582),CONCATENATE(Stats!$AO1582," loser to ",Stats!$AN1582))</f>
        <v>David S loser to Mike S</v>
      </c>
      <c r="AU1582" s="45">
        <f>ABS(Stats!$AQ1582-Stats!$AP1582)</f>
        <v>37</v>
      </c>
      <c r="AV1582" s="45">
        <f>Stats!$AQ1582+Stats!$AP1582</f>
        <v>111</v>
      </c>
      <c r="AW1582" s="45"/>
      <c r="AX1582" s="4"/>
      <c r="AY1582" s="4"/>
      <c r="AZ1582" s="4"/>
      <c r="BB1582" s="4"/>
      <c r="BC1582" s="4"/>
      <c r="BD1582" s="4"/>
      <c r="BE1582" s="4"/>
      <c r="BG1582" s="4"/>
      <c r="BH1582" s="4"/>
      <c r="BI1582" s="4"/>
      <c r="BJ1582" s="4"/>
      <c r="BK1582" s="4"/>
      <c r="BL1582" s="4"/>
      <c r="BM1582" s="4"/>
      <c r="BN1582" s="4"/>
      <c r="BO1582" s="4"/>
      <c r="BP1582" s="4"/>
      <c r="BQ1582" s="4"/>
      <c r="BR1582" s="4"/>
      <c r="BS1582" s="4"/>
      <c r="BT1582" s="4"/>
      <c r="BU1582" s="4"/>
      <c r="BV1582" s="4"/>
      <c r="BW1582" s="4"/>
      <c r="BX1582" s="4"/>
      <c r="BY1582" s="4"/>
      <c r="BZ1582" s="4"/>
      <c r="CA1582" s="4"/>
      <c r="CB1582" s="4"/>
      <c r="CC1582" s="4"/>
      <c r="CD1582" s="4"/>
      <c r="CE1582" s="4"/>
      <c r="CF1582" s="4"/>
      <c r="CG1582" s="4"/>
      <c r="CH1582" s="4"/>
      <c r="CI1582" s="4"/>
      <c r="CJ1582" s="4"/>
      <c r="CK1582" s="4"/>
      <c r="CL1582" s="4"/>
      <c r="CM1582" s="4"/>
      <c r="CN1582" s="4"/>
      <c r="CO1582" s="4"/>
      <c r="CP1582" s="4"/>
      <c r="CQ1582" s="4"/>
      <c r="CR1582" s="4"/>
      <c r="CS1582" s="4"/>
      <c r="CT1582" s="4"/>
      <c r="CU1582" s="4"/>
      <c r="CV1582" s="4"/>
      <c r="CW1582" s="4"/>
    </row>
    <row r="1583" ht="12.75" customHeight="1">
      <c r="A1583" s="4"/>
      <c r="B1583" s="4"/>
      <c r="C1583" s="4"/>
      <c r="D1583" s="4"/>
      <c r="E1583" s="4"/>
      <c r="F1583" s="4"/>
      <c r="G1583" s="4"/>
      <c r="H1583" s="4"/>
      <c r="I1583" s="4"/>
      <c r="J1583" s="5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64">
        <v>2010.0</v>
      </c>
      <c r="AM1583" s="64">
        <v>9.0</v>
      </c>
      <c r="AN1583" s="65" t="s">
        <v>66</v>
      </c>
      <c r="AO1583" s="65" t="s">
        <v>69</v>
      </c>
      <c r="AP1583" s="64">
        <v>85.0</v>
      </c>
      <c r="AQ1583" s="64">
        <v>102.0</v>
      </c>
      <c r="AR1583" s="65" t="str">
        <f>IF(Stats!$AP1583&gt;Stats!$AQ1583,Stats!$AN1583,Stats!$AO1583)</f>
        <v>Todd</v>
      </c>
      <c r="AS1583" s="65" t="str">
        <f>IF(Stats!$AR1583=Stats!$AN1583,CONCATENATE(Stats!$AN1583," over ",Stats!$AO1583),CONCATENATE(Stats!$AO1583," over ",Stats!$AN1583))</f>
        <v>Todd over Nixon</v>
      </c>
      <c r="AT1583" s="65" t="str">
        <f>IF(Stats!$AR1583=Stats!$AO1583,CONCATENATE(Stats!$AN1583," loser to ",Stats!$AO1583),CONCATENATE(Stats!$AO1583," loser to ",Stats!$AN1583))</f>
        <v>Nixon loser to Todd</v>
      </c>
      <c r="AU1583" s="64">
        <f>ABS(Stats!$AQ1583-Stats!$AP1583)</f>
        <v>17</v>
      </c>
      <c r="AV1583" s="64">
        <f>Stats!$AQ1583+Stats!$AP1583</f>
        <v>187</v>
      </c>
      <c r="AW1583" s="64"/>
      <c r="AX1583" s="4"/>
      <c r="AY1583" s="4"/>
      <c r="AZ1583" s="4"/>
      <c r="BB1583" s="4"/>
      <c r="BC1583" s="4"/>
      <c r="BD1583" s="4"/>
      <c r="BE1583" s="4"/>
      <c r="BG1583" s="4"/>
      <c r="BH1583" s="4"/>
      <c r="BI1583" s="4"/>
      <c r="BJ1583" s="4"/>
      <c r="BK1583" s="4"/>
      <c r="BL1583" s="4"/>
      <c r="BM1583" s="4"/>
      <c r="BN1583" s="4"/>
      <c r="BO1583" s="4"/>
      <c r="BP1583" s="4"/>
      <c r="BQ1583" s="4"/>
      <c r="BR1583" s="4"/>
      <c r="BS1583" s="4"/>
      <c r="BT1583" s="4"/>
      <c r="BU1583" s="4"/>
      <c r="BV1583" s="4"/>
      <c r="BW1583" s="4"/>
      <c r="BX1583" s="4"/>
      <c r="BY1583" s="4"/>
      <c r="BZ1583" s="4"/>
      <c r="CA1583" s="4"/>
      <c r="CB1583" s="4"/>
      <c r="CC1583" s="4"/>
      <c r="CD1583" s="4"/>
      <c r="CE1583" s="4"/>
      <c r="CF1583" s="4"/>
      <c r="CG1583" s="4"/>
      <c r="CH1583" s="4"/>
      <c r="CI1583" s="4"/>
      <c r="CJ1583" s="4"/>
      <c r="CK1583" s="4"/>
      <c r="CL1583" s="4"/>
      <c r="CM1583" s="4"/>
      <c r="CN1583" s="4"/>
      <c r="CO1583" s="4"/>
      <c r="CP1583" s="4"/>
      <c r="CQ1583" s="4"/>
      <c r="CR1583" s="4"/>
      <c r="CS1583" s="4"/>
      <c r="CT1583" s="4"/>
      <c r="CU1583" s="4"/>
      <c r="CV1583" s="4"/>
      <c r="CW1583" s="4"/>
    </row>
    <row r="1584" ht="12.75" customHeight="1">
      <c r="A1584" s="4"/>
      <c r="B1584" s="4"/>
      <c r="C1584" s="4"/>
      <c r="D1584" s="4"/>
      <c r="E1584" s="4"/>
      <c r="F1584" s="4"/>
      <c r="G1584" s="4"/>
      <c r="H1584" s="4"/>
      <c r="I1584" s="4"/>
      <c r="J1584" s="5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5">
        <v>2010.0</v>
      </c>
      <c r="AM1584" s="45">
        <v>9.0</v>
      </c>
      <c r="AN1584" s="46" t="s">
        <v>62</v>
      </c>
      <c r="AO1584" s="46" t="s">
        <v>49</v>
      </c>
      <c r="AP1584" s="45">
        <v>63.0</v>
      </c>
      <c r="AQ1584" s="45">
        <v>57.0</v>
      </c>
      <c r="AR1584" s="46" t="str">
        <f>IF(Stats!$AP1584&gt;Stats!$AQ1584,Stats!$AN1584,Stats!$AO1584)</f>
        <v>Kohl</v>
      </c>
      <c r="AS1584" s="46" t="str">
        <f>IF(Stats!$AR1584=Stats!$AN1584,CONCATENATE(Stats!$AN1584," over ",Stats!$AO1584),CONCATENATE(Stats!$AO1584," over ",Stats!$AN1584))</f>
        <v>Kohl over Adler</v>
      </c>
      <c r="AT1584" s="46" t="str">
        <f>IF(Stats!$AR1584=Stats!$AO1584,CONCATENATE(Stats!$AN1584," loser to ",Stats!$AO1584),CONCATENATE(Stats!$AO1584," loser to ",Stats!$AN1584))</f>
        <v>Adler loser to Kohl</v>
      </c>
      <c r="AU1584" s="45">
        <f>ABS(Stats!$AQ1584-Stats!$AP1584)</f>
        <v>6</v>
      </c>
      <c r="AV1584" s="45">
        <f>Stats!$AQ1584+Stats!$AP1584</f>
        <v>120</v>
      </c>
      <c r="AW1584" s="45"/>
      <c r="AX1584" s="4"/>
      <c r="AY1584" s="4"/>
      <c r="AZ1584" s="4"/>
      <c r="BB1584" s="4"/>
      <c r="BC1584" s="4"/>
      <c r="BD1584" s="4"/>
      <c r="BE1584" s="4"/>
      <c r="BG1584" s="4"/>
      <c r="BH1584" s="4"/>
      <c r="BI1584" s="4"/>
      <c r="BJ1584" s="4"/>
      <c r="BK1584" s="4"/>
      <c r="BL1584" s="4"/>
      <c r="BM1584" s="4"/>
      <c r="BN1584" s="4"/>
      <c r="BO1584" s="4"/>
      <c r="BP1584" s="4"/>
      <c r="BQ1584" s="4"/>
      <c r="BR1584" s="4"/>
      <c r="BS1584" s="4"/>
      <c r="BT1584" s="4"/>
      <c r="BU1584" s="4"/>
      <c r="BV1584" s="4"/>
      <c r="BW1584" s="4"/>
      <c r="BX1584" s="4"/>
      <c r="BY1584" s="4"/>
      <c r="BZ1584" s="4"/>
      <c r="CA1584" s="4"/>
      <c r="CB1584" s="4"/>
      <c r="CC1584" s="4"/>
      <c r="CD1584" s="4"/>
      <c r="CE1584" s="4"/>
      <c r="CF1584" s="4"/>
      <c r="CG1584" s="4"/>
      <c r="CH1584" s="4"/>
      <c r="CI1584" s="4"/>
      <c r="CJ1584" s="4"/>
      <c r="CK1584" s="4"/>
      <c r="CL1584" s="4"/>
      <c r="CM1584" s="4"/>
      <c r="CN1584" s="4"/>
      <c r="CO1584" s="4"/>
      <c r="CP1584" s="4"/>
      <c r="CQ1584" s="4"/>
      <c r="CR1584" s="4"/>
      <c r="CS1584" s="4"/>
      <c r="CT1584" s="4"/>
      <c r="CU1584" s="4"/>
      <c r="CV1584" s="4"/>
      <c r="CW1584" s="4"/>
    </row>
    <row r="1585" ht="12.75" customHeight="1">
      <c r="A1585" s="4"/>
      <c r="B1585" s="4"/>
      <c r="C1585" s="4"/>
      <c r="D1585" s="4"/>
      <c r="E1585" s="4"/>
      <c r="F1585" s="4"/>
      <c r="G1585" s="4"/>
      <c r="H1585" s="4"/>
      <c r="I1585" s="4"/>
      <c r="J1585" s="5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64">
        <v>2010.0</v>
      </c>
      <c r="AM1585" s="64">
        <v>9.0</v>
      </c>
      <c r="AN1585" s="65" t="s">
        <v>59</v>
      </c>
      <c r="AO1585" s="65" t="s">
        <v>54</v>
      </c>
      <c r="AP1585" s="64">
        <v>83.0</v>
      </c>
      <c r="AQ1585" s="64">
        <v>44.0</v>
      </c>
      <c r="AR1585" s="65" t="str">
        <f>IF(Stats!$AP1585&gt;Stats!$AQ1585,Stats!$AN1585,Stats!$AO1585)</f>
        <v>Forrest</v>
      </c>
      <c r="AS1585" s="65" t="str">
        <f>IF(Stats!$AR1585=Stats!$AN1585,CONCATENATE(Stats!$AN1585," over ",Stats!$AO1585),CONCATENATE(Stats!$AO1585," over ",Stats!$AN1585))</f>
        <v>Forrest over Dane</v>
      </c>
      <c r="AT1585" s="65" t="str">
        <f>IF(Stats!$AR1585=Stats!$AO1585,CONCATENATE(Stats!$AN1585," loser to ",Stats!$AO1585),CONCATENATE(Stats!$AO1585," loser to ",Stats!$AN1585))</f>
        <v>Dane loser to Forrest</v>
      </c>
      <c r="AU1585" s="64">
        <f>ABS(Stats!$AQ1585-Stats!$AP1585)</f>
        <v>39</v>
      </c>
      <c r="AV1585" s="64">
        <f>Stats!$AQ1585+Stats!$AP1585</f>
        <v>127</v>
      </c>
      <c r="AW1585" s="64"/>
      <c r="AX1585" s="4"/>
      <c r="AY1585" s="4"/>
      <c r="AZ1585" s="4"/>
      <c r="BB1585" s="4"/>
      <c r="BC1585" s="4"/>
      <c r="BD1585" s="4"/>
      <c r="BE1585" s="4"/>
      <c r="BG1585" s="4"/>
      <c r="BH1585" s="4"/>
      <c r="BI1585" s="4"/>
      <c r="BJ1585" s="4"/>
      <c r="BK1585" s="4"/>
      <c r="BL1585" s="4"/>
      <c r="BM1585" s="4"/>
      <c r="BN1585" s="4"/>
      <c r="BO1585" s="4"/>
      <c r="BP1585" s="4"/>
      <c r="BQ1585" s="4"/>
      <c r="BR1585" s="4"/>
      <c r="BS1585" s="4"/>
      <c r="BT1585" s="4"/>
      <c r="BU1585" s="4"/>
      <c r="BV1585" s="4"/>
      <c r="BW1585" s="4"/>
      <c r="BX1585" s="4"/>
      <c r="BY1585" s="4"/>
      <c r="BZ1585" s="4"/>
      <c r="CA1585" s="4"/>
      <c r="CB1585" s="4"/>
      <c r="CC1585" s="4"/>
      <c r="CD1585" s="4"/>
      <c r="CE1585" s="4"/>
      <c r="CF1585" s="4"/>
      <c r="CG1585" s="4"/>
      <c r="CH1585" s="4"/>
      <c r="CI1585" s="4"/>
      <c r="CJ1585" s="4"/>
      <c r="CK1585" s="4"/>
      <c r="CL1585" s="4"/>
      <c r="CM1585" s="4"/>
      <c r="CN1585" s="4"/>
      <c r="CO1585" s="4"/>
      <c r="CP1585" s="4"/>
      <c r="CQ1585" s="4"/>
      <c r="CR1585" s="4"/>
      <c r="CS1585" s="4"/>
      <c r="CT1585" s="4"/>
      <c r="CU1585" s="4"/>
      <c r="CV1585" s="4"/>
      <c r="CW1585" s="4"/>
    </row>
    <row r="1586" ht="12.75" customHeight="1">
      <c r="A1586" s="4"/>
      <c r="B1586" s="4"/>
      <c r="C1586" s="4"/>
      <c r="D1586" s="4"/>
      <c r="E1586" s="4"/>
      <c r="F1586" s="4"/>
      <c r="G1586" s="4"/>
      <c r="H1586" s="4"/>
      <c r="I1586" s="4"/>
      <c r="J1586" s="5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5">
        <v>2010.0</v>
      </c>
      <c r="AM1586" s="45">
        <v>8.0</v>
      </c>
      <c r="AN1586" s="46" t="s">
        <v>55</v>
      </c>
      <c r="AO1586" s="46" t="s">
        <v>59</v>
      </c>
      <c r="AP1586" s="45">
        <v>92.0</v>
      </c>
      <c r="AQ1586" s="45">
        <v>55.0</v>
      </c>
      <c r="AR1586" s="46" t="str">
        <f>IF(Stats!$AP1586&gt;Stats!$AQ1586,Stats!$AN1586,Stats!$AO1586)</f>
        <v>Dave</v>
      </c>
      <c r="AS1586" s="46" t="str">
        <f>IF(Stats!$AR1586=Stats!$AN1586,CONCATENATE(Stats!$AN1586," over ",Stats!$AO1586),CONCATENATE(Stats!$AO1586," over ",Stats!$AN1586))</f>
        <v>Dave over Forrest</v>
      </c>
      <c r="AT1586" s="46" t="str">
        <f>IF(Stats!$AR1586=Stats!$AO1586,CONCATENATE(Stats!$AN1586," loser to ",Stats!$AO1586),CONCATENATE(Stats!$AO1586," loser to ",Stats!$AN1586))</f>
        <v>Forrest loser to Dave</v>
      </c>
      <c r="AU1586" s="45">
        <f>ABS(Stats!$AQ1586-Stats!$AP1586)</f>
        <v>37</v>
      </c>
      <c r="AV1586" s="45">
        <f>Stats!$AQ1586+Stats!$AP1586</f>
        <v>147</v>
      </c>
      <c r="AW1586" s="45"/>
      <c r="AX1586" s="4"/>
      <c r="AY1586" s="4"/>
      <c r="AZ1586" s="4"/>
      <c r="BB1586" s="4"/>
      <c r="BC1586" s="4"/>
      <c r="BD1586" s="4"/>
      <c r="BE1586" s="4"/>
      <c r="BG1586" s="4"/>
      <c r="BH1586" s="4"/>
      <c r="BI1586" s="4"/>
      <c r="BJ1586" s="4"/>
      <c r="BK1586" s="4"/>
      <c r="BL1586" s="4"/>
      <c r="BM1586" s="4"/>
      <c r="BN1586" s="4"/>
      <c r="BO1586" s="4"/>
      <c r="BP1586" s="4"/>
      <c r="BQ1586" s="4"/>
      <c r="BR1586" s="4"/>
      <c r="BS1586" s="4"/>
      <c r="BT1586" s="4"/>
      <c r="BU1586" s="4"/>
      <c r="BV1586" s="4"/>
      <c r="BW1586" s="4"/>
      <c r="BX1586" s="4"/>
      <c r="BY1586" s="4"/>
      <c r="BZ1586" s="4"/>
      <c r="CA1586" s="4"/>
      <c r="CB1586" s="4"/>
      <c r="CC1586" s="4"/>
      <c r="CD1586" s="4"/>
      <c r="CE1586" s="4"/>
      <c r="CF1586" s="4"/>
      <c r="CG1586" s="4"/>
      <c r="CH1586" s="4"/>
      <c r="CI1586" s="4"/>
      <c r="CJ1586" s="4"/>
      <c r="CK1586" s="4"/>
      <c r="CL1586" s="4"/>
      <c r="CM1586" s="4"/>
      <c r="CN1586" s="4"/>
      <c r="CO1586" s="4"/>
      <c r="CP1586" s="4"/>
      <c r="CQ1586" s="4"/>
      <c r="CR1586" s="4"/>
      <c r="CS1586" s="4"/>
      <c r="CT1586" s="4"/>
      <c r="CU1586" s="4"/>
      <c r="CV1586" s="4"/>
      <c r="CW1586" s="4"/>
    </row>
    <row r="1587" ht="12.75" customHeight="1">
      <c r="A1587" s="4"/>
      <c r="B1587" s="4"/>
      <c r="C1587" s="4"/>
      <c r="D1587" s="4"/>
      <c r="E1587" s="4"/>
      <c r="F1587" s="4"/>
      <c r="G1587" s="4"/>
      <c r="H1587" s="4"/>
      <c r="I1587" s="4"/>
      <c r="J1587" s="5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64">
        <v>2010.0</v>
      </c>
      <c r="AM1587" s="64">
        <v>8.0</v>
      </c>
      <c r="AN1587" s="65" t="s">
        <v>68</v>
      </c>
      <c r="AO1587" s="65" t="s">
        <v>50</v>
      </c>
      <c r="AP1587" s="64">
        <v>100.0</v>
      </c>
      <c r="AQ1587" s="64">
        <v>58.0</v>
      </c>
      <c r="AR1587" s="65" t="str">
        <f>IF(Stats!$AP1587&gt;Stats!$AQ1587,Stats!$AN1587,Stats!$AO1587)</f>
        <v>Ryan</v>
      </c>
      <c r="AS1587" s="65" t="str">
        <f>IF(Stats!$AR1587=Stats!$AN1587,CONCATENATE(Stats!$AN1587," over ",Stats!$AO1587),CONCATENATE(Stats!$AO1587," over ",Stats!$AN1587))</f>
        <v>Ryan over AJ</v>
      </c>
      <c r="AT1587" s="65" t="str">
        <f>IF(Stats!$AR1587=Stats!$AO1587,CONCATENATE(Stats!$AN1587," loser to ",Stats!$AO1587),CONCATENATE(Stats!$AO1587," loser to ",Stats!$AN1587))</f>
        <v>AJ loser to Ryan</v>
      </c>
      <c r="AU1587" s="64">
        <f>ABS(Stats!$AQ1587-Stats!$AP1587)</f>
        <v>42</v>
      </c>
      <c r="AV1587" s="64">
        <f>Stats!$AQ1587+Stats!$AP1587</f>
        <v>158</v>
      </c>
      <c r="AW1587" s="64"/>
      <c r="AX1587" s="4"/>
      <c r="AY1587" s="4"/>
      <c r="AZ1587" s="4"/>
      <c r="BB1587" s="4"/>
      <c r="BC1587" s="4"/>
      <c r="BD1587" s="4"/>
      <c r="BE1587" s="4"/>
      <c r="BG1587" s="4"/>
      <c r="BH1587" s="4"/>
      <c r="BI1587" s="4"/>
      <c r="BJ1587" s="4"/>
      <c r="BK1587" s="4"/>
      <c r="BL1587" s="4"/>
      <c r="BM1587" s="4"/>
      <c r="BN1587" s="4"/>
      <c r="BO1587" s="4"/>
      <c r="BP1587" s="4"/>
      <c r="BQ1587" s="4"/>
      <c r="BR1587" s="4"/>
      <c r="BS1587" s="4"/>
      <c r="BT1587" s="4"/>
      <c r="BU1587" s="4"/>
      <c r="BV1587" s="4"/>
      <c r="BW1587" s="4"/>
      <c r="BX1587" s="4"/>
      <c r="BY1587" s="4"/>
      <c r="BZ1587" s="4"/>
      <c r="CA1587" s="4"/>
      <c r="CB1587" s="4"/>
      <c r="CC1587" s="4"/>
      <c r="CD1587" s="4"/>
      <c r="CE1587" s="4"/>
      <c r="CF1587" s="4"/>
      <c r="CG1587" s="4"/>
      <c r="CH1587" s="4"/>
      <c r="CI1587" s="4"/>
      <c r="CJ1587" s="4"/>
      <c r="CK1587" s="4"/>
      <c r="CL1587" s="4"/>
      <c r="CM1587" s="4"/>
      <c r="CN1587" s="4"/>
      <c r="CO1587" s="4"/>
      <c r="CP1587" s="4"/>
      <c r="CQ1587" s="4"/>
      <c r="CR1587" s="4"/>
      <c r="CS1587" s="4"/>
      <c r="CT1587" s="4"/>
      <c r="CU1587" s="4"/>
      <c r="CV1587" s="4"/>
      <c r="CW1587" s="4"/>
    </row>
    <row r="1588" ht="12.75" customHeight="1">
      <c r="A1588" s="4"/>
      <c r="B1588" s="4"/>
      <c r="C1588" s="4"/>
      <c r="D1588" s="4"/>
      <c r="E1588" s="4"/>
      <c r="F1588" s="4"/>
      <c r="G1588" s="4"/>
      <c r="H1588" s="4"/>
      <c r="I1588" s="4"/>
      <c r="J1588" s="5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5">
        <v>2010.0</v>
      </c>
      <c r="AM1588" s="45">
        <v>8.0</v>
      </c>
      <c r="AN1588" s="46" t="s">
        <v>63</v>
      </c>
      <c r="AO1588" s="46" t="s">
        <v>61</v>
      </c>
      <c r="AP1588" s="45">
        <v>66.0</v>
      </c>
      <c r="AQ1588" s="45">
        <v>61.0</v>
      </c>
      <c r="AR1588" s="46" t="str">
        <f>IF(Stats!$AP1588&gt;Stats!$AQ1588,Stats!$AN1588,Stats!$AO1588)</f>
        <v>Mike S</v>
      </c>
      <c r="AS1588" s="46" t="str">
        <f>IF(Stats!$AR1588=Stats!$AN1588,CONCATENATE(Stats!$AN1588," over ",Stats!$AO1588),CONCATENATE(Stats!$AO1588," over ",Stats!$AN1588))</f>
        <v>Mike S over Jimmy</v>
      </c>
      <c r="AT1588" s="46" t="str">
        <f>IF(Stats!$AR1588=Stats!$AO1588,CONCATENATE(Stats!$AN1588," loser to ",Stats!$AO1588),CONCATENATE(Stats!$AO1588," loser to ",Stats!$AN1588))</f>
        <v>Jimmy loser to Mike S</v>
      </c>
      <c r="AU1588" s="45">
        <f>ABS(Stats!$AQ1588-Stats!$AP1588)</f>
        <v>5</v>
      </c>
      <c r="AV1588" s="45">
        <f>Stats!$AQ1588+Stats!$AP1588</f>
        <v>127</v>
      </c>
      <c r="AW1588" s="45"/>
      <c r="AX1588" s="4"/>
      <c r="AY1588" s="4"/>
      <c r="AZ1588" s="4"/>
      <c r="BB1588" s="4"/>
      <c r="BC1588" s="4"/>
      <c r="BD1588" s="4"/>
      <c r="BE1588" s="4"/>
      <c r="BG1588" s="4"/>
      <c r="BH1588" s="4"/>
      <c r="BI1588" s="4"/>
      <c r="BJ1588" s="4"/>
      <c r="BK1588" s="4"/>
      <c r="BL1588" s="4"/>
      <c r="BM1588" s="4"/>
      <c r="BN1588" s="4"/>
      <c r="BO1588" s="4"/>
      <c r="BP1588" s="4"/>
      <c r="BQ1588" s="4"/>
      <c r="BR1588" s="4"/>
      <c r="BS1588" s="4"/>
      <c r="BT1588" s="4"/>
      <c r="BU1588" s="4"/>
      <c r="BV1588" s="4"/>
      <c r="BW1588" s="4"/>
      <c r="BX1588" s="4"/>
      <c r="BY1588" s="4"/>
      <c r="BZ1588" s="4"/>
      <c r="CA1588" s="4"/>
      <c r="CB1588" s="4"/>
      <c r="CC1588" s="4"/>
      <c r="CD1588" s="4"/>
      <c r="CE1588" s="4"/>
      <c r="CF1588" s="4"/>
      <c r="CG1588" s="4"/>
      <c r="CH1588" s="4"/>
      <c r="CI1588" s="4"/>
      <c r="CJ1588" s="4"/>
      <c r="CK1588" s="4"/>
      <c r="CL1588" s="4"/>
      <c r="CM1588" s="4"/>
      <c r="CN1588" s="4"/>
      <c r="CO1588" s="4"/>
      <c r="CP1588" s="4"/>
      <c r="CQ1588" s="4"/>
      <c r="CR1588" s="4"/>
      <c r="CS1588" s="4"/>
      <c r="CT1588" s="4"/>
      <c r="CU1588" s="4"/>
      <c r="CV1588" s="4"/>
      <c r="CW1588" s="4"/>
    </row>
    <row r="1589" ht="12.75" customHeight="1">
      <c r="A1589" s="4"/>
      <c r="B1589" s="4"/>
      <c r="C1589" s="4"/>
      <c r="D1589" s="4"/>
      <c r="E1589" s="4"/>
      <c r="F1589" s="4"/>
      <c r="G1589" s="4"/>
      <c r="H1589" s="4"/>
      <c r="I1589" s="4"/>
      <c r="J1589" s="5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64">
        <v>2010.0</v>
      </c>
      <c r="AM1589" s="64">
        <v>8.0</v>
      </c>
      <c r="AN1589" s="65" t="s">
        <v>69</v>
      </c>
      <c r="AO1589" s="65" t="s">
        <v>56</v>
      </c>
      <c r="AP1589" s="64">
        <v>114.0</v>
      </c>
      <c r="AQ1589" s="64">
        <v>69.0</v>
      </c>
      <c r="AR1589" s="65" t="str">
        <f>IF(Stats!$AP1589&gt;Stats!$AQ1589,Stats!$AN1589,Stats!$AO1589)</f>
        <v>Todd</v>
      </c>
      <c r="AS1589" s="65" t="str">
        <f>IF(Stats!$AR1589=Stats!$AN1589,CONCATENATE(Stats!$AN1589," over ",Stats!$AO1589),CONCATENATE(Stats!$AO1589," over ",Stats!$AN1589))</f>
        <v>Todd over David S</v>
      </c>
      <c r="AT1589" s="65" t="str">
        <f>IF(Stats!$AR1589=Stats!$AO1589,CONCATENATE(Stats!$AN1589," loser to ",Stats!$AO1589),CONCATENATE(Stats!$AO1589," loser to ",Stats!$AN1589))</f>
        <v>David S loser to Todd</v>
      </c>
      <c r="AU1589" s="64">
        <f>ABS(Stats!$AQ1589-Stats!$AP1589)</f>
        <v>45</v>
      </c>
      <c r="AV1589" s="64">
        <f>Stats!$AQ1589+Stats!$AP1589</f>
        <v>183</v>
      </c>
      <c r="AW1589" s="64"/>
      <c r="AX1589" s="4"/>
      <c r="AY1589" s="4"/>
      <c r="AZ1589" s="4"/>
      <c r="BB1589" s="4"/>
      <c r="BC1589" s="4"/>
      <c r="BD1589" s="4"/>
      <c r="BE1589" s="4"/>
      <c r="BG1589" s="4"/>
      <c r="BH1589" s="4"/>
      <c r="BI1589" s="4"/>
      <c r="BJ1589" s="4"/>
      <c r="BK1589" s="4"/>
      <c r="BL1589" s="4"/>
      <c r="BM1589" s="4"/>
      <c r="BN1589" s="4"/>
      <c r="BO1589" s="4"/>
      <c r="BP1589" s="4"/>
      <c r="BQ1589" s="4"/>
      <c r="BR1589" s="4"/>
      <c r="BS1589" s="4"/>
      <c r="BT1589" s="4"/>
      <c r="BU1589" s="4"/>
      <c r="BV1589" s="4"/>
      <c r="BW1589" s="4"/>
      <c r="BX1589" s="4"/>
      <c r="BY1589" s="4"/>
      <c r="BZ1589" s="4"/>
      <c r="CA1589" s="4"/>
      <c r="CB1589" s="4"/>
      <c r="CC1589" s="4"/>
      <c r="CD1589" s="4"/>
      <c r="CE1589" s="4"/>
      <c r="CF1589" s="4"/>
      <c r="CG1589" s="4"/>
      <c r="CH1589" s="4"/>
      <c r="CI1589" s="4"/>
      <c r="CJ1589" s="4"/>
      <c r="CK1589" s="4"/>
      <c r="CL1589" s="4"/>
      <c r="CM1589" s="4"/>
      <c r="CN1589" s="4"/>
      <c r="CO1589" s="4"/>
      <c r="CP1589" s="4"/>
      <c r="CQ1589" s="4"/>
      <c r="CR1589" s="4"/>
      <c r="CS1589" s="4"/>
      <c r="CT1589" s="4"/>
      <c r="CU1589" s="4"/>
      <c r="CV1589" s="4"/>
      <c r="CW1589" s="4"/>
    </row>
    <row r="1590" ht="12.75" customHeight="1">
      <c r="A1590" s="4"/>
      <c r="B1590" s="4"/>
      <c r="C1590" s="4"/>
      <c r="D1590" s="4"/>
      <c r="E1590" s="4"/>
      <c r="F1590" s="4"/>
      <c r="G1590" s="4"/>
      <c r="H1590" s="4"/>
      <c r="I1590" s="4"/>
      <c r="J1590" s="5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5">
        <v>2010.0</v>
      </c>
      <c r="AM1590" s="45">
        <v>8.0</v>
      </c>
      <c r="AN1590" s="46" t="s">
        <v>49</v>
      </c>
      <c r="AO1590" s="46" t="s">
        <v>66</v>
      </c>
      <c r="AP1590" s="45">
        <v>52.0</v>
      </c>
      <c r="AQ1590" s="45">
        <v>53.0</v>
      </c>
      <c r="AR1590" s="46" t="str">
        <f>IF(Stats!$AP1590&gt;Stats!$AQ1590,Stats!$AN1590,Stats!$AO1590)</f>
        <v>Nixon</v>
      </c>
      <c r="AS1590" s="46" t="str">
        <f>IF(Stats!$AR1590=Stats!$AN1590,CONCATENATE(Stats!$AN1590," over ",Stats!$AO1590),CONCATENATE(Stats!$AO1590," over ",Stats!$AN1590))</f>
        <v>Nixon over Adler</v>
      </c>
      <c r="AT1590" s="46" t="str">
        <f>IF(Stats!$AR1590=Stats!$AO1590,CONCATENATE(Stats!$AN1590," loser to ",Stats!$AO1590),CONCATENATE(Stats!$AO1590," loser to ",Stats!$AN1590))</f>
        <v>Adler loser to Nixon</v>
      </c>
      <c r="AU1590" s="45">
        <f>ABS(Stats!$AQ1590-Stats!$AP1590)</f>
        <v>1</v>
      </c>
      <c r="AV1590" s="45">
        <f>Stats!$AQ1590+Stats!$AP1590</f>
        <v>105</v>
      </c>
      <c r="AW1590" s="45"/>
      <c r="AX1590" s="4"/>
      <c r="AY1590" s="4"/>
      <c r="AZ1590" s="4"/>
      <c r="BB1590" s="4"/>
      <c r="BC1590" s="4"/>
      <c r="BD1590" s="4"/>
      <c r="BE1590" s="4"/>
      <c r="BG1590" s="4"/>
      <c r="BH1590" s="4"/>
      <c r="BI1590" s="4"/>
      <c r="BJ1590" s="4"/>
      <c r="BK1590" s="4"/>
      <c r="BL1590" s="4"/>
      <c r="BM1590" s="4"/>
      <c r="BN1590" s="4"/>
      <c r="BO1590" s="4"/>
      <c r="BP1590" s="4"/>
      <c r="BQ1590" s="4"/>
      <c r="BR1590" s="4"/>
      <c r="BS1590" s="4"/>
      <c r="BT1590" s="4"/>
      <c r="BU1590" s="4"/>
      <c r="BV1590" s="4"/>
      <c r="BW1590" s="4"/>
      <c r="BX1590" s="4"/>
      <c r="BY1590" s="4"/>
      <c r="BZ1590" s="4"/>
      <c r="CA1590" s="4"/>
      <c r="CB1590" s="4"/>
      <c r="CC1590" s="4"/>
      <c r="CD1590" s="4"/>
      <c r="CE1590" s="4"/>
      <c r="CF1590" s="4"/>
      <c r="CG1590" s="4"/>
      <c r="CH1590" s="4"/>
      <c r="CI1590" s="4"/>
      <c r="CJ1590" s="4"/>
      <c r="CK1590" s="4"/>
      <c r="CL1590" s="4"/>
      <c r="CM1590" s="4"/>
      <c r="CN1590" s="4"/>
      <c r="CO1590" s="4"/>
      <c r="CP1590" s="4"/>
      <c r="CQ1590" s="4"/>
      <c r="CR1590" s="4"/>
      <c r="CS1590" s="4"/>
      <c r="CT1590" s="4"/>
      <c r="CU1590" s="4"/>
      <c r="CV1590" s="4"/>
      <c r="CW1590" s="4"/>
    </row>
    <row r="1591" ht="12.75" customHeight="1">
      <c r="A1591" s="4"/>
      <c r="B1591" s="4"/>
      <c r="C1591" s="4"/>
      <c r="D1591" s="4"/>
      <c r="E1591" s="4"/>
      <c r="F1591" s="4"/>
      <c r="G1591" s="4"/>
      <c r="H1591" s="4"/>
      <c r="I1591" s="4"/>
      <c r="J1591" s="5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  <c r="AL1591" s="64">
        <v>2010.0</v>
      </c>
      <c r="AM1591" s="64">
        <v>8.0</v>
      </c>
      <c r="AN1591" s="65" t="s">
        <v>54</v>
      </c>
      <c r="AO1591" s="65" t="s">
        <v>62</v>
      </c>
      <c r="AP1591" s="64">
        <v>55.0</v>
      </c>
      <c r="AQ1591" s="64">
        <v>94.0</v>
      </c>
      <c r="AR1591" s="65" t="str">
        <f>IF(Stats!$AP1591&gt;Stats!$AQ1591,Stats!$AN1591,Stats!$AO1591)</f>
        <v>Kohl</v>
      </c>
      <c r="AS1591" s="65" t="str">
        <f>IF(Stats!$AR1591=Stats!$AN1591,CONCATENATE(Stats!$AN1591," over ",Stats!$AO1591),CONCATENATE(Stats!$AO1591," over ",Stats!$AN1591))</f>
        <v>Kohl over Dane</v>
      </c>
      <c r="AT1591" s="65" t="str">
        <f>IF(Stats!$AR1591=Stats!$AO1591,CONCATENATE(Stats!$AN1591," loser to ",Stats!$AO1591),CONCATENATE(Stats!$AO1591," loser to ",Stats!$AN1591))</f>
        <v>Dane loser to Kohl</v>
      </c>
      <c r="AU1591" s="64">
        <f>ABS(Stats!$AQ1591-Stats!$AP1591)</f>
        <v>39</v>
      </c>
      <c r="AV1591" s="64">
        <f>Stats!$AQ1591+Stats!$AP1591</f>
        <v>149</v>
      </c>
      <c r="AW1591" s="64"/>
      <c r="AX1591" s="4"/>
      <c r="AY1591" s="4"/>
      <c r="AZ1591" s="4"/>
      <c r="BB1591" s="4"/>
      <c r="BC1591" s="4"/>
      <c r="BD1591" s="4"/>
      <c r="BE1591" s="4"/>
      <c r="BG1591" s="4"/>
      <c r="BH1591" s="4"/>
      <c r="BI1591" s="4"/>
      <c r="BJ1591" s="4"/>
      <c r="BK1591" s="4"/>
      <c r="BL1591" s="4"/>
      <c r="BM1591" s="4"/>
      <c r="BN1591" s="4"/>
      <c r="BO1591" s="4"/>
      <c r="BP1591" s="4"/>
      <c r="BQ1591" s="4"/>
      <c r="BR1591" s="4"/>
      <c r="BS1591" s="4"/>
      <c r="BT1591" s="4"/>
      <c r="BU1591" s="4"/>
      <c r="BV1591" s="4"/>
      <c r="BW1591" s="4"/>
      <c r="BX1591" s="4"/>
      <c r="BY1591" s="4"/>
      <c r="BZ1591" s="4"/>
      <c r="CA1591" s="4"/>
      <c r="CB1591" s="4"/>
      <c r="CC1591" s="4"/>
      <c r="CD1591" s="4"/>
      <c r="CE1591" s="4"/>
      <c r="CF1591" s="4"/>
      <c r="CG1591" s="4"/>
      <c r="CH1591" s="4"/>
      <c r="CI1591" s="4"/>
      <c r="CJ1591" s="4"/>
      <c r="CK1591" s="4"/>
      <c r="CL1591" s="4"/>
      <c r="CM1591" s="4"/>
      <c r="CN1591" s="4"/>
      <c r="CO1591" s="4"/>
      <c r="CP1591" s="4"/>
      <c r="CQ1591" s="4"/>
      <c r="CR1591" s="4"/>
      <c r="CS1591" s="4"/>
      <c r="CT1591" s="4"/>
      <c r="CU1591" s="4"/>
      <c r="CV1591" s="4"/>
      <c r="CW1591" s="4"/>
    </row>
    <row r="1592" ht="12.75" customHeight="1">
      <c r="A1592" s="4"/>
      <c r="B1592" s="4"/>
      <c r="C1592" s="4"/>
      <c r="D1592" s="4"/>
      <c r="E1592" s="4"/>
      <c r="F1592" s="4"/>
      <c r="G1592" s="4"/>
      <c r="H1592" s="4"/>
      <c r="I1592" s="4"/>
      <c r="J1592" s="5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5">
        <v>2010.0</v>
      </c>
      <c r="AM1592" s="45">
        <v>7.0</v>
      </c>
      <c r="AN1592" s="46" t="s">
        <v>62</v>
      </c>
      <c r="AO1592" s="46" t="s">
        <v>55</v>
      </c>
      <c r="AP1592" s="45">
        <v>102.0</v>
      </c>
      <c r="AQ1592" s="45">
        <v>79.0</v>
      </c>
      <c r="AR1592" s="46" t="str">
        <f>IF(Stats!$AP1592&gt;Stats!$AQ1592,Stats!$AN1592,Stats!$AO1592)</f>
        <v>Kohl</v>
      </c>
      <c r="AS1592" s="46" t="str">
        <f>IF(Stats!$AR1592=Stats!$AN1592,CONCATENATE(Stats!$AN1592," over ",Stats!$AO1592),CONCATENATE(Stats!$AO1592," over ",Stats!$AN1592))</f>
        <v>Kohl over Dave</v>
      </c>
      <c r="AT1592" s="46" t="str">
        <f>IF(Stats!$AR1592=Stats!$AO1592,CONCATENATE(Stats!$AN1592," loser to ",Stats!$AO1592),CONCATENATE(Stats!$AO1592," loser to ",Stats!$AN1592))</f>
        <v>Dave loser to Kohl</v>
      </c>
      <c r="AU1592" s="45">
        <f>ABS(Stats!$AQ1592-Stats!$AP1592)</f>
        <v>23</v>
      </c>
      <c r="AV1592" s="45">
        <f>Stats!$AQ1592+Stats!$AP1592</f>
        <v>181</v>
      </c>
      <c r="AW1592" s="45"/>
      <c r="AX1592" s="4"/>
      <c r="AY1592" s="4"/>
      <c r="AZ1592" s="4"/>
      <c r="BB1592" s="4"/>
      <c r="BC1592" s="4"/>
      <c r="BD1592" s="4"/>
      <c r="BE1592" s="4"/>
      <c r="BG1592" s="4"/>
      <c r="BH1592" s="4"/>
      <c r="BI1592" s="4"/>
      <c r="BJ1592" s="4"/>
      <c r="BK1592" s="4"/>
      <c r="BL1592" s="4"/>
      <c r="BM1592" s="4"/>
      <c r="BN1592" s="4"/>
      <c r="BO1592" s="4"/>
      <c r="BP1592" s="4"/>
      <c r="BQ1592" s="4"/>
      <c r="BR1592" s="4"/>
      <c r="BS1592" s="4"/>
      <c r="BT1592" s="4"/>
      <c r="BU1592" s="4"/>
      <c r="BV1592" s="4"/>
      <c r="BW1592" s="4"/>
      <c r="BX1592" s="4"/>
      <c r="BY1592" s="4"/>
      <c r="BZ1592" s="4"/>
      <c r="CA1592" s="4"/>
      <c r="CB1592" s="4"/>
      <c r="CC1592" s="4"/>
      <c r="CD1592" s="4"/>
      <c r="CE1592" s="4"/>
      <c r="CF1592" s="4"/>
      <c r="CG1592" s="4"/>
      <c r="CH1592" s="4"/>
      <c r="CI1592" s="4"/>
      <c r="CJ1592" s="4"/>
      <c r="CK1592" s="4"/>
      <c r="CL1592" s="4"/>
      <c r="CM1592" s="4"/>
      <c r="CN1592" s="4"/>
      <c r="CO1592" s="4"/>
      <c r="CP1592" s="4"/>
      <c r="CQ1592" s="4"/>
      <c r="CR1592" s="4"/>
      <c r="CS1592" s="4"/>
      <c r="CT1592" s="4"/>
      <c r="CU1592" s="4"/>
      <c r="CV1592" s="4"/>
      <c r="CW1592" s="4"/>
    </row>
    <row r="1593" ht="12.75" customHeight="1">
      <c r="A1593" s="4"/>
      <c r="B1593" s="4"/>
      <c r="C1593" s="4"/>
      <c r="D1593" s="4"/>
      <c r="E1593" s="4"/>
      <c r="F1593" s="4"/>
      <c r="G1593" s="4"/>
      <c r="H1593" s="4"/>
      <c r="I1593" s="4"/>
      <c r="J1593" s="5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/>
      <c r="AJ1593" s="4"/>
      <c r="AK1593" s="4"/>
      <c r="AL1593" s="64">
        <v>2010.0</v>
      </c>
      <c r="AM1593" s="64">
        <v>7.0</v>
      </c>
      <c r="AN1593" s="65" t="s">
        <v>59</v>
      </c>
      <c r="AO1593" s="65" t="s">
        <v>68</v>
      </c>
      <c r="AP1593" s="64">
        <v>84.0</v>
      </c>
      <c r="AQ1593" s="64">
        <v>77.0</v>
      </c>
      <c r="AR1593" s="65" t="str">
        <f>IF(Stats!$AP1593&gt;Stats!$AQ1593,Stats!$AN1593,Stats!$AO1593)</f>
        <v>Forrest</v>
      </c>
      <c r="AS1593" s="65" t="str">
        <f>IF(Stats!$AR1593=Stats!$AN1593,CONCATENATE(Stats!$AN1593," over ",Stats!$AO1593),CONCATENATE(Stats!$AO1593," over ",Stats!$AN1593))</f>
        <v>Forrest over Ryan</v>
      </c>
      <c r="AT1593" s="65" t="str">
        <f>IF(Stats!$AR1593=Stats!$AO1593,CONCATENATE(Stats!$AN1593," loser to ",Stats!$AO1593),CONCATENATE(Stats!$AO1593," loser to ",Stats!$AN1593))</f>
        <v>Ryan loser to Forrest</v>
      </c>
      <c r="AU1593" s="64">
        <f>ABS(Stats!$AQ1593-Stats!$AP1593)</f>
        <v>7</v>
      </c>
      <c r="AV1593" s="64">
        <f>Stats!$AQ1593+Stats!$AP1593</f>
        <v>161</v>
      </c>
      <c r="AW1593" s="64"/>
      <c r="AX1593" s="4"/>
      <c r="AY1593" s="4"/>
      <c r="AZ1593" s="4"/>
      <c r="BB1593" s="4"/>
      <c r="BC1593" s="4"/>
      <c r="BD1593" s="4"/>
      <c r="BE1593" s="4"/>
      <c r="BG1593" s="4"/>
      <c r="BH1593" s="4"/>
      <c r="BI1593" s="4"/>
      <c r="BJ1593" s="4"/>
      <c r="BK1593" s="4"/>
      <c r="BL1593" s="4"/>
      <c r="BM1593" s="4"/>
      <c r="BN1593" s="4"/>
      <c r="BO1593" s="4"/>
      <c r="BP1593" s="4"/>
      <c r="BQ1593" s="4"/>
      <c r="BR1593" s="4"/>
      <c r="BS1593" s="4"/>
      <c r="BT1593" s="4"/>
      <c r="BU1593" s="4"/>
      <c r="BV1593" s="4"/>
      <c r="BW1593" s="4"/>
      <c r="BX1593" s="4"/>
      <c r="BY1593" s="4"/>
      <c r="BZ1593" s="4"/>
      <c r="CA1593" s="4"/>
      <c r="CB1593" s="4"/>
      <c r="CC1593" s="4"/>
      <c r="CD1593" s="4"/>
      <c r="CE1593" s="4"/>
      <c r="CF1593" s="4"/>
      <c r="CG1593" s="4"/>
      <c r="CH1593" s="4"/>
      <c r="CI1593" s="4"/>
      <c r="CJ1593" s="4"/>
      <c r="CK1593" s="4"/>
      <c r="CL1593" s="4"/>
      <c r="CM1593" s="4"/>
      <c r="CN1593" s="4"/>
      <c r="CO1593" s="4"/>
      <c r="CP1593" s="4"/>
      <c r="CQ1593" s="4"/>
      <c r="CR1593" s="4"/>
      <c r="CS1593" s="4"/>
      <c r="CT1593" s="4"/>
      <c r="CU1593" s="4"/>
      <c r="CV1593" s="4"/>
      <c r="CW1593" s="4"/>
    </row>
    <row r="1594" ht="12.75" customHeight="1">
      <c r="A1594" s="4"/>
      <c r="B1594" s="4"/>
      <c r="C1594" s="4"/>
      <c r="D1594" s="4"/>
      <c r="E1594" s="4"/>
      <c r="F1594" s="4"/>
      <c r="G1594" s="4"/>
      <c r="H1594" s="4"/>
      <c r="I1594" s="4"/>
      <c r="J1594" s="5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5">
        <v>2010.0</v>
      </c>
      <c r="AM1594" s="45">
        <v>7.0</v>
      </c>
      <c r="AN1594" s="46" t="s">
        <v>50</v>
      </c>
      <c r="AO1594" s="46" t="s">
        <v>63</v>
      </c>
      <c r="AP1594" s="45">
        <v>77.0</v>
      </c>
      <c r="AQ1594" s="45">
        <v>34.0</v>
      </c>
      <c r="AR1594" s="46" t="str">
        <f>IF(Stats!$AP1594&gt;Stats!$AQ1594,Stats!$AN1594,Stats!$AO1594)</f>
        <v>AJ</v>
      </c>
      <c r="AS1594" s="46" t="str">
        <f>IF(Stats!$AR1594=Stats!$AN1594,CONCATENATE(Stats!$AN1594," over ",Stats!$AO1594),CONCATENATE(Stats!$AO1594," over ",Stats!$AN1594))</f>
        <v>AJ over Mike S</v>
      </c>
      <c r="AT1594" s="46" t="str">
        <f>IF(Stats!$AR1594=Stats!$AO1594,CONCATENATE(Stats!$AN1594," loser to ",Stats!$AO1594),CONCATENATE(Stats!$AO1594," loser to ",Stats!$AN1594))</f>
        <v>Mike S loser to AJ</v>
      </c>
      <c r="AU1594" s="45">
        <f>ABS(Stats!$AQ1594-Stats!$AP1594)</f>
        <v>43</v>
      </c>
      <c r="AV1594" s="45">
        <f>Stats!$AQ1594+Stats!$AP1594</f>
        <v>111</v>
      </c>
      <c r="AW1594" s="45"/>
      <c r="AX1594" s="4"/>
      <c r="AY1594" s="4"/>
      <c r="AZ1594" s="4"/>
      <c r="BB1594" s="4"/>
      <c r="BC1594" s="4"/>
      <c r="BD1594" s="4"/>
      <c r="BE1594" s="4"/>
      <c r="BG1594" s="4"/>
      <c r="BH1594" s="4"/>
      <c r="BI1594" s="4"/>
      <c r="BJ1594" s="4"/>
      <c r="BK1594" s="4"/>
      <c r="BL1594" s="4"/>
      <c r="BM1594" s="4"/>
      <c r="BN1594" s="4"/>
      <c r="BO1594" s="4"/>
      <c r="BP1594" s="4"/>
      <c r="BQ1594" s="4"/>
      <c r="BR1594" s="4"/>
      <c r="BS1594" s="4"/>
      <c r="BT1594" s="4"/>
      <c r="BU1594" s="4"/>
      <c r="BV1594" s="4"/>
      <c r="BW1594" s="4"/>
      <c r="BX1594" s="4"/>
      <c r="BY1594" s="4"/>
      <c r="BZ1594" s="4"/>
      <c r="CA1594" s="4"/>
      <c r="CB1594" s="4"/>
      <c r="CC1594" s="4"/>
      <c r="CD1594" s="4"/>
      <c r="CE1594" s="4"/>
      <c r="CF1594" s="4"/>
      <c r="CG1594" s="4"/>
      <c r="CH1594" s="4"/>
      <c r="CI1594" s="4"/>
      <c r="CJ1594" s="4"/>
      <c r="CK1594" s="4"/>
      <c r="CL1594" s="4"/>
      <c r="CM1594" s="4"/>
      <c r="CN1594" s="4"/>
      <c r="CO1594" s="4"/>
      <c r="CP1594" s="4"/>
      <c r="CQ1594" s="4"/>
      <c r="CR1594" s="4"/>
      <c r="CS1594" s="4"/>
      <c r="CT1594" s="4"/>
      <c r="CU1594" s="4"/>
      <c r="CV1594" s="4"/>
      <c r="CW1594" s="4"/>
    </row>
    <row r="1595" ht="12.75" customHeight="1">
      <c r="A1595" s="4"/>
      <c r="B1595" s="4"/>
      <c r="C1595" s="4"/>
      <c r="D1595" s="4"/>
      <c r="E1595" s="4"/>
      <c r="F1595" s="4"/>
      <c r="G1595" s="4"/>
      <c r="H1595" s="4"/>
      <c r="I1595" s="4"/>
      <c r="J1595" s="5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/>
      <c r="AL1595" s="64">
        <v>2010.0</v>
      </c>
      <c r="AM1595" s="64">
        <v>7.0</v>
      </c>
      <c r="AN1595" s="65" t="s">
        <v>61</v>
      </c>
      <c r="AO1595" s="65" t="s">
        <v>69</v>
      </c>
      <c r="AP1595" s="64">
        <v>96.0</v>
      </c>
      <c r="AQ1595" s="64">
        <v>77.0</v>
      </c>
      <c r="AR1595" s="65" t="str">
        <f>IF(Stats!$AP1595&gt;Stats!$AQ1595,Stats!$AN1595,Stats!$AO1595)</f>
        <v>Jimmy</v>
      </c>
      <c r="AS1595" s="65" t="str">
        <f>IF(Stats!$AR1595=Stats!$AN1595,CONCATENATE(Stats!$AN1595," over ",Stats!$AO1595),CONCATENATE(Stats!$AO1595," over ",Stats!$AN1595))</f>
        <v>Jimmy over Todd</v>
      </c>
      <c r="AT1595" s="65" t="str">
        <f>IF(Stats!$AR1595=Stats!$AO1595,CONCATENATE(Stats!$AN1595," loser to ",Stats!$AO1595),CONCATENATE(Stats!$AO1595," loser to ",Stats!$AN1595))</f>
        <v>Todd loser to Jimmy</v>
      </c>
      <c r="AU1595" s="64">
        <f>ABS(Stats!$AQ1595-Stats!$AP1595)</f>
        <v>19</v>
      </c>
      <c r="AV1595" s="64">
        <f>Stats!$AQ1595+Stats!$AP1595</f>
        <v>173</v>
      </c>
      <c r="AW1595" s="64"/>
      <c r="AX1595" s="4"/>
      <c r="AY1595" s="4"/>
      <c r="AZ1595" s="4"/>
      <c r="BB1595" s="4"/>
      <c r="BC1595" s="4"/>
      <c r="BD1595" s="4"/>
      <c r="BE1595" s="4"/>
      <c r="BG1595" s="4"/>
      <c r="BH1595" s="4"/>
      <c r="BI1595" s="4"/>
      <c r="BJ1595" s="4"/>
      <c r="BK1595" s="4"/>
      <c r="BL1595" s="4"/>
      <c r="BM1595" s="4"/>
      <c r="BN1595" s="4"/>
      <c r="BO1595" s="4"/>
      <c r="BP1595" s="4"/>
      <c r="BQ1595" s="4"/>
      <c r="BR1595" s="4"/>
      <c r="BS1595" s="4"/>
      <c r="BT1595" s="4"/>
      <c r="BU1595" s="4"/>
      <c r="BV1595" s="4"/>
      <c r="BW1595" s="4"/>
      <c r="BX1595" s="4"/>
      <c r="BY1595" s="4"/>
      <c r="BZ1595" s="4"/>
      <c r="CA1595" s="4"/>
      <c r="CB1595" s="4"/>
      <c r="CC1595" s="4"/>
      <c r="CD1595" s="4"/>
      <c r="CE1595" s="4"/>
      <c r="CF1595" s="4"/>
      <c r="CG1595" s="4"/>
      <c r="CH1595" s="4"/>
      <c r="CI1595" s="4"/>
      <c r="CJ1595" s="4"/>
      <c r="CK1595" s="4"/>
      <c r="CL1595" s="4"/>
      <c r="CM1595" s="4"/>
      <c r="CN1595" s="4"/>
      <c r="CO1595" s="4"/>
      <c r="CP1595" s="4"/>
      <c r="CQ1595" s="4"/>
      <c r="CR1595" s="4"/>
      <c r="CS1595" s="4"/>
      <c r="CT1595" s="4"/>
      <c r="CU1595" s="4"/>
      <c r="CV1595" s="4"/>
      <c r="CW1595" s="4"/>
    </row>
    <row r="1596" ht="12.75" customHeight="1">
      <c r="A1596" s="4"/>
      <c r="B1596" s="4"/>
      <c r="C1596" s="4"/>
      <c r="D1596" s="4"/>
      <c r="E1596" s="4"/>
      <c r="F1596" s="4"/>
      <c r="G1596" s="4"/>
      <c r="H1596" s="4"/>
      <c r="I1596" s="4"/>
      <c r="J1596" s="5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5">
        <v>2010.0</v>
      </c>
      <c r="AM1596" s="45">
        <v>7.0</v>
      </c>
      <c r="AN1596" s="46" t="s">
        <v>56</v>
      </c>
      <c r="AO1596" s="46" t="s">
        <v>49</v>
      </c>
      <c r="AP1596" s="45">
        <v>121.0</v>
      </c>
      <c r="AQ1596" s="45">
        <v>80.0</v>
      </c>
      <c r="AR1596" s="46" t="str">
        <f>IF(Stats!$AP1596&gt;Stats!$AQ1596,Stats!$AN1596,Stats!$AO1596)</f>
        <v>David S</v>
      </c>
      <c r="AS1596" s="46" t="str">
        <f>IF(Stats!$AR1596=Stats!$AN1596,CONCATENATE(Stats!$AN1596," over ",Stats!$AO1596),CONCATENATE(Stats!$AO1596," over ",Stats!$AN1596))</f>
        <v>David S over Adler</v>
      </c>
      <c r="AT1596" s="46" t="str">
        <f>IF(Stats!$AR1596=Stats!$AO1596,CONCATENATE(Stats!$AN1596," loser to ",Stats!$AO1596),CONCATENATE(Stats!$AO1596," loser to ",Stats!$AN1596))</f>
        <v>Adler loser to David S</v>
      </c>
      <c r="AU1596" s="45">
        <f>ABS(Stats!$AQ1596-Stats!$AP1596)</f>
        <v>41</v>
      </c>
      <c r="AV1596" s="45">
        <f>Stats!$AQ1596+Stats!$AP1596</f>
        <v>201</v>
      </c>
      <c r="AW1596" s="45"/>
      <c r="AX1596" s="4"/>
      <c r="AY1596" s="4"/>
      <c r="AZ1596" s="4"/>
      <c r="BB1596" s="4"/>
      <c r="BC1596" s="4"/>
      <c r="BD1596" s="4"/>
      <c r="BE1596" s="4"/>
      <c r="BG1596" s="4"/>
      <c r="BH1596" s="4"/>
      <c r="BI1596" s="4"/>
      <c r="BJ1596" s="4"/>
      <c r="BK1596" s="4"/>
      <c r="BL1596" s="4"/>
      <c r="BM1596" s="4"/>
      <c r="BN1596" s="4"/>
      <c r="BO1596" s="4"/>
      <c r="BP1596" s="4"/>
      <c r="BQ1596" s="4"/>
      <c r="BR1596" s="4"/>
      <c r="BS1596" s="4"/>
      <c r="BT1596" s="4"/>
      <c r="BU1596" s="4"/>
      <c r="BV1596" s="4"/>
      <c r="BW1596" s="4"/>
      <c r="BX1596" s="4"/>
      <c r="BY1596" s="4"/>
      <c r="BZ1596" s="4"/>
      <c r="CA1596" s="4"/>
      <c r="CB1596" s="4"/>
      <c r="CC1596" s="4"/>
      <c r="CD1596" s="4"/>
      <c r="CE1596" s="4"/>
      <c r="CF1596" s="4"/>
      <c r="CG1596" s="4"/>
      <c r="CH1596" s="4"/>
      <c r="CI1596" s="4"/>
      <c r="CJ1596" s="4"/>
      <c r="CK1596" s="4"/>
      <c r="CL1596" s="4"/>
      <c r="CM1596" s="4"/>
      <c r="CN1596" s="4"/>
      <c r="CO1596" s="4"/>
      <c r="CP1596" s="4"/>
      <c r="CQ1596" s="4"/>
      <c r="CR1596" s="4"/>
      <c r="CS1596" s="4"/>
      <c r="CT1596" s="4"/>
      <c r="CU1596" s="4"/>
      <c r="CV1596" s="4"/>
      <c r="CW1596" s="4"/>
    </row>
    <row r="1597" ht="12.75" customHeight="1">
      <c r="A1597" s="4"/>
      <c r="B1597" s="4"/>
      <c r="C1597" s="4"/>
      <c r="D1597" s="4"/>
      <c r="E1597" s="4"/>
      <c r="F1597" s="4"/>
      <c r="G1597" s="4"/>
      <c r="H1597" s="4"/>
      <c r="I1597" s="4"/>
      <c r="J1597" s="5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/>
      <c r="AJ1597" s="4"/>
      <c r="AK1597" s="4"/>
      <c r="AL1597" s="64">
        <v>2010.0</v>
      </c>
      <c r="AM1597" s="64">
        <v>7.0</v>
      </c>
      <c r="AN1597" s="65" t="s">
        <v>66</v>
      </c>
      <c r="AO1597" s="65" t="s">
        <v>54</v>
      </c>
      <c r="AP1597" s="64">
        <v>97.0</v>
      </c>
      <c r="AQ1597" s="64">
        <v>79.0</v>
      </c>
      <c r="AR1597" s="65" t="str">
        <f>IF(Stats!$AP1597&gt;Stats!$AQ1597,Stats!$AN1597,Stats!$AO1597)</f>
        <v>Nixon</v>
      </c>
      <c r="AS1597" s="65" t="str">
        <f>IF(Stats!$AR1597=Stats!$AN1597,CONCATENATE(Stats!$AN1597," over ",Stats!$AO1597),CONCATENATE(Stats!$AO1597," over ",Stats!$AN1597))</f>
        <v>Nixon over Dane</v>
      </c>
      <c r="AT1597" s="65" t="str">
        <f>IF(Stats!$AR1597=Stats!$AO1597,CONCATENATE(Stats!$AN1597," loser to ",Stats!$AO1597),CONCATENATE(Stats!$AO1597," loser to ",Stats!$AN1597))</f>
        <v>Dane loser to Nixon</v>
      </c>
      <c r="AU1597" s="64">
        <f>ABS(Stats!$AQ1597-Stats!$AP1597)</f>
        <v>18</v>
      </c>
      <c r="AV1597" s="64">
        <f>Stats!$AQ1597+Stats!$AP1597</f>
        <v>176</v>
      </c>
      <c r="AW1597" s="64"/>
      <c r="AX1597" s="4"/>
      <c r="AY1597" s="4"/>
      <c r="AZ1597" s="4"/>
      <c r="BB1597" s="4"/>
      <c r="BC1597" s="4"/>
      <c r="BD1597" s="4"/>
      <c r="BE1597" s="4"/>
      <c r="BG1597" s="4"/>
      <c r="BH1597" s="4"/>
      <c r="BI1597" s="4"/>
      <c r="BJ1597" s="4"/>
      <c r="BK1597" s="4"/>
      <c r="BL1597" s="4"/>
      <c r="BM1597" s="4"/>
      <c r="BN1597" s="4"/>
      <c r="BO1597" s="4"/>
      <c r="BP1597" s="4"/>
      <c r="BQ1597" s="4"/>
      <c r="BR1597" s="4"/>
      <c r="BS1597" s="4"/>
      <c r="BT1597" s="4"/>
      <c r="BU1597" s="4"/>
      <c r="BV1597" s="4"/>
      <c r="BW1597" s="4"/>
      <c r="BX1597" s="4"/>
      <c r="BY1597" s="4"/>
      <c r="BZ1597" s="4"/>
      <c r="CA1597" s="4"/>
      <c r="CB1597" s="4"/>
      <c r="CC1597" s="4"/>
      <c r="CD1597" s="4"/>
      <c r="CE1597" s="4"/>
      <c r="CF1597" s="4"/>
      <c r="CG1597" s="4"/>
      <c r="CH1597" s="4"/>
      <c r="CI1597" s="4"/>
      <c r="CJ1597" s="4"/>
      <c r="CK1597" s="4"/>
      <c r="CL1597" s="4"/>
      <c r="CM1597" s="4"/>
      <c r="CN1597" s="4"/>
      <c r="CO1597" s="4"/>
      <c r="CP1597" s="4"/>
      <c r="CQ1597" s="4"/>
      <c r="CR1597" s="4"/>
      <c r="CS1597" s="4"/>
      <c r="CT1597" s="4"/>
      <c r="CU1597" s="4"/>
      <c r="CV1597" s="4"/>
      <c r="CW1597" s="4"/>
    </row>
    <row r="1598" ht="12.75" customHeight="1">
      <c r="A1598" s="4"/>
      <c r="B1598" s="4"/>
      <c r="C1598" s="4"/>
      <c r="D1598" s="4"/>
      <c r="E1598" s="4"/>
      <c r="F1598" s="4"/>
      <c r="G1598" s="4"/>
      <c r="H1598" s="4"/>
      <c r="I1598" s="4"/>
      <c r="J1598" s="5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5">
        <v>2010.0</v>
      </c>
      <c r="AM1598" s="45">
        <v>6.0</v>
      </c>
      <c r="AN1598" s="46" t="s">
        <v>55</v>
      </c>
      <c r="AO1598" s="46" t="s">
        <v>66</v>
      </c>
      <c r="AP1598" s="45">
        <v>75.0</v>
      </c>
      <c r="AQ1598" s="45">
        <v>73.0</v>
      </c>
      <c r="AR1598" s="46" t="str">
        <f>IF(Stats!$AP1598&gt;Stats!$AQ1598,Stats!$AN1598,Stats!$AO1598)</f>
        <v>Dave</v>
      </c>
      <c r="AS1598" s="46" t="str">
        <f>IF(Stats!$AR1598=Stats!$AN1598,CONCATENATE(Stats!$AN1598," over ",Stats!$AO1598),CONCATENATE(Stats!$AO1598," over ",Stats!$AN1598))</f>
        <v>Dave over Nixon</v>
      </c>
      <c r="AT1598" s="46" t="str">
        <f>IF(Stats!$AR1598=Stats!$AO1598,CONCATENATE(Stats!$AN1598," loser to ",Stats!$AO1598),CONCATENATE(Stats!$AO1598," loser to ",Stats!$AN1598))</f>
        <v>Nixon loser to Dave</v>
      </c>
      <c r="AU1598" s="45">
        <f>ABS(Stats!$AQ1598-Stats!$AP1598)</f>
        <v>2</v>
      </c>
      <c r="AV1598" s="45">
        <f>Stats!$AQ1598+Stats!$AP1598</f>
        <v>148</v>
      </c>
      <c r="AW1598" s="45"/>
      <c r="AX1598" s="4"/>
      <c r="AY1598" s="4"/>
      <c r="AZ1598" s="4"/>
      <c r="BB1598" s="4"/>
      <c r="BC1598" s="4"/>
      <c r="BD1598" s="4"/>
      <c r="BE1598" s="4"/>
      <c r="BG1598" s="4"/>
      <c r="BH1598" s="4"/>
      <c r="BI1598" s="4"/>
      <c r="BJ1598" s="4"/>
      <c r="BK1598" s="4"/>
      <c r="BL1598" s="4"/>
      <c r="BM1598" s="4"/>
      <c r="BN1598" s="4"/>
      <c r="BO1598" s="4"/>
      <c r="BP1598" s="4"/>
      <c r="BQ1598" s="4"/>
      <c r="BR1598" s="4"/>
      <c r="BS1598" s="4"/>
      <c r="BT1598" s="4"/>
      <c r="BU1598" s="4"/>
      <c r="BV1598" s="4"/>
      <c r="BW1598" s="4"/>
      <c r="BX1598" s="4"/>
      <c r="BY1598" s="4"/>
      <c r="BZ1598" s="4"/>
      <c r="CA1598" s="4"/>
      <c r="CB1598" s="4"/>
      <c r="CC1598" s="4"/>
      <c r="CD1598" s="4"/>
      <c r="CE1598" s="4"/>
      <c r="CF1598" s="4"/>
      <c r="CG1598" s="4"/>
      <c r="CH1598" s="4"/>
      <c r="CI1598" s="4"/>
      <c r="CJ1598" s="4"/>
      <c r="CK1598" s="4"/>
      <c r="CL1598" s="4"/>
      <c r="CM1598" s="4"/>
      <c r="CN1598" s="4"/>
      <c r="CO1598" s="4"/>
      <c r="CP1598" s="4"/>
      <c r="CQ1598" s="4"/>
      <c r="CR1598" s="4"/>
      <c r="CS1598" s="4"/>
      <c r="CT1598" s="4"/>
      <c r="CU1598" s="4"/>
      <c r="CV1598" s="4"/>
      <c r="CW1598" s="4"/>
    </row>
    <row r="1599" ht="12.75" customHeight="1">
      <c r="A1599" s="4"/>
      <c r="B1599" s="4"/>
      <c r="C1599" s="4"/>
      <c r="D1599" s="4"/>
      <c r="E1599" s="4"/>
      <c r="F1599" s="4"/>
      <c r="G1599" s="4"/>
      <c r="H1599" s="4"/>
      <c r="I1599" s="4"/>
      <c r="J1599" s="5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64">
        <v>2010.0</v>
      </c>
      <c r="AM1599" s="64">
        <v>6.0</v>
      </c>
      <c r="AN1599" s="65" t="s">
        <v>68</v>
      </c>
      <c r="AO1599" s="65" t="s">
        <v>62</v>
      </c>
      <c r="AP1599" s="64">
        <v>87.0</v>
      </c>
      <c r="AQ1599" s="64">
        <v>59.0</v>
      </c>
      <c r="AR1599" s="65" t="str">
        <f>IF(Stats!$AP1599&gt;Stats!$AQ1599,Stats!$AN1599,Stats!$AO1599)</f>
        <v>Ryan</v>
      </c>
      <c r="AS1599" s="65" t="str">
        <f>IF(Stats!$AR1599=Stats!$AN1599,CONCATENATE(Stats!$AN1599," over ",Stats!$AO1599),CONCATENATE(Stats!$AO1599," over ",Stats!$AN1599))</f>
        <v>Ryan over Kohl</v>
      </c>
      <c r="AT1599" s="65" t="str">
        <f>IF(Stats!$AR1599=Stats!$AO1599,CONCATENATE(Stats!$AN1599," loser to ",Stats!$AO1599),CONCATENATE(Stats!$AO1599," loser to ",Stats!$AN1599))</f>
        <v>Kohl loser to Ryan</v>
      </c>
      <c r="AU1599" s="64">
        <f>ABS(Stats!$AQ1599-Stats!$AP1599)</f>
        <v>28</v>
      </c>
      <c r="AV1599" s="64">
        <f>Stats!$AQ1599+Stats!$AP1599</f>
        <v>146</v>
      </c>
      <c r="AW1599" s="64"/>
      <c r="AX1599" s="4"/>
      <c r="AY1599" s="4"/>
      <c r="AZ1599" s="4"/>
      <c r="BB1599" s="4"/>
      <c r="BC1599" s="4"/>
      <c r="BD1599" s="4"/>
      <c r="BE1599" s="4"/>
      <c r="BG1599" s="4"/>
      <c r="BH1599" s="4"/>
      <c r="BI1599" s="4"/>
      <c r="BJ1599" s="4"/>
      <c r="BK1599" s="4"/>
      <c r="BL1599" s="4"/>
      <c r="BM1599" s="4"/>
      <c r="BN1599" s="4"/>
      <c r="BO1599" s="4"/>
      <c r="BP1599" s="4"/>
      <c r="BQ1599" s="4"/>
      <c r="BR1599" s="4"/>
      <c r="BS1599" s="4"/>
      <c r="BT1599" s="4"/>
      <c r="BU1599" s="4"/>
      <c r="BV1599" s="4"/>
      <c r="BW1599" s="4"/>
      <c r="BX1599" s="4"/>
      <c r="BY1599" s="4"/>
      <c r="BZ1599" s="4"/>
      <c r="CA1599" s="4"/>
      <c r="CB1599" s="4"/>
      <c r="CC1599" s="4"/>
      <c r="CD1599" s="4"/>
      <c r="CE1599" s="4"/>
      <c r="CF1599" s="4"/>
      <c r="CG1599" s="4"/>
      <c r="CH1599" s="4"/>
      <c r="CI1599" s="4"/>
      <c r="CJ1599" s="4"/>
      <c r="CK1599" s="4"/>
      <c r="CL1599" s="4"/>
      <c r="CM1599" s="4"/>
      <c r="CN1599" s="4"/>
      <c r="CO1599" s="4"/>
      <c r="CP1599" s="4"/>
      <c r="CQ1599" s="4"/>
      <c r="CR1599" s="4"/>
      <c r="CS1599" s="4"/>
      <c r="CT1599" s="4"/>
      <c r="CU1599" s="4"/>
      <c r="CV1599" s="4"/>
      <c r="CW1599" s="4"/>
    </row>
    <row r="1600" ht="12.75" customHeight="1">
      <c r="A1600" s="4"/>
      <c r="B1600" s="4"/>
      <c r="C1600" s="4"/>
      <c r="D1600" s="4"/>
      <c r="E1600" s="4"/>
      <c r="F1600" s="4"/>
      <c r="G1600" s="4"/>
      <c r="H1600" s="4"/>
      <c r="I1600" s="4"/>
      <c r="J1600" s="5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5">
        <v>2010.0</v>
      </c>
      <c r="AM1600" s="45">
        <v>6.0</v>
      </c>
      <c r="AN1600" s="46" t="s">
        <v>63</v>
      </c>
      <c r="AO1600" s="46" t="s">
        <v>59</v>
      </c>
      <c r="AP1600" s="45">
        <v>78.0</v>
      </c>
      <c r="AQ1600" s="45">
        <v>108.0</v>
      </c>
      <c r="AR1600" s="46" t="str">
        <f>IF(Stats!$AP1600&gt;Stats!$AQ1600,Stats!$AN1600,Stats!$AO1600)</f>
        <v>Forrest</v>
      </c>
      <c r="AS1600" s="46" t="str">
        <f>IF(Stats!$AR1600=Stats!$AN1600,CONCATENATE(Stats!$AN1600," over ",Stats!$AO1600),CONCATENATE(Stats!$AO1600," over ",Stats!$AN1600))</f>
        <v>Forrest over Mike S</v>
      </c>
      <c r="AT1600" s="46" t="str">
        <f>IF(Stats!$AR1600=Stats!$AO1600,CONCATENATE(Stats!$AN1600," loser to ",Stats!$AO1600),CONCATENATE(Stats!$AO1600," loser to ",Stats!$AN1600))</f>
        <v>Mike S loser to Forrest</v>
      </c>
      <c r="AU1600" s="45">
        <f>ABS(Stats!$AQ1600-Stats!$AP1600)</f>
        <v>30</v>
      </c>
      <c r="AV1600" s="45">
        <f>Stats!$AQ1600+Stats!$AP1600</f>
        <v>186</v>
      </c>
      <c r="AW1600" s="45"/>
      <c r="AX1600" s="4"/>
      <c r="AY1600" s="4"/>
      <c r="AZ1600" s="4"/>
      <c r="BB1600" s="4"/>
      <c r="BC1600" s="4"/>
      <c r="BD1600" s="4"/>
      <c r="BE1600" s="4"/>
      <c r="BG1600" s="4"/>
      <c r="BH1600" s="4"/>
      <c r="BI1600" s="4"/>
      <c r="BJ1600" s="4"/>
      <c r="BK1600" s="4"/>
      <c r="BL1600" s="4"/>
      <c r="BM1600" s="4"/>
      <c r="BN1600" s="4"/>
      <c r="BO1600" s="4"/>
      <c r="BP1600" s="4"/>
      <c r="BQ1600" s="4"/>
      <c r="BR1600" s="4"/>
      <c r="BS1600" s="4"/>
      <c r="BT1600" s="4"/>
      <c r="BU1600" s="4"/>
      <c r="BV1600" s="4"/>
      <c r="BW1600" s="4"/>
      <c r="BX1600" s="4"/>
      <c r="BY1600" s="4"/>
      <c r="BZ1600" s="4"/>
      <c r="CA1600" s="4"/>
      <c r="CB1600" s="4"/>
      <c r="CC1600" s="4"/>
      <c r="CD1600" s="4"/>
      <c r="CE1600" s="4"/>
      <c r="CF1600" s="4"/>
      <c r="CG1600" s="4"/>
      <c r="CH1600" s="4"/>
      <c r="CI1600" s="4"/>
      <c r="CJ1600" s="4"/>
      <c r="CK1600" s="4"/>
      <c r="CL1600" s="4"/>
      <c r="CM1600" s="4"/>
      <c r="CN1600" s="4"/>
      <c r="CO1600" s="4"/>
      <c r="CP1600" s="4"/>
      <c r="CQ1600" s="4"/>
      <c r="CR1600" s="4"/>
      <c r="CS1600" s="4"/>
      <c r="CT1600" s="4"/>
      <c r="CU1600" s="4"/>
      <c r="CV1600" s="4"/>
      <c r="CW1600" s="4"/>
    </row>
    <row r="1601" ht="12.75" customHeight="1">
      <c r="A1601" s="4"/>
      <c r="B1601" s="4"/>
      <c r="C1601" s="4"/>
      <c r="D1601" s="4"/>
      <c r="E1601" s="4"/>
      <c r="F1601" s="4"/>
      <c r="G1601" s="4"/>
      <c r="H1601" s="4"/>
      <c r="I1601" s="4"/>
      <c r="J1601" s="5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64">
        <v>2010.0</v>
      </c>
      <c r="AM1601" s="64">
        <v>6.0</v>
      </c>
      <c r="AN1601" s="65" t="s">
        <v>69</v>
      </c>
      <c r="AO1601" s="65" t="s">
        <v>50</v>
      </c>
      <c r="AP1601" s="64">
        <v>84.0</v>
      </c>
      <c r="AQ1601" s="64">
        <v>99.0</v>
      </c>
      <c r="AR1601" s="65" t="str">
        <f>IF(Stats!$AP1601&gt;Stats!$AQ1601,Stats!$AN1601,Stats!$AO1601)</f>
        <v>AJ</v>
      </c>
      <c r="AS1601" s="65" t="str">
        <f>IF(Stats!$AR1601=Stats!$AN1601,CONCATENATE(Stats!$AN1601," over ",Stats!$AO1601),CONCATENATE(Stats!$AO1601," over ",Stats!$AN1601))</f>
        <v>AJ over Todd</v>
      </c>
      <c r="AT1601" s="65" t="str">
        <f>IF(Stats!$AR1601=Stats!$AO1601,CONCATENATE(Stats!$AN1601," loser to ",Stats!$AO1601),CONCATENATE(Stats!$AO1601," loser to ",Stats!$AN1601))</f>
        <v>Todd loser to AJ</v>
      </c>
      <c r="AU1601" s="64">
        <f>ABS(Stats!$AQ1601-Stats!$AP1601)</f>
        <v>15</v>
      </c>
      <c r="AV1601" s="64">
        <f>Stats!$AQ1601+Stats!$AP1601</f>
        <v>183</v>
      </c>
      <c r="AW1601" s="64"/>
      <c r="AX1601" s="4"/>
      <c r="AY1601" s="4"/>
      <c r="AZ1601" s="4"/>
      <c r="BB1601" s="4"/>
      <c r="BC1601" s="4"/>
      <c r="BD1601" s="4"/>
      <c r="BE1601" s="4"/>
      <c r="BG1601" s="4"/>
      <c r="BH1601" s="4"/>
      <c r="BI1601" s="4"/>
      <c r="BJ1601" s="4"/>
      <c r="BK1601" s="4"/>
      <c r="BL1601" s="4"/>
      <c r="BM1601" s="4"/>
      <c r="BN1601" s="4"/>
      <c r="BO1601" s="4"/>
      <c r="BP1601" s="4"/>
      <c r="BQ1601" s="4"/>
      <c r="BR1601" s="4"/>
      <c r="BS1601" s="4"/>
      <c r="BT1601" s="4"/>
      <c r="BU1601" s="4"/>
      <c r="BV1601" s="4"/>
      <c r="BW1601" s="4"/>
      <c r="BX1601" s="4"/>
      <c r="BY1601" s="4"/>
      <c r="BZ1601" s="4"/>
      <c r="CA1601" s="4"/>
      <c r="CB1601" s="4"/>
      <c r="CC1601" s="4"/>
      <c r="CD1601" s="4"/>
      <c r="CE1601" s="4"/>
      <c r="CF1601" s="4"/>
      <c r="CG1601" s="4"/>
      <c r="CH1601" s="4"/>
      <c r="CI1601" s="4"/>
      <c r="CJ1601" s="4"/>
      <c r="CK1601" s="4"/>
      <c r="CL1601" s="4"/>
      <c r="CM1601" s="4"/>
      <c r="CN1601" s="4"/>
      <c r="CO1601" s="4"/>
      <c r="CP1601" s="4"/>
      <c r="CQ1601" s="4"/>
      <c r="CR1601" s="4"/>
      <c r="CS1601" s="4"/>
      <c r="CT1601" s="4"/>
      <c r="CU1601" s="4"/>
      <c r="CV1601" s="4"/>
      <c r="CW1601" s="4"/>
    </row>
    <row r="1602" ht="12.75" customHeight="1">
      <c r="A1602" s="4"/>
      <c r="B1602" s="4"/>
      <c r="C1602" s="4"/>
      <c r="D1602" s="4"/>
      <c r="E1602" s="4"/>
      <c r="F1602" s="4"/>
      <c r="G1602" s="4"/>
      <c r="H1602" s="4"/>
      <c r="I1602" s="4"/>
      <c r="J1602" s="5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5">
        <v>2010.0</v>
      </c>
      <c r="AM1602" s="45">
        <v>6.0</v>
      </c>
      <c r="AN1602" s="46" t="s">
        <v>49</v>
      </c>
      <c r="AO1602" s="46" t="s">
        <v>61</v>
      </c>
      <c r="AP1602" s="45">
        <v>95.0</v>
      </c>
      <c r="AQ1602" s="45">
        <v>65.0</v>
      </c>
      <c r="AR1602" s="46" t="str">
        <f>IF(Stats!$AP1602&gt;Stats!$AQ1602,Stats!$AN1602,Stats!$AO1602)</f>
        <v>Adler</v>
      </c>
      <c r="AS1602" s="46" t="str">
        <f>IF(Stats!$AR1602=Stats!$AN1602,CONCATENATE(Stats!$AN1602," over ",Stats!$AO1602),CONCATENATE(Stats!$AO1602," over ",Stats!$AN1602))</f>
        <v>Adler over Jimmy</v>
      </c>
      <c r="AT1602" s="46" t="str">
        <f>IF(Stats!$AR1602=Stats!$AO1602,CONCATENATE(Stats!$AN1602," loser to ",Stats!$AO1602),CONCATENATE(Stats!$AO1602," loser to ",Stats!$AN1602))</f>
        <v>Jimmy loser to Adler</v>
      </c>
      <c r="AU1602" s="45">
        <f>ABS(Stats!$AQ1602-Stats!$AP1602)</f>
        <v>30</v>
      </c>
      <c r="AV1602" s="45">
        <f>Stats!$AQ1602+Stats!$AP1602</f>
        <v>160</v>
      </c>
      <c r="AW1602" s="45"/>
      <c r="AX1602" s="4"/>
      <c r="AY1602" s="4"/>
      <c r="AZ1602" s="4"/>
      <c r="BB1602" s="4"/>
      <c r="BC1602" s="4"/>
      <c r="BD1602" s="4"/>
      <c r="BE1602" s="4"/>
      <c r="BG1602" s="4"/>
      <c r="BH1602" s="4"/>
      <c r="BI1602" s="4"/>
      <c r="BJ1602" s="4"/>
      <c r="BK1602" s="4"/>
      <c r="BL1602" s="4"/>
      <c r="BM1602" s="4"/>
      <c r="BN1602" s="4"/>
      <c r="BO1602" s="4"/>
      <c r="BP1602" s="4"/>
      <c r="BQ1602" s="4"/>
      <c r="BR1602" s="4"/>
      <c r="BS1602" s="4"/>
      <c r="BT1602" s="4"/>
      <c r="BU1602" s="4"/>
      <c r="BV1602" s="4"/>
      <c r="BW1602" s="4"/>
      <c r="BX1602" s="4"/>
      <c r="BY1602" s="4"/>
      <c r="BZ1602" s="4"/>
      <c r="CA1602" s="4"/>
      <c r="CB1602" s="4"/>
      <c r="CC1602" s="4"/>
      <c r="CD1602" s="4"/>
      <c r="CE1602" s="4"/>
      <c r="CF1602" s="4"/>
      <c r="CG1602" s="4"/>
      <c r="CH1602" s="4"/>
      <c r="CI1602" s="4"/>
      <c r="CJ1602" s="4"/>
      <c r="CK1602" s="4"/>
      <c r="CL1602" s="4"/>
      <c r="CM1602" s="4"/>
      <c r="CN1602" s="4"/>
      <c r="CO1602" s="4"/>
      <c r="CP1602" s="4"/>
      <c r="CQ1602" s="4"/>
      <c r="CR1602" s="4"/>
      <c r="CS1602" s="4"/>
      <c r="CT1602" s="4"/>
      <c r="CU1602" s="4"/>
      <c r="CV1602" s="4"/>
      <c r="CW1602" s="4"/>
    </row>
    <row r="1603" ht="12.75" customHeight="1">
      <c r="A1603" s="4"/>
      <c r="B1603" s="4"/>
      <c r="C1603" s="4"/>
      <c r="D1603" s="4"/>
      <c r="E1603" s="4"/>
      <c r="F1603" s="4"/>
      <c r="G1603" s="4"/>
      <c r="H1603" s="4"/>
      <c r="I1603" s="4"/>
      <c r="J1603" s="5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64">
        <v>2010.0</v>
      </c>
      <c r="AM1603" s="64">
        <v>6.0</v>
      </c>
      <c r="AN1603" s="65" t="s">
        <v>54</v>
      </c>
      <c r="AO1603" s="65" t="s">
        <v>56</v>
      </c>
      <c r="AP1603" s="64">
        <v>77.0</v>
      </c>
      <c r="AQ1603" s="64">
        <v>63.0</v>
      </c>
      <c r="AR1603" s="65" t="str">
        <f>IF(Stats!$AP1603&gt;Stats!$AQ1603,Stats!$AN1603,Stats!$AO1603)</f>
        <v>Dane</v>
      </c>
      <c r="AS1603" s="65" t="str">
        <f>IF(Stats!$AR1603=Stats!$AN1603,CONCATENATE(Stats!$AN1603," over ",Stats!$AO1603),CONCATENATE(Stats!$AO1603," over ",Stats!$AN1603))</f>
        <v>Dane over David S</v>
      </c>
      <c r="AT1603" s="65" t="str">
        <f>IF(Stats!$AR1603=Stats!$AO1603,CONCATENATE(Stats!$AN1603," loser to ",Stats!$AO1603),CONCATENATE(Stats!$AO1603," loser to ",Stats!$AN1603))</f>
        <v>David S loser to Dane</v>
      </c>
      <c r="AU1603" s="64">
        <f>ABS(Stats!$AQ1603-Stats!$AP1603)</f>
        <v>14</v>
      </c>
      <c r="AV1603" s="64">
        <f>Stats!$AQ1603+Stats!$AP1603</f>
        <v>140</v>
      </c>
      <c r="AW1603" s="64"/>
      <c r="AX1603" s="4"/>
      <c r="AY1603" s="4"/>
      <c r="AZ1603" s="4"/>
      <c r="BB1603" s="4"/>
      <c r="BC1603" s="4"/>
      <c r="BD1603" s="4"/>
      <c r="BE1603" s="4"/>
      <c r="BG1603" s="4"/>
      <c r="BH1603" s="4"/>
      <c r="BI1603" s="4"/>
      <c r="BJ1603" s="4"/>
      <c r="BK1603" s="4"/>
      <c r="BL1603" s="4"/>
      <c r="BM1603" s="4"/>
      <c r="BN1603" s="4"/>
      <c r="BO1603" s="4"/>
      <c r="BP1603" s="4"/>
      <c r="BQ1603" s="4"/>
      <c r="BR1603" s="4"/>
      <c r="BS1603" s="4"/>
      <c r="BT1603" s="4"/>
      <c r="BU1603" s="4"/>
      <c r="BV1603" s="4"/>
      <c r="BW1603" s="4"/>
      <c r="BX1603" s="4"/>
      <c r="BY1603" s="4"/>
      <c r="BZ1603" s="4"/>
      <c r="CA1603" s="4"/>
      <c r="CB1603" s="4"/>
      <c r="CC1603" s="4"/>
      <c r="CD1603" s="4"/>
      <c r="CE1603" s="4"/>
      <c r="CF1603" s="4"/>
      <c r="CG1603" s="4"/>
      <c r="CH1603" s="4"/>
      <c r="CI1603" s="4"/>
      <c r="CJ1603" s="4"/>
      <c r="CK1603" s="4"/>
      <c r="CL1603" s="4"/>
      <c r="CM1603" s="4"/>
      <c r="CN1603" s="4"/>
      <c r="CO1603" s="4"/>
      <c r="CP1603" s="4"/>
      <c r="CQ1603" s="4"/>
      <c r="CR1603" s="4"/>
      <c r="CS1603" s="4"/>
      <c r="CT1603" s="4"/>
      <c r="CU1603" s="4"/>
      <c r="CV1603" s="4"/>
      <c r="CW1603" s="4"/>
    </row>
    <row r="1604" ht="12.75" customHeight="1">
      <c r="A1604" s="4"/>
      <c r="B1604" s="4"/>
      <c r="C1604" s="4"/>
      <c r="D1604" s="4"/>
      <c r="E1604" s="4"/>
      <c r="F1604" s="4"/>
      <c r="G1604" s="4"/>
      <c r="H1604" s="4"/>
      <c r="I1604" s="4"/>
      <c r="J1604" s="5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5">
        <v>2010.0</v>
      </c>
      <c r="AM1604" s="45">
        <v>5.0</v>
      </c>
      <c r="AN1604" s="46" t="s">
        <v>66</v>
      </c>
      <c r="AO1604" s="46" t="s">
        <v>56</v>
      </c>
      <c r="AP1604" s="45">
        <v>126.0</v>
      </c>
      <c r="AQ1604" s="45">
        <v>82.0</v>
      </c>
      <c r="AR1604" s="46" t="str">
        <f>IF(Stats!$AP1604&gt;Stats!$AQ1604,Stats!$AN1604,Stats!$AO1604)</f>
        <v>Nixon</v>
      </c>
      <c r="AS1604" s="46" t="str">
        <f>IF(Stats!$AR1604=Stats!$AN1604,CONCATENATE(Stats!$AN1604," over ",Stats!$AO1604),CONCATENATE(Stats!$AO1604," over ",Stats!$AN1604))</f>
        <v>Nixon over David S</v>
      </c>
      <c r="AT1604" s="46" t="str">
        <f>IF(Stats!$AR1604=Stats!$AO1604,CONCATENATE(Stats!$AN1604," loser to ",Stats!$AO1604),CONCATENATE(Stats!$AO1604," loser to ",Stats!$AN1604))</f>
        <v>David S loser to Nixon</v>
      </c>
      <c r="AU1604" s="45">
        <f>ABS(Stats!$AQ1604-Stats!$AP1604)</f>
        <v>44</v>
      </c>
      <c r="AV1604" s="45">
        <f>Stats!$AQ1604+Stats!$AP1604</f>
        <v>208</v>
      </c>
      <c r="AW1604" s="45"/>
      <c r="AX1604" s="4"/>
      <c r="AY1604" s="4"/>
      <c r="AZ1604" s="4"/>
      <c r="BB1604" s="4"/>
      <c r="BC1604" s="4"/>
      <c r="BD1604" s="4"/>
      <c r="BE1604" s="4"/>
      <c r="BG1604" s="4"/>
      <c r="BH1604" s="4"/>
      <c r="BI1604" s="4"/>
      <c r="BJ1604" s="4"/>
      <c r="BK1604" s="4"/>
      <c r="BL1604" s="4"/>
      <c r="BM1604" s="4"/>
      <c r="BN1604" s="4"/>
      <c r="BO1604" s="4"/>
      <c r="BP1604" s="4"/>
      <c r="BQ1604" s="4"/>
      <c r="BR1604" s="4"/>
      <c r="BS1604" s="4"/>
      <c r="BT1604" s="4"/>
      <c r="BU1604" s="4"/>
      <c r="BV1604" s="4"/>
      <c r="BW1604" s="4"/>
      <c r="BX1604" s="4"/>
      <c r="BY1604" s="4"/>
      <c r="BZ1604" s="4"/>
      <c r="CA1604" s="4"/>
      <c r="CB1604" s="4"/>
      <c r="CC1604" s="4"/>
      <c r="CD1604" s="4"/>
      <c r="CE1604" s="4"/>
      <c r="CF1604" s="4"/>
      <c r="CG1604" s="4"/>
      <c r="CH1604" s="4"/>
      <c r="CI1604" s="4"/>
      <c r="CJ1604" s="4"/>
      <c r="CK1604" s="4"/>
      <c r="CL1604" s="4"/>
      <c r="CM1604" s="4"/>
      <c r="CN1604" s="4"/>
      <c r="CO1604" s="4"/>
      <c r="CP1604" s="4"/>
      <c r="CQ1604" s="4"/>
      <c r="CR1604" s="4"/>
      <c r="CS1604" s="4"/>
      <c r="CT1604" s="4"/>
      <c r="CU1604" s="4"/>
      <c r="CV1604" s="4"/>
      <c r="CW1604" s="4"/>
    </row>
    <row r="1605" ht="12.75" customHeight="1">
      <c r="A1605" s="4"/>
      <c r="B1605" s="4"/>
      <c r="C1605" s="4"/>
      <c r="D1605" s="4"/>
      <c r="E1605" s="4"/>
      <c r="F1605" s="4"/>
      <c r="G1605" s="4"/>
      <c r="H1605" s="4"/>
      <c r="I1605" s="4"/>
      <c r="J1605" s="5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64">
        <v>2010.0</v>
      </c>
      <c r="AM1605" s="64">
        <v>5.0</v>
      </c>
      <c r="AN1605" s="65" t="s">
        <v>62</v>
      </c>
      <c r="AO1605" s="65" t="s">
        <v>61</v>
      </c>
      <c r="AP1605" s="64">
        <v>84.0</v>
      </c>
      <c r="AQ1605" s="64">
        <v>89.0</v>
      </c>
      <c r="AR1605" s="65" t="str">
        <f>IF(Stats!$AP1605&gt;Stats!$AQ1605,Stats!$AN1605,Stats!$AO1605)</f>
        <v>Jimmy</v>
      </c>
      <c r="AS1605" s="65" t="str">
        <f>IF(Stats!$AR1605=Stats!$AN1605,CONCATENATE(Stats!$AN1605," over ",Stats!$AO1605),CONCATENATE(Stats!$AO1605," over ",Stats!$AN1605))</f>
        <v>Jimmy over Kohl</v>
      </c>
      <c r="AT1605" s="65" t="str">
        <f>IF(Stats!$AR1605=Stats!$AO1605,CONCATENATE(Stats!$AN1605," loser to ",Stats!$AO1605),CONCATENATE(Stats!$AO1605," loser to ",Stats!$AN1605))</f>
        <v>Kohl loser to Jimmy</v>
      </c>
      <c r="AU1605" s="64">
        <f>ABS(Stats!$AQ1605-Stats!$AP1605)</f>
        <v>5</v>
      </c>
      <c r="AV1605" s="64">
        <f>Stats!$AQ1605+Stats!$AP1605</f>
        <v>173</v>
      </c>
      <c r="AW1605" s="64"/>
      <c r="AX1605" s="4"/>
      <c r="AY1605" s="4"/>
      <c r="AZ1605" s="4"/>
      <c r="BB1605" s="4"/>
      <c r="BC1605" s="4"/>
      <c r="BD1605" s="4"/>
      <c r="BE1605" s="4"/>
      <c r="BG1605" s="4"/>
      <c r="BH1605" s="4"/>
      <c r="BI1605" s="4"/>
      <c r="BJ1605" s="4"/>
      <c r="BK1605" s="4"/>
      <c r="BL1605" s="4"/>
      <c r="BM1605" s="4"/>
      <c r="BN1605" s="4"/>
      <c r="BO1605" s="4"/>
      <c r="BP1605" s="4"/>
      <c r="BQ1605" s="4"/>
      <c r="BR1605" s="4"/>
      <c r="BS1605" s="4"/>
      <c r="BT1605" s="4"/>
      <c r="BU1605" s="4"/>
      <c r="BV1605" s="4"/>
      <c r="BW1605" s="4"/>
      <c r="BX1605" s="4"/>
      <c r="BY1605" s="4"/>
      <c r="BZ1605" s="4"/>
      <c r="CA1605" s="4"/>
      <c r="CB1605" s="4"/>
      <c r="CC1605" s="4"/>
      <c r="CD1605" s="4"/>
      <c r="CE1605" s="4"/>
      <c r="CF1605" s="4"/>
      <c r="CG1605" s="4"/>
      <c r="CH1605" s="4"/>
      <c r="CI1605" s="4"/>
      <c r="CJ1605" s="4"/>
      <c r="CK1605" s="4"/>
      <c r="CL1605" s="4"/>
      <c r="CM1605" s="4"/>
      <c r="CN1605" s="4"/>
      <c r="CO1605" s="4"/>
      <c r="CP1605" s="4"/>
      <c r="CQ1605" s="4"/>
      <c r="CR1605" s="4"/>
      <c r="CS1605" s="4"/>
      <c r="CT1605" s="4"/>
      <c r="CU1605" s="4"/>
      <c r="CV1605" s="4"/>
      <c r="CW1605" s="4"/>
    </row>
    <row r="1606" ht="12.75" customHeight="1">
      <c r="A1606" s="4"/>
      <c r="B1606" s="4"/>
      <c r="C1606" s="4"/>
      <c r="D1606" s="4"/>
      <c r="E1606" s="4"/>
      <c r="F1606" s="4"/>
      <c r="G1606" s="4"/>
      <c r="H1606" s="4"/>
      <c r="I1606" s="4"/>
      <c r="J1606" s="5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5">
        <v>2010.0</v>
      </c>
      <c r="AM1606" s="45">
        <v>5.0</v>
      </c>
      <c r="AN1606" s="46" t="s">
        <v>59</v>
      </c>
      <c r="AO1606" s="46" t="s">
        <v>50</v>
      </c>
      <c r="AP1606" s="45">
        <v>77.0</v>
      </c>
      <c r="AQ1606" s="45">
        <v>75.0</v>
      </c>
      <c r="AR1606" s="46" t="str">
        <f>IF(Stats!$AP1606&gt;Stats!$AQ1606,Stats!$AN1606,Stats!$AO1606)</f>
        <v>Forrest</v>
      </c>
      <c r="AS1606" s="46" t="str">
        <f>IF(Stats!$AR1606=Stats!$AN1606,CONCATENATE(Stats!$AN1606," over ",Stats!$AO1606),CONCATENATE(Stats!$AO1606," over ",Stats!$AN1606))</f>
        <v>Forrest over AJ</v>
      </c>
      <c r="AT1606" s="46" t="str">
        <f>IF(Stats!$AR1606=Stats!$AO1606,CONCATENATE(Stats!$AN1606," loser to ",Stats!$AO1606),CONCATENATE(Stats!$AO1606," loser to ",Stats!$AN1606))</f>
        <v>AJ loser to Forrest</v>
      </c>
      <c r="AU1606" s="45">
        <f>ABS(Stats!$AQ1606-Stats!$AP1606)</f>
        <v>2</v>
      </c>
      <c r="AV1606" s="45">
        <f>Stats!$AQ1606+Stats!$AP1606</f>
        <v>152</v>
      </c>
      <c r="AW1606" s="45"/>
      <c r="AX1606" s="4"/>
      <c r="AY1606" s="4"/>
      <c r="AZ1606" s="4"/>
      <c r="BB1606" s="4"/>
      <c r="BC1606" s="4"/>
      <c r="BD1606" s="4"/>
      <c r="BE1606" s="4"/>
      <c r="BG1606" s="4"/>
      <c r="BH1606" s="4"/>
      <c r="BI1606" s="4"/>
      <c r="BJ1606" s="4"/>
      <c r="BK1606" s="4"/>
      <c r="BL1606" s="4"/>
      <c r="BM1606" s="4"/>
      <c r="BN1606" s="4"/>
      <c r="BO1606" s="4"/>
      <c r="BP1606" s="4"/>
      <c r="BQ1606" s="4"/>
      <c r="BR1606" s="4"/>
      <c r="BS1606" s="4"/>
      <c r="BT1606" s="4"/>
      <c r="BU1606" s="4"/>
      <c r="BV1606" s="4"/>
      <c r="BW1606" s="4"/>
      <c r="BX1606" s="4"/>
      <c r="BY1606" s="4"/>
      <c r="BZ1606" s="4"/>
      <c r="CA1606" s="4"/>
      <c r="CB1606" s="4"/>
      <c r="CC1606" s="4"/>
      <c r="CD1606" s="4"/>
      <c r="CE1606" s="4"/>
      <c r="CF1606" s="4"/>
      <c r="CG1606" s="4"/>
      <c r="CH1606" s="4"/>
      <c r="CI1606" s="4"/>
      <c r="CJ1606" s="4"/>
      <c r="CK1606" s="4"/>
      <c r="CL1606" s="4"/>
      <c r="CM1606" s="4"/>
      <c r="CN1606" s="4"/>
      <c r="CO1606" s="4"/>
      <c r="CP1606" s="4"/>
      <c r="CQ1606" s="4"/>
      <c r="CR1606" s="4"/>
      <c r="CS1606" s="4"/>
      <c r="CT1606" s="4"/>
      <c r="CU1606" s="4"/>
      <c r="CV1606" s="4"/>
      <c r="CW1606" s="4"/>
    </row>
    <row r="1607" ht="12.75" customHeight="1">
      <c r="A1607" s="4"/>
      <c r="B1607" s="4"/>
      <c r="C1607" s="4"/>
      <c r="D1607" s="4"/>
      <c r="E1607" s="4"/>
      <c r="F1607" s="4"/>
      <c r="G1607" s="4"/>
      <c r="H1607" s="4"/>
      <c r="I1607" s="4"/>
      <c r="J1607" s="5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64">
        <v>2010.0</v>
      </c>
      <c r="AM1607" s="64">
        <v>5.0</v>
      </c>
      <c r="AN1607" s="65" t="s">
        <v>55</v>
      </c>
      <c r="AO1607" s="65" t="s">
        <v>54</v>
      </c>
      <c r="AP1607" s="64">
        <v>87.0</v>
      </c>
      <c r="AQ1607" s="64">
        <v>87.0</v>
      </c>
      <c r="AR1607" s="65" t="str">
        <f>IF(Stats!$AP1607&gt;Stats!$AQ1607,Stats!$AN1607,Stats!$AO1607)</f>
        <v>Dane</v>
      </c>
      <c r="AS1607" s="65" t="str">
        <f>IF(Stats!$AR1607=Stats!$AN1607,CONCATENATE(Stats!$AN1607," over ",Stats!$AO1607),CONCATENATE(Stats!$AO1607," over ",Stats!$AN1607))</f>
        <v>Dane over Dave</v>
      </c>
      <c r="AT1607" s="65" t="str">
        <f>IF(Stats!$AR1607=Stats!$AO1607,CONCATENATE(Stats!$AN1607," loser to ",Stats!$AO1607),CONCATENATE(Stats!$AO1607," loser to ",Stats!$AN1607))</f>
        <v>Dave loser to Dane</v>
      </c>
      <c r="AU1607" s="64">
        <f>ABS(Stats!$AQ1607-Stats!$AP1607)</f>
        <v>0</v>
      </c>
      <c r="AV1607" s="64">
        <f>Stats!$AQ1607+Stats!$AP1607</f>
        <v>174</v>
      </c>
      <c r="AW1607" s="64"/>
      <c r="AX1607" s="4"/>
      <c r="AY1607" s="4"/>
      <c r="AZ1607" s="4"/>
      <c r="BB1607" s="4"/>
      <c r="BC1607" s="4"/>
      <c r="BD1607" s="4"/>
      <c r="BE1607" s="4"/>
      <c r="BG1607" s="4"/>
      <c r="BH1607" s="4"/>
      <c r="BI1607" s="4"/>
      <c r="BJ1607" s="4"/>
      <c r="BK1607" s="4"/>
      <c r="BL1607" s="4"/>
      <c r="BM1607" s="4"/>
      <c r="BN1607" s="4"/>
      <c r="BO1607" s="4"/>
      <c r="BP1607" s="4"/>
      <c r="BQ1607" s="4"/>
      <c r="BR1607" s="4"/>
      <c r="BS1607" s="4"/>
      <c r="BT1607" s="4"/>
      <c r="BU1607" s="4"/>
      <c r="BV1607" s="4"/>
      <c r="BW1607" s="4"/>
      <c r="BX1607" s="4"/>
      <c r="BY1607" s="4"/>
      <c r="BZ1607" s="4"/>
      <c r="CA1607" s="4"/>
      <c r="CB1607" s="4"/>
      <c r="CC1607" s="4"/>
      <c r="CD1607" s="4"/>
      <c r="CE1607" s="4"/>
      <c r="CF1607" s="4"/>
      <c r="CG1607" s="4"/>
      <c r="CH1607" s="4"/>
      <c r="CI1607" s="4"/>
      <c r="CJ1607" s="4"/>
      <c r="CK1607" s="4"/>
      <c r="CL1607" s="4"/>
      <c r="CM1607" s="4"/>
      <c r="CN1607" s="4"/>
      <c r="CO1607" s="4"/>
      <c r="CP1607" s="4"/>
      <c r="CQ1607" s="4"/>
      <c r="CR1607" s="4"/>
      <c r="CS1607" s="4"/>
      <c r="CT1607" s="4"/>
      <c r="CU1607" s="4"/>
      <c r="CV1607" s="4"/>
      <c r="CW1607" s="4"/>
    </row>
    <row r="1608" ht="12.75" customHeight="1">
      <c r="A1608" s="4"/>
      <c r="B1608" s="4"/>
      <c r="C1608" s="4"/>
      <c r="D1608" s="4"/>
      <c r="E1608" s="4"/>
      <c r="F1608" s="4"/>
      <c r="G1608" s="4"/>
      <c r="H1608" s="4"/>
      <c r="I1608" s="4"/>
      <c r="J1608" s="5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5">
        <v>2010.0</v>
      </c>
      <c r="AM1608" s="45">
        <v>5.0</v>
      </c>
      <c r="AN1608" s="46" t="s">
        <v>68</v>
      </c>
      <c r="AO1608" s="46" t="s">
        <v>49</v>
      </c>
      <c r="AP1608" s="45">
        <v>90.0</v>
      </c>
      <c r="AQ1608" s="45">
        <v>56.0</v>
      </c>
      <c r="AR1608" s="46" t="str">
        <f>IF(Stats!$AP1608&gt;Stats!$AQ1608,Stats!$AN1608,Stats!$AO1608)</f>
        <v>Ryan</v>
      </c>
      <c r="AS1608" s="46" t="str">
        <f>IF(Stats!$AR1608=Stats!$AN1608,CONCATENATE(Stats!$AN1608," over ",Stats!$AO1608),CONCATENATE(Stats!$AO1608," over ",Stats!$AN1608))</f>
        <v>Ryan over Adler</v>
      </c>
      <c r="AT1608" s="46" t="str">
        <f>IF(Stats!$AR1608=Stats!$AO1608,CONCATENATE(Stats!$AN1608," loser to ",Stats!$AO1608),CONCATENATE(Stats!$AO1608," loser to ",Stats!$AN1608))</f>
        <v>Adler loser to Ryan</v>
      </c>
      <c r="AU1608" s="45">
        <f>ABS(Stats!$AQ1608-Stats!$AP1608)</f>
        <v>34</v>
      </c>
      <c r="AV1608" s="45">
        <f>Stats!$AQ1608+Stats!$AP1608</f>
        <v>146</v>
      </c>
      <c r="AW1608" s="45"/>
      <c r="AX1608" s="4"/>
      <c r="AY1608" s="4"/>
      <c r="AZ1608" s="4"/>
      <c r="BB1608" s="4"/>
      <c r="BC1608" s="4"/>
      <c r="BD1608" s="4"/>
      <c r="BE1608" s="4"/>
      <c r="BG1608" s="4"/>
      <c r="BH1608" s="4"/>
      <c r="BI1608" s="4"/>
      <c r="BJ1608" s="4"/>
      <c r="BK1608" s="4"/>
      <c r="BL1608" s="4"/>
      <c r="BM1608" s="4"/>
      <c r="BN1608" s="4"/>
      <c r="BO1608" s="4"/>
      <c r="BP1608" s="4"/>
      <c r="BQ1608" s="4"/>
      <c r="BR1608" s="4"/>
      <c r="BS1608" s="4"/>
      <c r="BT1608" s="4"/>
      <c r="BU1608" s="4"/>
      <c r="BV1608" s="4"/>
      <c r="BW1608" s="4"/>
      <c r="BX1608" s="4"/>
      <c r="BY1608" s="4"/>
      <c r="BZ1608" s="4"/>
      <c r="CA1608" s="4"/>
      <c r="CB1608" s="4"/>
      <c r="CC1608" s="4"/>
      <c r="CD1608" s="4"/>
      <c r="CE1608" s="4"/>
      <c r="CF1608" s="4"/>
      <c r="CG1608" s="4"/>
      <c r="CH1608" s="4"/>
      <c r="CI1608" s="4"/>
      <c r="CJ1608" s="4"/>
      <c r="CK1608" s="4"/>
      <c r="CL1608" s="4"/>
      <c r="CM1608" s="4"/>
      <c r="CN1608" s="4"/>
      <c r="CO1608" s="4"/>
      <c r="CP1608" s="4"/>
      <c r="CQ1608" s="4"/>
      <c r="CR1608" s="4"/>
      <c r="CS1608" s="4"/>
      <c r="CT1608" s="4"/>
      <c r="CU1608" s="4"/>
      <c r="CV1608" s="4"/>
      <c r="CW1608" s="4"/>
    </row>
    <row r="1609" ht="12.75" customHeight="1">
      <c r="A1609" s="4"/>
      <c r="B1609" s="4"/>
      <c r="C1609" s="4"/>
      <c r="D1609" s="4"/>
      <c r="E1609" s="4"/>
      <c r="F1609" s="4"/>
      <c r="G1609" s="4"/>
      <c r="H1609" s="4"/>
      <c r="I1609" s="4"/>
      <c r="J1609" s="5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64">
        <v>2010.0</v>
      </c>
      <c r="AM1609" s="64">
        <v>5.0</v>
      </c>
      <c r="AN1609" s="65" t="s">
        <v>63</v>
      </c>
      <c r="AO1609" s="65" t="s">
        <v>69</v>
      </c>
      <c r="AP1609" s="64">
        <v>83.0</v>
      </c>
      <c r="AQ1609" s="64">
        <v>101.0</v>
      </c>
      <c r="AR1609" s="65" t="str">
        <f>IF(Stats!$AP1609&gt;Stats!$AQ1609,Stats!$AN1609,Stats!$AO1609)</f>
        <v>Todd</v>
      </c>
      <c r="AS1609" s="65" t="str">
        <f>IF(Stats!$AR1609=Stats!$AN1609,CONCATENATE(Stats!$AN1609," over ",Stats!$AO1609),CONCATENATE(Stats!$AO1609," over ",Stats!$AN1609))</f>
        <v>Todd over Mike S</v>
      </c>
      <c r="AT1609" s="65" t="str">
        <f>IF(Stats!$AR1609=Stats!$AO1609,CONCATENATE(Stats!$AN1609," loser to ",Stats!$AO1609),CONCATENATE(Stats!$AO1609," loser to ",Stats!$AN1609))</f>
        <v>Mike S loser to Todd</v>
      </c>
      <c r="AU1609" s="64">
        <f>ABS(Stats!$AQ1609-Stats!$AP1609)</f>
        <v>18</v>
      </c>
      <c r="AV1609" s="64">
        <f>Stats!$AQ1609+Stats!$AP1609</f>
        <v>184</v>
      </c>
      <c r="AW1609" s="64"/>
      <c r="AX1609" s="4"/>
      <c r="AY1609" s="4"/>
      <c r="AZ1609" s="4"/>
      <c r="BB1609" s="4"/>
      <c r="BC1609" s="4"/>
      <c r="BD1609" s="4"/>
      <c r="BE1609" s="4"/>
      <c r="BG1609" s="4"/>
      <c r="BH1609" s="4"/>
      <c r="BI1609" s="4"/>
      <c r="BJ1609" s="4"/>
      <c r="BK1609" s="4"/>
      <c r="BL1609" s="4"/>
      <c r="BM1609" s="4"/>
      <c r="BN1609" s="4"/>
      <c r="BO1609" s="4"/>
      <c r="BP1609" s="4"/>
      <c r="BQ1609" s="4"/>
      <c r="BR1609" s="4"/>
      <c r="BS1609" s="4"/>
      <c r="BT1609" s="4"/>
      <c r="BU1609" s="4"/>
      <c r="BV1609" s="4"/>
      <c r="BW1609" s="4"/>
      <c r="BX1609" s="4"/>
      <c r="BY1609" s="4"/>
      <c r="BZ1609" s="4"/>
      <c r="CA1609" s="4"/>
      <c r="CB1609" s="4"/>
      <c r="CC1609" s="4"/>
      <c r="CD1609" s="4"/>
      <c r="CE1609" s="4"/>
      <c r="CF1609" s="4"/>
      <c r="CG1609" s="4"/>
      <c r="CH1609" s="4"/>
      <c r="CI1609" s="4"/>
      <c r="CJ1609" s="4"/>
      <c r="CK1609" s="4"/>
      <c r="CL1609" s="4"/>
      <c r="CM1609" s="4"/>
      <c r="CN1609" s="4"/>
      <c r="CO1609" s="4"/>
      <c r="CP1609" s="4"/>
      <c r="CQ1609" s="4"/>
      <c r="CR1609" s="4"/>
      <c r="CS1609" s="4"/>
      <c r="CT1609" s="4"/>
      <c r="CU1609" s="4"/>
      <c r="CV1609" s="4"/>
      <c r="CW1609" s="4"/>
    </row>
    <row r="1610" ht="12.75" customHeight="1">
      <c r="A1610" s="4"/>
      <c r="B1610" s="4"/>
      <c r="C1610" s="4"/>
      <c r="D1610" s="4"/>
      <c r="E1610" s="4"/>
      <c r="F1610" s="4"/>
      <c r="G1610" s="4"/>
      <c r="H1610" s="4"/>
      <c r="I1610" s="4"/>
      <c r="J1610" s="5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5">
        <v>2010.0</v>
      </c>
      <c r="AM1610" s="45">
        <v>4.0</v>
      </c>
      <c r="AN1610" s="46" t="s">
        <v>61</v>
      </c>
      <c r="AO1610" s="46" t="s">
        <v>66</v>
      </c>
      <c r="AP1610" s="45">
        <v>77.0</v>
      </c>
      <c r="AQ1610" s="45">
        <v>75.0</v>
      </c>
      <c r="AR1610" s="46" t="str">
        <f>IF(Stats!$AP1610&gt;Stats!$AQ1610,Stats!$AN1610,Stats!$AO1610)</f>
        <v>Jimmy</v>
      </c>
      <c r="AS1610" s="46" t="str">
        <f>IF(Stats!$AR1610=Stats!$AN1610,CONCATENATE(Stats!$AN1610," over ",Stats!$AO1610),CONCATENATE(Stats!$AO1610," over ",Stats!$AN1610))</f>
        <v>Jimmy over Nixon</v>
      </c>
      <c r="AT1610" s="46" t="str">
        <f>IF(Stats!$AR1610=Stats!$AO1610,CONCATENATE(Stats!$AN1610," loser to ",Stats!$AO1610),CONCATENATE(Stats!$AO1610," loser to ",Stats!$AN1610))</f>
        <v>Nixon loser to Jimmy</v>
      </c>
      <c r="AU1610" s="45">
        <f>ABS(Stats!$AQ1610-Stats!$AP1610)</f>
        <v>2</v>
      </c>
      <c r="AV1610" s="45">
        <f>Stats!$AQ1610+Stats!$AP1610</f>
        <v>152</v>
      </c>
      <c r="AW1610" s="45"/>
      <c r="AX1610" s="4"/>
      <c r="AY1610" s="4"/>
      <c r="AZ1610" s="4"/>
      <c r="BB1610" s="4"/>
      <c r="BC1610" s="4"/>
      <c r="BD1610" s="4"/>
      <c r="BE1610" s="4"/>
      <c r="BG1610" s="4"/>
      <c r="BH1610" s="4"/>
      <c r="BI1610" s="4"/>
      <c r="BJ1610" s="4"/>
      <c r="BK1610" s="4"/>
      <c r="BL1610" s="4"/>
      <c r="BM1610" s="4"/>
      <c r="BN1610" s="4"/>
      <c r="BO1610" s="4"/>
      <c r="BP1610" s="4"/>
      <c r="BQ1610" s="4"/>
      <c r="BR1610" s="4"/>
      <c r="BS1610" s="4"/>
      <c r="BT1610" s="4"/>
      <c r="BU1610" s="4"/>
      <c r="BV1610" s="4"/>
      <c r="BW1610" s="4"/>
      <c r="BX1610" s="4"/>
      <c r="BY1610" s="4"/>
      <c r="BZ1610" s="4"/>
      <c r="CA1610" s="4"/>
      <c r="CB1610" s="4"/>
      <c r="CC1610" s="4"/>
      <c r="CD1610" s="4"/>
      <c r="CE1610" s="4"/>
      <c r="CF1610" s="4"/>
      <c r="CG1610" s="4"/>
      <c r="CH1610" s="4"/>
      <c r="CI1610" s="4"/>
      <c r="CJ1610" s="4"/>
      <c r="CK1610" s="4"/>
      <c r="CL1610" s="4"/>
      <c r="CM1610" s="4"/>
      <c r="CN1610" s="4"/>
      <c r="CO1610" s="4"/>
      <c r="CP1610" s="4"/>
      <c r="CQ1610" s="4"/>
      <c r="CR1610" s="4"/>
      <c r="CS1610" s="4"/>
      <c r="CT1610" s="4"/>
      <c r="CU1610" s="4"/>
      <c r="CV1610" s="4"/>
      <c r="CW1610" s="4"/>
    </row>
    <row r="1611" ht="12.75" customHeight="1">
      <c r="A1611" s="4"/>
      <c r="B1611" s="4"/>
      <c r="C1611" s="4"/>
      <c r="D1611" s="4"/>
      <c r="E1611" s="4"/>
      <c r="F1611" s="4"/>
      <c r="G1611" s="4"/>
      <c r="H1611" s="4"/>
      <c r="I1611" s="4"/>
      <c r="J1611" s="5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64">
        <v>2010.0</v>
      </c>
      <c r="AM1611" s="64">
        <v>4.0</v>
      </c>
      <c r="AN1611" s="65" t="s">
        <v>50</v>
      </c>
      <c r="AO1611" s="65" t="s">
        <v>56</v>
      </c>
      <c r="AP1611" s="64">
        <v>62.0</v>
      </c>
      <c r="AQ1611" s="64">
        <v>79.0</v>
      </c>
      <c r="AR1611" s="65" t="str">
        <f>IF(Stats!$AP1611&gt;Stats!$AQ1611,Stats!$AN1611,Stats!$AO1611)</f>
        <v>David S</v>
      </c>
      <c r="AS1611" s="65" t="str">
        <f>IF(Stats!$AR1611=Stats!$AN1611,CONCATENATE(Stats!$AN1611," over ",Stats!$AO1611),CONCATENATE(Stats!$AO1611," over ",Stats!$AN1611))</f>
        <v>David S over AJ</v>
      </c>
      <c r="AT1611" s="65" t="str">
        <f>IF(Stats!$AR1611=Stats!$AO1611,CONCATENATE(Stats!$AN1611," loser to ",Stats!$AO1611),CONCATENATE(Stats!$AO1611," loser to ",Stats!$AN1611))</f>
        <v>AJ loser to David S</v>
      </c>
      <c r="AU1611" s="64">
        <f>ABS(Stats!$AQ1611-Stats!$AP1611)</f>
        <v>17</v>
      </c>
      <c r="AV1611" s="64">
        <f>Stats!$AQ1611+Stats!$AP1611</f>
        <v>141</v>
      </c>
      <c r="AW1611" s="64"/>
      <c r="AX1611" s="4"/>
      <c r="AY1611" s="4"/>
      <c r="AZ1611" s="4"/>
      <c r="BB1611" s="4"/>
      <c r="BC1611" s="4"/>
      <c r="BD1611" s="4"/>
      <c r="BE1611" s="4"/>
      <c r="BG1611" s="4"/>
      <c r="BH1611" s="4"/>
      <c r="BI1611" s="4"/>
      <c r="BJ1611" s="4"/>
      <c r="BK1611" s="4"/>
      <c r="BL1611" s="4"/>
      <c r="BM1611" s="4"/>
      <c r="BN1611" s="4"/>
      <c r="BO1611" s="4"/>
      <c r="BP1611" s="4"/>
      <c r="BQ1611" s="4"/>
      <c r="BR1611" s="4"/>
      <c r="BS1611" s="4"/>
      <c r="BT1611" s="4"/>
      <c r="BU1611" s="4"/>
      <c r="BV1611" s="4"/>
      <c r="BW1611" s="4"/>
      <c r="BX1611" s="4"/>
      <c r="BY1611" s="4"/>
      <c r="BZ1611" s="4"/>
      <c r="CA1611" s="4"/>
      <c r="CB1611" s="4"/>
      <c r="CC1611" s="4"/>
      <c r="CD1611" s="4"/>
      <c r="CE1611" s="4"/>
      <c r="CF1611" s="4"/>
      <c r="CG1611" s="4"/>
      <c r="CH1611" s="4"/>
      <c r="CI1611" s="4"/>
      <c r="CJ1611" s="4"/>
      <c r="CK1611" s="4"/>
      <c r="CL1611" s="4"/>
      <c r="CM1611" s="4"/>
      <c r="CN1611" s="4"/>
      <c r="CO1611" s="4"/>
      <c r="CP1611" s="4"/>
      <c r="CQ1611" s="4"/>
      <c r="CR1611" s="4"/>
      <c r="CS1611" s="4"/>
      <c r="CT1611" s="4"/>
      <c r="CU1611" s="4"/>
      <c r="CV1611" s="4"/>
      <c r="CW1611" s="4"/>
    </row>
    <row r="1612" ht="12.75" customHeight="1">
      <c r="A1612" s="4"/>
      <c r="B1612" s="4"/>
      <c r="C1612" s="4"/>
      <c r="D1612" s="4"/>
      <c r="E1612" s="4"/>
      <c r="F1612" s="4"/>
      <c r="G1612" s="4"/>
      <c r="H1612" s="4"/>
      <c r="I1612" s="4"/>
      <c r="J1612" s="5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5">
        <v>2010.0</v>
      </c>
      <c r="AM1612" s="45">
        <v>4.0</v>
      </c>
      <c r="AN1612" s="46" t="s">
        <v>59</v>
      </c>
      <c r="AO1612" s="46" t="s">
        <v>62</v>
      </c>
      <c r="AP1612" s="45">
        <v>77.0</v>
      </c>
      <c r="AQ1612" s="45">
        <v>89.0</v>
      </c>
      <c r="AR1612" s="46" t="str">
        <f>IF(Stats!$AP1612&gt;Stats!$AQ1612,Stats!$AN1612,Stats!$AO1612)</f>
        <v>Kohl</v>
      </c>
      <c r="AS1612" s="46" t="str">
        <f>IF(Stats!$AR1612=Stats!$AN1612,CONCATENATE(Stats!$AN1612," over ",Stats!$AO1612),CONCATENATE(Stats!$AO1612," over ",Stats!$AN1612))</f>
        <v>Kohl over Forrest</v>
      </c>
      <c r="AT1612" s="46" t="str">
        <f>IF(Stats!$AR1612=Stats!$AO1612,CONCATENATE(Stats!$AN1612," loser to ",Stats!$AO1612),CONCATENATE(Stats!$AO1612," loser to ",Stats!$AN1612))</f>
        <v>Forrest loser to Kohl</v>
      </c>
      <c r="AU1612" s="45">
        <f>ABS(Stats!$AQ1612-Stats!$AP1612)</f>
        <v>12</v>
      </c>
      <c r="AV1612" s="45">
        <f>Stats!$AQ1612+Stats!$AP1612</f>
        <v>166</v>
      </c>
      <c r="AW1612" s="45"/>
      <c r="AX1612" s="4"/>
      <c r="AY1612" s="4"/>
      <c r="AZ1612" s="4"/>
      <c r="BB1612" s="4"/>
      <c r="BC1612" s="4"/>
      <c r="BD1612" s="4"/>
      <c r="BE1612" s="4"/>
      <c r="BG1612" s="4"/>
      <c r="BH1612" s="4"/>
      <c r="BI1612" s="4"/>
      <c r="BJ1612" s="4"/>
      <c r="BK1612" s="4"/>
      <c r="BL1612" s="4"/>
      <c r="BM1612" s="4"/>
      <c r="BN1612" s="4"/>
      <c r="BO1612" s="4"/>
      <c r="BP1612" s="4"/>
      <c r="BQ1612" s="4"/>
      <c r="BR1612" s="4"/>
      <c r="BS1612" s="4"/>
      <c r="BT1612" s="4"/>
      <c r="BU1612" s="4"/>
      <c r="BV1612" s="4"/>
      <c r="BW1612" s="4"/>
      <c r="BX1612" s="4"/>
      <c r="BY1612" s="4"/>
      <c r="BZ1612" s="4"/>
      <c r="CA1612" s="4"/>
      <c r="CB1612" s="4"/>
      <c r="CC1612" s="4"/>
      <c r="CD1612" s="4"/>
      <c r="CE1612" s="4"/>
      <c r="CF1612" s="4"/>
      <c r="CG1612" s="4"/>
      <c r="CH1612" s="4"/>
      <c r="CI1612" s="4"/>
      <c r="CJ1612" s="4"/>
      <c r="CK1612" s="4"/>
      <c r="CL1612" s="4"/>
      <c r="CM1612" s="4"/>
      <c r="CN1612" s="4"/>
      <c r="CO1612" s="4"/>
      <c r="CP1612" s="4"/>
      <c r="CQ1612" s="4"/>
      <c r="CR1612" s="4"/>
      <c r="CS1612" s="4"/>
      <c r="CT1612" s="4"/>
      <c r="CU1612" s="4"/>
      <c r="CV1612" s="4"/>
      <c r="CW1612" s="4"/>
    </row>
    <row r="1613" ht="12.75" customHeight="1">
      <c r="A1613" s="4"/>
      <c r="B1613" s="4"/>
      <c r="C1613" s="4"/>
      <c r="D1613" s="4"/>
      <c r="E1613" s="4"/>
      <c r="F1613" s="4"/>
      <c r="G1613" s="4"/>
      <c r="H1613" s="4"/>
      <c r="I1613" s="4"/>
      <c r="J1613" s="5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64">
        <v>2010.0</v>
      </c>
      <c r="AM1613" s="64">
        <v>4.0</v>
      </c>
      <c r="AN1613" s="65" t="s">
        <v>49</v>
      </c>
      <c r="AO1613" s="65" t="s">
        <v>55</v>
      </c>
      <c r="AP1613" s="64">
        <v>94.0</v>
      </c>
      <c r="AQ1613" s="64">
        <v>62.0</v>
      </c>
      <c r="AR1613" s="65" t="str">
        <f>IF(Stats!$AP1613&gt;Stats!$AQ1613,Stats!$AN1613,Stats!$AO1613)</f>
        <v>Adler</v>
      </c>
      <c r="AS1613" s="65" t="str">
        <f>IF(Stats!$AR1613=Stats!$AN1613,CONCATENATE(Stats!$AN1613," over ",Stats!$AO1613),CONCATENATE(Stats!$AO1613," over ",Stats!$AN1613))</f>
        <v>Adler over Dave</v>
      </c>
      <c r="AT1613" s="65" t="str">
        <f>IF(Stats!$AR1613=Stats!$AO1613,CONCATENATE(Stats!$AN1613," loser to ",Stats!$AO1613),CONCATENATE(Stats!$AO1613," loser to ",Stats!$AN1613))</f>
        <v>Dave loser to Adler</v>
      </c>
      <c r="AU1613" s="64">
        <f>ABS(Stats!$AQ1613-Stats!$AP1613)</f>
        <v>32</v>
      </c>
      <c r="AV1613" s="64">
        <f>Stats!$AQ1613+Stats!$AP1613</f>
        <v>156</v>
      </c>
      <c r="AW1613" s="64"/>
      <c r="AX1613" s="4"/>
      <c r="AY1613" s="4"/>
      <c r="AZ1613" s="4"/>
      <c r="BB1613" s="4"/>
      <c r="BC1613" s="4"/>
      <c r="BD1613" s="4"/>
      <c r="BE1613" s="4"/>
      <c r="BG1613" s="4"/>
      <c r="BH1613" s="4"/>
      <c r="BI1613" s="4"/>
      <c r="BJ1613" s="4"/>
      <c r="BK1613" s="4"/>
      <c r="BL1613" s="4"/>
      <c r="BM1613" s="4"/>
      <c r="BN1613" s="4"/>
      <c r="BO1613" s="4"/>
      <c r="BP1613" s="4"/>
      <c r="BQ1613" s="4"/>
      <c r="BR1613" s="4"/>
      <c r="BS1613" s="4"/>
      <c r="BT1613" s="4"/>
      <c r="BU1613" s="4"/>
      <c r="BV1613" s="4"/>
      <c r="BW1613" s="4"/>
      <c r="BX1613" s="4"/>
      <c r="BY1613" s="4"/>
      <c r="BZ1613" s="4"/>
      <c r="CA1613" s="4"/>
      <c r="CB1613" s="4"/>
      <c r="CC1613" s="4"/>
      <c r="CD1613" s="4"/>
      <c r="CE1613" s="4"/>
      <c r="CF1613" s="4"/>
      <c r="CG1613" s="4"/>
      <c r="CH1613" s="4"/>
      <c r="CI1613" s="4"/>
      <c r="CJ1613" s="4"/>
      <c r="CK1613" s="4"/>
      <c r="CL1613" s="4"/>
      <c r="CM1613" s="4"/>
      <c r="CN1613" s="4"/>
      <c r="CO1613" s="4"/>
      <c r="CP1613" s="4"/>
      <c r="CQ1613" s="4"/>
      <c r="CR1613" s="4"/>
      <c r="CS1613" s="4"/>
      <c r="CT1613" s="4"/>
      <c r="CU1613" s="4"/>
      <c r="CV1613" s="4"/>
      <c r="CW1613" s="4"/>
    </row>
    <row r="1614" ht="12.75" customHeight="1">
      <c r="A1614" s="4"/>
      <c r="B1614" s="4"/>
      <c r="C1614" s="4"/>
      <c r="D1614" s="4"/>
      <c r="E1614" s="4"/>
      <c r="F1614" s="4"/>
      <c r="G1614" s="4"/>
      <c r="H1614" s="4"/>
      <c r="I1614" s="4"/>
      <c r="J1614" s="5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5">
        <v>2010.0</v>
      </c>
      <c r="AM1614" s="45">
        <v>4.0</v>
      </c>
      <c r="AN1614" s="46" t="s">
        <v>69</v>
      </c>
      <c r="AO1614" s="46" t="s">
        <v>54</v>
      </c>
      <c r="AP1614" s="45">
        <v>108.0</v>
      </c>
      <c r="AQ1614" s="45">
        <v>107.0</v>
      </c>
      <c r="AR1614" s="46" t="str">
        <f>IF(Stats!$AP1614&gt;Stats!$AQ1614,Stats!$AN1614,Stats!$AO1614)</f>
        <v>Todd</v>
      </c>
      <c r="AS1614" s="46" t="str">
        <f>IF(Stats!$AR1614=Stats!$AN1614,CONCATENATE(Stats!$AN1614," over ",Stats!$AO1614),CONCATENATE(Stats!$AO1614," over ",Stats!$AN1614))</f>
        <v>Todd over Dane</v>
      </c>
      <c r="AT1614" s="46" t="str">
        <f>IF(Stats!$AR1614=Stats!$AO1614,CONCATENATE(Stats!$AN1614," loser to ",Stats!$AO1614),CONCATENATE(Stats!$AO1614," loser to ",Stats!$AN1614))</f>
        <v>Dane loser to Todd</v>
      </c>
      <c r="AU1614" s="45">
        <f>ABS(Stats!$AQ1614-Stats!$AP1614)</f>
        <v>1</v>
      </c>
      <c r="AV1614" s="45">
        <f>Stats!$AQ1614+Stats!$AP1614</f>
        <v>215</v>
      </c>
      <c r="AW1614" s="45"/>
      <c r="AX1614" s="4"/>
      <c r="AY1614" s="4"/>
      <c r="AZ1614" s="4"/>
      <c r="BB1614" s="4"/>
      <c r="BC1614" s="4"/>
      <c r="BD1614" s="4"/>
      <c r="BE1614" s="4"/>
      <c r="BG1614" s="4"/>
      <c r="BH1614" s="4"/>
      <c r="BI1614" s="4"/>
      <c r="BJ1614" s="4"/>
      <c r="BK1614" s="4"/>
      <c r="BL1614" s="4"/>
      <c r="BM1614" s="4"/>
      <c r="BN1614" s="4"/>
      <c r="BO1614" s="4"/>
      <c r="BP1614" s="4"/>
      <c r="BQ1614" s="4"/>
      <c r="BR1614" s="4"/>
      <c r="BS1614" s="4"/>
      <c r="BT1614" s="4"/>
      <c r="BU1614" s="4"/>
      <c r="BV1614" s="4"/>
      <c r="BW1614" s="4"/>
      <c r="BX1614" s="4"/>
      <c r="BY1614" s="4"/>
      <c r="BZ1614" s="4"/>
      <c r="CA1614" s="4"/>
      <c r="CB1614" s="4"/>
      <c r="CC1614" s="4"/>
      <c r="CD1614" s="4"/>
      <c r="CE1614" s="4"/>
      <c r="CF1614" s="4"/>
      <c r="CG1614" s="4"/>
      <c r="CH1614" s="4"/>
      <c r="CI1614" s="4"/>
      <c r="CJ1614" s="4"/>
      <c r="CK1614" s="4"/>
      <c r="CL1614" s="4"/>
      <c r="CM1614" s="4"/>
      <c r="CN1614" s="4"/>
      <c r="CO1614" s="4"/>
      <c r="CP1614" s="4"/>
      <c r="CQ1614" s="4"/>
      <c r="CR1614" s="4"/>
      <c r="CS1614" s="4"/>
      <c r="CT1614" s="4"/>
      <c r="CU1614" s="4"/>
      <c r="CV1614" s="4"/>
      <c r="CW1614" s="4"/>
    </row>
    <row r="1615" ht="12.75" customHeight="1">
      <c r="A1615" s="4"/>
      <c r="B1615" s="4"/>
      <c r="C1615" s="4"/>
      <c r="D1615" s="4"/>
      <c r="E1615" s="4"/>
      <c r="F1615" s="4"/>
      <c r="G1615" s="4"/>
      <c r="H1615" s="4"/>
      <c r="I1615" s="4"/>
      <c r="J1615" s="5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64">
        <v>2010.0</v>
      </c>
      <c r="AM1615" s="64">
        <v>4.0</v>
      </c>
      <c r="AN1615" s="65" t="s">
        <v>63</v>
      </c>
      <c r="AO1615" s="65" t="s">
        <v>68</v>
      </c>
      <c r="AP1615" s="64">
        <v>83.0</v>
      </c>
      <c r="AQ1615" s="64">
        <v>71.0</v>
      </c>
      <c r="AR1615" s="65" t="str">
        <f>IF(Stats!$AP1615&gt;Stats!$AQ1615,Stats!$AN1615,Stats!$AO1615)</f>
        <v>Mike S</v>
      </c>
      <c r="AS1615" s="65" t="str">
        <f>IF(Stats!$AR1615=Stats!$AN1615,CONCATENATE(Stats!$AN1615," over ",Stats!$AO1615),CONCATENATE(Stats!$AO1615," over ",Stats!$AN1615))</f>
        <v>Mike S over Ryan</v>
      </c>
      <c r="AT1615" s="65" t="str">
        <f>IF(Stats!$AR1615=Stats!$AO1615,CONCATENATE(Stats!$AN1615," loser to ",Stats!$AO1615),CONCATENATE(Stats!$AO1615," loser to ",Stats!$AN1615))</f>
        <v>Ryan loser to Mike S</v>
      </c>
      <c r="AU1615" s="64">
        <f>ABS(Stats!$AQ1615-Stats!$AP1615)</f>
        <v>12</v>
      </c>
      <c r="AV1615" s="64">
        <f>Stats!$AQ1615+Stats!$AP1615</f>
        <v>154</v>
      </c>
      <c r="AW1615" s="64"/>
      <c r="AX1615" s="4"/>
      <c r="AY1615" s="4"/>
      <c r="AZ1615" s="4"/>
      <c r="BB1615" s="4"/>
      <c r="BC1615" s="4"/>
      <c r="BD1615" s="4"/>
      <c r="BE1615" s="4"/>
      <c r="BG1615" s="4"/>
      <c r="BH1615" s="4"/>
      <c r="BI1615" s="4"/>
      <c r="BJ1615" s="4"/>
      <c r="BK1615" s="4"/>
      <c r="BL1615" s="4"/>
      <c r="BM1615" s="4"/>
      <c r="BN1615" s="4"/>
      <c r="BO1615" s="4"/>
      <c r="BP1615" s="4"/>
      <c r="BQ1615" s="4"/>
      <c r="BR1615" s="4"/>
      <c r="BS1615" s="4"/>
      <c r="BT1615" s="4"/>
      <c r="BU1615" s="4"/>
      <c r="BV1615" s="4"/>
      <c r="BW1615" s="4"/>
      <c r="BX1615" s="4"/>
      <c r="BY1615" s="4"/>
      <c r="BZ1615" s="4"/>
      <c r="CA1615" s="4"/>
      <c r="CB1615" s="4"/>
      <c r="CC1615" s="4"/>
      <c r="CD1615" s="4"/>
      <c r="CE1615" s="4"/>
      <c r="CF1615" s="4"/>
      <c r="CG1615" s="4"/>
      <c r="CH1615" s="4"/>
      <c r="CI1615" s="4"/>
      <c r="CJ1615" s="4"/>
      <c r="CK1615" s="4"/>
      <c r="CL1615" s="4"/>
      <c r="CM1615" s="4"/>
      <c r="CN1615" s="4"/>
      <c r="CO1615" s="4"/>
      <c r="CP1615" s="4"/>
      <c r="CQ1615" s="4"/>
      <c r="CR1615" s="4"/>
      <c r="CS1615" s="4"/>
      <c r="CT1615" s="4"/>
      <c r="CU1615" s="4"/>
      <c r="CV1615" s="4"/>
      <c r="CW1615" s="4"/>
    </row>
    <row r="1616" ht="12.75" customHeight="1">
      <c r="A1616" s="4"/>
      <c r="B1616" s="4"/>
      <c r="C1616" s="4"/>
      <c r="D1616" s="4"/>
      <c r="E1616" s="4"/>
      <c r="F1616" s="4"/>
      <c r="G1616" s="4"/>
      <c r="H1616" s="4"/>
      <c r="I1616" s="4"/>
      <c r="J1616" s="5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5">
        <v>2010.0</v>
      </c>
      <c r="AM1616" s="45">
        <v>3.0</v>
      </c>
      <c r="AN1616" s="46" t="s">
        <v>66</v>
      </c>
      <c r="AO1616" s="46" t="s">
        <v>50</v>
      </c>
      <c r="AP1616" s="45">
        <v>97.0</v>
      </c>
      <c r="AQ1616" s="45">
        <v>94.0</v>
      </c>
      <c r="AR1616" s="46" t="str">
        <f>IF(Stats!$AP1616&gt;Stats!$AQ1616,Stats!$AN1616,Stats!$AO1616)</f>
        <v>Nixon</v>
      </c>
      <c r="AS1616" s="46" t="str">
        <f>IF(Stats!$AR1616=Stats!$AN1616,CONCATENATE(Stats!$AN1616," over ",Stats!$AO1616),CONCATENATE(Stats!$AO1616," over ",Stats!$AN1616))</f>
        <v>Nixon over AJ</v>
      </c>
      <c r="AT1616" s="46" t="str">
        <f>IF(Stats!$AR1616=Stats!$AO1616,CONCATENATE(Stats!$AN1616," loser to ",Stats!$AO1616),CONCATENATE(Stats!$AO1616," loser to ",Stats!$AN1616))</f>
        <v>AJ loser to Nixon</v>
      </c>
      <c r="AU1616" s="45">
        <f>ABS(Stats!$AQ1616-Stats!$AP1616)</f>
        <v>3</v>
      </c>
      <c r="AV1616" s="45">
        <f>Stats!$AQ1616+Stats!$AP1616</f>
        <v>191</v>
      </c>
      <c r="AW1616" s="45"/>
      <c r="AX1616" s="4"/>
      <c r="AY1616" s="4"/>
      <c r="AZ1616" s="4"/>
      <c r="BB1616" s="4"/>
      <c r="BC1616" s="4"/>
      <c r="BD1616" s="4"/>
      <c r="BE1616" s="4"/>
      <c r="BG1616" s="4"/>
      <c r="BH1616" s="4"/>
      <c r="BI1616" s="4"/>
      <c r="BJ1616" s="4"/>
      <c r="BK1616" s="4"/>
      <c r="BL1616" s="4"/>
      <c r="BM1616" s="4"/>
      <c r="BN1616" s="4"/>
      <c r="BO1616" s="4"/>
      <c r="BP1616" s="4"/>
      <c r="BQ1616" s="4"/>
      <c r="BR1616" s="4"/>
      <c r="BS1616" s="4"/>
      <c r="BT1616" s="4"/>
      <c r="BU1616" s="4"/>
      <c r="BV1616" s="4"/>
      <c r="BW1616" s="4"/>
      <c r="BX1616" s="4"/>
      <c r="BY1616" s="4"/>
      <c r="BZ1616" s="4"/>
      <c r="CA1616" s="4"/>
      <c r="CB1616" s="4"/>
      <c r="CC1616" s="4"/>
      <c r="CD1616" s="4"/>
      <c r="CE1616" s="4"/>
      <c r="CF1616" s="4"/>
      <c r="CG1616" s="4"/>
      <c r="CH1616" s="4"/>
      <c r="CI1616" s="4"/>
      <c r="CJ1616" s="4"/>
      <c r="CK1616" s="4"/>
      <c r="CL1616" s="4"/>
      <c r="CM1616" s="4"/>
      <c r="CN1616" s="4"/>
      <c r="CO1616" s="4"/>
      <c r="CP1616" s="4"/>
      <c r="CQ1616" s="4"/>
      <c r="CR1616" s="4"/>
      <c r="CS1616" s="4"/>
      <c r="CT1616" s="4"/>
      <c r="CU1616" s="4"/>
      <c r="CV1616" s="4"/>
      <c r="CW1616" s="4"/>
    </row>
    <row r="1617" ht="12.75" customHeight="1">
      <c r="A1617" s="4"/>
      <c r="B1617" s="4"/>
      <c r="C1617" s="4"/>
      <c r="D1617" s="4"/>
      <c r="E1617" s="4"/>
      <c r="F1617" s="4"/>
      <c r="G1617" s="4"/>
      <c r="H1617" s="4"/>
      <c r="I1617" s="4"/>
      <c r="J1617" s="5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64">
        <v>2010.0</v>
      </c>
      <c r="AM1617" s="64">
        <v>3.0</v>
      </c>
      <c r="AN1617" s="65" t="s">
        <v>61</v>
      </c>
      <c r="AO1617" s="65" t="s">
        <v>59</v>
      </c>
      <c r="AP1617" s="64">
        <v>75.0</v>
      </c>
      <c r="AQ1617" s="64">
        <v>79.0</v>
      </c>
      <c r="AR1617" s="65" t="str">
        <f>IF(Stats!$AP1617&gt;Stats!$AQ1617,Stats!$AN1617,Stats!$AO1617)</f>
        <v>Forrest</v>
      </c>
      <c r="AS1617" s="65" t="str">
        <f>IF(Stats!$AR1617=Stats!$AN1617,CONCATENATE(Stats!$AN1617," over ",Stats!$AO1617),CONCATENATE(Stats!$AO1617," over ",Stats!$AN1617))</f>
        <v>Forrest over Jimmy</v>
      </c>
      <c r="AT1617" s="65" t="str">
        <f>IF(Stats!$AR1617=Stats!$AO1617,CONCATENATE(Stats!$AN1617," loser to ",Stats!$AO1617),CONCATENATE(Stats!$AO1617," loser to ",Stats!$AN1617))</f>
        <v>Jimmy loser to Forrest</v>
      </c>
      <c r="AU1617" s="64">
        <f>ABS(Stats!$AQ1617-Stats!$AP1617)</f>
        <v>4</v>
      </c>
      <c r="AV1617" s="64">
        <f>Stats!$AQ1617+Stats!$AP1617</f>
        <v>154</v>
      </c>
      <c r="AW1617" s="64"/>
      <c r="AX1617" s="4"/>
      <c r="AY1617" s="4"/>
      <c r="AZ1617" s="4"/>
      <c r="BB1617" s="4"/>
      <c r="BC1617" s="4"/>
      <c r="BD1617" s="4"/>
      <c r="BE1617" s="4"/>
      <c r="BG1617" s="4"/>
      <c r="BH1617" s="4"/>
      <c r="BI1617" s="4"/>
      <c r="BJ1617" s="4"/>
      <c r="BK1617" s="4"/>
      <c r="BL1617" s="4"/>
      <c r="BM1617" s="4"/>
      <c r="BN1617" s="4"/>
      <c r="BO1617" s="4"/>
      <c r="BP1617" s="4"/>
      <c r="BQ1617" s="4"/>
      <c r="BR1617" s="4"/>
      <c r="BS1617" s="4"/>
      <c r="BT1617" s="4"/>
      <c r="BU1617" s="4"/>
      <c r="BV1617" s="4"/>
      <c r="BW1617" s="4"/>
      <c r="BX1617" s="4"/>
      <c r="BY1617" s="4"/>
      <c r="BZ1617" s="4"/>
      <c r="CA1617" s="4"/>
      <c r="CB1617" s="4"/>
      <c r="CC1617" s="4"/>
      <c r="CD1617" s="4"/>
      <c r="CE1617" s="4"/>
      <c r="CF1617" s="4"/>
      <c r="CG1617" s="4"/>
      <c r="CH1617" s="4"/>
      <c r="CI1617" s="4"/>
      <c r="CJ1617" s="4"/>
      <c r="CK1617" s="4"/>
      <c r="CL1617" s="4"/>
      <c r="CM1617" s="4"/>
      <c r="CN1617" s="4"/>
      <c r="CO1617" s="4"/>
      <c r="CP1617" s="4"/>
      <c r="CQ1617" s="4"/>
      <c r="CR1617" s="4"/>
      <c r="CS1617" s="4"/>
      <c r="CT1617" s="4"/>
      <c r="CU1617" s="4"/>
      <c r="CV1617" s="4"/>
      <c r="CW1617" s="4"/>
    </row>
    <row r="1618" ht="12.75" customHeight="1">
      <c r="A1618" s="4"/>
      <c r="B1618" s="4"/>
      <c r="C1618" s="4"/>
      <c r="D1618" s="4"/>
      <c r="E1618" s="4"/>
      <c r="F1618" s="4"/>
      <c r="G1618" s="4"/>
      <c r="H1618" s="4"/>
      <c r="I1618" s="4"/>
      <c r="J1618" s="5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5">
        <v>2010.0</v>
      </c>
      <c r="AM1618" s="45">
        <v>3.0</v>
      </c>
      <c r="AN1618" s="46" t="s">
        <v>56</v>
      </c>
      <c r="AO1618" s="46" t="s">
        <v>62</v>
      </c>
      <c r="AP1618" s="45">
        <v>51.0</v>
      </c>
      <c r="AQ1618" s="45">
        <v>107.0</v>
      </c>
      <c r="AR1618" s="46" t="str">
        <f>IF(Stats!$AP1618&gt;Stats!$AQ1618,Stats!$AN1618,Stats!$AO1618)</f>
        <v>Kohl</v>
      </c>
      <c r="AS1618" s="46" t="str">
        <f>IF(Stats!$AR1618=Stats!$AN1618,CONCATENATE(Stats!$AN1618," over ",Stats!$AO1618),CONCATENATE(Stats!$AO1618," over ",Stats!$AN1618))</f>
        <v>Kohl over David S</v>
      </c>
      <c r="AT1618" s="46" t="str">
        <f>IF(Stats!$AR1618=Stats!$AO1618,CONCATENATE(Stats!$AN1618," loser to ",Stats!$AO1618),CONCATENATE(Stats!$AO1618," loser to ",Stats!$AN1618))</f>
        <v>David S loser to Kohl</v>
      </c>
      <c r="AU1618" s="45">
        <f>ABS(Stats!$AQ1618-Stats!$AP1618)</f>
        <v>56</v>
      </c>
      <c r="AV1618" s="45">
        <f>Stats!$AQ1618+Stats!$AP1618</f>
        <v>158</v>
      </c>
      <c r="AW1618" s="45"/>
      <c r="AX1618" s="4"/>
      <c r="AY1618" s="4"/>
      <c r="AZ1618" s="4"/>
      <c r="BB1618" s="4"/>
      <c r="BC1618" s="4"/>
      <c r="BD1618" s="4"/>
      <c r="BE1618" s="4"/>
      <c r="BG1618" s="4"/>
      <c r="BH1618" s="4"/>
      <c r="BI1618" s="4"/>
      <c r="BJ1618" s="4"/>
      <c r="BK1618" s="4"/>
      <c r="BL1618" s="4"/>
      <c r="BM1618" s="4"/>
      <c r="BN1618" s="4"/>
      <c r="BO1618" s="4"/>
      <c r="BP1618" s="4"/>
      <c r="BQ1618" s="4"/>
      <c r="BR1618" s="4"/>
      <c r="BS1618" s="4"/>
      <c r="BT1618" s="4"/>
      <c r="BU1618" s="4"/>
      <c r="BV1618" s="4"/>
      <c r="BW1618" s="4"/>
      <c r="BX1618" s="4"/>
      <c r="BY1618" s="4"/>
      <c r="BZ1618" s="4"/>
      <c r="CA1618" s="4"/>
      <c r="CB1618" s="4"/>
      <c r="CC1618" s="4"/>
      <c r="CD1618" s="4"/>
      <c r="CE1618" s="4"/>
      <c r="CF1618" s="4"/>
      <c r="CG1618" s="4"/>
      <c r="CH1618" s="4"/>
      <c r="CI1618" s="4"/>
      <c r="CJ1618" s="4"/>
      <c r="CK1618" s="4"/>
      <c r="CL1618" s="4"/>
      <c r="CM1618" s="4"/>
      <c r="CN1618" s="4"/>
      <c r="CO1618" s="4"/>
      <c r="CP1618" s="4"/>
      <c r="CQ1618" s="4"/>
      <c r="CR1618" s="4"/>
      <c r="CS1618" s="4"/>
      <c r="CT1618" s="4"/>
      <c r="CU1618" s="4"/>
      <c r="CV1618" s="4"/>
      <c r="CW1618" s="4"/>
    </row>
    <row r="1619" ht="12.75" customHeight="1">
      <c r="A1619" s="4"/>
      <c r="B1619" s="4"/>
      <c r="C1619" s="4"/>
      <c r="D1619" s="4"/>
      <c r="E1619" s="4"/>
      <c r="F1619" s="4"/>
      <c r="G1619" s="4"/>
      <c r="H1619" s="4"/>
      <c r="I1619" s="4"/>
      <c r="J1619" s="5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64">
        <v>2010.0</v>
      </c>
      <c r="AM1619" s="64">
        <v>3.0</v>
      </c>
      <c r="AN1619" s="65" t="s">
        <v>55</v>
      </c>
      <c r="AO1619" s="65" t="s">
        <v>69</v>
      </c>
      <c r="AP1619" s="64">
        <v>100.0</v>
      </c>
      <c r="AQ1619" s="64">
        <v>76.0</v>
      </c>
      <c r="AR1619" s="65" t="str">
        <f>IF(Stats!$AP1619&gt;Stats!$AQ1619,Stats!$AN1619,Stats!$AO1619)</f>
        <v>Dave</v>
      </c>
      <c r="AS1619" s="65" t="str">
        <f>IF(Stats!$AR1619=Stats!$AN1619,CONCATENATE(Stats!$AN1619," over ",Stats!$AO1619),CONCATENATE(Stats!$AO1619," over ",Stats!$AN1619))</f>
        <v>Dave over Todd</v>
      </c>
      <c r="AT1619" s="65" t="str">
        <f>IF(Stats!$AR1619=Stats!$AO1619,CONCATENATE(Stats!$AN1619," loser to ",Stats!$AO1619),CONCATENATE(Stats!$AO1619," loser to ",Stats!$AN1619))</f>
        <v>Todd loser to Dave</v>
      </c>
      <c r="AU1619" s="64">
        <f>ABS(Stats!$AQ1619-Stats!$AP1619)</f>
        <v>24</v>
      </c>
      <c r="AV1619" s="64">
        <f>Stats!$AQ1619+Stats!$AP1619</f>
        <v>176</v>
      </c>
      <c r="AW1619" s="64"/>
      <c r="AX1619" s="4"/>
      <c r="AY1619" s="4"/>
      <c r="AZ1619" s="4"/>
      <c r="BB1619" s="4"/>
      <c r="BC1619" s="4"/>
      <c r="BD1619" s="4"/>
      <c r="BE1619" s="4"/>
      <c r="BG1619" s="4"/>
      <c r="BH1619" s="4"/>
      <c r="BI1619" s="4"/>
      <c r="BJ1619" s="4"/>
      <c r="BK1619" s="4"/>
      <c r="BL1619" s="4"/>
      <c r="BM1619" s="4"/>
      <c r="BN1619" s="4"/>
      <c r="BO1619" s="4"/>
      <c r="BP1619" s="4"/>
      <c r="BQ1619" s="4"/>
      <c r="BR1619" s="4"/>
      <c r="BS1619" s="4"/>
      <c r="BT1619" s="4"/>
      <c r="BU1619" s="4"/>
      <c r="BV1619" s="4"/>
      <c r="BW1619" s="4"/>
      <c r="BX1619" s="4"/>
      <c r="BY1619" s="4"/>
      <c r="BZ1619" s="4"/>
      <c r="CA1619" s="4"/>
      <c r="CB1619" s="4"/>
      <c r="CC1619" s="4"/>
      <c r="CD1619" s="4"/>
      <c r="CE1619" s="4"/>
      <c r="CF1619" s="4"/>
      <c r="CG1619" s="4"/>
      <c r="CH1619" s="4"/>
      <c r="CI1619" s="4"/>
      <c r="CJ1619" s="4"/>
      <c r="CK1619" s="4"/>
      <c r="CL1619" s="4"/>
      <c r="CM1619" s="4"/>
      <c r="CN1619" s="4"/>
      <c r="CO1619" s="4"/>
      <c r="CP1619" s="4"/>
      <c r="CQ1619" s="4"/>
      <c r="CR1619" s="4"/>
      <c r="CS1619" s="4"/>
      <c r="CT1619" s="4"/>
      <c r="CU1619" s="4"/>
      <c r="CV1619" s="4"/>
      <c r="CW1619" s="4"/>
    </row>
    <row r="1620" ht="12.75" customHeight="1">
      <c r="A1620" s="4"/>
      <c r="B1620" s="4"/>
      <c r="C1620" s="4"/>
      <c r="D1620" s="4"/>
      <c r="E1620" s="4"/>
      <c r="F1620" s="4"/>
      <c r="G1620" s="4"/>
      <c r="H1620" s="4"/>
      <c r="I1620" s="4"/>
      <c r="J1620" s="5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5">
        <v>2010.0</v>
      </c>
      <c r="AM1620" s="45">
        <v>3.0</v>
      </c>
      <c r="AN1620" s="46" t="s">
        <v>49</v>
      </c>
      <c r="AO1620" s="46" t="s">
        <v>63</v>
      </c>
      <c r="AP1620" s="45">
        <v>126.0</v>
      </c>
      <c r="AQ1620" s="45">
        <v>91.0</v>
      </c>
      <c r="AR1620" s="46" t="str">
        <f>IF(Stats!$AP1620&gt;Stats!$AQ1620,Stats!$AN1620,Stats!$AO1620)</f>
        <v>Adler</v>
      </c>
      <c r="AS1620" s="46" t="str">
        <f>IF(Stats!$AR1620=Stats!$AN1620,CONCATENATE(Stats!$AN1620," over ",Stats!$AO1620),CONCATENATE(Stats!$AO1620," over ",Stats!$AN1620))</f>
        <v>Adler over Mike S</v>
      </c>
      <c r="AT1620" s="46" t="str">
        <f>IF(Stats!$AR1620=Stats!$AO1620,CONCATENATE(Stats!$AN1620," loser to ",Stats!$AO1620),CONCATENATE(Stats!$AO1620," loser to ",Stats!$AN1620))</f>
        <v>Mike S loser to Adler</v>
      </c>
      <c r="AU1620" s="45">
        <f>ABS(Stats!$AQ1620-Stats!$AP1620)</f>
        <v>35</v>
      </c>
      <c r="AV1620" s="45">
        <f>Stats!$AQ1620+Stats!$AP1620</f>
        <v>217</v>
      </c>
      <c r="AW1620" s="45"/>
      <c r="AX1620" s="4"/>
      <c r="AY1620" s="4"/>
      <c r="AZ1620" s="4"/>
      <c r="BB1620" s="4"/>
      <c r="BC1620" s="4"/>
      <c r="BD1620" s="4"/>
      <c r="BE1620" s="4"/>
      <c r="BG1620" s="4"/>
      <c r="BH1620" s="4"/>
      <c r="BI1620" s="4"/>
      <c r="BJ1620" s="4"/>
      <c r="BK1620" s="4"/>
      <c r="BL1620" s="4"/>
      <c r="BM1620" s="4"/>
      <c r="BN1620" s="4"/>
      <c r="BO1620" s="4"/>
      <c r="BP1620" s="4"/>
      <c r="BQ1620" s="4"/>
      <c r="BR1620" s="4"/>
      <c r="BS1620" s="4"/>
      <c r="BT1620" s="4"/>
      <c r="BU1620" s="4"/>
      <c r="BV1620" s="4"/>
      <c r="BW1620" s="4"/>
      <c r="BX1620" s="4"/>
      <c r="BY1620" s="4"/>
      <c r="BZ1620" s="4"/>
      <c r="CA1620" s="4"/>
      <c r="CB1620" s="4"/>
      <c r="CC1620" s="4"/>
      <c r="CD1620" s="4"/>
      <c r="CE1620" s="4"/>
      <c r="CF1620" s="4"/>
      <c r="CG1620" s="4"/>
      <c r="CH1620" s="4"/>
      <c r="CI1620" s="4"/>
      <c r="CJ1620" s="4"/>
      <c r="CK1620" s="4"/>
      <c r="CL1620" s="4"/>
      <c r="CM1620" s="4"/>
      <c r="CN1620" s="4"/>
      <c r="CO1620" s="4"/>
      <c r="CP1620" s="4"/>
      <c r="CQ1620" s="4"/>
      <c r="CR1620" s="4"/>
      <c r="CS1620" s="4"/>
      <c r="CT1620" s="4"/>
      <c r="CU1620" s="4"/>
      <c r="CV1620" s="4"/>
      <c r="CW1620" s="4"/>
    </row>
    <row r="1621" ht="12.75" customHeight="1">
      <c r="A1621" s="4"/>
      <c r="B1621" s="4"/>
      <c r="C1621" s="4"/>
      <c r="D1621" s="4"/>
      <c r="E1621" s="4"/>
      <c r="F1621" s="4"/>
      <c r="G1621" s="4"/>
      <c r="H1621" s="4"/>
      <c r="I1621" s="4"/>
      <c r="J1621" s="5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64">
        <v>2010.0</v>
      </c>
      <c r="AM1621" s="64">
        <v>3.0</v>
      </c>
      <c r="AN1621" s="65" t="s">
        <v>54</v>
      </c>
      <c r="AO1621" s="65" t="s">
        <v>68</v>
      </c>
      <c r="AP1621" s="64">
        <v>77.0</v>
      </c>
      <c r="AQ1621" s="64">
        <v>90.0</v>
      </c>
      <c r="AR1621" s="65" t="str">
        <f>IF(Stats!$AP1621&gt;Stats!$AQ1621,Stats!$AN1621,Stats!$AO1621)</f>
        <v>Ryan</v>
      </c>
      <c r="AS1621" s="65" t="str">
        <f>IF(Stats!$AR1621=Stats!$AN1621,CONCATENATE(Stats!$AN1621," over ",Stats!$AO1621),CONCATENATE(Stats!$AO1621," over ",Stats!$AN1621))</f>
        <v>Ryan over Dane</v>
      </c>
      <c r="AT1621" s="65" t="str">
        <f>IF(Stats!$AR1621=Stats!$AO1621,CONCATENATE(Stats!$AN1621," loser to ",Stats!$AO1621),CONCATENATE(Stats!$AO1621," loser to ",Stats!$AN1621))</f>
        <v>Dane loser to Ryan</v>
      </c>
      <c r="AU1621" s="64">
        <f>ABS(Stats!$AQ1621-Stats!$AP1621)</f>
        <v>13</v>
      </c>
      <c r="AV1621" s="64">
        <f>Stats!$AQ1621+Stats!$AP1621</f>
        <v>167</v>
      </c>
      <c r="AW1621" s="64"/>
      <c r="AX1621" s="4"/>
      <c r="AY1621" s="4"/>
      <c r="AZ1621" s="4"/>
      <c r="BB1621" s="4"/>
      <c r="BC1621" s="4"/>
      <c r="BD1621" s="4"/>
      <c r="BE1621" s="4"/>
      <c r="BG1621" s="4"/>
      <c r="BH1621" s="4"/>
      <c r="BI1621" s="4"/>
      <c r="BJ1621" s="4"/>
      <c r="BK1621" s="4"/>
      <c r="BL1621" s="4"/>
      <c r="BM1621" s="4"/>
      <c r="BN1621" s="4"/>
      <c r="BO1621" s="4"/>
      <c r="BP1621" s="4"/>
      <c r="BQ1621" s="4"/>
      <c r="BR1621" s="4"/>
      <c r="BS1621" s="4"/>
      <c r="BT1621" s="4"/>
      <c r="BU1621" s="4"/>
      <c r="BV1621" s="4"/>
      <c r="BW1621" s="4"/>
      <c r="BX1621" s="4"/>
      <c r="BY1621" s="4"/>
      <c r="BZ1621" s="4"/>
      <c r="CA1621" s="4"/>
      <c r="CB1621" s="4"/>
      <c r="CC1621" s="4"/>
      <c r="CD1621" s="4"/>
      <c r="CE1621" s="4"/>
      <c r="CF1621" s="4"/>
      <c r="CG1621" s="4"/>
      <c r="CH1621" s="4"/>
      <c r="CI1621" s="4"/>
      <c r="CJ1621" s="4"/>
      <c r="CK1621" s="4"/>
      <c r="CL1621" s="4"/>
      <c r="CM1621" s="4"/>
      <c r="CN1621" s="4"/>
      <c r="CO1621" s="4"/>
      <c r="CP1621" s="4"/>
      <c r="CQ1621" s="4"/>
      <c r="CR1621" s="4"/>
      <c r="CS1621" s="4"/>
      <c r="CT1621" s="4"/>
      <c r="CU1621" s="4"/>
      <c r="CV1621" s="4"/>
      <c r="CW1621" s="4"/>
    </row>
    <row r="1622" ht="12.75" customHeight="1">
      <c r="A1622" s="4"/>
      <c r="B1622" s="4"/>
      <c r="C1622" s="4"/>
      <c r="D1622" s="4"/>
      <c r="E1622" s="4"/>
      <c r="F1622" s="4"/>
      <c r="G1622" s="4"/>
      <c r="H1622" s="4"/>
      <c r="I1622" s="4"/>
      <c r="J1622" s="5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5">
        <v>2010.0</v>
      </c>
      <c r="AM1622" s="45">
        <v>2.0</v>
      </c>
      <c r="AN1622" s="46" t="s">
        <v>59</v>
      </c>
      <c r="AO1622" s="46" t="s">
        <v>66</v>
      </c>
      <c r="AP1622" s="45">
        <v>73.0</v>
      </c>
      <c r="AQ1622" s="45">
        <v>92.0</v>
      </c>
      <c r="AR1622" s="46" t="str">
        <f>IF(Stats!$AP1622&gt;Stats!$AQ1622,Stats!$AN1622,Stats!$AO1622)</f>
        <v>Nixon</v>
      </c>
      <c r="AS1622" s="46" t="str">
        <f>IF(Stats!$AR1622=Stats!$AN1622,CONCATENATE(Stats!$AN1622," over ",Stats!$AO1622),CONCATENATE(Stats!$AO1622," over ",Stats!$AN1622))</f>
        <v>Nixon over Forrest</v>
      </c>
      <c r="AT1622" s="46" t="str">
        <f>IF(Stats!$AR1622=Stats!$AO1622,CONCATENATE(Stats!$AN1622," loser to ",Stats!$AO1622),CONCATENATE(Stats!$AO1622," loser to ",Stats!$AN1622))</f>
        <v>Forrest loser to Nixon</v>
      </c>
      <c r="AU1622" s="45">
        <f>ABS(Stats!$AQ1622-Stats!$AP1622)</f>
        <v>19</v>
      </c>
      <c r="AV1622" s="45">
        <f>Stats!$AQ1622+Stats!$AP1622</f>
        <v>165</v>
      </c>
      <c r="AW1622" s="45"/>
      <c r="AX1622" s="4"/>
      <c r="AY1622" s="4"/>
      <c r="AZ1622" s="4"/>
      <c r="BB1622" s="4"/>
      <c r="BC1622" s="4"/>
      <c r="BD1622" s="4"/>
      <c r="BE1622" s="4"/>
      <c r="BG1622" s="4"/>
      <c r="BH1622" s="4"/>
      <c r="BI1622" s="4"/>
      <c r="BJ1622" s="4"/>
      <c r="BK1622" s="4"/>
      <c r="BL1622" s="4"/>
      <c r="BM1622" s="4"/>
      <c r="BN1622" s="4"/>
      <c r="BO1622" s="4"/>
      <c r="BP1622" s="4"/>
      <c r="BQ1622" s="4"/>
      <c r="BR1622" s="4"/>
      <c r="BS1622" s="4"/>
      <c r="BT1622" s="4"/>
      <c r="BU1622" s="4"/>
      <c r="BV1622" s="4"/>
      <c r="BW1622" s="4"/>
      <c r="BX1622" s="4"/>
      <c r="BY1622" s="4"/>
      <c r="BZ1622" s="4"/>
      <c r="CA1622" s="4"/>
      <c r="CB1622" s="4"/>
      <c r="CC1622" s="4"/>
      <c r="CD1622" s="4"/>
      <c r="CE1622" s="4"/>
      <c r="CF1622" s="4"/>
      <c r="CG1622" s="4"/>
      <c r="CH1622" s="4"/>
      <c r="CI1622" s="4"/>
      <c r="CJ1622" s="4"/>
      <c r="CK1622" s="4"/>
      <c r="CL1622" s="4"/>
      <c r="CM1622" s="4"/>
      <c r="CN1622" s="4"/>
      <c r="CO1622" s="4"/>
      <c r="CP1622" s="4"/>
      <c r="CQ1622" s="4"/>
      <c r="CR1622" s="4"/>
      <c r="CS1622" s="4"/>
      <c r="CT1622" s="4"/>
      <c r="CU1622" s="4"/>
      <c r="CV1622" s="4"/>
      <c r="CW1622" s="4"/>
    </row>
    <row r="1623" ht="12.75" customHeight="1">
      <c r="A1623" s="4"/>
      <c r="B1623" s="4"/>
      <c r="C1623" s="4"/>
      <c r="D1623" s="4"/>
      <c r="E1623" s="4"/>
      <c r="F1623" s="4"/>
      <c r="G1623" s="4"/>
      <c r="H1623" s="4"/>
      <c r="I1623" s="4"/>
      <c r="J1623" s="5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64">
        <v>2010.0</v>
      </c>
      <c r="AM1623" s="64">
        <v>2.0</v>
      </c>
      <c r="AN1623" s="65" t="s">
        <v>62</v>
      </c>
      <c r="AO1623" s="65" t="s">
        <v>50</v>
      </c>
      <c r="AP1623" s="64">
        <v>31.0</v>
      </c>
      <c r="AQ1623" s="64">
        <v>91.0</v>
      </c>
      <c r="AR1623" s="65" t="str">
        <f>IF(Stats!$AP1623&gt;Stats!$AQ1623,Stats!$AN1623,Stats!$AO1623)</f>
        <v>AJ</v>
      </c>
      <c r="AS1623" s="65" t="str">
        <f>IF(Stats!$AR1623=Stats!$AN1623,CONCATENATE(Stats!$AN1623," over ",Stats!$AO1623),CONCATENATE(Stats!$AO1623," over ",Stats!$AN1623))</f>
        <v>AJ over Kohl</v>
      </c>
      <c r="AT1623" s="65" t="str">
        <f>IF(Stats!$AR1623=Stats!$AO1623,CONCATENATE(Stats!$AN1623," loser to ",Stats!$AO1623),CONCATENATE(Stats!$AO1623," loser to ",Stats!$AN1623))</f>
        <v>Kohl loser to AJ</v>
      </c>
      <c r="AU1623" s="64">
        <f>ABS(Stats!$AQ1623-Stats!$AP1623)</f>
        <v>60</v>
      </c>
      <c r="AV1623" s="64">
        <f>Stats!$AQ1623+Stats!$AP1623</f>
        <v>122</v>
      </c>
      <c r="AW1623" s="64"/>
      <c r="AX1623" s="4"/>
      <c r="AY1623" s="4"/>
      <c r="AZ1623" s="4"/>
      <c r="BB1623" s="4"/>
      <c r="BC1623" s="4"/>
      <c r="BD1623" s="4"/>
      <c r="BE1623" s="4"/>
      <c r="BG1623" s="4"/>
      <c r="BH1623" s="4"/>
      <c r="BI1623" s="4"/>
      <c r="BJ1623" s="4"/>
      <c r="BK1623" s="4"/>
      <c r="BL1623" s="4"/>
      <c r="BM1623" s="4"/>
      <c r="BN1623" s="4"/>
      <c r="BO1623" s="4"/>
      <c r="BP1623" s="4"/>
      <c r="BQ1623" s="4"/>
      <c r="BR1623" s="4"/>
      <c r="BS1623" s="4"/>
      <c r="BT1623" s="4"/>
      <c r="BU1623" s="4"/>
      <c r="BV1623" s="4"/>
      <c r="BW1623" s="4"/>
      <c r="BX1623" s="4"/>
      <c r="BY1623" s="4"/>
      <c r="BZ1623" s="4"/>
      <c r="CA1623" s="4"/>
      <c r="CB1623" s="4"/>
      <c r="CC1623" s="4"/>
      <c r="CD1623" s="4"/>
      <c r="CE1623" s="4"/>
      <c r="CF1623" s="4"/>
      <c r="CG1623" s="4"/>
      <c r="CH1623" s="4"/>
      <c r="CI1623" s="4"/>
      <c r="CJ1623" s="4"/>
      <c r="CK1623" s="4"/>
      <c r="CL1623" s="4"/>
      <c r="CM1623" s="4"/>
      <c r="CN1623" s="4"/>
      <c r="CO1623" s="4"/>
      <c r="CP1623" s="4"/>
      <c r="CQ1623" s="4"/>
      <c r="CR1623" s="4"/>
      <c r="CS1623" s="4"/>
      <c r="CT1623" s="4"/>
      <c r="CU1623" s="4"/>
      <c r="CV1623" s="4"/>
      <c r="CW1623" s="4"/>
    </row>
    <row r="1624" ht="12.75" customHeight="1">
      <c r="A1624" s="4"/>
      <c r="B1624" s="4"/>
      <c r="C1624" s="4"/>
      <c r="D1624" s="4"/>
      <c r="E1624" s="4"/>
      <c r="F1624" s="4"/>
      <c r="G1624" s="4"/>
      <c r="H1624" s="4"/>
      <c r="I1624" s="4"/>
      <c r="J1624" s="5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5">
        <v>2010.0</v>
      </c>
      <c r="AM1624" s="45">
        <v>2.0</v>
      </c>
      <c r="AN1624" s="46" t="s">
        <v>56</v>
      </c>
      <c r="AO1624" s="46" t="s">
        <v>61</v>
      </c>
      <c r="AP1624" s="45">
        <v>86.0</v>
      </c>
      <c r="AQ1624" s="45">
        <v>67.0</v>
      </c>
      <c r="AR1624" s="46" t="str">
        <f>IF(Stats!$AP1624&gt;Stats!$AQ1624,Stats!$AN1624,Stats!$AO1624)</f>
        <v>David S</v>
      </c>
      <c r="AS1624" s="46" t="str">
        <f>IF(Stats!$AR1624=Stats!$AN1624,CONCATENATE(Stats!$AN1624," over ",Stats!$AO1624),CONCATENATE(Stats!$AO1624," over ",Stats!$AN1624))</f>
        <v>David S over Jimmy</v>
      </c>
      <c r="AT1624" s="46" t="str">
        <f>IF(Stats!$AR1624=Stats!$AO1624,CONCATENATE(Stats!$AN1624," loser to ",Stats!$AO1624),CONCATENATE(Stats!$AO1624," loser to ",Stats!$AN1624))</f>
        <v>Jimmy loser to David S</v>
      </c>
      <c r="AU1624" s="45">
        <f>ABS(Stats!$AQ1624-Stats!$AP1624)</f>
        <v>19</v>
      </c>
      <c r="AV1624" s="45">
        <f>Stats!$AQ1624+Stats!$AP1624</f>
        <v>153</v>
      </c>
      <c r="AW1624" s="45"/>
      <c r="AX1624" s="4"/>
      <c r="AY1624" s="4"/>
      <c r="AZ1624" s="4"/>
      <c r="BB1624" s="4"/>
      <c r="BC1624" s="4"/>
      <c r="BD1624" s="4"/>
      <c r="BE1624" s="4"/>
      <c r="BG1624" s="4"/>
      <c r="BH1624" s="4"/>
      <c r="BI1624" s="4"/>
      <c r="BJ1624" s="4"/>
      <c r="BK1624" s="4"/>
      <c r="BL1624" s="4"/>
      <c r="BM1624" s="4"/>
      <c r="BN1624" s="4"/>
      <c r="BO1624" s="4"/>
      <c r="BP1624" s="4"/>
      <c r="BQ1624" s="4"/>
      <c r="BR1624" s="4"/>
      <c r="BS1624" s="4"/>
      <c r="BT1624" s="4"/>
      <c r="BU1624" s="4"/>
      <c r="BV1624" s="4"/>
      <c r="BW1624" s="4"/>
      <c r="BX1624" s="4"/>
      <c r="BY1624" s="4"/>
      <c r="BZ1624" s="4"/>
      <c r="CA1624" s="4"/>
      <c r="CB1624" s="4"/>
      <c r="CC1624" s="4"/>
      <c r="CD1624" s="4"/>
      <c r="CE1624" s="4"/>
      <c r="CF1624" s="4"/>
      <c r="CG1624" s="4"/>
      <c r="CH1624" s="4"/>
      <c r="CI1624" s="4"/>
      <c r="CJ1624" s="4"/>
      <c r="CK1624" s="4"/>
      <c r="CL1624" s="4"/>
      <c r="CM1624" s="4"/>
      <c r="CN1624" s="4"/>
      <c r="CO1624" s="4"/>
      <c r="CP1624" s="4"/>
      <c r="CQ1624" s="4"/>
      <c r="CR1624" s="4"/>
      <c r="CS1624" s="4"/>
      <c r="CT1624" s="4"/>
      <c r="CU1624" s="4"/>
      <c r="CV1624" s="4"/>
      <c r="CW1624" s="4"/>
    </row>
    <row r="1625" ht="12.75" customHeight="1">
      <c r="A1625" s="4"/>
      <c r="B1625" s="4"/>
      <c r="C1625" s="4"/>
      <c r="D1625" s="4"/>
      <c r="E1625" s="4"/>
      <c r="F1625" s="4"/>
      <c r="G1625" s="4"/>
      <c r="H1625" s="4"/>
      <c r="I1625" s="4"/>
      <c r="J1625" s="5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64">
        <v>2010.0</v>
      </c>
      <c r="AM1625" s="64">
        <v>2.0</v>
      </c>
      <c r="AN1625" s="65" t="s">
        <v>63</v>
      </c>
      <c r="AO1625" s="65" t="s">
        <v>55</v>
      </c>
      <c r="AP1625" s="64">
        <v>81.0</v>
      </c>
      <c r="AQ1625" s="64">
        <v>64.0</v>
      </c>
      <c r="AR1625" s="65" t="str">
        <f>IF(Stats!$AP1625&gt;Stats!$AQ1625,Stats!$AN1625,Stats!$AO1625)</f>
        <v>Mike S</v>
      </c>
      <c r="AS1625" s="65" t="str">
        <f>IF(Stats!$AR1625=Stats!$AN1625,CONCATENATE(Stats!$AN1625," over ",Stats!$AO1625),CONCATENATE(Stats!$AO1625," over ",Stats!$AN1625))</f>
        <v>Mike S over Dave</v>
      </c>
      <c r="AT1625" s="65" t="str">
        <f>IF(Stats!$AR1625=Stats!$AO1625,CONCATENATE(Stats!$AN1625," loser to ",Stats!$AO1625),CONCATENATE(Stats!$AO1625," loser to ",Stats!$AN1625))</f>
        <v>Dave loser to Mike S</v>
      </c>
      <c r="AU1625" s="64">
        <f>ABS(Stats!$AQ1625-Stats!$AP1625)</f>
        <v>17</v>
      </c>
      <c r="AV1625" s="64">
        <f>Stats!$AQ1625+Stats!$AP1625</f>
        <v>145</v>
      </c>
      <c r="AW1625" s="64"/>
      <c r="AX1625" s="4"/>
      <c r="AY1625" s="4"/>
      <c r="AZ1625" s="4"/>
      <c r="BB1625" s="4"/>
      <c r="BC1625" s="4"/>
      <c r="BD1625" s="4"/>
      <c r="BE1625" s="4"/>
      <c r="BG1625" s="4"/>
      <c r="BH1625" s="4"/>
      <c r="BI1625" s="4"/>
      <c r="BJ1625" s="4"/>
      <c r="BK1625" s="4"/>
      <c r="BL1625" s="4"/>
      <c r="BM1625" s="4"/>
      <c r="BN1625" s="4"/>
      <c r="BO1625" s="4"/>
      <c r="BP1625" s="4"/>
      <c r="BQ1625" s="4"/>
      <c r="BR1625" s="4"/>
      <c r="BS1625" s="4"/>
      <c r="BT1625" s="4"/>
      <c r="BU1625" s="4"/>
      <c r="BV1625" s="4"/>
      <c r="BW1625" s="4"/>
      <c r="BX1625" s="4"/>
      <c r="BY1625" s="4"/>
      <c r="BZ1625" s="4"/>
      <c r="CA1625" s="4"/>
      <c r="CB1625" s="4"/>
      <c r="CC1625" s="4"/>
      <c r="CD1625" s="4"/>
      <c r="CE1625" s="4"/>
      <c r="CF1625" s="4"/>
      <c r="CG1625" s="4"/>
      <c r="CH1625" s="4"/>
      <c r="CI1625" s="4"/>
      <c r="CJ1625" s="4"/>
      <c r="CK1625" s="4"/>
      <c r="CL1625" s="4"/>
      <c r="CM1625" s="4"/>
      <c r="CN1625" s="4"/>
      <c r="CO1625" s="4"/>
      <c r="CP1625" s="4"/>
      <c r="CQ1625" s="4"/>
      <c r="CR1625" s="4"/>
      <c r="CS1625" s="4"/>
      <c r="CT1625" s="4"/>
      <c r="CU1625" s="4"/>
      <c r="CV1625" s="4"/>
      <c r="CW1625" s="4"/>
    </row>
    <row r="1626" ht="12.75" customHeight="1">
      <c r="A1626" s="4"/>
      <c r="B1626" s="4"/>
      <c r="C1626" s="4"/>
      <c r="D1626" s="4"/>
      <c r="E1626" s="4"/>
      <c r="F1626" s="4"/>
      <c r="G1626" s="4"/>
      <c r="H1626" s="4"/>
      <c r="I1626" s="4"/>
      <c r="J1626" s="5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5">
        <v>2010.0</v>
      </c>
      <c r="AM1626" s="45">
        <v>2.0</v>
      </c>
      <c r="AN1626" s="46" t="s">
        <v>68</v>
      </c>
      <c r="AO1626" s="46" t="s">
        <v>69</v>
      </c>
      <c r="AP1626" s="45">
        <v>99.0</v>
      </c>
      <c r="AQ1626" s="45">
        <v>85.0</v>
      </c>
      <c r="AR1626" s="46" t="str">
        <f>IF(Stats!$AP1626&gt;Stats!$AQ1626,Stats!$AN1626,Stats!$AO1626)</f>
        <v>Ryan</v>
      </c>
      <c r="AS1626" s="46" t="str">
        <f>IF(Stats!$AR1626=Stats!$AN1626,CONCATENATE(Stats!$AN1626," over ",Stats!$AO1626),CONCATENATE(Stats!$AO1626," over ",Stats!$AN1626))</f>
        <v>Ryan over Todd</v>
      </c>
      <c r="AT1626" s="46" t="str">
        <f>IF(Stats!$AR1626=Stats!$AO1626,CONCATENATE(Stats!$AN1626," loser to ",Stats!$AO1626),CONCATENATE(Stats!$AO1626," loser to ",Stats!$AN1626))</f>
        <v>Todd loser to Ryan</v>
      </c>
      <c r="AU1626" s="45">
        <f>ABS(Stats!$AQ1626-Stats!$AP1626)</f>
        <v>14</v>
      </c>
      <c r="AV1626" s="45">
        <f>Stats!$AQ1626+Stats!$AP1626</f>
        <v>184</v>
      </c>
      <c r="AW1626" s="45"/>
      <c r="AX1626" s="4"/>
      <c r="AY1626" s="4"/>
      <c r="AZ1626" s="4"/>
      <c r="BB1626" s="4"/>
      <c r="BC1626" s="4"/>
      <c r="BD1626" s="4"/>
      <c r="BE1626" s="4"/>
      <c r="BG1626" s="4"/>
      <c r="BH1626" s="4"/>
      <c r="BI1626" s="4"/>
      <c r="BJ1626" s="4"/>
      <c r="BK1626" s="4"/>
      <c r="BL1626" s="4"/>
      <c r="BM1626" s="4"/>
      <c r="BN1626" s="4"/>
      <c r="BO1626" s="4"/>
      <c r="BP1626" s="4"/>
      <c r="BQ1626" s="4"/>
      <c r="BR1626" s="4"/>
      <c r="BS1626" s="4"/>
      <c r="BT1626" s="4"/>
      <c r="BU1626" s="4"/>
      <c r="BV1626" s="4"/>
      <c r="BW1626" s="4"/>
      <c r="BX1626" s="4"/>
      <c r="BY1626" s="4"/>
      <c r="BZ1626" s="4"/>
      <c r="CA1626" s="4"/>
      <c r="CB1626" s="4"/>
      <c r="CC1626" s="4"/>
      <c r="CD1626" s="4"/>
      <c r="CE1626" s="4"/>
      <c r="CF1626" s="4"/>
      <c r="CG1626" s="4"/>
      <c r="CH1626" s="4"/>
      <c r="CI1626" s="4"/>
      <c r="CJ1626" s="4"/>
      <c r="CK1626" s="4"/>
      <c r="CL1626" s="4"/>
      <c r="CM1626" s="4"/>
      <c r="CN1626" s="4"/>
      <c r="CO1626" s="4"/>
      <c r="CP1626" s="4"/>
      <c r="CQ1626" s="4"/>
      <c r="CR1626" s="4"/>
      <c r="CS1626" s="4"/>
      <c r="CT1626" s="4"/>
      <c r="CU1626" s="4"/>
      <c r="CV1626" s="4"/>
      <c r="CW1626" s="4"/>
    </row>
    <row r="1627" ht="12.75" customHeight="1">
      <c r="A1627" s="4"/>
      <c r="B1627" s="4"/>
      <c r="C1627" s="4"/>
      <c r="D1627" s="4"/>
      <c r="E1627" s="4"/>
      <c r="F1627" s="4"/>
      <c r="G1627" s="4"/>
      <c r="H1627" s="4"/>
      <c r="I1627" s="4"/>
      <c r="J1627" s="5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64">
        <v>2010.0</v>
      </c>
      <c r="AM1627" s="64">
        <v>2.0</v>
      </c>
      <c r="AN1627" s="65" t="s">
        <v>54</v>
      </c>
      <c r="AO1627" s="65" t="s">
        <v>49</v>
      </c>
      <c r="AP1627" s="64">
        <v>84.0</v>
      </c>
      <c r="AQ1627" s="64">
        <v>110.0</v>
      </c>
      <c r="AR1627" s="65" t="str">
        <f>IF(Stats!$AP1627&gt;Stats!$AQ1627,Stats!$AN1627,Stats!$AO1627)</f>
        <v>Adler</v>
      </c>
      <c r="AS1627" s="65" t="str">
        <f>IF(Stats!$AR1627=Stats!$AN1627,CONCATENATE(Stats!$AN1627," over ",Stats!$AO1627),CONCATENATE(Stats!$AO1627," over ",Stats!$AN1627))</f>
        <v>Adler over Dane</v>
      </c>
      <c r="AT1627" s="65" t="str">
        <f>IF(Stats!$AR1627=Stats!$AO1627,CONCATENATE(Stats!$AN1627," loser to ",Stats!$AO1627),CONCATENATE(Stats!$AO1627," loser to ",Stats!$AN1627))</f>
        <v>Dane loser to Adler</v>
      </c>
      <c r="AU1627" s="64">
        <f>ABS(Stats!$AQ1627-Stats!$AP1627)</f>
        <v>26</v>
      </c>
      <c r="AV1627" s="64">
        <f>Stats!$AQ1627+Stats!$AP1627</f>
        <v>194</v>
      </c>
      <c r="AW1627" s="64"/>
      <c r="AX1627" s="4"/>
      <c r="AY1627" s="4"/>
      <c r="AZ1627" s="4"/>
      <c r="BB1627" s="4"/>
      <c r="BC1627" s="4"/>
      <c r="BD1627" s="4"/>
      <c r="BE1627" s="4"/>
      <c r="BG1627" s="4"/>
      <c r="BH1627" s="4"/>
      <c r="BI1627" s="4"/>
      <c r="BJ1627" s="4"/>
      <c r="BK1627" s="4"/>
      <c r="BL1627" s="4"/>
      <c r="BM1627" s="4"/>
      <c r="BN1627" s="4"/>
      <c r="BO1627" s="4"/>
      <c r="BP1627" s="4"/>
      <c r="BQ1627" s="4"/>
      <c r="BR1627" s="4"/>
      <c r="BS1627" s="4"/>
      <c r="BT1627" s="4"/>
      <c r="BU1627" s="4"/>
      <c r="BV1627" s="4"/>
      <c r="BW1627" s="4"/>
      <c r="BX1627" s="4"/>
      <c r="BY1627" s="4"/>
      <c r="BZ1627" s="4"/>
      <c r="CA1627" s="4"/>
      <c r="CB1627" s="4"/>
      <c r="CC1627" s="4"/>
      <c r="CD1627" s="4"/>
      <c r="CE1627" s="4"/>
      <c r="CF1627" s="4"/>
      <c r="CG1627" s="4"/>
      <c r="CH1627" s="4"/>
      <c r="CI1627" s="4"/>
      <c r="CJ1627" s="4"/>
      <c r="CK1627" s="4"/>
      <c r="CL1627" s="4"/>
      <c r="CM1627" s="4"/>
      <c r="CN1627" s="4"/>
      <c r="CO1627" s="4"/>
      <c r="CP1627" s="4"/>
      <c r="CQ1627" s="4"/>
      <c r="CR1627" s="4"/>
      <c r="CS1627" s="4"/>
      <c r="CT1627" s="4"/>
      <c r="CU1627" s="4"/>
      <c r="CV1627" s="4"/>
      <c r="CW1627" s="4"/>
    </row>
    <row r="1628" ht="12.75" customHeight="1">
      <c r="A1628" s="4"/>
      <c r="B1628" s="4"/>
      <c r="C1628" s="4"/>
      <c r="D1628" s="4"/>
      <c r="E1628" s="4"/>
      <c r="F1628" s="4"/>
      <c r="G1628" s="4"/>
      <c r="H1628" s="4"/>
      <c r="I1628" s="4"/>
      <c r="J1628" s="5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5">
        <v>2010.0</v>
      </c>
      <c r="AM1628" s="45">
        <v>1.0</v>
      </c>
      <c r="AN1628" s="46" t="s">
        <v>66</v>
      </c>
      <c r="AO1628" s="46" t="s">
        <v>62</v>
      </c>
      <c r="AP1628" s="45">
        <v>81.0</v>
      </c>
      <c r="AQ1628" s="45">
        <v>93.0</v>
      </c>
      <c r="AR1628" s="46" t="str">
        <f>IF(Stats!$AP1628&gt;Stats!$AQ1628,Stats!$AN1628,Stats!$AO1628)</f>
        <v>Kohl</v>
      </c>
      <c r="AS1628" s="46" t="str">
        <f>IF(Stats!$AR1628=Stats!$AN1628,CONCATENATE(Stats!$AN1628," over ",Stats!$AO1628),CONCATENATE(Stats!$AO1628," over ",Stats!$AN1628))</f>
        <v>Kohl over Nixon</v>
      </c>
      <c r="AT1628" s="46" t="str">
        <f>IF(Stats!$AR1628=Stats!$AO1628,CONCATENATE(Stats!$AN1628," loser to ",Stats!$AO1628),CONCATENATE(Stats!$AO1628," loser to ",Stats!$AN1628))</f>
        <v>Nixon loser to Kohl</v>
      </c>
      <c r="AU1628" s="45">
        <f>ABS(Stats!$AQ1628-Stats!$AP1628)</f>
        <v>12</v>
      </c>
      <c r="AV1628" s="45">
        <f>Stats!$AQ1628+Stats!$AP1628</f>
        <v>174</v>
      </c>
      <c r="AW1628" s="45"/>
      <c r="AX1628" s="4"/>
      <c r="AY1628" s="4"/>
      <c r="AZ1628" s="4"/>
      <c r="BB1628" s="4"/>
      <c r="BC1628" s="4"/>
      <c r="BD1628" s="4"/>
      <c r="BE1628" s="4"/>
      <c r="BG1628" s="4"/>
      <c r="BH1628" s="4"/>
      <c r="BI1628" s="4"/>
      <c r="BJ1628" s="4"/>
      <c r="BK1628" s="4"/>
      <c r="BL1628" s="4"/>
      <c r="BM1628" s="4"/>
      <c r="BN1628" s="4"/>
      <c r="BO1628" s="4"/>
      <c r="BP1628" s="4"/>
      <c r="BQ1628" s="4"/>
      <c r="BR1628" s="4"/>
      <c r="BS1628" s="4"/>
      <c r="BT1628" s="4"/>
      <c r="BU1628" s="4"/>
      <c r="BV1628" s="4"/>
      <c r="BW1628" s="4"/>
      <c r="BX1628" s="4"/>
      <c r="BY1628" s="4"/>
      <c r="BZ1628" s="4"/>
      <c r="CA1628" s="4"/>
      <c r="CB1628" s="4"/>
      <c r="CC1628" s="4"/>
      <c r="CD1628" s="4"/>
      <c r="CE1628" s="4"/>
      <c r="CF1628" s="4"/>
      <c r="CG1628" s="4"/>
      <c r="CH1628" s="4"/>
      <c r="CI1628" s="4"/>
      <c r="CJ1628" s="4"/>
      <c r="CK1628" s="4"/>
      <c r="CL1628" s="4"/>
      <c r="CM1628" s="4"/>
      <c r="CN1628" s="4"/>
      <c r="CO1628" s="4"/>
      <c r="CP1628" s="4"/>
      <c r="CQ1628" s="4"/>
      <c r="CR1628" s="4"/>
      <c r="CS1628" s="4"/>
      <c r="CT1628" s="4"/>
      <c r="CU1628" s="4"/>
      <c r="CV1628" s="4"/>
      <c r="CW1628" s="4"/>
    </row>
    <row r="1629" ht="12.75" customHeight="1">
      <c r="A1629" s="4"/>
      <c r="B1629" s="4"/>
      <c r="C1629" s="4"/>
      <c r="D1629" s="4"/>
      <c r="E1629" s="4"/>
      <c r="F1629" s="4"/>
      <c r="G1629" s="4"/>
      <c r="H1629" s="4"/>
      <c r="I1629" s="4"/>
      <c r="J1629" s="5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64">
        <v>2010.0</v>
      </c>
      <c r="AM1629" s="64">
        <v>1.0</v>
      </c>
      <c r="AN1629" s="65" t="s">
        <v>59</v>
      </c>
      <c r="AO1629" s="65" t="s">
        <v>56</v>
      </c>
      <c r="AP1629" s="64">
        <v>44.0</v>
      </c>
      <c r="AQ1629" s="64">
        <v>51.0</v>
      </c>
      <c r="AR1629" s="65" t="str">
        <f>IF(Stats!$AP1629&gt;Stats!$AQ1629,Stats!$AN1629,Stats!$AO1629)</f>
        <v>David S</v>
      </c>
      <c r="AS1629" s="65" t="str">
        <f>IF(Stats!$AR1629=Stats!$AN1629,CONCATENATE(Stats!$AN1629," over ",Stats!$AO1629),CONCATENATE(Stats!$AO1629," over ",Stats!$AN1629))</f>
        <v>David S over Forrest</v>
      </c>
      <c r="AT1629" s="65" t="str">
        <f>IF(Stats!$AR1629=Stats!$AO1629,CONCATENATE(Stats!$AN1629," loser to ",Stats!$AO1629),CONCATENATE(Stats!$AO1629," loser to ",Stats!$AN1629))</f>
        <v>Forrest loser to David S</v>
      </c>
      <c r="AU1629" s="64">
        <f>ABS(Stats!$AQ1629-Stats!$AP1629)</f>
        <v>7</v>
      </c>
      <c r="AV1629" s="64">
        <f>Stats!$AQ1629+Stats!$AP1629</f>
        <v>95</v>
      </c>
      <c r="AW1629" s="64"/>
      <c r="AX1629" s="4"/>
      <c r="AY1629" s="4"/>
      <c r="AZ1629" s="4"/>
      <c r="BB1629" s="4"/>
      <c r="BC1629" s="4"/>
      <c r="BD1629" s="4"/>
      <c r="BE1629" s="4"/>
      <c r="BG1629" s="4"/>
      <c r="BH1629" s="4"/>
      <c r="BI1629" s="4"/>
      <c r="BJ1629" s="4"/>
      <c r="BK1629" s="4"/>
      <c r="BL1629" s="4"/>
      <c r="BM1629" s="4"/>
      <c r="BN1629" s="4"/>
      <c r="BO1629" s="4"/>
      <c r="BP1629" s="4"/>
      <c r="BQ1629" s="4"/>
      <c r="BR1629" s="4"/>
      <c r="BS1629" s="4"/>
      <c r="BT1629" s="4"/>
      <c r="BU1629" s="4"/>
      <c r="BV1629" s="4"/>
      <c r="BW1629" s="4"/>
      <c r="BX1629" s="4"/>
      <c r="BY1629" s="4"/>
      <c r="BZ1629" s="4"/>
      <c r="CA1629" s="4"/>
      <c r="CB1629" s="4"/>
      <c r="CC1629" s="4"/>
      <c r="CD1629" s="4"/>
      <c r="CE1629" s="4"/>
      <c r="CF1629" s="4"/>
      <c r="CG1629" s="4"/>
      <c r="CH1629" s="4"/>
      <c r="CI1629" s="4"/>
      <c r="CJ1629" s="4"/>
      <c r="CK1629" s="4"/>
      <c r="CL1629" s="4"/>
      <c r="CM1629" s="4"/>
      <c r="CN1629" s="4"/>
      <c r="CO1629" s="4"/>
      <c r="CP1629" s="4"/>
      <c r="CQ1629" s="4"/>
      <c r="CR1629" s="4"/>
      <c r="CS1629" s="4"/>
      <c r="CT1629" s="4"/>
      <c r="CU1629" s="4"/>
      <c r="CV1629" s="4"/>
      <c r="CW1629" s="4"/>
    </row>
    <row r="1630" ht="12.75" customHeight="1">
      <c r="A1630" s="4"/>
      <c r="B1630" s="4"/>
      <c r="C1630" s="4"/>
      <c r="D1630" s="4"/>
      <c r="E1630" s="4"/>
      <c r="F1630" s="4"/>
      <c r="G1630" s="4"/>
      <c r="H1630" s="4"/>
      <c r="I1630" s="4"/>
      <c r="J1630" s="5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5">
        <v>2010.0</v>
      </c>
      <c r="AM1630" s="45">
        <v>1.0</v>
      </c>
      <c r="AN1630" s="46" t="s">
        <v>50</v>
      </c>
      <c r="AO1630" s="46" t="s">
        <v>61</v>
      </c>
      <c r="AP1630" s="45">
        <v>105.0</v>
      </c>
      <c r="AQ1630" s="45">
        <v>97.0</v>
      </c>
      <c r="AR1630" s="46" t="str">
        <f>IF(Stats!$AP1630&gt;Stats!$AQ1630,Stats!$AN1630,Stats!$AO1630)</f>
        <v>AJ</v>
      </c>
      <c r="AS1630" s="46" t="str">
        <f>IF(Stats!$AR1630=Stats!$AN1630,CONCATENATE(Stats!$AN1630," over ",Stats!$AO1630),CONCATENATE(Stats!$AO1630," over ",Stats!$AN1630))</f>
        <v>AJ over Jimmy</v>
      </c>
      <c r="AT1630" s="46" t="str">
        <f>IF(Stats!$AR1630=Stats!$AO1630,CONCATENATE(Stats!$AN1630," loser to ",Stats!$AO1630),CONCATENATE(Stats!$AO1630," loser to ",Stats!$AN1630))</f>
        <v>Jimmy loser to AJ</v>
      </c>
      <c r="AU1630" s="45">
        <f>ABS(Stats!$AQ1630-Stats!$AP1630)</f>
        <v>8</v>
      </c>
      <c r="AV1630" s="45">
        <f>Stats!$AQ1630+Stats!$AP1630</f>
        <v>202</v>
      </c>
      <c r="AW1630" s="45"/>
      <c r="AX1630" s="4"/>
      <c r="AY1630" s="4"/>
      <c r="AZ1630" s="4"/>
      <c r="BB1630" s="4"/>
      <c r="BC1630" s="4"/>
      <c r="BD1630" s="4"/>
      <c r="BE1630" s="4"/>
      <c r="BF1630" s="4"/>
      <c r="BG1630" s="4"/>
      <c r="BH1630" s="4"/>
      <c r="BI1630" s="4"/>
      <c r="BJ1630" s="4"/>
      <c r="BK1630" s="4"/>
      <c r="BL1630" s="4"/>
      <c r="BM1630" s="4"/>
      <c r="BN1630" s="4"/>
      <c r="BO1630" s="4"/>
      <c r="BP1630" s="4"/>
      <c r="BQ1630" s="4"/>
      <c r="BR1630" s="4"/>
      <c r="BS1630" s="4"/>
      <c r="BT1630" s="4"/>
      <c r="BU1630" s="4"/>
      <c r="BV1630" s="4"/>
      <c r="BW1630" s="4"/>
      <c r="BX1630" s="4"/>
      <c r="BY1630" s="4"/>
      <c r="BZ1630" s="4"/>
      <c r="CA1630" s="4"/>
      <c r="CB1630" s="4"/>
      <c r="CC1630" s="4"/>
      <c r="CD1630" s="4"/>
      <c r="CE1630" s="4"/>
      <c r="CF1630" s="4"/>
      <c r="CG1630" s="4"/>
      <c r="CH1630" s="4"/>
      <c r="CI1630" s="4"/>
      <c r="CJ1630" s="4"/>
      <c r="CK1630" s="4"/>
      <c r="CL1630" s="4"/>
      <c r="CM1630" s="4"/>
      <c r="CN1630" s="4"/>
      <c r="CO1630" s="4"/>
      <c r="CP1630" s="4"/>
      <c r="CQ1630" s="4"/>
      <c r="CR1630" s="4"/>
      <c r="CS1630" s="4"/>
      <c r="CT1630" s="4"/>
      <c r="CU1630" s="4"/>
      <c r="CV1630" s="4"/>
      <c r="CW1630" s="4"/>
    </row>
    <row r="1631" ht="12.75" customHeight="1">
      <c r="A1631" s="4"/>
      <c r="B1631" s="4"/>
      <c r="C1631" s="4"/>
      <c r="D1631" s="4"/>
      <c r="E1631" s="4"/>
      <c r="F1631" s="4"/>
      <c r="G1631" s="4"/>
      <c r="H1631" s="4"/>
      <c r="I1631" s="4"/>
      <c r="J1631" s="5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64">
        <v>2010.0</v>
      </c>
      <c r="AM1631" s="64">
        <v>1.0</v>
      </c>
      <c r="AN1631" s="65" t="s">
        <v>55</v>
      </c>
      <c r="AO1631" s="65" t="s">
        <v>68</v>
      </c>
      <c r="AP1631" s="64">
        <v>61.0</v>
      </c>
      <c r="AQ1631" s="64">
        <v>81.0</v>
      </c>
      <c r="AR1631" s="65" t="str">
        <f>IF(Stats!$AP1631&gt;Stats!$AQ1631,Stats!$AN1631,Stats!$AO1631)</f>
        <v>Ryan</v>
      </c>
      <c r="AS1631" s="65" t="str">
        <f>IF(Stats!$AR1631=Stats!$AN1631,CONCATENATE(Stats!$AN1631," over ",Stats!$AO1631),CONCATENATE(Stats!$AO1631," over ",Stats!$AN1631))</f>
        <v>Ryan over Dave</v>
      </c>
      <c r="AT1631" s="65" t="str">
        <f>IF(Stats!$AR1631=Stats!$AO1631,CONCATENATE(Stats!$AN1631," loser to ",Stats!$AO1631),CONCATENATE(Stats!$AO1631," loser to ",Stats!$AN1631))</f>
        <v>Dave loser to Ryan</v>
      </c>
      <c r="AU1631" s="64">
        <f>ABS(Stats!$AQ1631-Stats!$AP1631)</f>
        <v>20</v>
      </c>
      <c r="AV1631" s="64">
        <f>Stats!$AQ1631+Stats!$AP1631</f>
        <v>142</v>
      </c>
      <c r="AW1631" s="64"/>
      <c r="AX1631" s="4"/>
      <c r="AY1631" s="4"/>
      <c r="AZ1631" s="4"/>
      <c r="BB1631" s="4"/>
      <c r="BC1631" s="4"/>
      <c r="BD1631" s="4"/>
      <c r="BE1631" s="4"/>
      <c r="BF1631" s="4"/>
      <c r="BG1631" s="4"/>
      <c r="BH1631" s="4"/>
      <c r="BI1631" s="4"/>
      <c r="BJ1631" s="4"/>
      <c r="BK1631" s="4"/>
      <c r="BL1631" s="4"/>
      <c r="BM1631" s="4"/>
      <c r="BN1631" s="4"/>
      <c r="BO1631" s="4"/>
      <c r="BP1631" s="4"/>
      <c r="BQ1631" s="4"/>
      <c r="BR1631" s="4"/>
      <c r="BS1631" s="4"/>
      <c r="BT1631" s="4"/>
      <c r="BU1631" s="4"/>
      <c r="BV1631" s="4"/>
      <c r="BW1631" s="4"/>
      <c r="BX1631" s="4"/>
      <c r="BY1631" s="4"/>
      <c r="BZ1631" s="4"/>
      <c r="CA1631" s="4"/>
      <c r="CB1631" s="4"/>
      <c r="CC1631" s="4"/>
      <c r="CD1631" s="4"/>
      <c r="CE1631" s="4"/>
      <c r="CF1631" s="4"/>
      <c r="CG1631" s="4"/>
      <c r="CH1631" s="4"/>
      <c r="CI1631" s="4"/>
      <c r="CJ1631" s="4"/>
      <c r="CK1631" s="4"/>
      <c r="CL1631" s="4"/>
      <c r="CM1631" s="4"/>
      <c r="CN1631" s="4"/>
      <c r="CO1631" s="4"/>
      <c r="CP1631" s="4"/>
      <c r="CQ1631" s="4"/>
      <c r="CR1631" s="4"/>
      <c r="CS1631" s="4"/>
      <c r="CT1631" s="4"/>
      <c r="CU1631" s="4"/>
      <c r="CV1631" s="4"/>
      <c r="CW1631" s="4"/>
    </row>
    <row r="1632" ht="12.75" customHeight="1">
      <c r="A1632" s="4"/>
      <c r="B1632" s="4"/>
      <c r="C1632" s="4"/>
      <c r="D1632" s="4"/>
      <c r="E1632" s="4"/>
      <c r="F1632" s="4"/>
      <c r="G1632" s="4"/>
      <c r="H1632" s="4"/>
      <c r="I1632" s="4"/>
      <c r="J1632" s="5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5">
        <v>2010.0</v>
      </c>
      <c r="AM1632" s="45">
        <v>1.0</v>
      </c>
      <c r="AN1632" s="46" t="s">
        <v>63</v>
      </c>
      <c r="AO1632" s="46" t="s">
        <v>54</v>
      </c>
      <c r="AP1632" s="45">
        <v>100.0</v>
      </c>
      <c r="AQ1632" s="45">
        <v>67.0</v>
      </c>
      <c r="AR1632" s="46" t="str">
        <f>IF(Stats!$AP1632&gt;Stats!$AQ1632,Stats!$AN1632,Stats!$AO1632)</f>
        <v>Mike S</v>
      </c>
      <c r="AS1632" s="46" t="str">
        <f>IF(Stats!$AR1632=Stats!$AN1632,CONCATENATE(Stats!$AN1632," over ",Stats!$AO1632),CONCATENATE(Stats!$AO1632," over ",Stats!$AN1632))</f>
        <v>Mike S over Dane</v>
      </c>
      <c r="AT1632" s="46" t="str">
        <f>IF(Stats!$AR1632=Stats!$AO1632,CONCATENATE(Stats!$AN1632," loser to ",Stats!$AO1632),CONCATENATE(Stats!$AO1632," loser to ",Stats!$AN1632))</f>
        <v>Dane loser to Mike S</v>
      </c>
      <c r="AU1632" s="45">
        <f>ABS(Stats!$AQ1632-Stats!$AP1632)</f>
        <v>33</v>
      </c>
      <c r="AV1632" s="45">
        <f>Stats!$AQ1632+Stats!$AP1632</f>
        <v>167</v>
      </c>
      <c r="AW1632" s="45"/>
      <c r="AX1632" s="4"/>
      <c r="AY1632" s="4"/>
      <c r="AZ1632" s="4"/>
      <c r="BB1632" s="4"/>
      <c r="BC1632" s="4"/>
      <c r="BD1632" s="4"/>
      <c r="BE1632" s="4"/>
      <c r="BF1632" s="4"/>
      <c r="BG1632" s="4"/>
      <c r="BH1632" s="4"/>
      <c r="BI1632" s="4"/>
      <c r="BJ1632" s="4"/>
      <c r="BK1632" s="4"/>
      <c r="BL1632" s="4"/>
      <c r="BM1632" s="4"/>
      <c r="BN1632" s="4"/>
      <c r="BO1632" s="4"/>
      <c r="BP1632" s="4"/>
      <c r="BQ1632" s="4"/>
      <c r="BR1632" s="4"/>
      <c r="BS1632" s="4"/>
      <c r="BT1632" s="4"/>
      <c r="BU1632" s="4"/>
      <c r="BV1632" s="4"/>
      <c r="BW1632" s="4"/>
      <c r="BX1632" s="4"/>
      <c r="BY1632" s="4"/>
      <c r="BZ1632" s="4"/>
      <c r="CA1632" s="4"/>
      <c r="CB1632" s="4"/>
      <c r="CC1632" s="4"/>
      <c r="CD1632" s="4"/>
      <c r="CE1632" s="4"/>
      <c r="CF1632" s="4"/>
      <c r="CG1632" s="4"/>
      <c r="CH1632" s="4"/>
      <c r="CI1632" s="4"/>
      <c r="CJ1632" s="4"/>
      <c r="CK1632" s="4"/>
      <c r="CL1632" s="4"/>
      <c r="CM1632" s="4"/>
      <c r="CN1632" s="4"/>
      <c r="CO1632" s="4"/>
      <c r="CP1632" s="4"/>
      <c r="CQ1632" s="4"/>
      <c r="CR1632" s="4"/>
      <c r="CS1632" s="4"/>
      <c r="CT1632" s="4"/>
      <c r="CU1632" s="4"/>
      <c r="CV1632" s="4"/>
      <c r="CW1632" s="4"/>
    </row>
    <row r="1633" ht="12.75" customHeight="1">
      <c r="A1633" s="4"/>
      <c r="B1633" s="4"/>
      <c r="C1633" s="4"/>
      <c r="D1633" s="4"/>
      <c r="E1633" s="4"/>
      <c r="F1633" s="4"/>
      <c r="G1633" s="4"/>
      <c r="H1633" s="4"/>
      <c r="I1633" s="4"/>
      <c r="J1633" s="5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64">
        <v>2010.0</v>
      </c>
      <c r="AM1633" s="202">
        <v>1.0</v>
      </c>
      <c r="AN1633" s="203" t="s">
        <v>69</v>
      </c>
      <c r="AO1633" s="203" t="s">
        <v>49</v>
      </c>
      <c r="AP1633" s="202">
        <v>78.0</v>
      </c>
      <c r="AQ1633" s="202">
        <v>86.0</v>
      </c>
      <c r="AR1633" s="65" t="str">
        <f>IF(Stats!$AP1633&gt;Stats!$AQ1633,Stats!$AN1633,Stats!$AO1633)</f>
        <v>Adler</v>
      </c>
      <c r="AS1633" s="65" t="str">
        <f>IF(Stats!$AR1633=Stats!$AN1633,CONCATENATE(Stats!$AN1633," over ",Stats!$AO1633),CONCATENATE(Stats!$AO1633," over ",Stats!$AN1633))</f>
        <v>Adler over Todd</v>
      </c>
      <c r="AT1633" s="65" t="str">
        <f>IF(Stats!$AR1633=Stats!$AO1633,CONCATENATE(Stats!$AN1633," loser to ",Stats!$AO1633),CONCATENATE(Stats!$AO1633," loser to ",Stats!$AN1633))</f>
        <v>Todd loser to Adler</v>
      </c>
      <c r="AU1633" s="64">
        <f>ABS(Stats!$AQ1633-Stats!$AP1633)</f>
        <v>8</v>
      </c>
      <c r="AV1633" s="64">
        <f>Stats!$AQ1633+Stats!$AP1633</f>
        <v>164</v>
      </c>
      <c r="AW1633" s="64"/>
      <c r="AX1633" s="4"/>
      <c r="AY1633" s="4"/>
      <c r="AZ1633" s="4"/>
      <c r="BB1633" s="4"/>
      <c r="BC1633" s="4"/>
      <c r="BD1633" s="4"/>
      <c r="BE1633" s="4"/>
      <c r="BF1633" s="4"/>
      <c r="BG1633" s="4"/>
      <c r="BH1633" s="4"/>
      <c r="BI1633" s="4"/>
      <c r="BJ1633" s="4"/>
      <c r="BK1633" s="4"/>
      <c r="BL1633" s="4"/>
      <c r="BM1633" s="4"/>
      <c r="BN1633" s="4"/>
      <c r="BO1633" s="4"/>
      <c r="BP1633" s="4"/>
      <c r="BQ1633" s="4"/>
      <c r="BR1633" s="4"/>
      <c r="BS1633" s="4"/>
      <c r="BT1633" s="4"/>
      <c r="BU1633" s="4"/>
      <c r="BV1633" s="4"/>
      <c r="BW1633" s="4"/>
      <c r="BX1633" s="4"/>
      <c r="BY1633" s="4"/>
      <c r="BZ1633" s="4"/>
      <c r="CA1633" s="4"/>
      <c r="CB1633" s="4"/>
      <c r="CC1633" s="4"/>
      <c r="CD1633" s="4"/>
      <c r="CE1633" s="4"/>
      <c r="CF1633" s="4"/>
      <c r="CG1633" s="4"/>
      <c r="CH1633" s="4"/>
      <c r="CI1633" s="4"/>
      <c r="CJ1633" s="4"/>
      <c r="CK1633" s="4"/>
      <c r="CL1633" s="4"/>
      <c r="CM1633" s="4"/>
      <c r="CN1633" s="4"/>
      <c r="CO1633" s="4"/>
      <c r="CP1633" s="4"/>
      <c r="CQ1633" s="4"/>
      <c r="CR1633" s="4"/>
      <c r="CS1633" s="4"/>
      <c r="CT1633" s="4"/>
      <c r="CU1633" s="4"/>
      <c r="CV1633" s="4"/>
      <c r="CW1633" s="4"/>
    </row>
    <row r="1634" ht="12.75" customHeight="1">
      <c r="A1634" s="4"/>
      <c r="B1634" s="4"/>
      <c r="C1634" s="4"/>
      <c r="D1634" s="4"/>
      <c r="E1634" s="4"/>
      <c r="F1634" s="4"/>
      <c r="G1634" s="4"/>
      <c r="H1634" s="4"/>
      <c r="I1634" s="4"/>
      <c r="J1634" s="5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B1634" s="4"/>
      <c r="BC1634" s="4"/>
      <c r="BD1634" s="4"/>
      <c r="BE1634" s="4"/>
      <c r="BF1634" s="4"/>
      <c r="BG1634" s="4"/>
      <c r="BH1634" s="4"/>
      <c r="BI1634" s="4"/>
      <c r="BJ1634" s="4"/>
      <c r="BK1634" s="4"/>
      <c r="BL1634" s="4"/>
      <c r="BM1634" s="4"/>
      <c r="BN1634" s="4"/>
      <c r="BO1634" s="4"/>
      <c r="BP1634" s="4"/>
      <c r="BQ1634" s="4"/>
      <c r="BR1634" s="4"/>
      <c r="BS1634" s="4"/>
      <c r="BT1634" s="4"/>
      <c r="BU1634" s="4"/>
      <c r="BV1634" s="4"/>
      <c r="BW1634" s="4"/>
      <c r="BX1634" s="4"/>
      <c r="BY1634" s="4"/>
      <c r="BZ1634" s="4"/>
      <c r="CA1634" s="4"/>
      <c r="CB1634" s="4"/>
      <c r="CC1634" s="4"/>
      <c r="CD1634" s="4"/>
      <c r="CE1634" s="4"/>
      <c r="CF1634" s="4"/>
      <c r="CG1634" s="4"/>
      <c r="CH1634" s="4"/>
      <c r="CI1634" s="4"/>
      <c r="CJ1634" s="4"/>
      <c r="CK1634" s="4"/>
      <c r="CL1634" s="4"/>
      <c r="CM1634" s="4"/>
      <c r="CN1634" s="4"/>
      <c r="CO1634" s="4"/>
      <c r="CP1634" s="4"/>
      <c r="CQ1634" s="4"/>
      <c r="CR1634" s="4"/>
      <c r="CS1634" s="4"/>
      <c r="CT1634" s="4"/>
      <c r="CU1634" s="4"/>
      <c r="CV1634" s="4"/>
      <c r="CW1634" s="4"/>
    </row>
    <row r="1635" ht="12.75" customHeight="1">
      <c r="A1635" s="4"/>
      <c r="B1635" s="4"/>
      <c r="C1635" s="4"/>
      <c r="D1635" s="4"/>
      <c r="E1635" s="4"/>
      <c r="F1635" s="4"/>
      <c r="G1635" s="4"/>
      <c r="H1635" s="4"/>
      <c r="I1635" s="4"/>
      <c r="J1635" s="5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B1635" s="4"/>
      <c r="BC1635" s="4"/>
      <c r="BD1635" s="4"/>
      <c r="BE1635" s="4"/>
      <c r="BF1635" s="4"/>
      <c r="BG1635" s="4"/>
      <c r="BH1635" s="4"/>
      <c r="BI1635" s="4"/>
      <c r="BJ1635" s="4"/>
      <c r="BK1635" s="4"/>
      <c r="BL1635" s="4"/>
      <c r="BM1635" s="4"/>
      <c r="BN1635" s="4"/>
      <c r="BO1635" s="4"/>
      <c r="BP1635" s="4"/>
      <c r="BQ1635" s="4"/>
      <c r="BR1635" s="4"/>
      <c r="BS1635" s="4"/>
      <c r="BT1635" s="4"/>
      <c r="BU1635" s="4"/>
      <c r="BV1635" s="4"/>
      <c r="BW1635" s="4"/>
      <c r="BX1635" s="4"/>
      <c r="BY1635" s="4"/>
      <c r="BZ1635" s="4"/>
      <c r="CA1635" s="4"/>
      <c r="CB1635" s="4"/>
      <c r="CC1635" s="4"/>
      <c r="CD1635" s="4"/>
      <c r="CE1635" s="4"/>
      <c r="CF1635" s="4"/>
      <c r="CG1635" s="4"/>
      <c r="CH1635" s="4"/>
      <c r="CI1635" s="4"/>
      <c r="CJ1635" s="4"/>
      <c r="CK1635" s="4"/>
      <c r="CL1635" s="4"/>
      <c r="CM1635" s="4"/>
      <c r="CN1635" s="4"/>
      <c r="CO1635" s="4"/>
      <c r="CP1635" s="4"/>
      <c r="CQ1635" s="4"/>
      <c r="CR1635" s="4"/>
      <c r="CS1635" s="4"/>
      <c r="CT1635" s="4"/>
      <c r="CU1635" s="4"/>
      <c r="CV1635" s="4"/>
      <c r="CW1635" s="4"/>
    </row>
    <row r="1636" ht="12.75" customHeight="1">
      <c r="A1636" s="4"/>
      <c r="B1636" s="4"/>
      <c r="C1636" s="4"/>
      <c r="D1636" s="4"/>
      <c r="E1636" s="4"/>
      <c r="F1636" s="4"/>
      <c r="G1636" s="4"/>
      <c r="H1636" s="4"/>
      <c r="I1636" s="4"/>
      <c r="J1636" s="5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B1636" s="4"/>
      <c r="BC1636" s="4"/>
      <c r="BD1636" s="4"/>
      <c r="BE1636" s="4"/>
      <c r="BF1636" s="4"/>
      <c r="BG1636" s="4"/>
      <c r="BH1636" s="4"/>
      <c r="BI1636" s="4"/>
      <c r="BJ1636" s="4"/>
      <c r="BK1636" s="4"/>
      <c r="BL1636" s="4"/>
      <c r="BM1636" s="4"/>
      <c r="BN1636" s="4"/>
      <c r="BO1636" s="4"/>
      <c r="BP1636" s="4"/>
      <c r="BQ1636" s="4"/>
      <c r="BR1636" s="4"/>
      <c r="BS1636" s="4"/>
      <c r="BT1636" s="4"/>
      <c r="BU1636" s="4"/>
      <c r="BV1636" s="4"/>
      <c r="BW1636" s="4"/>
      <c r="BX1636" s="4"/>
      <c r="BY1636" s="4"/>
      <c r="BZ1636" s="4"/>
      <c r="CA1636" s="4"/>
      <c r="CB1636" s="4"/>
      <c r="CC1636" s="4"/>
      <c r="CD1636" s="4"/>
      <c r="CE1636" s="4"/>
      <c r="CF1636" s="4"/>
      <c r="CG1636" s="4"/>
      <c r="CH1636" s="4"/>
      <c r="CI1636" s="4"/>
      <c r="CJ1636" s="4"/>
      <c r="CK1636" s="4"/>
      <c r="CL1636" s="4"/>
      <c r="CM1636" s="4"/>
      <c r="CN1636" s="4"/>
      <c r="CO1636" s="4"/>
      <c r="CP1636" s="4"/>
      <c r="CQ1636" s="4"/>
      <c r="CR1636" s="4"/>
      <c r="CS1636" s="4"/>
      <c r="CT1636" s="4"/>
      <c r="CU1636" s="4"/>
      <c r="CV1636" s="4"/>
      <c r="CW1636" s="4"/>
    </row>
    <row r="1637" ht="12.75" customHeight="1">
      <c r="A1637" s="4"/>
      <c r="B1637" s="4"/>
      <c r="C1637" s="4"/>
      <c r="D1637" s="4"/>
      <c r="E1637" s="4"/>
      <c r="F1637" s="4"/>
      <c r="G1637" s="4"/>
      <c r="H1637" s="4"/>
      <c r="I1637" s="4"/>
      <c r="J1637" s="5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  <c r="AN1637" s="4"/>
      <c r="AO1637" s="4"/>
      <c r="AP1637" s="4"/>
      <c r="AQ1637" s="4"/>
      <c r="AR1637" s="11" t="s">
        <v>1051</v>
      </c>
      <c r="AS1637" s="11" t="s">
        <v>1052</v>
      </c>
      <c r="AT1637" s="11" t="s">
        <v>274</v>
      </c>
      <c r="AU1637" s="11" t="s">
        <v>272</v>
      </c>
      <c r="AV1637" s="11" t="s">
        <v>47</v>
      </c>
      <c r="AW1637" s="4"/>
      <c r="AX1637" s="4"/>
      <c r="AY1637" s="4"/>
      <c r="AZ1637" s="4"/>
      <c r="BB1637" s="4"/>
      <c r="BC1637" s="4"/>
      <c r="BD1637" s="4"/>
      <c r="BE1637" s="4"/>
      <c r="BF1637" s="4"/>
      <c r="BG1637" s="4"/>
      <c r="BH1637" s="4"/>
      <c r="BI1637" s="4"/>
      <c r="BJ1637" s="4"/>
      <c r="BK1637" s="4"/>
      <c r="BL1637" s="4"/>
      <c r="BM1637" s="4"/>
      <c r="BN1637" s="4"/>
      <c r="BO1637" s="4"/>
      <c r="BP1637" s="4"/>
      <c r="BQ1637" s="4"/>
      <c r="BR1637" s="4"/>
      <c r="BS1637" s="4"/>
      <c r="BT1637" s="4"/>
      <c r="BU1637" s="4"/>
      <c r="BV1637" s="4"/>
      <c r="BW1637" s="4"/>
      <c r="BX1637" s="4"/>
      <c r="BY1637" s="4"/>
      <c r="BZ1637" s="4"/>
      <c r="CA1637" s="4"/>
      <c r="CB1637" s="4"/>
      <c r="CC1637" s="4"/>
      <c r="CD1637" s="4"/>
      <c r="CE1637" s="4"/>
      <c r="CF1637" s="4"/>
      <c r="CG1637" s="4"/>
      <c r="CH1637" s="4"/>
      <c r="CI1637" s="4"/>
      <c r="CJ1637" s="4"/>
      <c r="CK1637" s="4"/>
      <c r="CL1637" s="4"/>
      <c r="CM1637" s="4"/>
      <c r="CN1637" s="4"/>
      <c r="CO1637" s="4"/>
      <c r="CP1637" s="4"/>
      <c r="CQ1637" s="4"/>
      <c r="CR1637" s="4"/>
      <c r="CS1637" s="4"/>
      <c r="CT1637" s="4"/>
      <c r="CU1637" s="4"/>
      <c r="CV1637" s="4"/>
      <c r="CW1637" s="4"/>
    </row>
    <row r="1638" ht="12.75" customHeight="1">
      <c r="A1638" s="4"/>
      <c r="B1638" s="4"/>
      <c r="C1638" s="4"/>
      <c r="D1638" s="4"/>
      <c r="E1638" s="4"/>
      <c r="F1638" s="4"/>
      <c r="G1638" s="4"/>
      <c r="H1638" s="4"/>
      <c r="I1638" s="4"/>
      <c r="J1638" s="5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  <c r="AO1638" s="4"/>
      <c r="AP1638" s="4"/>
      <c r="AQ1638" s="4"/>
      <c r="AR1638" s="11" t="s">
        <v>53</v>
      </c>
      <c r="AS1638" s="11">
        <v>3.0</v>
      </c>
      <c r="AT1638" s="204">
        <v>1.0</v>
      </c>
      <c r="AU1638" s="11">
        <v>3.0</v>
      </c>
      <c r="AV1638" s="11">
        <f t="shared" ref="AV1638:AV1656" si="183">AU1638-AS1638</f>
        <v>0</v>
      </c>
      <c r="AW1638" s="4"/>
      <c r="AX1638" s="4"/>
      <c r="AY1638" s="4"/>
      <c r="AZ1638" s="4"/>
      <c r="BB1638" s="4"/>
      <c r="BC1638" s="4"/>
      <c r="BD1638" s="4"/>
      <c r="BE1638" s="4"/>
      <c r="BF1638" s="4"/>
      <c r="BG1638" s="4"/>
      <c r="BH1638" s="4"/>
      <c r="BI1638" s="4"/>
      <c r="BJ1638" s="4"/>
      <c r="BK1638" s="4"/>
      <c r="BL1638" s="4"/>
      <c r="BM1638" s="4"/>
      <c r="BN1638" s="4"/>
      <c r="BO1638" s="4"/>
      <c r="BP1638" s="4"/>
      <c r="BQ1638" s="4"/>
      <c r="BR1638" s="4"/>
      <c r="BS1638" s="4"/>
      <c r="BT1638" s="4"/>
      <c r="BU1638" s="4"/>
      <c r="BV1638" s="4"/>
      <c r="BW1638" s="4"/>
      <c r="BX1638" s="4"/>
      <c r="BY1638" s="4"/>
      <c r="BZ1638" s="4"/>
      <c r="CA1638" s="4"/>
      <c r="CB1638" s="4"/>
      <c r="CC1638" s="4"/>
      <c r="CD1638" s="4"/>
      <c r="CE1638" s="4"/>
      <c r="CF1638" s="4"/>
      <c r="CG1638" s="4"/>
      <c r="CH1638" s="4"/>
      <c r="CI1638" s="4"/>
      <c r="CJ1638" s="4"/>
      <c r="CK1638" s="4"/>
      <c r="CL1638" s="4"/>
      <c r="CM1638" s="4"/>
      <c r="CN1638" s="4"/>
      <c r="CO1638" s="4"/>
      <c r="CP1638" s="4"/>
      <c r="CQ1638" s="4"/>
      <c r="CR1638" s="4"/>
      <c r="CS1638" s="4"/>
      <c r="CT1638" s="4"/>
      <c r="CU1638" s="4"/>
      <c r="CV1638" s="4"/>
      <c r="CW1638" s="4"/>
    </row>
    <row r="1639" ht="12.75" customHeight="1">
      <c r="A1639" s="4"/>
      <c r="B1639" s="4"/>
      <c r="C1639" s="4"/>
      <c r="D1639" s="4"/>
      <c r="E1639" s="4"/>
      <c r="F1639" s="4"/>
      <c r="G1639" s="4"/>
      <c r="H1639" s="4"/>
      <c r="I1639" s="4"/>
      <c r="J1639" s="5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  <c r="AN1639" s="4"/>
      <c r="AO1639" s="4"/>
      <c r="AP1639" s="4"/>
      <c r="AQ1639" s="4"/>
      <c r="AR1639" s="11" t="s">
        <v>57</v>
      </c>
      <c r="AS1639" s="11">
        <v>26.0</v>
      </c>
      <c r="AT1639" s="204">
        <v>0.6842105263157895</v>
      </c>
      <c r="AU1639" s="11">
        <v>38.0</v>
      </c>
      <c r="AV1639" s="11">
        <f t="shared" si="183"/>
        <v>12</v>
      </c>
      <c r="AW1639" s="4"/>
      <c r="AX1639" s="4"/>
      <c r="AY1639" s="4"/>
      <c r="AZ1639" s="4"/>
      <c r="BB1639" s="4"/>
      <c r="BC1639" s="4"/>
      <c r="BD1639" s="4"/>
      <c r="BE1639" s="4"/>
      <c r="BF1639" s="4"/>
      <c r="BG1639" s="4"/>
      <c r="BH1639" s="4"/>
      <c r="BI1639" s="4"/>
      <c r="BJ1639" s="4"/>
      <c r="BK1639" s="4"/>
      <c r="BL1639" s="4"/>
      <c r="BM1639" s="4"/>
      <c r="BN1639" s="4"/>
      <c r="BO1639" s="4"/>
      <c r="BP1639" s="4"/>
      <c r="BQ1639" s="4"/>
      <c r="BR1639" s="4"/>
      <c r="BS1639" s="4"/>
      <c r="BT1639" s="4"/>
      <c r="BU1639" s="4"/>
      <c r="BV1639" s="4"/>
      <c r="BW1639" s="4"/>
      <c r="BX1639" s="4"/>
      <c r="BY1639" s="4"/>
      <c r="BZ1639" s="4"/>
      <c r="CA1639" s="4"/>
      <c r="CB1639" s="4"/>
      <c r="CC1639" s="4"/>
      <c r="CD1639" s="4"/>
      <c r="CE1639" s="4"/>
      <c r="CF1639" s="4"/>
      <c r="CG1639" s="4"/>
      <c r="CH1639" s="4"/>
      <c r="CI1639" s="4"/>
      <c r="CJ1639" s="4"/>
      <c r="CK1639" s="4"/>
      <c r="CL1639" s="4"/>
      <c r="CM1639" s="4"/>
      <c r="CN1639" s="4"/>
      <c r="CO1639" s="4"/>
      <c r="CP1639" s="4"/>
      <c r="CQ1639" s="4"/>
      <c r="CR1639" s="4"/>
      <c r="CS1639" s="4"/>
      <c r="CT1639" s="4"/>
      <c r="CU1639" s="4"/>
      <c r="CV1639" s="4"/>
      <c r="CW1639" s="4"/>
    </row>
    <row r="1640" ht="12.75" hidden="1" customHeight="1">
      <c r="A1640" s="4"/>
      <c r="B1640" s="4"/>
      <c r="C1640" s="4"/>
      <c r="D1640" s="4"/>
      <c r="E1640" s="4"/>
      <c r="F1640" s="4"/>
      <c r="G1640" s="4"/>
      <c r="H1640" s="4"/>
      <c r="I1640" s="4"/>
      <c r="J1640" s="5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  <c r="AN1640" s="4"/>
      <c r="AO1640" s="4"/>
      <c r="AP1640" s="4"/>
      <c r="AQ1640" s="4"/>
      <c r="AR1640" s="11" t="s">
        <v>62</v>
      </c>
      <c r="AS1640" s="11">
        <v>2.0</v>
      </c>
      <c r="AT1640" s="204">
        <v>0.6666666666666666</v>
      </c>
      <c r="AU1640" s="11">
        <v>3.0</v>
      </c>
      <c r="AV1640" s="11">
        <f t="shared" si="183"/>
        <v>1</v>
      </c>
      <c r="AW1640" s="4"/>
      <c r="AX1640" s="4"/>
      <c r="AY1640" s="4"/>
      <c r="AZ1640" s="4"/>
      <c r="BB1640" s="4"/>
      <c r="BC1640" s="4"/>
      <c r="BD1640" s="4"/>
      <c r="BE1640" s="4"/>
      <c r="BF1640" s="4"/>
      <c r="BG1640" s="4"/>
      <c r="BH1640" s="4"/>
      <c r="BI1640" s="4"/>
      <c r="BJ1640" s="4"/>
      <c r="BK1640" s="4"/>
      <c r="BL1640" s="4"/>
      <c r="BM1640" s="4"/>
      <c r="BN1640" s="4"/>
      <c r="BO1640" s="4"/>
      <c r="BP1640" s="4"/>
      <c r="BQ1640" s="4"/>
      <c r="BR1640" s="4"/>
      <c r="BS1640" s="4"/>
      <c r="BT1640" s="4"/>
      <c r="BU1640" s="4"/>
      <c r="BV1640" s="4"/>
      <c r="BW1640" s="4"/>
      <c r="BX1640" s="4"/>
      <c r="BY1640" s="4"/>
      <c r="BZ1640" s="4"/>
      <c r="CA1640" s="4"/>
      <c r="CB1640" s="4"/>
      <c r="CC1640" s="4"/>
      <c r="CD1640" s="4"/>
      <c r="CE1640" s="4"/>
      <c r="CF1640" s="4"/>
      <c r="CG1640" s="4"/>
      <c r="CH1640" s="4"/>
      <c r="CI1640" s="4"/>
      <c r="CJ1640" s="4"/>
      <c r="CK1640" s="4"/>
      <c r="CL1640" s="4"/>
      <c r="CM1640" s="4"/>
      <c r="CN1640" s="4"/>
      <c r="CO1640" s="4"/>
      <c r="CP1640" s="4"/>
      <c r="CQ1640" s="4"/>
      <c r="CR1640" s="4"/>
      <c r="CS1640" s="4"/>
      <c r="CT1640" s="4"/>
      <c r="CU1640" s="4"/>
      <c r="CV1640" s="4"/>
      <c r="CW1640" s="4"/>
    </row>
    <row r="1641" ht="12.75" hidden="1" customHeight="1">
      <c r="A1641" s="4"/>
      <c r="B1641" s="4"/>
      <c r="C1641" s="4"/>
      <c r="D1641" s="4"/>
      <c r="E1641" s="4"/>
      <c r="F1641" s="4"/>
      <c r="G1641" s="4"/>
      <c r="H1641" s="4"/>
      <c r="I1641" s="4"/>
      <c r="J1641" s="5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  <c r="AN1641" s="4"/>
      <c r="AO1641" s="4"/>
      <c r="AP1641" s="4"/>
      <c r="AQ1641" s="4"/>
      <c r="AR1641" s="11" t="s">
        <v>56</v>
      </c>
      <c r="AS1641" s="11">
        <v>2.0</v>
      </c>
      <c r="AT1641" s="204">
        <v>0.6666666666666666</v>
      </c>
      <c r="AU1641" s="11">
        <v>3.0</v>
      </c>
      <c r="AV1641" s="11">
        <f t="shared" si="183"/>
        <v>1</v>
      </c>
      <c r="AW1641" s="4"/>
      <c r="AX1641" s="4"/>
      <c r="AY1641" s="4"/>
      <c r="AZ1641" s="4"/>
      <c r="BB1641" s="4"/>
      <c r="BC1641" s="4"/>
      <c r="BD1641" s="4"/>
      <c r="BE1641" s="4"/>
      <c r="BF1641" s="4"/>
      <c r="BG1641" s="4"/>
      <c r="BH1641" s="4"/>
      <c r="BI1641" s="4"/>
      <c r="BJ1641" s="4"/>
      <c r="BK1641" s="4"/>
      <c r="BL1641" s="4"/>
      <c r="BM1641" s="4"/>
      <c r="BN1641" s="4"/>
      <c r="BO1641" s="4"/>
      <c r="BP1641" s="4"/>
      <c r="BQ1641" s="4"/>
      <c r="BR1641" s="4"/>
      <c r="BS1641" s="4"/>
      <c r="BT1641" s="4"/>
      <c r="BU1641" s="4"/>
      <c r="BV1641" s="4"/>
      <c r="BW1641" s="4"/>
      <c r="BX1641" s="4"/>
      <c r="BY1641" s="4"/>
      <c r="BZ1641" s="4"/>
      <c r="CA1641" s="4"/>
      <c r="CB1641" s="4"/>
      <c r="CC1641" s="4"/>
      <c r="CD1641" s="4"/>
      <c r="CE1641" s="4"/>
      <c r="CF1641" s="4"/>
      <c r="CG1641" s="4"/>
      <c r="CH1641" s="4"/>
      <c r="CI1641" s="4"/>
      <c r="CJ1641" s="4"/>
      <c r="CK1641" s="4"/>
      <c r="CL1641" s="4"/>
      <c r="CM1641" s="4"/>
      <c r="CN1641" s="4"/>
      <c r="CO1641" s="4"/>
      <c r="CP1641" s="4"/>
      <c r="CQ1641" s="4"/>
      <c r="CR1641" s="4"/>
      <c r="CS1641" s="4"/>
      <c r="CT1641" s="4"/>
      <c r="CU1641" s="4"/>
      <c r="CV1641" s="4"/>
      <c r="CW1641" s="4"/>
    </row>
    <row r="1642" ht="12.75" customHeight="1">
      <c r="A1642" s="4"/>
      <c r="B1642" s="4"/>
      <c r="C1642" s="4"/>
      <c r="D1642" s="4"/>
      <c r="E1642" s="4"/>
      <c r="F1642" s="4"/>
      <c r="G1642" s="4"/>
      <c r="H1642" s="4"/>
      <c r="I1642" s="4"/>
      <c r="J1642" s="5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  <c r="AN1642" s="4"/>
      <c r="AO1642" s="4"/>
      <c r="AP1642" s="4"/>
      <c r="AQ1642" s="4"/>
      <c r="AR1642" s="11" t="s">
        <v>59</v>
      </c>
      <c r="AS1642" s="11">
        <v>26.0</v>
      </c>
      <c r="AT1642" s="204">
        <v>0.5909090909090909</v>
      </c>
      <c r="AU1642" s="11">
        <v>44.0</v>
      </c>
      <c r="AV1642" s="11">
        <f t="shared" si="183"/>
        <v>18</v>
      </c>
      <c r="AW1642" s="4"/>
      <c r="AX1642" s="4"/>
      <c r="AY1642" s="4"/>
      <c r="AZ1642" s="4"/>
      <c r="BB1642" s="4"/>
      <c r="BC1642" s="4"/>
      <c r="BD1642" s="4"/>
      <c r="BE1642" s="4"/>
      <c r="BF1642" s="4"/>
      <c r="BG1642" s="4"/>
      <c r="BH1642" s="4"/>
      <c r="BI1642" s="4"/>
      <c r="BJ1642" s="4"/>
      <c r="BK1642" s="4"/>
      <c r="BL1642" s="4"/>
      <c r="BM1642" s="4"/>
      <c r="BN1642" s="4"/>
      <c r="BO1642" s="4"/>
      <c r="BP1642" s="4"/>
      <c r="BQ1642" s="4"/>
      <c r="BR1642" s="4"/>
      <c r="BS1642" s="4"/>
      <c r="BT1642" s="4"/>
      <c r="BU1642" s="4"/>
      <c r="BV1642" s="4"/>
      <c r="BW1642" s="4"/>
      <c r="BX1642" s="4"/>
      <c r="BY1642" s="4"/>
      <c r="BZ1642" s="4"/>
      <c r="CA1642" s="4"/>
      <c r="CB1642" s="4"/>
      <c r="CC1642" s="4"/>
      <c r="CD1642" s="4"/>
      <c r="CE1642" s="4"/>
      <c r="CF1642" s="4"/>
      <c r="CG1642" s="4"/>
      <c r="CH1642" s="4"/>
      <c r="CI1642" s="4"/>
      <c r="CJ1642" s="4"/>
      <c r="CK1642" s="4"/>
      <c r="CL1642" s="4"/>
      <c r="CM1642" s="4"/>
      <c r="CN1642" s="4"/>
      <c r="CO1642" s="4"/>
      <c r="CP1642" s="4"/>
      <c r="CQ1642" s="4"/>
      <c r="CR1642" s="4"/>
      <c r="CS1642" s="4"/>
      <c r="CT1642" s="4"/>
      <c r="CU1642" s="4"/>
      <c r="CV1642" s="4"/>
      <c r="CW1642" s="4"/>
    </row>
    <row r="1643" ht="12.75" customHeight="1">
      <c r="A1643" s="4"/>
      <c r="B1643" s="4"/>
      <c r="C1643" s="4"/>
      <c r="D1643" s="4"/>
      <c r="E1643" s="4"/>
      <c r="F1643" s="4"/>
      <c r="G1643" s="4"/>
      <c r="H1643" s="4"/>
      <c r="I1643" s="4"/>
      <c r="J1643" s="5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  <c r="AN1643" s="4"/>
      <c r="AO1643" s="4"/>
      <c r="AP1643" s="4"/>
      <c r="AQ1643" s="4"/>
      <c r="AR1643" s="11" t="s">
        <v>55</v>
      </c>
      <c r="AS1643" s="11">
        <v>26.0</v>
      </c>
      <c r="AT1643" s="204">
        <v>0.5909090909090909</v>
      </c>
      <c r="AU1643" s="11">
        <v>44.0</v>
      </c>
      <c r="AV1643" s="11">
        <f t="shared" si="183"/>
        <v>18</v>
      </c>
      <c r="AW1643" s="4"/>
      <c r="AX1643" s="4"/>
      <c r="AY1643" s="4"/>
      <c r="AZ1643" s="4"/>
      <c r="BB1643" s="4"/>
      <c r="BC1643" s="4"/>
      <c r="BD1643" s="4"/>
      <c r="BE1643" s="4"/>
      <c r="BF1643" s="4"/>
      <c r="BG1643" s="4"/>
      <c r="BH1643" s="4"/>
      <c r="BI1643" s="4"/>
      <c r="BJ1643" s="4"/>
      <c r="BK1643" s="4"/>
      <c r="BL1643" s="4"/>
      <c r="BM1643" s="4"/>
      <c r="BN1643" s="4"/>
      <c r="BO1643" s="4"/>
      <c r="BP1643" s="4"/>
      <c r="BQ1643" s="4"/>
      <c r="BR1643" s="4"/>
      <c r="BS1643" s="4"/>
      <c r="BT1643" s="4"/>
      <c r="BU1643" s="4"/>
      <c r="BV1643" s="4"/>
      <c r="BW1643" s="4"/>
      <c r="BX1643" s="4"/>
      <c r="BY1643" s="4"/>
      <c r="BZ1643" s="4"/>
      <c r="CA1643" s="4"/>
      <c r="CB1643" s="4"/>
      <c r="CC1643" s="4"/>
      <c r="CD1643" s="4"/>
      <c r="CE1643" s="4"/>
      <c r="CF1643" s="4"/>
      <c r="CG1643" s="4"/>
      <c r="CH1643" s="4"/>
      <c r="CI1643" s="4"/>
      <c r="CJ1643" s="4"/>
      <c r="CK1643" s="4"/>
      <c r="CL1643" s="4"/>
      <c r="CM1643" s="4"/>
      <c r="CN1643" s="4"/>
      <c r="CO1643" s="4"/>
      <c r="CP1643" s="4"/>
      <c r="CQ1643" s="4"/>
      <c r="CR1643" s="4"/>
      <c r="CS1643" s="4"/>
      <c r="CT1643" s="4"/>
      <c r="CU1643" s="4"/>
      <c r="CV1643" s="4"/>
      <c r="CW1643" s="4"/>
    </row>
    <row r="1644" ht="12.75" customHeight="1">
      <c r="A1644" s="4"/>
      <c r="B1644" s="4"/>
      <c r="C1644" s="4"/>
      <c r="D1644" s="4"/>
      <c r="E1644" s="4"/>
      <c r="F1644" s="4"/>
      <c r="G1644" s="4"/>
      <c r="H1644" s="4"/>
      <c r="I1644" s="4"/>
      <c r="J1644" s="5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  <c r="AN1644" s="4"/>
      <c r="AO1644" s="4"/>
      <c r="AP1644" s="4"/>
      <c r="AQ1644" s="4"/>
      <c r="AR1644" s="11" t="s">
        <v>69</v>
      </c>
      <c r="AS1644" s="11">
        <v>25.0</v>
      </c>
      <c r="AT1644" s="204">
        <v>0.5681818181818182</v>
      </c>
      <c r="AU1644" s="11">
        <v>44.0</v>
      </c>
      <c r="AV1644" s="11">
        <f t="shared" si="183"/>
        <v>19</v>
      </c>
      <c r="AW1644" s="4"/>
      <c r="AX1644" s="4"/>
      <c r="AY1644" s="4"/>
      <c r="AZ1644" s="4"/>
      <c r="BB1644" s="4"/>
      <c r="BC1644" s="4"/>
      <c r="BD1644" s="4"/>
      <c r="BE1644" s="4"/>
      <c r="BF1644" s="4"/>
      <c r="BG1644" s="4"/>
      <c r="BH1644" s="4"/>
      <c r="BI1644" s="4"/>
      <c r="BJ1644" s="4"/>
      <c r="BK1644" s="4"/>
      <c r="BL1644" s="4"/>
      <c r="BM1644" s="4"/>
      <c r="BN1644" s="4"/>
      <c r="BO1644" s="4"/>
      <c r="BP1644" s="4"/>
      <c r="BQ1644" s="4"/>
      <c r="BR1644" s="4"/>
      <c r="BS1644" s="4"/>
      <c r="BT1644" s="4"/>
      <c r="BU1644" s="4"/>
      <c r="BV1644" s="4"/>
      <c r="BW1644" s="4"/>
      <c r="BX1644" s="4"/>
      <c r="BY1644" s="4"/>
      <c r="BZ1644" s="4"/>
      <c r="CA1644" s="4"/>
      <c r="CB1644" s="4"/>
      <c r="CC1644" s="4"/>
      <c r="CD1644" s="4"/>
      <c r="CE1644" s="4"/>
      <c r="CF1644" s="4"/>
      <c r="CG1644" s="4"/>
      <c r="CH1644" s="4"/>
      <c r="CI1644" s="4"/>
      <c r="CJ1644" s="4"/>
      <c r="CK1644" s="4"/>
      <c r="CL1644" s="4"/>
      <c r="CM1644" s="4"/>
      <c r="CN1644" s="4"/>
      <c r="CO1644" s="4"/>
      <c r="CP1644" s="4"/>
      <c r="CQ1644" s="4"/>
      <c r="CR1644" s="4"/>
      <c r="CS1644" s="4"/>
      <c r="CT1644" s="4"/>
      <c r="CU1644" s="4"/>
      <c r="CV1644" s="4"/>
      <c r="CW1644" s="4"/>
    </row>
    <row r="1645" ht="12.75" customHeight="1">
      <c r="A1645" s="4"/>
      <c r="B1645" s="4"/>
      <c r="C1645" s="4"/>
      <c r="D1645" s="4"/>
      <c r="E1645" s="4"/>
      <c r="F1645" s="4"/>
      <c r="G1645" s="4"/>
      <c r="H1645" s="4"/>
      <c r="I1645" s="4"/>
      <c r="J1645" s="5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  <c r="AN1645" s="4"/>
      <c r="AO1645" s="4"/>
      <c r="AP1645" s="4"/>
      <c r="AQ1645" s="4"/>
      <c r="AR1645" s="11" t="s">
        <v>65</v>
      </c>
      <c r="AS1645" s="11">
        <v>22.0</v>
      </c>
      <c r="AT1645" s="204">
        <v>0.5365853658536586</v>
      </c>
      <c r="AU1645" s="11">
        <v>41.0</v>
      </c>
      <c r="AV1645" s="11">
        <f t="shared" si="183"/>
        <v>19</v>
      </c>
      <c r="AW1645" s="4"/>
      <c r="AX1645" s="4"/>
      <c r="AY1645" s="4"/>
      <c r="AZ1645" s="4"/>
      <c r="BB1645" s="4"/>
      <c r="BC1645" s="4"/>
      <c r="BD1645" s="4"/>
      <c r="BE1645" s="4"/>
      <c r="BF1645" s="4"/>
      <c r="BG1645" s="4"/>
      <c r="BH1645" s="4"/>
      <c r="BI1645" s="4"/>
      <c r="BJ1645" s="4"/>
      <c r="BK1645" s="4"/>
      <c r="BL1645" s="4"/>
      <c r="BM1645" s="4"/>
      <c r="BN1645" s="4"/>
      <c r="BO1645" s="4"/>
      <c r="BP1645" s="4"/>
      <c r="BQ1645" s="4"/>
      <c r="BR1645" s="4"/>
      <c r="BS1645" s="4"/>
      <c r="BT1645" s="4"/>
      <c r="BU1645" s="4"/>
      <c r="BV1645" s="4"/>
      <c r="BW1645" s="4"/>
      <c r="BX1645" s="4"/>
      <c r="BY1645" s="4"/>
      <c r="BZ1645" s="4"/>
      <c r="CA1645" s="4"/>
      <c r="CB1645" s="4"/>
      <c r="CC1645" s="4"/>
      <c r="CD1645" s="4"/>
      <c r="CE1645" s="4"/>
      <c r="CF1645" s="4"/>
      <c r="CG1645" s="4"/>
      <c r="CH1645" s="4"/>
      <c r="CI1645" s="4"/>
      <c r="CJ1645" s="4"/>
      <c r="CK1645" s="4"/>
      <c r="CL1645" s="4"/>
      <c r="CM1645" s="4"/>
      <c r="CN1645" s="4"/>
      <c r="CO1645" s="4"/>
      <c r="CP1645" s="4"/>
      <c r="CQ1645" s="4"/>
      <c r="CR1645" s="4"/>
      <c r="CS1645" s="4"/>
      <c r="CT1645" s="4"/>
      <c r="CU1645" s="4"/>
      <c r="CV1645" s="4"/>
      <c r="CW1645" s="4"/>
    </row>
    <row r="1646" ht="12.75" customHeight="1">
      <c r="A1646" s="4"/>
      <c r="B1646" s="4"/>
      <c r="C1646" s="4"/>
      <c r="D1646" s="4"/>
      <c r="E1646" s="4"/>
      <c r="F1646" s="4"/>
      <c r="G1646" s="4"/>
      <c r="H1646" s="4"/>
      <c r="I1646" s="4"/>
      <c r="J1646" s="5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  <c r="AN1646" s="4"/>
      <c r="AO1646" s="4"/>
      <c r="AP1646" s="4"/>
      <c r="AQ1646" s="4"/>
      <c r="AR1646" s="11" t="s">
        <v>49</v>
      </c>
      <c r="AS1646" s="11">
        <v>23.0</v>
      </c>
      <c r="AT1646" s="204">
        <v>0.5227272727272727</v>
      </c>
      <c r="AU1646" s="11">
        <v>44.0</v>
      </c>
      <c r="AV1646" s="11">
        <f t="shared" si="183"/>
        <v>21</v>
      </c>
      <c r="AW1646" s="4"/>
      <c r="AX1646" s="4"/>
      <c r="AY1646" s="4"/>
      <c r="AZ1646" s="4"/>
      <c r="BB1646" s="4"/>
      <c r="BC1646" s="4"/>
      <c r="BD1646" s="4"/>
      <c r="BE1646" s="4"/>
      <c r="BF1646" s="4"/>
      <c r="BG1646" s="4"/>
      <c r="BH1646" s="4"/>
      <c r="BI1646" s="4"/>
      <c r="BJ1646" s="4"/>
      <c r="BK1646" s="4"/>
      <c r="BL1646" s="4"/>
      <c r="BM1646" s="4"/>
      <c r="BN1646" s="4"/>
      <c r="BO1646" s="4"/>
      <c r="BP1646" s="4"/>
      <c r="BQ1646" s="4"/>
      <c r="BR1646" s="4"/>
      <c r="BS1646" s="4"/>
      <c r="BT1646" s="4"/>
      <c r="BU1646" s="4"/>
      <c r="BV1646" s="4"/>
      <c r="BW1646" s="4"/>
      <c r="BX1646" s="4"/>
      <c r="BY1646" s="4"/>
      <c r="BZ1646" s="4"/>
      <c r="CA1646" s="4"/>
      <c r="CB1646" s="4"/>
      <c r="CC1646" s="4"/>
      <c r="CD1646" s="4"/>
      <c r="CE1646" s="4"/>
      <c r="CF1646" s="4"/>
      <c r="CG1646" s="4"/>
      <c r="CH1646" s="4"/>
      <c r="CI1646" s="4"/>
      <c r="CJ1646" s="4"/>
      <c r="CK1646" s="4"/>
      <c r="CL1646" s="4"/>
      <c r="CM1646" s="4"/>
      <c r="CN1646" s="4"/>
      <c r="CO1646" s="4"/>
      <c r="CP1646" s="4"/>
      <c r="CQ1646" s="4"/>
      <c r="CR1646" s="4"/>
      <c r="CS1646" s="4"/>
      <c r="CT1646" s="4"/>
      <c r="CU1646" s="4"/>
      <c r="CV1646" s="4"/>
      <c r="CW1646" s="4"/>
    </row>
    <row r="1647" ht="12.75" customHeight="1">
      <c r="A1647" s="4"/>
      <c r="B1647" s="4"/>
      <c r="C1647" s="4"/>
      <c r="D1647" s="4"/>
      <c r="E1647" s="4"/>
      <c r="F1647" s="4"/>
      <c r="G1647" s="4"/>
      <c r="H1647" s="4"/>
      <c r="I1647" s="4"/>
      <c r="J1647" s="5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  <c r="AN1647" s="4"/>
      <c r="AO1647" s="4"/>
      <c r="AP1647" s="4"/>
      <c r="AQ1647" s="4"/>
      <c r="AR1647" s="11" t="s">
        <v>64</v>
      </c>
      <c r="AS1647" s="11">
        <v>7.0</v>
      </c>
      <c r="AT1647" s="204">
        <v>0.5</v>
      </c>
      <c r="AU1647" s="11">
        <v>14.0</v>
      </c>
      <c r="AV1647" s="11">
        <f t="shared" si="183"/>
        <v>7</v>
      </c>
      <c r="AW1647" s="4"/>
      <c r="AX1647" s="4"/>
      <c r="AY1647" s="4"/>
      <c r="AZ1647" s="4"/>
      <c r="BB1647" s="4"/>
      <c r="BC1647" s="4"/>
      <c r="BD1647" s="4"/>
      <c r="BE1647" s="4"/>
      <c r="BF1647" s="4"/>
      <c r="BG1647" s="4"/>
      <c r="BH1647" s="4"/>
      <c r="BI1647" s="4"/>
      <c r="BJ1647" s="4"/>
      <c r="BK1647" s="4"/>
      <c r="BL1647" s="4"/>
      <c r="BM1647" s="4"/>
      <c r="BN1647" s="4"/>
      <c r="BO1647" s="4"/>
      <c r="BP1647" s="4"/>
      <c r="BQ1647" s="4"/>
      <c r="BR1647" s="4"/>
      <c r="BS1647" s="4"/>
      <c r="BT1647" s="4"/>
      <c r="BU1647" s="4"/>
      <c r="BV1647" s="4"/>
      <c r="BW1647" s="4"/>
      <c r="BX1647" s="4"/>
      <c r="BY1647" s="4"/>
      <c r="BZ1647" s="4"/>
      <c r="CA1647" s="4"/>
      <c r="CB1647" s="4"/>
      <c r="CC1647" s="4"/>
      <c r="CD1647" s="4"/>
      <c r="CE1647" s="4"/>
      <c r="CF1647" s="4"/>
      <c r="CG1647" s="4"/>
      <c r="CH1647" s="4"/>
      <c r="CI1647" s="4"/>
      <c r="CJ1647" s="4"/>
      <c r="CK1647" s="4"/>
      <c r="CL1647" s="4"/>
      <c r="CM1647" s="4"/>
      <c r="CN1647" s="4"/>
      <c r="CO1647" s="4"/>
      <c r="CP1647" s="4"/>
      <c r="CQ1647" s="4"/>
      <c r="CR1647" s="4"/>
      <c r="CS1647" s="4"/>
      <c r="CT1647" s="4"/>
      <c r="CU1647" s="4"/>
      <c r="CV1647" s="4"/>
      <c r="CW1647" s="4"/>
    </row>
    <row r="1648" ht="12.75" customHeight="1">
      <c r="A1648" s="4"/>
      <c r="B1648" s="4"/>
      <c r="C1648" s="4"/>
      <c r="D1648" s="4"/>
      <c r="E1648" s="4"/>
      <c r="F1648" s="4"/>
      <c r="G1648" s="4"/>
      <c r="H1648" s="4"/>
      <c r="I1648" s="4"/>
      <c r="J1648" s="5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  <c r="AN1648" s="4"/>
      <c r="AO1648" s="4"/>
      <c r="AP1648" s="4"/>
      <c r="AQ1648" s="4"/>
      <c r="AR1648" s="11" t="s">
        <v>51</v>
      </c>
      <c r="AS1648" s="11">
        <v>6.0</v>
      </c>
      <c r="AT1648" s="204">
        <v>0.5</v>
      </c>
      <c r="AU1648" s="11">
        <v>12.0</v>
      </c>
      <c r="AV1648" s="11">
        <f t="shared" si="183"/>
        <v>6</v>
      </c>
      <c r="AW1648" s="4"/>
      <c r="AX1648" s="4"/>
      <c r="AY1648" s="4"/>
      <c r="AZ1648" s="4"/>
      <c r="BB1648" s="4"/>
      <c r="BC1648" s="4"/>
      <c r="BD1648" s="4"/>
      <c r="BE1648" s="4"/>
      <c r="BF1648" s="4"/>
      <c r="BG1648" s="4"/>
      <c r="BH1648" s="4"/>
      <c r="BI1648" s="4"/>
      <c r="BJ1648" s="4"/>
      <c r="BK1648" s="4"/>
      <c r="BL1648" s="4"/>
      <c r="BM1648" s="4"/>
      <c r="BN1648" s="4"/>
      <c r="BO1648" s="4"/>
      <c r="BP1648" s="4"/>
      <c r="BQ1648" s="4"/>
      <c r="BR1648" s="4"/>
      <c r="BS1648" s="4"/>
      <c r="BT1648" s="4"/>
      <c r="BU1648" s="4"/>
      <c r="BV1648" s="4"/>
      <c r="BW1648" s="4"/>
      <c r="BX1648" s="4"/>
      <c r="BY1648" s="4"/>
      <c r="BZ1648" s="4"/>
      <c r="CA1648" s="4"/>
      <c r="CB1648" s="4"/>
      <c r="CC1648" s="4"/>
      <c r="CD1648" s="4"/>
      <c r="CE1648" s="4"/>
      <c r="CF1648" s="4"/>
      <c r="CG1648" s="4"/>
      <c r="CH1648" s="4"/>
      <c r="CI1648" s="4"/>
      <c r="CJ1648" s="4"/>
      <c r="CK1648" s="4"/>
      <c r="CL1648" s="4"/>
      <c r="CM1648" s="4"/>
      <c r="CN1648" s="4"/>
      <c r="CO1648" s="4"/>
      <c r="CP1648" s="4"/>
      <c r="CQ1648" s="4"/>
      <c r="CR1648" s="4"/>
      <c r="CS1648" s="4"/>
      <c r="CT1648" s="4"/>
      <c r="CU1648" s="4"/>
      <c r="CV1648" s="4"/>
      <c r="CW1648" s="4"/>
    </row>
    <row r="1649" ht="12.75" customHeight="1">
      <c r="A1649" s="4"/>
      <c r="B1649" s="4"/>
      <c r="C1649" s="4"/>
      <c r="D1649" s="4"/>
      <c r="E1649" s="4"/>
      <c r="F1649" s="4"/>
      <c r="G1649" s="4"/>
      <c r="H1649" s="4"/>
      <c r="I1649" s="4"/>
      <c r="J1649" s="5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  <c r="AN1649" s="4"/>
      <c r="AO1649" s="4"/>
      <c r="AP1649" s="4"/>
      <c r="AQ1649" s="4"/>
      <c r="AR1649" s="11" t="s">
        <v>61</v>
      </c>
      <c r="AS1649" s="11">
        <v>21.0</v>
      </c>
      <c r="AT1649" s="204">
        <v>0.4772727272727273</v>
      </c>
      <c r="AU1649" s="11">
        <v>44.0</v>
      </c>
      <c r="AV1649" s="11">
        <f t="shared" si="183"/>
        <v>23</v>
      </c>
      <c r="AW1649" s="4"/>
      <c r="AX1649" s="4"/>
      <c r="AY1649" s="4"/>
      <c r="AZ1649" s="4"/>
      <c r="BB1649" s="4"/>
      <c r="BC1649" s="4"/>
      <c r="BD1649" s="4"/>
      <c r="BE1649" s="4"/>
      <c r="BF1649" s="4"/>
      <c r="BG1649" s="4"/>
      <c r="BH1649" s="4"/>
      <c r="BI1649" s="4"/>
      <c r="BJ1649" s="4"/>
      <c r="BK1649" s="4"/>
      <c r="BL1649" s="4"/>
      <c r="BM1649" s="4"/>
      <c r="BN1649" s="4"/>
      <c r="BO1649" s="4"/>
      <c r="BP1649" s="4"/>
      <c r="BQ1649" s="4"/>
      <c r="BR1649" s="4"/>
      <c r="BS1649" s="4"/>
      <c r="BT1649" s="4"/>
      <c r="BU1649" s="4"/>
      <c r="BV1649" s="4"/>
      <c r="BW1649" s="4"/>
      <c r="BX1649" s="4"/>
      <c r="BY1649" s="4"/>
      <c r="BZ1649" s="4"/>
      <c r="CA1649" s="4"/>
      <c r="CB1649" s="4"/>
      <c r="CC1649" s="4"/>
      <c r="CD1649" s="4"/>
      <c r="CE1649" s="4"/>
      <c r="CF1649" s="4"/>
      <c r="CG1649" s="4"/>
      <c r="CH1649" s="4"/>
      <c r="CI1649" s="4"/>
      <c r="CJ1649" s="4"/>
      <c r="CK1649" s="4"/>
      <c r="CL1649" s="4"/>
      <c r="CM1649" s="4"/>
      <c r="CN1649" s="4"/>
      <c r="CO1649" s="4"/>
      <c r="CP1649" s="4"/>
      <c r="CQ1649" s="4"/>
      <c r="CR1649" s="4"/>
      <c r="CS1649" s="4"/>
      <c r="CT1649" s="4"/>
      <c r="CU1649" s="4"/>
      <c r="CV1649" s="4"/>
      <c r="CW1649" s="4"/>
    </row>
    <row r="1650" ht="12.75" customHeight="1">
      <c r="A1650" s="4"/>
      <c r="B1650" s="4"/>
      <c r="C1650" s="4"/>
      <c r="D1650" s="4"/>
      <c r="E1650" s="4"/>
      <c r="F1650" s="4"/>
      <c r="G1650" s="4"/>
      <c r="H1650" s="4"/>
      <c r="I1650" s="4"/>
      <c r="J1650" s="5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  <c r="AN1650" s="4"/>
      <c r="AO1650" s="4"/>
      <c r="AP1650" s="4"/>
      <c r="AQ1650" s="4"/>
      <c r="AR1650" s="11" t="s">
        <v>63</v>
      </c>
      <c r="AS1650" s="11">
        <v>21.0</v>
      </c>
      <c r="AT1650" s="204">
        <v>0.4772727272727273</v>
      </c>
      <c r="AU1650" s="11">
        <v>44.0</v>
      </c>
      <c r="AV1650" s="11">
        <f t="shared" si="183"/>
        <v>23</v>
      </c>
      <c r="AW1650" s="4"/>
      <c r="AX1650" s="4"/>
      <c r="AY1650" s="4"/>
      <c r="AZ1650" s="4"/>
      <c r="BB1650" s="4"/>
      <c r="BC1650" s="4"/>
      <c r="BD1650" s="4"/>
      <c r="BE1650" s="4"/>
      <c r="BF1650" s="4"/>
      <c r="BG1650" s="4"/>
      <c r="BH1650" s="4"/>
      <c r="BI1650" s="4"/>
      <c r="BJ1650" s="4"/>
      <c r="BK1650" s="4"/>
      <c r="BL1650" s="4"/>
      <c r="BM1650" s="4"/>
      <c r="BN1650" s="4"/>
      <c r="BO1650" s="4"/>
      <c r="BP1650" s="4"/>
      <c r="BQ1650" s="4"/>
      <c r="BR1650" s="4"/>
      <c r="BS1650" s="4"/>
      <c r="BT1650" s="4"/>
      <c r="BU1650" s="4"/>
      <c r="BV1650" s="4"/>
      <c r="BW1650" s="4"/>
      <c r="BX1650" s="4"/>
      <c r="BY1650" s="4"/>
      <c r="BZ1650" s="4"/>
      <c r="CA1650" s="4"/>
      <c r="CB1650" s="4"/>
      <c r="CC1650" s="4"/>
      <c r="CD1650" s="4"/>
      <c r="CE1650" s="4"/>
      <c r="CF1650" s="4"/>
      <c r="CG1650" s="4"/>
      <c r="CH1650" s="4"/>
      <c r="CI1650" s="4"/>
      <c r="CJ1650" s="4"/>
      <c r="CK1650" s="4"/>
      <c r="CL1650" s="4"/>
      <c r="CM1650" s="4"/>
      <c r="CN1650" s="4"/>
      <c r="CO1650" s="4"/>
      <c r="CP1650" s="4"/>
      <c r="CQ1650" s="4"/>
      <c r="CR1650" s="4"/>
      <c r="CS1650" s="4"/>
      <c r="CT1650" s="4"/>
      <c r="CU1650" s="4"/>
      <c r="CV1650" s="4"/>
      <c r="CW1650" s="4"/>
    </row>
    <row r="1651" ht="12.75" hidden="1" customHeight="1">
      <c r="A1651" s="4"/>
      <c r="B1651" s="4"/>
      <c r="C1651" s="4"/>
      <c r="D1651" s="4"/>
      <c r="E1651" s="4"/>
      <c r="F1651" s="4"/>
      <c r="G1651" s="4"/>
      <c r="H1651" s="4"/>
      <c r="I1651" s="4"/>
      <c r="J1651" s="5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  <c r="AN1651" s="4"/>
      <c r="AO1651" s="4"/>
      <c r="AP1651" s="4"/>
      <c r="AQ1651" s="4"/>
      <c r="AR1651" s="11" t="s">
        <v>58</v>
      </c>
      <c r="AS1651" s="11">
        <v>7.0</v>
      </c>
      <c r="AT1651" s="204">
        <v>0.4666666666666667</v>
      </c>
      <c r="AU1651" s="11">
        <v>15.0</v>
      </c>
      <c r="AV1651" s="11">
        <f t="shared" si="183"/>
        <v>8</v>
      </c>
      <c r="AW1651" s="4"/>
      <c r="AX1651" s="4"/>
      <c r="AY1651" s="4"/>
      <c r="AZ1651" s="4"/>
      <c r="BB1651" s="4"/>
      <c r="BC1651" s="4"/>
      <c r="BD1651" s="4"/>
      <c r="BE1651" s="4"/>
      <c r="BF1651" s="4"/>
      <c r="BG1651" s="4"/>
      <c r="BH1651" s="4"/>
      <c r="BI1651" s="4"/>
      <c r="BJ1651" s="4"/>
      <c r="BK1651" s="4"/>
      <c r="BL1651" s="4"/>
      <c r="BM1651" s="4"/>
      <c r="BN1651" s="4"/>
      <c r="BO1651" s="4"/>
      <c r="BP1651" s="4"/>
      <c r="BQ1651" s="4"/>
      <c r="BR1651" s="4"/>
      <c r="BS1651" s="4"/>
      <c r="BT1651" s="4"/>
      <c r="BU1651" s="4"/>
      <c r="BV1651" s="4"/>
      <c r="BW1651" s="4"/>
      <c r="BX1651" s="4"/>
      <c r="BY1651" s="4"/>
      <c r="BZ1651" s="4"/>
      <c r="CA1651" s="4"/>
      <c r="CB1651" s="4"/>
      <c r="CC1651" s="4"/>
      <c r="CD1651" s="4"/>
      <c r="CE1651" s="4"/>
      <c r="CF1651" s="4"/>
      <c r="CG1651" s="4"/>
      <c r="CH1651" s="4"/>
      <c r="CI1651" s="4"/>
      <c r="CJ1651" s="4"/>
      <c r="CK1651" s="4"/>
      <c r="CL1651" s="4"/>
      <c r="CM1651" s="4"/>
      <c r="CN1651" s="4"/>
      <c r="CO1651" s="4"/>
      <c r="CP1651" s="4"/>
      <c r="CQ1651" s="4"/>
      <c r="CR1651" s="4"/>
      <c r="CS1651" s="4"/>
      <c r="CT1651" s="4"/>
      <c r="CU1651" s="4"/>
      <c r="CV1651" s="4"/>
      <c r="CW1651" s="4"/>
    </row>
    <row r="1652" ht="12.75" customHeight="1">
      <c r="A1652" s="4"/>
      <c r="B1652" s="4"/>
      <c r="C1652" s="4"/>
      <c r="D1652" s="4"/>
      <c r="E1652" s="4"/>
      <c r="F1652" s="4"/>
      <c r="G1652" s="4"/>
      <c r="H1652" s="4"/>
      <c r="I1652" s="4"/>
      <c r="J1652" s="5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/>
      <c r="AJ1652" s="4"/>
      <c r="AK1652" s="4"/>
      <c r="AL1652" s="4"/>
      <c r="AM1652" s="4"/>
      <c r="AN1652" s="4"/>
      <c r="AO1652" s="4"/>
      <c r="AP1652" s="4"/>
      <c r="AQ1652" s="4"/>
      <c r="AR1652" s="11" t="s">
        <v>66</v>
      </c>
      <c r="AS1652" s="11">
        <v>19.0</v>
      </c>
      <c r="AT1652" s="204">
        <v>0.4318181818181818</v>
      </c>
      <c r="AU1652" s="11">
        <v>44.0</v>
      </c>
      <c r="AV1652" s="11">
        <f t="shared" si="183"/>
        <v>25</v>
      </c>
      <c r="AW1652" s="4"/>
      <c r="AX1652" s="4"/>
      <c r="AY1652" s="4"/>
      <c r="AZ1652" s="4"/>
      <c r="BB1652" s="4"/>
      <c r="BC1652" s="4"/>
      <c r="BD1652" s="4"/>
      <c r="BE1652" s="4"/>
      <c r="BF1652" s="4"/>
      <c r="BG1652" s="4"/>
      <c r="BH1652" s="4"/>
      <c r="BI1652" s="4"/>
      <c r="BJ1652" s="4"/>
      <c r="BK1652" s="4"/>
      <c r="BL1652" s="4"/>
      <c r="BM1652" s="4"/>
      <c r="BN1652" s="4"/>
      <c r="BO1652" s="4"/>
      <c r="BP1652" s="4"/>
      <c r="BQ1652" s="4"/>
      <c r="BR1652" s="4"/>
      <c r="BS1652" s="4"/>
      <c r="BT1652" s="4"/>
      <c r="BU1652" s="4"/>
      <c r="BV1652" s="4"/>
      <c r="BW1652" s="4"/>
      <c r="BX1652" s="4"/>
      <c r="BY1652" s="4"/>
      <c r="BZ1652" s="4"/>
      <c r="CA1652" s="4"/>
      <c r="CB1652" s="4"/>
      <c r="CC1652" s="4"/>
      <c r="CD1652" s="4"/>
      <c r="CE1652" s="4"/>
      <c r="CF1652" s="4"/>
      <c r="CG1652" s="4"/>
      <c r="CH1652" s="4"/>
      <c r="CI1652" s="4"/>
      <c r="CJ1652" s="4"/>
      <c r="CK1652" s="4"/>
      <c r="CL1652" s="4"/>
      <c r="CM1652" s="4"/>
      <c r="CN1652" s="4"/>
      <c r="CO1652" s="4"/>
      <c r="CP1652" s="4"/>
      <c r="CQ1652" s="4"/>
      <c r="CR1652" s="4"/>
      <c r="CS1652" s="4"/>
      <c r="CT1652" s="4"/>
      <c r="CU1652" s="4"/>
      <c r="CV1652" s="4"/>
      <c r="CW1652" s="4"/>
    </row>
    <row r="1653" ht="12.75" customHeight="1">
      <c r="A1653" s="4"/>
      <c r="B1653" s="4"/>
      <c r="C1653" s="4"/>
      <c r="D1653" s="4"/>
      <c r="E1653" s="4"/>
      <c r="F1653" s="4"/>
      <c r="G1653" s="4"/>
      <c r="H1653" s="4"/>
      <c r="I1653" s="4"/>
      <c r="J1653" s="5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4"/>
      <c r="AK1653" s="4"/>
      <c r="AL1653" s="4"/>
      <c r="AM1653" s="4"/>
      <c r="AN1653" s="4"/>
      <c r="AO1653" s="4"/>
      <c r="AP1653" s="4"/>
      <c r="AQ1653" s="4"/>
      <c r="AR1653" s="11" t="s">
        <v>50</v>
      </c>
      <c r="AS1653" s="11">
        <v>19.0</v>
      </c>
      <c r="AT1653" s="204">
        <v>0.4318181818181818</v>
      </c>
      <c r="AU1653" s="11">
        <v>44.0</v>
      </c>
      <c r="AV1653" s="11">
        <f t="shared" si="183"/>
        <v>25</v>
      </c>
      <c r="AW1653" s="4"/>
      <c r="AX1653" s="4"/>
      <c r="AY1653" s="4"/>
      <c r="AZ1653" s="4"/>
      <c r="BB1653" s="4"/>
      <c r="BC1653" s="4"/>
      <c r="BD1653" s="4"/>
      <c r="BE1653" s="4"/>
      <c r="BF1653" s="4"/>
      <c r="BG1653" s="4"/>
      <c r="BH1653" s="4"/>
      <c r="BI1653" s="4"/>
      <c r="BJ1653" s="4"/>
      <c r="BK1653" s="4"/>
      <c r="BL1653" s="4"/>
      <c r="BM1653" s="4"/>
      <c r="BN1653" s="4"/>
      <c r="BO1653" s="4"/>
      <c r="BP1653" s="4"/>
      <c r="BQ1653" s="4"/>
      <c r="BR1653" s="4"/>
      <c r="BS1653" s="4"/>
      <c r="BT1653" s="4"/>
      <c r="BU1653" s="4"/>
      <c r="BV1653" s="4"/>
      <c r="BW1653" s="4"/>
      <c r="BX1653" s="4"/>
      <c r="BY1653" s="4"/>
      <c r="BZ1653" s="4"/>
      <c r="CA1653" s="4"/>
      <c r="CB1653" s="4"/>
      <c r="CC1653" s="4"/>
      <c r="CD1653" s="4"/>
      <c r="CE1653" s="4"/>
      <c r="CF1653" s="4"/>
      <c r="CG1653" s="4"/>
      <c r="CH1653" s="4"/>
      <c r="CI1653" s="4"/>
      <c r="CJ1653" s="4"/>
      <c r="CK1653" s="4"/>
      <c r="CL1653" s="4"/>
      <c r="CM1653" s="4"/>
      <c r="CN1653" s="4"/>
      <c r="CO1653" s="4"/>
      <c r="CP1653" s="4"/>
      <c r="CQ1653" s="4"/>
      <c r="CR1653" s="4"/>
      <c r="CS1653" s="4"/>
      <c r="CT1653" s="4"/>
      <c r="CU1653" s="4"/>
      <c r="CV1653" s="4"/>
      <c r="CW1653" s="4"/>
    </row>
    <row r="1654" ht="12.75" customHeight="1">
      <c r="A1654" s="4"/>
      <c r="B1654" s="4"/>
      <c r="C1654" s="4"/>
      <c r="D1654" s="4"/>
      <c r="E1654" s="4"/>
      <c r="F1654" s="4"/>
      <c r="G1654" s="4"/>
      <c r="H1654" s="4"/>
      <c r="I1654" s="4"/>
      <c r="J1654" s="5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  <c r="AN1654" s="4"/>
      <c r="AO1654" s="4"/>
      <c r="AP1654" s="4"/>
      <c r="AQ1654" s="4"/>
      <c r="AR1654" s="11" t="s">
        <v>68</v>
      </c>
      <c r="AS1654" s="11">
        <v>19.0</v>
      </c>
      <c r="AT1654" s="204">
        <v>0.4318181818181818</v>
      </c>
      <c r="AU1654" s="11">
        <v>44.0</v>
      </c>
      <c r="AV1654" s="11">
        <f t="shared" si="183"/>
        <v>25</v>
      </c>
      <c r="AW1654" s="4"/>
      <c r="AX1654" s="4"/>
      <c r="AY1654" s="4"/>
      <c r="AZ1654" s="4"/>
      <c r="BB1654" s="4"/>
      <c r="BC1654" s="4"/>
      <c r="BD1654" s="4"/>
      <c r="BE1654" s="4"/>
      <c r="BF1654" s="4"/>
      <c r="BG1654" s="4"/>
      <c r="BH1654" s="4"/>
      <c r="BI1654" s="4"/>
      <c r="BJ1654" s="4"/>
      <c r="BK1654" s="4"/>
      <c r="BL1654" s="4"/>
      <c r="BM1654" s="4"/>
      <c r="BN1654" s="4"/>
      <c r="BO1654" s="4"/>
      <c r="BP1654" s="4"/>
      <c r="BQ1654" s="4"/>
      <c r="BR1654" s="4"/>
      <c r="BS1654" s="4"/>
      <c r="BT1654" s="4"/>
      <c r="BU1654" s="4"/>
      <c r="BV1654" s="4"/>
      <c r="BW1654" s="4"/>
      <c r="BX1654" s="4"/>
      <c r="BY1654" s="4"/>
      <c r="BZ1654" s="4"/>
      <c r="CA1654" s="4"/>
      <c r="CB1654" s="4"/>
      <c r="CC1654" s="4"/>
      <c r="CD1654" s="4"/>
      <c r="CE1654" s="4"/>
      <c r="CF1654" s="4"/>
      <c r="CG1654" s="4"/>
      <c r="CH1654" s="4"/>
      <c r="CI1654" s="4"/>
      <c r="CJ1654" s="4"/>
      <c r="CK1654" s="4"/>
      <c r="CL1654" s="4"/>
      <c r="CM1654" s="4"/>
      <c r="CN1654" s="4"/>
      <c r="CO1654" s="4"/>
      <c r="CP1654" s="4"/>
      <c r="CQ1654" s="4"/>
      <c r="CR1654" s="4"/>
      <c r="CS1654" s="4"/>
      <c r="CT1654" s="4"/>
      <c r="CU1654" s="4"/>
      <c r="CV1654" s="4"/>
      <c r="CW1654" s="4"/>
    </row>
    <row r="1655" ht="12.75" customHeight="1">
      <c r="A1655" s="4"/>
      <c r="B1655" s="4"/>
      <c r="C1655" s="4"/>
      <c r="D1655" s="4"/>
      <c r="E1655" s="4"/>
      <c r="F1655" s="4"/>
      <c r="G1655" s="4"/>
      <c r="H1655" s="4"/>
      <c r="I1655" s="4"/>
      <c r="J1655" s="5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  <c r="AN1655" s="4"/>
      <c r="AO1655" s="4"/>
      <c r="AP1655" s="4"/>
      <c r="AQ1655" s="4"/>
      <c r="AR1655" s="11" t="s">
        <v>60</v>
      </c>
      <c r="AS1655" s="11">
        <v>13.0</v>
      </c>
      <c r="AT1655" s="204">
        <v>0.40625</v>
      </c>
      <c r="AU1655" s="11">
        <v>32.0</v>
      </c>
      <c r="AV1655" s="11">
        <f t="shared" si="183"/>
        <v>19</v>
      </c>
      <c r="AW1655" s="4"/>
      <c r="AX1655" s="4"/>
      <c r="AY1655" s="4"/>
      <c r="AZ1655" s="4"/>
      <c r="BB1655" s="4"/>
      <c r="BC1655" s="4"/>
      <c r="BD1655" s="4"/>
      <c r="BE1655" s="4"/>
      <c r="BF1655" s="4"/>
      <c r="BG1655" s="4"/>
      <c r="BH1655" s="4"/>
      <c r="BI1655" s="4"/>
      <c r="BJ1655" s="4"/>
      <c r="BK1655" s="4"/>
      <c r="BL1655" s="4"/>
      <c r="BM1655" s="4"/>
      <c r="BN1655" s="4"/>
      <c r="BO1655" s="4"/>
      <c r="BP1655" s="4"/>
      <c r="BQ1655" s="4"/>
      <c r="BR1655" s="4"/>
      <c r="BS1655" s="4"/>
      <c r="BT1655" s="4"/>
      <c r="BU1655" s="4"/>
      <c r="BV1655" s="4"/>
      <c r="BW1655" s="4"/>
      <c r="BX1655" s="4"/>
      <c r="BY1655" s="4"/>
      <c r="BZ1655" s="4"/>
      <c r="CA1655" s="4"/>
      <c r="CB1655" s="4"/>
      <c r="CC1655" s="4"/>
      <c r="CD1655" s="4"/>
      <c r="CE1655" s="4"/>
      <c r="CF1655" s="4"/>
      <c r="CG1655" s="4"/>
      <c r="CH1655" s="4"/>
      <c r="CI1655" s="4"/>
      <c r="CJ1655" s="4"/>
      <c r="CK1655" s="4"/>
      <c r="CL1655" s="4"/>
      <c r="CM1655" s="4"/>
      <c r="CN1655" s="4"/>
      <c r="CO1655" s="4"/>
      <c r="CP1655" s="4"/>
      <c r="CQ1655" s="4"/>
      <c r="CR1655" s="4"/>
      <c r="CS1655" s="4"/>
      <c r="CT1655" s="4"/>
      <c r="CU1655" s="4"/>
      <c r="CV1655" s="4"/>
      <c r="CW1655" s="4"/>
    </row>
    <row r="1656" ht="12.75" customHeight="1">
      <c r="A1656" s="4"/>
      <c r="B1656" s="4"/>
      <c r="C1656" s="4"/>
      <c r="D1656" s="4"/>
      <c r="E1656" s="4"/>
      <c r="F1656" s="4"/>
      <c r="G1656" s="4"/>
      <c r="H1656" s="4"/>
      <c r="I1656" s="4"/>
      <c r="J1656" s="5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4"/>
      <c r="AJ1656" s="4"/>
      <c r="AK1656" s="4"/>
      <c r="AL1656" s="4"/>
      <c r="AM1656" s="4"/>
      <c r="AN1656" s="4"/>
      <c r="AO1656" s="4"/>
      <c r="AP1656" s="4"/>
      <c r="AQ1656" s="4"/>
      <c r="AR1656" s="11" t="s">
        <v>67</v>
      </c>
      <c r="AS1656" s="11">
        <v>6.0</v>
      </c>
      <c r="AT1656" s="204">
        <v>0.3</v>
      </c>
      <c r="AU1656" s="11">
        <v>20.0</v>
      </c>
      <c r="AV1656" s="11">
        <f t="shared" si="183"/>
        <v>14</v>
      </c>
      <c r="AW1656" s="4"/>
      <c r="AX1656" s="4"/>
      <c r="AY1656" s="4"/>
      <c r="AZ1656" s="4"/>
      <c r="BB1656" s="4"/>
      <c r="BC1656" s="4"/>
      <c r="BD1656" s="4"/>
      <c r="BE1656" s="4"/>
      <c r="BF1656" s="4"/>
      <c r="BG1656" s="4"/>
      <c r="BH1656" s="4"/>
      <c r="BI1656" s="4"/>
      <c r="BJ1656" s="4"/>
      <c r="BK1656" s="4"/>
      <c r="BL1656" s="4"/>
      <c r="BM1656" s="4"/>
      <c r="BN1656" s="4"/>
      <c r="BO1656" s="4"/>
      <c r="BP1656" s="4"/>
      <c r="BQ1656" s="4"/>
      <c r="BR1656" s="4"/>
      <c r="BS1656" s="4"/>
      <c r="BT1656" s="4"/>
      <c r="BU1656" s="4"/>
      <c r="BV1656" s="4"/>
      <c r="BW1656" s="4"/>
      <c r="BX1656" s="4"/>
      <c r="BY1656" s="4"/>
      <c r="BZ1656" s="4"/>
      <c r="CA1656" s="4"/>
      <c r="CB1656" s="4"/>
      <c r="CC1656" s="4"/>
      <c r="CD1656" s="4"/>
      <c r="CE1656" s="4"/>
      <c r="CF1656" s="4"/>
      <c r="CG1656" s="4"/>
      <c r="CH1656" s="4"/>
      <c r="CI1656" s="4"/>
      <c r="CJ1656" s="4"/>
      <c r="CK1656" s="4"/>
      <c r="CL1656" s="4"/>
      <c r="CM1656" s="4"/>
      <c r="CN1656" s="4"/>
      <c r="CO1656" s="4"/>
      <c r="CP1656" s="4"/>
      <c r="CQ1656" s="4"/>
      <c r="CR1656" s="4"/>
      <c r="CS1656" s="4"/>
      <c r="CT1656" s="4"/>
      <c r="CU1656" s="4"/>
      <c r="CV1656" s="4"/>
      <c r="CW1656" s="4"/>
    </row>
    <row r="1657" ht="12.75" customHeight="1">
      <c r="A1657" s="4"/>
      <c r="B1657" s="4"/>
      <c r="C1657" s="4"/>
      <c r="D1657" s="4"/>
      <c r="E1657" s="4"/>
      <c r="F1657" s="4"/>
      <c r="G1657" s="4"/>
      <c r="H1657" s="4"/>
      <c r="I1657" s="4"/>
      <c r="J1657" s="5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4"/>
      <c r="AJ1657" s="4"/>
      <c r="AK1657" s="4"/>
      <c r="AL1657" s="4"/>
      <c r="AM1657" s="4"/>
      <c r="AN1657" s="4"/>
      <c r="AO1657" s="4"/>
      <c r="AP1657" s="4"/>
      <c r="AQ1657" s="4"/>
      <c r="AR1657" s="4"/>
      <c r="AT1657" s="4"/>
      <c r="AU1657" s="4"/>
      <c r="AV1657" s="4"/>
      <c r="AW1657" s="4"/>
      <c r="AX1657" s="4"/>
      <c r="AY1657" s="4"/>
      <c r="AZ1657" s="4"/>
      <c r="BB1657" s="4"/>
      <c r="BC1657" s="4"/>
      <c r="BD1657" s="4"/>
      <c r="BE1657" s="4"/>
      <c r="BF1657" s="4"/>
      <c r="BG1657" s="4"/>
      <c r="BH1657" s="4"/>
      <c r="BI1657" s="4"/>
      <c r="BJ1657" s="4"/>
      <c r="BK1657" s="4"/>
      <c r="BL1657" s="4"/>
      <c r="BM1657" s="4"/>
      <c r="BN1657" s="4"/>
      <c r="BO1657" s="4"/>
      <c r="BP1657" s="4"/>
      <c r="BQ1657" s="4"/>
      <c r="BR1657" s="4"/>
      <c r="BS1657" s="4"/>
      <c r="BT1657" s="4"/>
      <c r="BU1657" s="4"/>
      <c r="BV1657" s="4"/>
      <c r="BW1657" s="4"/>
      <c r="BX1657" s="4"/>
      <c r="BY1657" s="4"/>
      <c r="BZ1657" s="4"/>
      <c r="CA1657" s="4"/>
      <c r="CB1657" s="4"/>
      <c r="CC1657" s="4"/>
      <c r="CD1657" s="4"/>
      <c r="CE1657" s="4"/>
      <c r="CF1657" s="4"/>
      <c r="CG1657" s="4"/>
      <c r="CH1657" s="4"/>
      <c r="CI1657" s="4"/>
      <c r="CJ1657" s="4"/>
      <c r="CK1657" s="4"/>
      <c r="CL1657" s="4"/>
      <c r="CM1657" s="4"/>
      <c r="CN1657" s="4"/>
      <c r="CO1657" s="4"/>
      <c r="CP1657" s="4"/>
      <c r="CQ1657" s="4"/>
      <c r="CR1657" s="4"/>
      <c r="CS1657" s="4"/>
      <c r="CT1657" s="4"/>
      <c r="CU1657" s="4"/>
      <c r="CV1657" s="4"/>
      <c r="CW1657" s="4"/>
    </row>
    <row r="1658" ht="12.75" customHeight="1">
      <c r="A1658" s="4"/>
      <c r="B1658" s="4"/>
      <c r="C1658" s="4"/>
      <c r="D1658" s="4"/>
      <c r="E1658" s="4"/>
      <c r="F1658" s="4"/>
      <c r="G1658" s="4"/>
      <c r="H1658" s="4"/>
      <c r="I1658" s="4"/>
      <c r="J1658" s="5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  <c r="AN1658" s="4"/>
      <c r="AO1658" s="4"/>
      <c r="AP1658" s="4"/>
      <c r="AQ1658" s="4"/>
      <c r="AR1658" s="4"/>
      <c r="AT1658" s="4"/>
      <c r="AV1658" s="4"/>
      <c r="AW1658" s="4"/>
      <c r="AX1658" s="4"/>
      <c r="AY1658" s="4"/>
      <c r="AZ1658" s="4"/>
      <c r="BB1658" s="4"/>
      <c r="BC1658" s="4"/>
      <c r="BD1658" s="4"/>
      <c r="BE1658" s="4"/>
      <c r="BF1658" s="4"/>
      <c r="BG1658" s="4"/>
      <c r="BH1658" s="4"/>
      <c r="BI1658" s="4"/>
      <c r="BJ1658" s="4"/>
      <c r="BK1658" s="4"/>
      <c r="BL1658" s="4"/>
      <c r="BM1658" s="4"/>
      <c r="BN1658" s="4"/>
      <c r="BO1658" s="4"/>
      <c r="BP1658" s="4"/>
      <c r="BQ1658" s="4"/>
      <c r="BR1658" s="4"/>
      <c r="BS1658" s="4"/>
      <c r="BT1658" s="4"/>
      <c r="BU1658" s="4"/>
      <c r="BV1658" s="4"/>
      <c r="BW1658" s="4"/>
      <c r="BX1658" s="4"/>
      <c r="BY1658" s="4"/>
      <c r="BZ1658" s="4"/>
      <c r="CA1658" s="4"/>
      <c r="CB1658" s="4"/>
      <c r="CC1658" s="4"/>
      <c r="CD1658" s="4"/>
      <c r="CE1658" s="4"/>
      <c r="CF1658" s="4"/>
      <c r="CG1658" s="4"/>
      <c r="CH1658" s="4"/>
      <c r="CI1658" s="4"/>
      <c r="CJ1658" s="4"/>
      <c r="CK1658" s="4"/>
      <c r="CL1658" s="4"/>
      <c r="CM1658" s="4"/>
      <c r="CN1658" s="4"/>
      <c r="CO1658" s="4"/>
      <c r="CP1658" s="4"/>
      <c r="CQ1658" s="4"/>
      <c r="CR1658" s="4"/>
      <c r="CS1658" s="4"/>
      <c r="CT1658" s="4"/>
      <c r="CU1658" s="4"/>
      <c r="CV1658" s="4"/>
      <c r="CW1658" s="4"/>
    </row>
    <row r="1659" ht="12.75" customHeight="1">
      <c r="A1659" s="4"/>
      <c r="B1659" s="4"/>
      <c r="C1659" s="4"/>
      <c r="D1659" s="4"/>
      <c r="E1659" s="4"/>
      <c r="F1659" s="4"/>
      <c r="G1659" s="4"/>
      <c r="H1659" s="4"/>
      <c r="I1659" s="4"/>
      <c r="J1659" s="5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  <c r="AO1659" s="4"/>
      <c r="AP1659" s="4"/>
      <c r="AQ1659" s="4"/>
      <c r="AR1659" s="4"/>
      <c r="AT1659" s="4"/>
      <c r="AV1659" s="4"/>
      <c r="AW1659" s="4"/>
      <c r="AX1659" s="4"/>
      <c r="AY1659" s="4"/>
      <c r="AZ1659" s="4"/>
      <c r="BB1659" s="4"/>
      <c r="BC1659" s="4"/>
      <c r="BD1659" s="4"/>
      <c r="BE1659" s="4"/>
      <c r="BF1659" s="4"/>
      <c r="BG1659" s="4"/>
      <c r="BH1659" s="4"/>
      <c r="BI1659" s="4"/>
      <c r="BJ1659" s="4"/>
      <c r="BK1659" s="4"/>
      <c r="BL1659" s="4"/>
      <c r="BM1659" s="4"/>
      <c r="BN1659" s="4"/>
      <c r="BO1659" s="4"/>
      <c r="BP1659" s="4"/>
      <c r="BQ1659" s="4"/>
      <c r="BR1659" s="4"/>
      <c r="BS1659" s="4"/>
      <c r="BT1659" s="4"/>
      <c r="BU1659" s="4"/>
      <c r="BV1659" s="4"/>
      <c r="BW1659" s="4"/>
      <c r="BX1659" s="4"/>
      <c r="BY1659" s="4"/>
      <c r="BZ1659" s="4"/>
      <c r="CA1659" s="4"/>
      <c r="CB1659" s="4"/>
      <c r="CC1659" s="4"/>
      <c r="CD1659" s="4"/>
      <c r="CE1659" s="4"/>
      <c r="CF1659" s="4"/>
      <c r="CG1659" s="4"/>
      <c r="CH1659" s="4"/>
      <c r="CI1659" s="4"/>
      <c r="CJ1659" s="4"/>
      <c r="CK1659" s="4"/>
      <c r="CL1659" s="4"/>
      <c r="CM1659" s="4"/>
      <c r="CN1659" s="4"/>
      <c r="CO1659" s="4"/>
      <c r="CP1659" s="4"/>
      <c r="CQ1659" s="4"/>
      <c r="CR1659" s="4"/>
      <c r="CS1659" s="4"/>
      <c r="CT1659" s="4"/>
      <c r="CU1659" s="4"/>
      <c r="CV1659" s="4"/>
      <c r="CW1659" s="4"/>
    </row>
    <row r="1660" ht="12.75" customHeight="1">
      <c r="A1660" s="4"/>
      <c r="B1660" s="4"/>
      <c r="C1660" s="4"/>
      <c r="D1660" s="4"/>
      <c r="E1660" s="4"/>
      <c r="F1660" s="4"/>
      <c r="G1660" s="4"/>
      <c r="H1660" s="4"/>
      <c r="I1660" s="4"/>
      <c r="J1660" s="5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  <c r="AN1660" s="4"/>
      <c r="AO1660" s="4"/>
      <c r="AP1660" s="4"/>
      <c r="AQ1660" s="4"/>
      <c r="AR1660" s="4"/>
      <c r="AT1660" s="4"/>
      <c r="AV1660" s="4"/>
      <c r="AW1660" s="4"/>
      <c r="AX1660" s="4"/>
      <c r="AY1660" s="4"/>
      <c r="AZ1660" s="4"/>
      <c r="BB1660" s="4"/>
      <c r="BC1660" s="4"/>
      <c r="BD1660" s="4"/>
      <c r="BE1660" s="4"/>
      <c r="BF1660" s="4"/>
      <c r="BG1660" s="4"/>
      <c r="BH1660" s="4"/>
      <c r="BI1660" s="4"/>
      <c r="BJ1660" s="4"/>
      <c r="BK1660" s="4"/>
      <c r="BL1660" s="4"/>
      <c r="BM1660" s="4"/>
      <c r="BN1660" s="4"/>
      <c r="BO1660" s="4"/>
      <c r="BP1660" s="4"/>
      <c r="BQ1660" s="4"/>
      <c r="BR1660" s="4"/>
      <c r="BS1660" s="4"/>
      <c r="BT1660" s="4"/>
      <c r="BU1660" s="4"/>
      <c r="BV1660" s="4"/>
      <c r="BW1660" s="4"/>
      <c r="BX1660" s="4"/>
      <c r="BY1660" s="4"/>
      <c r="BZ1660" s="4"/>
      <c r="CA1660" s="4"/>
      <c r="CB1660" s="4"/>
      <c r="CC1660" s="4"/>
      <c r="CD1660" s="4"/>
      <c r="CE1660" s="4"/>
      <c r="CF1660" s="4"/>
      <c r="CG1660" s="4"/>
      <c r="CH1660" s="4"/>
      <c r="CI1660" s="4"/>
      <c r="CJ1660" s="4"/>
      <c r="CK1660" s="4"/>
      <c r="CL1660" s="4"/>
      <c r="CM1660" s="4"/>
      <c r="CN1660" s="4"/>
      <c r="CO1660" s="4"/>
      <c r="CP1660" s="4"/>
      <c r="CQ1660" s="4"/>
      <c r="CR1660" s="4"/>
      <c r="CS1660" s="4"/>
      <c r="CT1660" s="4"/>
      <c r="CU1660" s="4"/>
      <c r="CV1660" s="4"/>
      <c r="CW1660" s="4"/>
    </row>
    <row r="1661" ht="12.75" customHeight="1">
      <c r="A1661" s="4"/>
      <c r="B1661" s="4"/>
      <c r="C1661" s="4"/>
      <c r="D1661" s="4"/>
      <c r="E1661" s="4"/>
      <c r="F1661" s="4"/>
      <c r="G1661" s="4"/>
      <c r="H1661" s="4"/>
      <c r="I1661" s="4"/>
      <c r="J1661" s="5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4"/>
      <c r="AJ1661" s="4"/>
      <c r="AK1661" s="4"/>
      <c r="AL1661" s="4"/>
      <c r="AM1661" s="4"/>
      <c r="AN1661" s="4"/>
      <c r="AO1661" s="4"/>
      <c r="AP1661" s="4"/>
      <c r="AQ1661" s="4"/>
      <c r="AR1661" s="4"/>
      <c r="AT1661" s="4"/>
      <c r="AV1661" s="4"/>
      <c r="AW1661" s="4"/>
      <c r="AX1661" s="4"/>
      <c r="AY1661" s="4"/>
      <c r="AZ1661" s="4"/>
      <c r="BB1661" s="4"/>
      <c r="BC1661" s="4"/>
      <c r="BD1661" s="4"/>
      <c r="BE1661" s="4"/>
      <c r="BF1661" s="4"/>
      <c r="BG1661" s="4"/>
      <c r="BH1661" s="4"/>
      <c r="BI1661" s="4"/>
      <c r="BJ1661" s="4"/>
      <c r="BK1661" s="4"/>
      <c r="BL1661" s="4"/>
      <c r="BM1661" s="4"/>
      <c r="BN1661" s="4"/>
      <c r="BO1661" s="4"/>
      <c r="BP1661" s="4"/>
      <c r="BQ1661" s="4"/>
      <c r="BR1661" s="4"/>
      <c r="BS1661" s="4"/>
      <c r="BT1661" s="4"/>
      <c r="BU1661" s="4"/>
      <c r="BV1661" s="4"/>
      <c r="BW1661" s="4"/>
      <c r="BX1661" s="4"/>
      <c r="BY1661" s="4"/>
      <c r="BZ1661" s="4"/>
      <c r="CA1661" s="4"/>
      <c r="CB1661" s="4"/>
      <c r="CC1661" s="4"/>
      <c r="CD1661" s="4"/>
      <c r="CE1661" s="4"/>
      <c r="CF1661" s="4"/>
      <c r="CG1661" s="4"/>
      <c r="CH1661" s="4"/>
      <c r="CI1661" s="4"/>
      <c r="CJ1661" s="4"/>
      <c r="CK1661" s="4"/>
      <c r="CL1661" s="4"/>
      <c r="CM1661" s="4"/>
      <c r="CN1661" s="4"/>
      <c r="CO1661" s="4"/>
      <c r="CP1661" s="4"/>
      <c r="CQ1661" s="4"/>
      <c r="CR1661" s="4"/>
      <c r="CS1661" s="4"/>
      <c r="CT1661" s="4"/>
      <c r="CU1661" s="4"/>
      <c r="CV1661" s="4"/>
      <c r="CW1661" s="4"/>
    </row>
    <row r="1662" ht="12.75" customHeight="1">
      <c r="A1662" s="4"/>
      <c r="B1662" s="4"/>
      <c r="C1662" s="4"/>
      <c r="D1662" s="4"/>
      <c r="E1662" s="4"/>
      <c r="F1662" s="4"/>
      <c r="G1662" s="4"/>
      <c r="H1662" s="4"/>
      <c r="I1662" s="4"/>
      <c r="J1662" s="5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  <c r="AN1662" s="4"/>
      <c r="AO1662" s="4"/>
      <c r="AP1662" s="4"/>
      <c r="AQ1662" s="4"/>
      <c r="AR1662" s="4"/>
      <c r="AT1662" s="4"/>
      <c r="AV1662" s="4"/>
      <c r="AW1662" s="4"/>
      <c r="AX1662" s="4"/>
      <c r="AY1662" s="4"/>
      <c r="AZ1662" s="4"/>
      <c r="BB1662" s="4"/>
      <c r="BC1662" s="4"/>
      <c r="BD1662" s="4"/>
      <c r="BE1662" s="4"/>
      <c r="BF1662" s="4"/>
      <c r="BG1662" s="4"/>
      <c r="BH1662" s="4"/>
      <c r="BI1662" s="4"/>
      <c r="BJ1662" s="4"/>
      <c r="BK1662" s="4"/>
      <c r="BL1662" s="4"/>
      <c r="BM1662" s="4"/>
      <c r="BN1662" s="4"/>
      <c r="BO1662" s="4"/>
      <c r="BP1662" s="4"/>
      <c r="BQ1662" s="4"/>
      <c r="BR1662" s="4"/>
      <c r="BS1662" s="4"/>
      <c r="BT1662" s="4"/>
      <c r="BU1662" s="4"/>
      <c r="BV1662" s="4"/>
      <c r="BW1662" s="4"/>
      <c r="BX1662" s="4"/>
      <c r="BY1662" s="4"/>
      <c r="BZ1662" s="4"/>
      <c r="CA1662" s="4"/>
      <c r="CB1662" s="4"/>
      <c r="CC1662" s="4"/>
      <c r="CD1662" s="4"/>
      <c r="CE1662" s="4"/>
      <c r="CF1662" s="4"/>
      <c r="CG1662" s="4"/>
      <c r="CH1662" s="4"/>
      <c r="CI1662" s="4"/>
      <c r="CJ1662" s="4"/>
      <c r="CK1662" s="4"/>
      <c r="CL1662" s="4"/>
      <c r="CM1662" s="4"/>
      <c r="CN1662" s="4"/>
      <c r="CO1662" s="4"/>
      <c r="CP1662" s="4"/>
      <c r="CQ1662" s="4"/>
      <c r="CR1662" s="4"/>
      <c r="CS1662" s="4"/>
      <c r="CT1662" s="4"/>
      <c r="CU1662" s="4"/>
      <c r="CV1662" s="4"/>
      <c r="CW1662" s="4"/>
    </row>
    <row r="1663" ht="12.75" customHeight="1">
      <c r="A1663" s="4"/>
      <c r="B1663" s="4"/>
      <c r="C1663" s="4"/>
      <c r="D1663" s="4"/>
      <c r="E1663" s="4"/>
      <c r="F1663" s="4"/>
      <c r="G1663" s="4"/>
      <c r="H1663" s="4"/>
      <c r="I1663" s="4"/>
      <c r="J1663" s="5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4"/>
      <c r="AJ1663" s="4"/>
      <c r="AK1663" s="4"/>
      <c r="AL1663" s="4"/>
      <c r="AM1663" s="4"/>
      <c r="AN1663" s="4"/>
      <c r="AO1663" s="4"/>
      <c r="AP1663" s="4"/>
      <c r="AQ1663" s="4"/>
      <c r="AR1663" s="4"/>
      <c r="AT1663" s="4"/>
      <c r="AV1663" s="4"/>
      <c r="AW1663" s="4"/>
      <c r="AX1663" s="4"/>
      <c r="AY1663" s="4"/>
      <c r="AZ1663" s="4"/>
      <c r="BB1663" s="4"/>
      <c r="BC1663" s="4"/>
      <c r="BD1663" s="4"/>
      <c r="BE1663" s="4"/>
      <c r="BF1663" s="4"/>
      <c r="BG1663" s="4"/>
      <c r="BH1663" s="4"/>
      <c r="BI1663" s="4"/>
      <c r="BJ1663" s="4"/>
      <c r="BK1663" s="4"/>
      <c r="BL1663" s="4"/>
      <c r="BM1663" s="4"/>
      <c r="BN1663" s="4"/>
      <c r="BO1663" s="4"/>
      <c r="BP1663" s="4"/>
      <c r="BQ1663" s="4"/>
      <c r="BR1663" s="4"/>
      <c r="BS1663" s="4"/>
      <c r="BT1663" s="4"/>
      <c r="BU1663" s="4"/>
      <c r="BV1663" s="4"/>
      <c r="BW1663" s="4"/>
      <c r="BX1663" s="4"/>
      <c r="BY1663" s="4"/>
      <c r="BZ1663" s="4"/>
      <c r="CA1663" s="4"/>
      <c r="CB1663" s="4"/>
      <c r="CC1663" s="4"/>
      <c r="CD1663" s="4"/>
      <c r="CE1663" s="4"/>
      <c r="CF1663" s="4"/>
      <c r="CG1663" s="4"/>
      <c r="CH1663" s="4"/>
      <c r="CI1663" s="4"/>
      <c r="CJ1663" s="4"/>
      <c r="CK1663" s="4"/>
      <c r="CL1663" s="4"/>
      <c r="CM1663" s="4"/>
      <c r="CN1663" s="4"/>
      <c r="CO1663" s="4"/>
      <c r="CP1663" s="4"/>
      <c r="CQ1663" s="4"/>
      <c r="CR1663" s="4"/>
      <c r="CS1663" s="4"/>
      <c r="CT1663" s="4"/>
      <c r="CU1663" s="4"/>
      <c r="CV1663" s="4"/>
      <c r="CW1663" s="4"/>
    </row>
    <row r="1664" ht="12.75" customHeight="1">
      <c r="A1664" s="4"/>
      <c r="B1664" s="4"/>
      <c r="C1664" s="4"/>
      <c r="D1664" s="4"/>
      <c r="E1664" s="4"/>
      <c r="F1664" s="4"/>
      <c r="G1664" s="4"/>
      <c r="H1664" s="4"/>
      <c r="I1664" s="4"/>
      <c r="J1664" s="5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4"/>
      <c r="AJ1664" s="4"/>
      <c r="AK1664" s="4"/>
      <c r="AL1664" s="4"/>
      <c r="AM1664" s="4"/>
      <c r="AN1664" s="4"/>
      <c r="AO1664" s="4"/>
      <c r="AP1664" s="4"/>
      <c r="AQ1664" s="4"/>
      <c r="AR1664" s="4"/>
      <c r="AT1664" s="4"/>
      <c r="AV1664" s="4"/>
      <c r="AW1664" s="4"/>
      <c r="AX1664" s="4"/>
      <c r="AY1664" s="4"/>
      <c r="AZ1664" s="4"/>
      <c r="BB1664" s="4"/>
      <c r="BC1664" s="4"/>
      <c r="BD1664" s="4"/>
      <c r="BE1664" s="4"/>
      <c r="BF1664" s="4"/>
      <c r="BG1664" s="4"/>
      <c r="BH1664" s="4"/>
      <c r="BI1664" s="4"/>
      <c r="BJ1664" s="4"/>
      <c r="BK1664" s="4"/>
      <c r="BL1664" s="4"/>
      <c r="BM1664" s="4"/>
      <c r="BN1664" s="4"/>
      <c r="BO1664" s="4"/>
      <c r="BP1664" s="4"/>
      <c r="BQ1664" s="4"/>
      <c r="BR1664" s="4"/>
      <c r="BS1664" s="4"/>
      <c r="BT1664" s="4"/>
      <c r="BU1664" s="4"/>
      <c r="BV1664" s="4"/>
      <c r="BW1664" s="4"/>
      <c r="BX1664" s="4"/>
      <c r="BY1664" s="4"/>
      <c r="BZ1664" s="4"/>
      <c r="CA1664" s="4"/>
      <c r="CB1664" s="4"/>
      <c r="CC1664" s="4"/>
      <c r="CD1664" s="4"/>
      <c r="CE1664" s="4"/>
      <c r="CF1664" s="4"/>
      <c r="CG1664" s="4"/>
      <c r="CH1664" s="4"/>
      <c r="CI1664" s="4"/>
      <c r="CJ1664" s="4"/>
      <c r="CK1664" s="4"/>
      <c r="CL1664" s="4"/>
      <c r="CM1664" s="4"/>
      <c r="CN1664" s="4"/>
      <c r="CO1664" s="4"/>
      <c r="CP1664" s="4"/>
      <c r="CQ1664" s="4"/>
      <c r="CR1664" s="4"/>
      <c r="CS1664" s="4"/>
      <c r="CT1664" s="4"/>
      <c r="CU1664" s="4"/>
      <c r="CV1664" s="4"/>
      <c r="CW1664" s="4"/>
    </row>
    <row r="1665" ht="12.75" customHeight="1">
      <c r="A1665" s="4"/>
      <c r="B1665" s="4"/>
      <c r="C1665" s="4"/>
      <c r="D1665" s="4"/>
      <c r="E1665" s="4"/>
      <c r="F1665" s="4"/>
      <c r="G1665" s="4"/>
      <c r="H1665" s="4"/>
      <c r="I1665" s="4"/>
      <c r="J1665" s="5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  <c r="AN1665" s="4"/>
      <c r="AO1665" s="4"/>
      <c r="AP1665" s="4"/>
      <c r="AQ1665" s="4"/>
      <c r="AR1665" s="4"/>
      <c r="AT1665" s="4"/>
      <c r="AV1665" s="4"/>
      <c r="AW1665" s="4"/>
      <c r="AX1665" s="4"/>
      <c r="AY1665" s="4"/>
      <c r="AZ1665" s="4"/>
      <c r="BB1665" s="4"/>
      <c r="BC1665" s="4"/>
      <c r="BD1665" s="4"/>
      <c r="BE1665" s="4"/>
      <c r="BF1665" s="4"/>
      <c r="BG1665" s="4"/>
      <c r="BH1665" s="4"/>
      <c r="BI1665" s="4"/>
      <c r="BJ1665" s="4"/>
      <c r="BK1665" s="4"/>
      <c r="BL1665" s="4"/>
      <c r="BM1665" s="4"/>
      <c r="BN1665" s="4"/>
      <c r="BO1665" s="4"/>
      <c r="BP1665" s="4"/>
      <c r="BQ1665" s="4"/>
      <c r="BR1665" s="4"/>
      <c r="BS1665" s="4"/>
      <c r="BT1665" s="4"/>
      <c r="BU1665" s="4"/>
      <c r="BV1665" s="4"/>
      <c r="BW1665" s="4"/>
      <c r="BX1665" s="4"/>
      <c r="BY1665" s="4"/>
      <c r="BZ1665" s="4"/>
      <c r="CA1665" s="4"/>
      <c r="CB1665" s="4"/>
      <c r="CC1665" s="4"/>
      <c r="CD1665" s="4"/>
      <c r="CE1665" s="4"/>
      <c r="CF1665" s="4"/>
      <c r="CG1665" s="4"/>
      <c r="CH1665" s="4"/>
      <c r="CI1665" s="4"/>
      <c r="CJ1665" s="4"/>
      <c r="CK1665" s="4"/>
      <c r="CL1665" s="4"/>
      <c r="CM1665" s="4"/>
      <c r="CN1665" s="4"/>
      <c r="CO1665" s="4"/>
      <c r="CP1665" s="4"/>
      <c r="CQ1665" s="4"/>
      <c r="CR1665" s="4"/>
      <c r="CS1665" s="4"/>
      <c r="CT1665" s="4"/>
      <c r="CU1665" s="4"/>
      <c r="CV1665" s="4"/>
      <c r="CW1665" s="4"/>
    </row>
    <row r="1666" ht="12.75" customHeight="1">
      <c r="A1666" s="4"/>
      <c r="B1666" s="4"/>
      <c r="C1666" s="4"/>
      <c r="D1666" s="4"/>
      <c r="E1666" s="4"/>
      <c r="F1666" s="4"/>
      <c r="G1666" s="4"/>
      <c r="H1666" s="4"/>
      <c r="I1666" s="4"/>
      <c r="J1666" s="5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  <c r="AN1666" s="4"/>
      <c r="AO1666" s="4"/>
      <c r="AP1666" s="4"/>
      <c r="AQ1666" s="4"/>
      <c r="AR1666" s="4"/>
      <c r="AT1666" s="4"/>
      <c r="AV1666" s="4"/>
      <c r="AW1666" s="4"/>
      <c r="AX1666" s="4"/>
      <c r="AY1666" s="4"/>
      <c r="AZ1666" s="4"/>
      <c r="BB1666" s="4"/>
      <c r="BC1666" s="4"/>
      <c r="BD1666" s="4"/>
      <c r="BE1666" s="4"/>
      <c r="BF1666" s="4"/>
      <c r="BG1666" s="4"/>
      <c r="BH1666" s="4"/>
      <c r="BI1666" s="4"/>
      <c r="BJ1666" s="4"/>
      <c r="BK1666" s="4"/>
      <c r="BL1666" s="4"/>
      <c r="BM1666" s="4"/>
      <c r="BN1666" s="4"/>
      <c r="BO1666" s="4"/>
      <c r="BP1666" s="4"/>
      <c r="BQ1666" s="4"/>
      <c r="BR1666" s="4"/>
      <c r="BS1666" s="4"/>
      <c r="BT1666" s="4"/>
      <c r="BU1666" s="4"/>
      <c r="BV1666" s="4"/>
      <c r="BW1666" s="4"/>
      <c r="BX1666" s="4"/>
      <c r="BY1666" s="4"/>
      <c r="BZ1666" s="4"/>
      <c r="CA1666" s="4"/>
      <c r="CB1666" s="4"/>
      <c r="CC1666" s="4"/>
      <c r="CD1666" s="4"/>
      <c r="CE1666" s="4"/>
      <c r="CF1666" s="4"/>
      <c r="CG1666" s="4"/>
      <c r="CH1666" s="4"/>
      <c r="CI1666" s="4"/>
      <c r="CJ1666" s="4"/>
      <c r="CK1666" s="4"/>
      <c r="CL1666" s="4"/>
      <c r="CM1666" s="4"/>
      <c r="CN1666" s="4"/>
      <c r="CO1666" s="4"/>
      <c r="CP1666" s="4"/>
      <c r="CQ1666" s="4"/>
      <c r="CR1666" s="4"/>
      <c r="CS1666" s="4"/>
      <c r="CT1666" s="4"/>
      <c r="CU1666" s="4"/>
      <c r="CV1666" s="4"/>
      <c r="CW1666" s="4"/>
    </row>
    <row r="1667" ht="12.75" customHeight="1">
      <c r="A1667" s="4"/>
      <c r="B1667" s="4"/>
      <c r="C1667" s="4"/>
      <c r="D1667" s="4"/>
      <c r="E1667" s="4"/>
      <c r="F1667" s="4"/>
      <c r="G1667" s="4"/>
      <c r="H1667" s="4"/>
      <c r="I1667" s="4"/>
      <c r="J1667" s="5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  <c r="AN1667" s="4"/>
      <c r="AO1667" s="4"/>
      <c r="AP1667" s="4"/>
      <c r="AQ1667" s="4"/>
      <c r="AR1667" s="4"/>
      <c r="AT1667" s="4"/>
      <c r="AV1667" s="4"/>
      <c r="AW1667" s="4"/>
      <c r="AX1667" s="4"/>
      <c r="AY1667" s="4"/>
      <c r="AZ1667" s="4"/>
      <c r="BB1667" s="4"/>
      <c r="BC1667" s="4"/>
      <c r="BD1667" s="4"/>
      <c r="BE1667" s="4"/>
      <c r="BF1667" s="4"/>
      <c r="BG1667" s="4"/>
      <c r="BH1667" s="4"/>
      <c r="BI1667" s="4"/>
      <c r="BJ1667" s="4"/>
      <c r="BK1667" s="4"/>
      <c r="BL1667" s="4"/>
      <c r="BM1667" s="4"/>
      <c r="BN1667" s="4"/>
      <c r="BO1667" s="4"/>
      <c r="BP1667" s="4"/>
      <c r="BQ1667" s="4"/>
      <c r="BR1667" s="4"/>
      <c r="BS1667" s="4"/>
      <c r="BT1667" s="4"/>
      <c r="BU1667" s="4"/>
      <c r="BV1667" s="4"/>
      <c r="BW1667" s="4"/>
      <c r="BX1667" s="4"/>
      <c r="BY1667" s="4"/>
      <c r="BZ1667" s="4"/>
      <c r="CA1667" s="4"/>
      <c r="CB1667" s="4"/>
      <c r="CC1667" s="4"/>
      <c r="CD1667" s="4"/>
      <c r="CE1667" s="4"/>
      <c r="CF1667" s="4"/>
      <c r="CG1667" s="4"/>
      <c r="CH1667" s="4"/>
      <c r="CI1667" s="4"/>
      <c r="CJ1667" s="4"/>
      <c r="CK1667" s="4"/>
      <c r="CL1667" s="4"/>
      <c r="CM1667" s="4"/>
      <c r="CN1667" s="4"/>
      <c r="CO1667" s="4"/>
      <c r="CP1667" s="4"/>
      <c r="CQ1667" s="4"/>
      <c r="CR1667" s="4"/>
      <c r="CS1667" s="4"/>
      <c r="CT1667" s="4"/>
      <c r="CU1667" s="4"/>
      <c r="CV1667" s="4"/>
      <c r="CW1667" s="4"/>
    </row>
    <row r="1668" ht="12.75" customHeight="1">
      <c r="A1668" s="4"/>
      <c r="B1668" s="4"/>
      <c r="C1668" s="4"/>
      <c r="D1668" s="4"/>
      <c r="E1668" s="4"/>
      <c r="F1668" s="4"/>
      <c r="G1668" s="4"/>
      <c r="H1668" s="4"/>
      <c r="I1668" s="4"/>
      <c r="J1668" s="5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  <c r="AN1668" s="4"/>
      <c r="AO1668" s="4"/>
      <c r="AP1668" s="4"/>
      <c r="AQ1668" s="4"/>
      <c r="AR1668" s="4"/>
      <c r="AT1668" s="4"/>
      <c r="AV1668" s="4"/>
      <c r="AW1668" s="4"/>
      <c r="AX1668" s="4"/>
      <c r="AY1668" s="4"/>
      <c r="AZ1668" s="4"/>
      <c r="BB1668" s="4"/>
      <c r="BC1668" s="4"/>
      <c r="BD1668" s="4"/>
      <c r="BE1668" s="4"/>
      <c r="BF1668" s="4"/>
      <c r="BG1668" s="4"/>
      <c r="BH1668" s="4"/>
      <c r="BI1668" s="4"/>
      <c r="BJ1668" s="4"/>
      <c r="BK1668" s="4"/>
      <c r="BL1668" s="4"/>
      <c r="BM1668" s="4"/>
      <c r="BN1668" s="4"/>
      <c r="BO1668" s="4"/>
      <c r="BP1668" s="4"/>
      <c r="BQ1668" s="4"/>
      <c r="BR1668" s="4"/>
      <c r="BS1668" s="4"/>
      <c r="BT1668" s="4"/>
      <c r="BU1668" s="4"/>
      <c r="BV1668" s="4"/>
      <c r="BW1668" s="4"/>
      <c r="BX1668" s="4"/>
      <c r="BY1668" s="4"/>
      <c r="BZ1668" s="4"/>
      <c r="CA1668" s="4"/>
      <c r="CB1668" s="4"/>
      <c r="CC1668" s="4"/>
      <c r="CD1668" s="4"/>
      <c r="CE1668" s="4"/>
      <c r="CF1668" s="4"/>
      <c r="CG1668" s="4"/>
      <c r="CH1668" s="4"/>
      <c r="CI1668" s="4"/>
      <c r="CJ1668" s="4"/>
      <c r="CK1668" s="4"/>
      <c r="CL1668" s="4"/>
      <c r="CM1668" s="4"/>
      <c r="CN1668" s="4"/>
      <c r="CO1668" s="4"/>
      <c r="CP1668" s="4"/>
      <c r="CQ1668" s="4"/>
      <c r="CR1668" s="4"/>
      <c r="CS1668" s="4"/>
      <c r="CT1668" s="4"/>
      <c r="CU1668" s="4"/>
      <c r="CV1668" s="4"/>
      <c r="CW1668" s="4"/>
    </row>
    <row r="1669" ht="12.75" customHeight="1">
      <c r="A1669" s="4"/>
      <c r="B1669" s="4"/>
      <c r="C1669" s="4"/>
      <c r="D1669" s="4"/>
      <c r="E1669" s="4"/>
      <c r="F1669" s="4"/>
      <c r="G1669" s="4"/>
      <c r="H1669" s="4"/>
      <c r="I1669" s="4"/>
      <c r="J1669" s="5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  <c r="AM1669" s="4"/>
      <c r="AN1669" s="4"/>
      <c r="AO1669" s="4"/>
      <c r="AP1669" s="4"/>
      <c r="AQ1669" s="4"/>
      <c r="AR1669" s="4"/>
      <c r="AT1669" s="4"/>
      <c r="AV1669" s="4"/>
      <c r="AW1669" s="4"/>
      <c r="AX1669" s="4"/>
      <c r="AY1669" s="4"/>
      <c r="AZ1669" s="4"/>
      <c r="BB1669" s="4"/>
      <c r="BC1669" s="4"/>
      <c r="BD1669" s="4"/>
      <c r="BE1669" s="4"/>
      <c r="BF1669" s="4"/>
      <c r="BG1669" s="4"/>
      <c r="BH1669" s="4"/>
      <c r="BI1669" s="4"/>
      <c r="BJ1669" s="4"/>
      <c r="BK1669" s="4"/>
      <c r="BL1669" s="4"/>
      <c r="BM1669" s="4"/>
      <c r="BN1669" s="4"/>
      <c r="BO1669" s="4"/>
      <c r="BP1669" s="4"/>
      <c r="BQ1669" s="4"/>
      <c r="BR1669" s="4"/>
      <c r="BS1669" s="4"/>
      <c r="BT1669" s="4"/>
      <c r="BU1669" s="4"/>
      <c r="BV1669" s="4"/>
      <c r="BW1669" s="4"/>
      <c r="BX1669" s="4"/>
      <c r="BY1669" s="4"/>
      <c r="BZ1669" s="4"/>
      <c r="CA1669" s="4"/>
      <c r="CB1669" s="4"/>
      <c r="CC1669" s="4"/>
      <c r="CD1669" s="4"/>
      <c r="CE1669" s="4"/>
      <c r="CF1669" s="4"/>
      <c r="CG1669" s="4"/>
      <c r="CH1669" s="4"/>
      <c r="CI1669" s="4"/>
      <c r="CJ1669" s="4"/>
      <c r="CK1669" s="4"/>
      <c r="CL1669" s="4"/>
      <c r="CM1669" s="4"/>
      <c r="CN1669" s="4"/>
      <c r="CO1669" s="4"/>
      <c r="CP1669" s="4"/>
      <c r="CQ1669" s="4"/>
      <c r="CR1669" s="4"/>
      <c r="CS1669" s="4"/>
      <c r="CT1669" s="4"/>
      <c r="CU1669" s="4"/>
      <c r="CV1669" s="4"/>
      <c r="CW1669" s="4"/>
    </row>
    <row r="1670" ht="12.75" customHeight="1">
      <c r="A1670" s="4"/>
      <c r="B1670" s="4"/>
      <c r="C1670" s="4"/>
      <c r="D1670" s="4"/>
      <c r="E1670" s="4"/>
      <c r="F1670" s="4"/>
      <c r="G1670" s="4"/>
      <c r="H1670" s="4"/>
      <c r="I1670" s="4"/>
      <c r="J1670" s="5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  <c r="AN1670" s="4"/>
      <c r="AO1670" s="4"/>
      <c r="AP1670" s="4"/>
      <c r="AQ1670" s="4"/>
      <c r="AR1670" s="4"/>
      <c r="AT1670" s="4"/>
      <c r="AV1670" s="4"/>
      <c r="AW1670" s="4"/>
      <c r="AX1670" s="4"/>
      <c r="AY1670" s="4"/>
      <c r="AZ1670" s="4"/>
      <c r="BB1670" s="4"/>
      <c r="BC1670" s="4"/>
      <c r="BD1670" s="4"/>
      <c r="BE1670" s="4"/>
      <c r="BF1670" s="4"/>
      <c r="BG1670" s="4"/>
      <c r="BH1670" s="4"/>
      <c r="BI1670" s="4"/>
      <c r="BJ1670" s="4"/>
      <c r="BK1670" s="4"/>
      <c r="BL1670" s="4"/>
      <c r="BM1670" s="4"/>
      <c r="BN1670" s="4"/>
      <c r="BO1670" s="4"/>
      <c r="BP1670" s="4"/>
      <c r="BQ1670" s="4"/>
      <c r="BR1670" s="4"/>
      <c r="BS1670" s="4"/>
      <c r="BT1670" s="4"/>
      <c r="BU1670" s="4"/>
      <c r="BV1670" s="4"/>
      <c r="BW1670" s="4"/>
      <c r="BX1670" s="4"/>
      <c r="BY1670" s="4"/>
      <c r="BZ1670" s="4"/>
      <c r="CA1670" s="4"/>
      <c r="CB1670" s="4"/>
      <c r="CC1670" s="4"/>
      <c r="CD1670" s="4"/>
      <c r="CE1670" s="4"/>
      <c r="CF1670" s="4"/>
      <c r="CG1670" s="4"/>
      <c r="CH1670" s="4"/>
      <c r="CI1670" s="4"/>
      <c r="CJ1670" s="4"/>
      <c r="CK1670" s="4"/>
      <c r="CL1670" s="4"/>
      <c r="CM1670" s="4"/>
      <c r="CN1670" s="4"/>
      <c r="CO1670" s="4"/>
      <c r="CP1670" s="4"/>
      <c r="CQ1670" s="4"/>
      <c r="CR1670" s="4"/>
      <c r="CS1670" s="4"/>
      <c r="CT1670" s="4"/>
      <c r="CU1670" s="4"/>
      <c r="CV1670" s="4"/>
      <c r="CW1670" s="4"/>
    </row>
    <row r="1671" ht="12.75" customHeight="1">
      <c r="A1671" s="4"/>
      <c r="B1671" s="4"/>
      <c r="C1671" s="4"/>
      <c r="D1671" s="4"/>
      <c r="E1671" s="4"/>
      <c r="F1671" s="4"/>
      <c r="G1671" s="4"/>
      <c r="H1671" s="4"/>
      <c r="I1671" s="4"/>
      <c r="J1671" s="5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  <c r="AN1671" s="4"/>
      <c r="AO1671" s="4"/>
      <c r="AP1671" s="4"/>
      <c r="AQ1671" s="4"/>
      <c r="AR1671" s="4"/>
      <c r="AT1671" s="4"/>
      <c r="AV1671" s="4"/>
      <c r="AW1671" s="4"/>
      <c r="AX1671" s="4"/>
      <c r="AY1671" s="4"/>
      <c r="AZ1671" s="4"/>
      <c r="BB1671" s="4"/>
      <c r="BC1671" s="4"/>
      <c r="BD1671" s="4"/>
      <c r="BE1671" s="4"/>
      <c r="BF1671" s="4"/>
      <c r="BG1671" s="4"/>
      <c r="BH1671" s="4"/>
      <c r="BI1671" s="4"/>
      <c r="BJ1671" s="4"/>
      <c r="BK1671" s="4"/>
      <c r="BL1671" s="4"/>
      <c r="BM1671" s="4"/>
      <c r="BN1671" s="4"/>
      <c r="BO1671" s="4"/>
      <c r="BP1671" s="4"/>
      <c r="BQ1671" s="4"/>
      <c r="BR1671" s="4"/>
      <c r="BS1671" s="4"/>
      <c r="BT1671" s="4"/>
      <c r="BU1671" s="4"/>
      <c r="BV1671" s="4"/>
      <c r="BW1671" s="4"/>
      <c r="BX1671" s="4"/>
      <c r="BY1671" s="4"/>
      <c r="BZ1671" s="4"/>
      <c r="CA1671" s="4"/>
      <c r="CB1671" s="4"/>
      <c r="CC1671" s="4"/>
      <c r="CD1671" s="4"/>
      <c r="CE1671" s="4"/>
      <c r="CF1671" s="4"/>
      <c r="CG1671" s="4"/>
      <c r="CH1671" s="4"/>
      <c r="CI1671" s="4"/>
      <c r="CJ1671" s="4"/>
      <c r="CK1671" s="4"/>
      <c r="CL1671" s="4"/>
      <c r="CM1671" s="4"/>
      <c r="CN1671" s="4"/>
      <c r="CO1671" s="4"/>
      <c r="CP1671" s="4"/>
      <c r="CQ1671" s="4"/>
      <c r="CR1671" s="4"/>
      <c r="CS1671" s="4"/>
      <c r="CT1671" s="4"/>
      <c r="CU1671" s="4"/>
      <c r="CV1671" s="4"/>
      <c r="CW1671" s="4"/>
    </row>
    <row r="1672" ht="12.75" customHeight="1">
      <c r="A1672" s="4"/>
      <c r="B1672" s="4"/>
      <c r="C1672" s="4"/>
      <c r="D1672" s="4"/>
      <c r="E1672" s="4"/>
      <c r="F1672" s="4"/>
      <c r="G1672" s="4"/>
      <c r="H1672" s="4"/>
      <c r="I1672" s="4"/>
      <c r="J1672" s="5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  <c r="AN1672" s="4"/>
      <c r="AO1672" s="4"/>
      <c r="AP1672" s="4"/>
      <c r="AQ1672" s="4"/>
      <c r="AR1672" s="4"/>
      <c r="AT1672" s="4"/>
      <c r="AV1672" s="4"/>
      <c r="AW1672" s="4"/>
      <c r="AX1672" s="4"/>
      <c r="AY1672" s="4"/>
      <c r="AZ1672" s="4"/>
      <c r="BB1672" s="4"/>
      <c r="BC1672" s="4"/>
      <c r="BD1672" s="4"/>
      <c r="BE1672" s="4"/>
      <c r="BF1672" s="4"/>
      <c r="BG1672" s="4"/>
      <c r="BH1672" s="4"/>
      <c r="BI1672" s="4"/>
      <c r="BJ1672" s="4"/>
      <c r="BK1672" s="4"/>
      <c r="BL1672" s="4"/>
      <c r="BM1672" s="4"/>
      <c r="BN1672" s="4"/>
      <c r="BO1672" s="4"/>
      <c r="BP1672" s="4"/>
      <c r="BQ1672" s="4"/>
      <c r="BR1672" s="4"/>
      <c r="BS1672" s="4"/>
      <c r="BT1672" s="4"/>
      <c r="BU1672" s="4"/>
      <c r="BV1672" s="4"/>
      <c r="BW1672" s="4"/>
      <c r="BX1672" s="4"/>
      <c r="BY1672" s="4"/>
      <c r="BZ1672" s="4"/>
      <c r="CA1672" s="4"/>
      <c r="CB1672" s="4"/>
      <c r="CC1672" s="4"/>
      <c r="CD1672" s="4"/>
      <c r="CE1672" s="4"/>
      <c r="CF1672" s="4"/>
      <c r="CG1672" s="4"/>
      <c r="CH1672" s="4"/>
      <c r="CI1672" s="4"/>
      <c r="CJ1672" s="4"/>
      <c r="CK1672" s="4"/>
      <c r="CL1672" s="4"/>
      <c r="CM1672" s="4"/>
      <c r="CN1672" s="4"/>
      <c r="CO1672" s="4"/>
      <c r="CP1672" s="4"/>
      <c r="CQ1672" s="4"/>
      <c r="CR1672" s="4"/>
      <c r="CS1672" s="4"/>
      <c r="CT1672" s="4"/>
      <c r="CU1672" s="4"/>
      <c r="CV1672" s="4"/>
      <c r="CW1672" s="4"/>
    </row>
    <row r="1673" ht="12.75" customHeight="1">
      <c r="A1673" s="4"/>
      <c r="B1673" s="4"/>
      <c r="C1673" s="4"/>
      <c r="D1673" s="4"/>
      <c r="E1673" s="4"/>
      <c r="F1673" s="4"/>
      <c r="G1673" s="4"/>
      <c r="H1673" s="4"/>
      <c r="I1673" s="4"/>
      <c r="J1673" s="5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  <c r="AN1673" s="4"/>
      <c r="AO1673" s="4"/>
      <c r="AP1673" s="4"/>
      <c r="AQ1673" s="4"/>
      <c r="AR1673" s="4"/>
      <c r="AT1673" s="4"/>
      <c r="AV1673" s="4"/>
      <c r="AW1673" s="4"/>
      <c r="AX1673" s="4"/>
      <c r="AY1673" s="4"/>
      <c r="AZ1673" s="4"/>
      <c r="BB1673" s="4"/>
      <c r="BC1673" s="4"/>
      <c r="BD1673" s="4"/>
      <c r="BE1673" s="4"/>
      <c r="BF1673" s="4"/>
      <c r="BG1673" s="4"/>
      <c r="BH1673" s="4"/>
      <c r="BI1673" s="4"/>
      <c r="BJ1673" s="4"/>
      <c r="BK1673" s="4"/>
      <c r="BL1673" s="4"/>
      <c r="BM1673" s="4"/>
      <c r="BN1673" s="4"/>
      <c r="BO1673" s="4"/>
      <c r="BP1673" s="4"/>
      <c r="BQ1673" s="4"/>
      <c r="BR1673" s="4"/>
      <c r="BS1673" s="4"/>
      <c r="BT1673" s="4"/>
      <c r="BU1673" s="4"/>
      <c r="BV1673" s="4"/>
      <c r="BW1673" s="4"/>
      <c r="BX1673" s="4"/>
      <c r="BY1673" s="4"/>
      <c r="BZ1673" s="4"/>
      <c r="CA1673" s="4"/>
      <c r="CB1673" s="4"/>
      <c r="CC1673" s="4"/>
      <c r="CD1673" s="4"/>
      <c r="CE1673" s="4"/>
      <c r="CF1673" s="4"/>
      <c r="CG1673" s="4"/>
      <c r="CH1673" s="4"/>
      <c r="CI1673" s="4"/>
      <c r="CJ1673" s="4"/>
      <c r="CK1673" s="4"/>
      <c r="CL1673" s="4"/>
      <c r="CM1673" s="4"/>
      <c r="CN1673" s="4"/>
      <c r="CO1673" s="4"/>
      <c r="CP1673" s="4"/>
      <c r="CQ1673" s="4"/>
      <c r="CR1673" s="4"/>
      <c r="CS1673" s="4"/>
      <c r="CT1673" s="4"/>
      <c r="CU1673" s="4"/>
      <c r="CV1673" s="4"/>
      <c r="CW1673" s="4"/>
    </row>
    <row r="1674" ht="12.75" customHeight="1">
      <c r="A1674" s="4"/>
      <c r="B1674" s="4"/>
      <c r="C1674" s="4"/>
      <c r="D1674" s="4"/>
      <c r="E1674" s="4"/>
      <c r="F1674" s="4"/>
      <c r="G1674" s="4"/>
      <c r="H1674" s="4"/>
      <c r="I1674" s="4"/>
      <c r="J1674" s="5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4"/>
      <c r="AJ1674" s="4"/>
      <c r="AK1674" s="4"/>
      <c r="AL1674" s="4"/>
      <c r="AM1674" s="4"/>
      <c r="AN1674" s="4"/>
      <c r="AO1674" s="4"/>
      <c r="AP1674" s="4"/>
      <c r="AQ1674" s="4"/>
      <c r="AR1674" s="4"/>
      <c r="AT1674" s="4"/>
      <c r="AV1674" s="4"/>
      <c r="AW1674" s="4"/>
      <c r="AX1674" s="4"/>
      <c r="AY1674" s="4"/>
      <c r="AZ1674" s="4"/>
      <c r="BB1674" s="4"/>
      <c r="BC1674" s="4"/>
      <c r="BD1674" s="4"/>
      <c r="BE1674" s="4"/>
      <c r="BF1674" s="4"/>
      <c r="BG1674" s="4"/>
      <c r="BH1674" s="4"/>
      <c r="BI1674" s="4"/>
      <c r="BJ1674" s="4"/>
      <c r="BK1674" s="4"/>
      <c r="BL1674" s="4"/>
      <c r="BM1674" s="4"/>
      <c r="BN1674" s="4"/>
      <c r="BO1674" s="4"/>
      <c r="BP1674" s="4"/>
      <c r="BQ1674" s="4"/>
      <c r="BR1674" s="4"/>
      <c r="BS1674" s="4"/>
      <c r="BT1674" s="4"/>
      <c r="BU1674" s="4"/>
      <c r="BV1674" s="4"/>
      <c r="BW1674" s="4"/>
      <c r="BX1674" s="4"/>
      <c r="BY1674" s="4"/>
      <c r="BZ1674" s="4"/>
      <c r="CA1674" s="4"/>
      <c r="CB1674" s="4"/>
      <c r="CC1674" s="4"/>
      <c r="CD1674" s="4"/>
      <c r="CE1674" s="4"/>
      <c r="CF1674" s="4"/>
      <c r="CG1674" s="4"/>
      <c r="CH1674" s="4"/>
      <c r="CI1674" s="4"/>
      <c r="CJ1674" s="4"/>
      <c r="CK1674" s="4"/>
      <c r="CL1674" s="4"/>
      <c r="CM1674" s="4"/>
      <c r="CN1674" s="4"/>
      <c r="CO1674" s="4"/>
      <c r="CP1674" s="4"/>
      <c r="CQ1674" s="4"/>
      <c r="CR1674" s="4"/>
      <c r="CS1674" s="4"/>
      <c r="CT1674" s="4"/>
      <c r="CU1674" s="4"/>
      <c r="CV1674" s="4"/>
      <c r="CW1674" s="4"/>
    </row>
    <row r="1675" ht="12.75" customHeight="1">
      <c r="A1675" s="4"/>
      <c r="B1675" s="4"/>
      <c r="C1675" s="4"/>
      <c r="D1675" s="4"/>
      <c r="E1675" s="4"/>
      <c r="F1675" s="4"/>
      <c r="G1675" s="4"/>
      <c r="H1675" s="4"/>
      <c r="I1675" s="4"/>
      <c r="J1675" s="5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/>
      <c r="AJ1675" s="4"/>
      <c r="AK1675" s="4"/>
      <c r="AL1675" s="4"/>
      <c r="AM1675" s="4"/>
      <c r="AN1675" s="4"/>
      <c r="AO1675" s="4"/>
      <c r="AP1675" s="4"/>
      <c r="AQ1675" s="4"/>
      <c r="AR1675" s="4"/>
      <c r="AT1675" s="4"/>
      <c r="AV1675" s="4"/>
      <c r="AW1675" s="4"/>
      <c r="AX1675" s="4"/>
      <c r="AY1675" s="4"/>
      <c r="AZ1675" s="4"/>
      <c r="BB1675" s="4"/>
      <c r="BC1675" s="4"/>
      <c r="BD1675" s="4"/>
      <c r="BE1675" s="4"/>
      <c r="BF1675" s="4"/>
      <c r="BG1675" s="4"/>
      <c r="BH1675" s="4"/>
      <c r="BI1675" s="4"/>
      <c r="BJ1675" s="4"/>
      <c r="BK1675" s="4"/>
      <c r="BL1675" s="4"/>
      <c r="BM1675" s="4"/>
      <c r="BN1675" s="4"/>
      <c r="BO1675" s="4"/>
      <c r="BP1675" s="4"/>
      <c r="BQ1675" s="4"/>
      <c r="BR1675" s="4"/>
      <c r="BS1675" s="4"/>
      <c r="BT1675" s="4"/>
      <c r="BU1675" s="4"/>
      <c r="BV1675" s="4"/>
      <c r="BW1675" s="4"/>
      <c r="BX1675" s="4"/>
      <c r="BY1675" s="4"/>
      <c r="BZ1675" s="4"/>
      <c r="CA1675" s="4"/>
      <c r="CB1675" s="4"/>
      <c r="CC1675" s="4"/>
      <c r="CD1675" s="4"/>
      <c r="CE1675" s="4"/>
      <c r="CF1675" s="4"/>
      <c r="CG1675" s="4"/>
      <c r="CH1675" s="4"/>
      <c r="CI1675" s="4"/>
      <c r="CJ1675" s="4"/>
      <c r="CK1675" s="4"/>
      <c r="CL1675" s="4"/>
      <c r="CM1675" s="4"/>
      <c r="CN1675" s="4"/>
      <c r="CO1675" s="4"/>
      <c r="CP1675" s="4"/>
      <c r="CQ1675" s="4"/>
      <c r="CR1675" s="4"/>
      <c r="CS1675" s="4"/>
      <c r="CT1675" s="4"/>
      <c r="CU1675" s="4"/>
      <c r="CV1675" s="4"/>
      <c r="CW1675" s="4"/>
    </row>
    <row r="1676" ht="12.75" customHeight="1">
      <c r="A1676" s="4"/>
      <c r="B1676" s="4"/>
      <c r="C1676" s="4"/>
      <c r="D1676" s="4"/>
      <c r="E1676" s="4"/>
      <c r="F1676" s="4"/>
      <c r="G1676" s="4"/>
      <c r="H1676" s="4"/>
      <c r="I1676" s="4"/>
      <c r="J1676" s="5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  <c r="AN1676" s="4"/>
      <c r="AO1676" s="4"/>
      <c r="AP1676" s="4"/>
      <c r="AQ1676" s="4"/>
      <c r="AR1676" s="4"/>
      <c r="AT1676" s="4"/>
      <c r="AV1676" s="4"/>
      <c r="AW1676" s="4"/>
      <c r="AX1676" s="4"/>
      <c r="AY1676" s="4"/>
      <c r="AZ1676" s="4"/>
      <c r="BB1676" s="4"/>
      <c r="BC1676" s="4"/>
      <c r="BD1676" s="4"/>
      <c r="BE1676" s="4"/>
      <c r="BF1676" s="4"/>
      <c r="BG1676" s="4"/>
      <c r="BH1676" s="4"/>
      <c r="BI1676" s="4"/>
      <c r="BJ1676" s="4"/>
      <c r="BK1676" s="4"/>
      <c r="BL1676" s="4"/>
      <c r="BM1676" s="4"/>
      <c r="BN1676" s="4"/>
      <c r="BO1676" s="4"/>
      <c r="BP1676" s="4"/>
      <c r="BQ1676" s="4"/>
      <c r="BR1676" s="4"/>
      <c r="BS1676" s="4"/>
      <c r="BT1676" s="4"/>
      <c r="BU1676" s="4"/>
      <c r="BV1676" s="4"/>
      <c r="BW1676" s="4"/>
      <c r="BX1676" s="4"/>
      <c r="BY1676" s="4"/>
      <c r="BZ1676" s="4"/>
      <c r="CA1676" s="4"/>
      <c r="CB1676" s="4"/>
      <c r="CC1676" s="4"/>
      <c r="CD1676" s="4"/>
      <c r="CE1676" s="4"/>
      <c r="CF1676" s="4"/>
      <c r="CG1676" s="4"/>
      <c r="CH1676" s="4"/>
      <c r="CI1676" s="4"/>
      <c r="CJ1676" s="4"/>
      <c r="CK1676" s="4"/>
      <c r="CL1676" s="4"/>
      <c r="CM1676" s="4"/>
      <c r="CN1676" s="4"/>
      <c r="CO1676" s="4"/>
      <c r="CP1676" s="4"/>
      <c r="CQ1676" s="4"/>
      <c r="CR1676" s="4"/>
      <c r="CS1676" s="4"/>
      <c r="CT1676" s="4"/>
      <c r="CU1676" s="4"/>
      <c r="CV1676" s="4"/>
      <c r="CW1676" s="4"/>
    </row>
    <row r="1677" ht="12.75" customHeight="1">
      <c r="A1677" s="4"/>
      <c r="B1677" s="4"/>
      <c r="C1677" s="4"/>
      <c r="D1677" s="4"/>
      <c r="E1677" s="4"/>
      <c r="F1677" s="4"/>
      <c r="G1677" s="4"/>
      <c r="H1677" s="4"/>
      <c r="I1677" s="4"/>
      <c r="J1677" s="5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  <c r="AN1677" s="4"/>
      <c r="AO1677" s="4"/>
      <c r="AP1677" s="4"/>
      <c r="AQ1677" s="4"/>
      <c r="AR1677" s="4"/>
      <c r="AT1677" s="4"/>
      <c r="AV1677" s="4"/>
      <c r="AW1677" s="4"/>
      <c r="AX1677" s="4"/>
      <c r="AY1677" s="4"/>
      <c r="AZ1677" s="4"/>
      <c r="BB1677" s="4"/>
      <c r="BC1677" s="4"/>
      <c r="BD1677" s="4"/>
      <c r="BE1677" s="4"/>
      <c r="BF1677" s="4"/>
      <c r="BG1677" s="4"/>
      <c r="BH1677" s="4"/>
      <c r="BI1677" s="4"/>
      <c r="BJ1677" s="4"/>
      <c r="BK1677" s="4"/>
      <c r="BL1677" s="4"/>
      <c r="BM1677" s="4"/>
      <c r="BN1677" s="4"/>
      <c r="BO1677" s="4"/>
      <c r="BP1677" s="4"/>
      <c r="BQ1677" s="4"/>
      <c r="BR1677" s="4"/>
      <c r="BS1677" s="4"/>
      <c r="BT1677" s="4"/>
      <c r="BU1677" s="4"/>
      <c r="BV1677" s="4"/>
      <c r="BW1677" s="4"/>
      <c r="BX1677" s="4"/>
      <c r="BY1677" s="4"/>
      <c r="BZ1677" s="4"/>
      <c r="CA1677" s="4"/>
      <c r="CB1677" s="4"/>
      <c r="CC1677" s="4"/>
      <c r="CD1677" s="4"/>
      <c r="CE1677" s="4"/>
      <c r="CF1677" s="4"/>
      <c r="CG1677" s="4"/>
      <c r="CH1677" s="4"/>
      <c r="CI1677" s="4"/>
      <c r="CJ1677" s="4"/>
      <c r="CK1677" s="4"/>
      <c r="CL1677" s="4"/>
      <c r="CM1677" s="4"/>
      <c r="CN1677" s="4"/>
      <c r="CO1677" s="4"/>
      <c r="CP1677" s="4"/>
      <c r="CQ1677" s="4"/>
      <c r="CR1677" s="4"/>
      <c r="CS1677" s="4"/>
      <c r="CT1677" s="4"/>
      <c r="CU1677" s="4"/>
      <c r="CV1677" s="4"/>
      <c r="CW1677" s="4"/>
    </row>
    <row r="1678" ht="12.75" customHeight="1">
      <c r="A1678" s="4"/>
      <c r="B1678" s="4"/>
      <c r="C1678" s="4"/>
      <c r="D1678" s="4"/>
      <c r="E1678" s="4"/>
      <c r="F1678" s="4"/>
      <c r="G1678" s="4"/>
      <c r="H1678" s="4"/>
      <c r="I1678" s="4"/>
      <c r="J1678" s="5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4"/>
      <c r="AJ1678" s="4"/>
      <c r="AK1678" s="4"/>
      <c r="AL1678" s="4"/>
      <c r="AM1678" s="4"/>
      <c r="AN1678" s="4"/>
      <c r="AO1678" s="4"/>
      <c r="AP1678" s="4"/>
      <c r="AQ1678" s="4"/>
      <c r="AR1678" s="4"/>
      <c r="AT1678" s="4"/>
      <c r="AV1678" s="4"/>
      <c r="AW1678" s="4"/>
      <c r="AX1678" s="4"/>
      <c r="AY1678" s="4"/>
      <c r="AZ1678" s="4"/>
      <c r="BB1678" s="4"/>
      <c r="BC1678" s="4"/>
      <c r="BD1678" s="4"/>
      <c r="BE1678" s="4"/>
      <c r="BF1678" s="4"/>
      <c r="BG1678" s="4"/>
      <c r="BH1678" s="4"/>
      <c r="BI1678" s="4"/>
      <c r="BJ1678" s="4"/>
      <c r="BK1678" s="4"/>
      <c r="BL1678" s="4"/>
      <c r="BM1678" s="4"/>
      <c r="BN1678" s="4"/>
      <c r="BO1678" s="4"/>
      <c r="BP1678" s="4"/>
      <c r="BQ1678" s="4"/>
      <c r="BR1678" s="4"/>
      <c r="BS1678" s="4"/>
      <c r="BT1678" s="4"/>
      <c r="BU1678" s="4"/>
      <c r="BV1678" s="4"/>
      <c r="BW1678" s="4"/>
      <c r="BX1678" s="4"/>
      <c r="BY1678" s="4"/>
      <c r="BZ1678" s="4"/>
      <c r="CA1678" s="4"/>
      <c r="CB1678" s="4"/>
      <c r="CC1678" s="4"/>
      <c r="CD1678" s="4"/>
      <c r="CE1678" s="4"/>
      <c r="CF1678" s="4"/>
      <c r="CG1678" s="4"/>
      <c r="CH1678" s="4"/>
      <c r="CI1678" s="4"/>
      <c r="CJ1678" s="4"/>
      <c r="CK1678" s="4"/>
      <c r="CL1678" s="4"/>
      <c r="CM1678" s="4"/>
      <c r="CN1678" s="4"/>
      <c r="CO1678" s="4"/>
      <c r="CP1678" s="4"/>
      <c r="CQ1678" s="4"/>
      <c r="CR1678" s="4"/>
      <c r="CS1678" s="4"/>
      <c r="CT1678" s="4"/>
      <c r="CU1678" s="4"/>
      <c r="CV1678" s="4"/>
      <c r="CW1678" s="4"/>
    </row>
    <row r="1679" ht="12.75" customHeight="1">
      <c r="A1679" s="4"/>
      <c r="B1679" s="4"/>
      <c r="C1679" s="4"/>
      <c r="D1679" s="4"/>
      <c r="E1679" s="4"/>
      <c r="F1679" s="4"/>
      <c r="G1679" s="4"/>
      <c r="H1679" s="4"/>
      <c r="I1679" s="4"/>
      <c r="J1679" s="5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  <c r="AN1679" s="4"/>
      <c r="AO1679" s="4"/>
      <c r="AP1679" s="4"/>
      <c r="AQ1679" s="4"/>
      <c r="AR1679" s="4"/>
      <c r="AT1679" s="4"/>
      <c r="AV1679" s="4"/>
      <c r="AW1679" s="4"/>
      <c r="AX1679" s="4"/>
      <c r="AY1679" s="4"/>
      <c r="AZ1679" s="4"/>
      <c r="BB1679" s="4"/>
      <c r="BC1679" s="4"/>
      <c r="BD1679" s="4"/>
      <c r="BE1679" s="4"/>
      <c r="BF1679" s="4"/>
      <c r="BG1679" s="4"/>
      <c r="BH1679" s="4"/>
      <c r="BI1679" s="4"/>
      <c r="BJ1679" s="4"/>
      <c r="BK1679" s="4"/>
      <c r="BL1679" s="4"/>
      <c r="BM1679" s="4"/>
      <c r="BN1679" s="4"/>
      <c r="BO1679" s="4"/>
      <c r="BP1679" s="4"/>
      <c r="BQ1679" s="4"/>
      <c r="BR1679" s="4"/>
      <c r="BS1679" s="4"/>
      <c r="BT1679" s="4"/>
      <c r="BU1679" s="4"/>
      <c r="BV1679" s="4"/>
      <c r="BW1679" s="4"/>
      <c r="BX1679" s="4"/>
      <c r="BY1679" s="4"/>
      <c r="BZ1679" s="4"/>
      <c r="CA1679" s="4"/>
      <c r="CB1679" s="4"/>
      <c r="CC1679" s="4"/>
      <c r="CD1679" s="4"/>
      <c r="CE1679" s="4"/>
      <c r="CF1679" s="4"/>
      <c r="CG1679" s="4"/>
      <c r="CH1679" s="4"/>
      <c r="CI1679" s="4"/>
      <c r="CJ1679" s="4"/>
      <c r="CK1679" s="4"/>
      <c r="CL1679" s="4"/>
      <c r="CM1679" s="4"/>
      <c r="CN1679" s="4"/>
      <c r="CO1679" s="4"/>
      <c r="CP1679" s="4"/>
      <c r="CQ1679" s="4"/>
      <c r="CR1679" s="4"/>
      <c r="CS1679" s="4"/>
      <c r="CT1679" s="4"/>
      <c r="CU1679" s="4"/>
      <c r="CV1679" s="4"/>
      <c r="CW1679" s="4"/>
    </row>
    <row r="1680" ht="12.75" customHeight="1">
      <c r="A1680" s="4"/>
      <c r="B1680" s="4"/>
      <c r="C1680" s="4"/>
      <c r="D1680" s="4"/>
      <c r="E1680" s="4"/>
      <c r="F1680" s="4"/>
      <c r="G1680" s="4"/>
      <c r="H1680" s="4"/>
      <c r="I1680" s="4"/>
      <c r="J1680" s="5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  <c r="AN1680" s="4"/>
      <c r="AO1680" s="4"/>
      <c r="AP1680" s="4"/>
      <c r="AQ1680" s="4"/>
      <c r="AR1680" s="4"/>
      <c r="AT1680" s="4"/>
      <c r="AV1680" s="4"/>
      <c r="AW1680" s="4"/>
      <c r="AX1680" s="4"/>
      <c r="AY1680" s="4"/>
      <c r="AZ1680" s="4"/>
      <c r="BB1680" s="4"/>
      <c r="BC1680" s="4"/>
      <c r="BD1680" s="4"/>
      <c r="BE1680" s="4"/>
      <c r="BF1680" s="4"/>
      <c r="BG1680" s="4"/>
      <c r="BH1680" s="4"/>
      <c r="BI1680" s="4"/>
      <c r="BJ1680" s="4"/>
      <c r="BK1680" s="4"/>
      <c r="BL1680" s="4"/>
      <c r="BM1680" s="4"/>
      <c r="BN1680" s="4"/>
      <c r="BO1680" s="4"/>
      <c r="BP1680" s="4"/>
      <c r="BQ1680" s="4"/>
      <c r="BR1680" s="4"/>
      <c r="BS1680" s="4"/>
      <c r="BT1680" s="4"/>
      <c r="BU1680" s="4"/>
      <c r="BV1680" s="4"/>
      <c r="BW1680" s="4"/>
      <c r="BX1680" s="4"/>
      <c r="BY1680" s="4"/>
      <c r="BZ1680" s="4"/>
      <c r="CA1680" s="4"/>
      <c r="CB1680" s="4"/>
      <c r="CC1680" s="4"/>
      <c r="CD1680" s="4"/>
      <c r="CE1680" s="4"/>
      <c r="CF1680" s="4"/>
      <c r="CG1680" s="4"/>
      <c r="CH1680" s="4"/>
      <c r="CI1680" s="4"/>
      <c r="CJ1680" s="4"/>
      <c r="CK1680" s="4"/>
      <c r="CL1680" s="4"/>
      <c r="CM1680" s="4"/>
      <c r="CN1680" s="4"/>
      <c r="CO1680" s="4"/>
      <c r="CP1680" s="4"/>
      <c r="CQ1680" s="4"/>
      <c r="CR1680" s="4"/>
      <c r="CS1680" s="4"/>
      <c r="CT1680" s="4"/>
      <c r="CU1680" s="4"/>
      <c r="CV1680" s="4"/>
      <c r="CW1680" s="4"/>
    </row>
    <row r="1681" ht="12.75" customHeight="1">
      <c r="A1681" s="4"/>
      <c r="B1681" s="4"/>
      <c r="C1681" s="4"/>
      <c r="D1681" s="4"/>
      <c r="E1681" s="4"/>
      <c r="F1681" s="4"/>
      <c r="G1681" s="4"/>
      <c r="H1681" s="4"/>
      <c r="I1681" s="4"/>
      <c r="J1681" s="5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I1681" s="4"/>
      <c r="AJ1681" s="4"/>
      <c r="AK1681" s="4"/>
      <c r="AL1681" s="4"/>
      <c r="AM1681" s="4"/>
      <c r="AN1681" s="4"/>
      <c r="AO1681" s="4"/>
      <c r="AP1681" s="4"/>
      <c r="AQ1681" s="4"/>
      <c r="AR1681" s="4"/>
      <c r="AT1681" s="4"/>
      <c r="AV1681" s="4"/>
      <c r="AW1681" s="4"/>
      <c r="AX1681" s="4"/>
      <c r="AY1681" s="4"/>
      <c r="AZ1681" s="4"/>
      <c r="BB1681" s="4"/>
      <c r="BC1681" s="4"/>
      <c r="BD1681" s="4"/>
      <c r="BE1681" s="4"/>
      <c r="BF1681" s="4"/>
      <c r="BG1681" s="4"/>
      <c r="BH1681" s="4"/>
      <c r="BI1681" s="4"/>
      <c r="BJ1681" s="4"/>
      <c r="BK1681" s="4"/>
      <c r="BL1681" s="4"/>
      <c r="BM1681" s="4"/>
      <c r="BN1681" s="4"/>
      <c r="BO1681" s="4"/>
      <c r="BP1681" s="4"/>
      <c r="BQ1681" s="4"/>
      <c r="BR1681" s="4"/>
      <c r="BS1681" s="4"/>
      <c r="BT1681" s="4"/>
      <c r="BU1681" s="4"/>
      <c r="BV1681" s="4"/>
      <c r="BW1681" s="4"/>
      <c r="BX1681" s="4"/>
      <c r="BY1681" s="4"/>
      <c r="BZ1681" s="4"/>
      <c r="CA1681" s="4"/>
      <c r="CB1681" s="4"/>
      <c r="CC1681" s="4"/>
      <c r="CD1681" s="4"/>
      <c r="CE1681" s="4"/>
      <c r="CF1681" s="4"/>
      <c r="CG1681" s="4"/>
      <c r="CH1681" s="4"/>
      <c r="CI1681" s="4"/>
      <c r="CJ1681" s="4"/>
      <c r="CK1681" s="4"/>
      <c r="CL1681" s="4"/>
      <c r="CM1681" s="4"/>
      <c r="CN1681" s="4"/>
      <c r="CO1681" s="4"/>
      <c r="CP1681" s="4"/>
      <c r="CQ1681" s="4"/>
      <c r="CR1681" s="4"/>
      <c r="CS1681" s="4"/>
      <c r="CT1681" s="4"/>
      <c r="CU1681" s="4"/>
      <c r="CV1681" s="4"/>
      <c r="CW1681" s="4"/>
    </row>
    <row r="1682" ht="12.75" customHeight="1">
      <c r="A1682" s="4"/>
      <c r="B1682" s="4"/>
      <c r="C1682" s="4"/>
      <c r="D1682" s="4"/>
      <c r="E1682" s="4"/>
      <c r="F1682" s="4"/>
      <c r="G1682" s="4"/>
      <c r="H1682" s="4"/>
      <c r="I1682" s="4"/>
      <c r="J1682" s="5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  <c r="AN1682" s="4"/>
      <c r="AO1682" s="4"/>
      <c r="AP1682" s="4"/>
      <c r="AQ1682" s="4"/>
      <c r="AR1682" s="4"/>
      <c r="AT1682" s="4"/>
      <c r="AV1682" s="4"/>
      <c r="AW1682" s="4"/>
      <c r="AX1682" s="4"/>
      <c r="AY1682" s="4"/>
      <c r="AZ1682" s="4"/>
      <c r="BB1682" s="4"/>
      <c r="BC1682" s="4"/>
      <c r="BD1682" s="4"/>
      <c r="BE1682" s="4"/>
      <c r="BF1682" s="4"/>
      <c r="BG1682" s="4"/>
      <c r="BH1682" s="4"/>
      <c r="BI1682" s="4"/>
      <c r="BJ1682" s="4"/>
      <c r="BK1682" s="4"/>
      <c r="BL1682" s="4"/>
      <c r="BM1682" s="4"/>
      <c r="BN1682" s="4"/>
      <c r="BO1682" s="4"/>
      <c r="BP1682" s="4"/>
      <c r="BQ1682" s="4"/>
      <c r="BR1682" s="4"/>
      <c r="BS1682" s="4"/>
      <c r="BT1682" s="4"/>
      <c r="BU1682" s="4"/>
      <c r="BV1682" s="4"/>
      <c r="BW1682" s="4"/>
      <c r="BX1682" s="4"/>
      <c r="BY1682" s="4"/>
      <c r="BZ1682" s="4"/>
      <c r="CA1682" s="4"/>
      <c r="CB1682" s="4"/>
      <c r="CC1682" s="4"/>
      <c r="CD1682" s="4"/>
      <c r="CE1682" s="4"/>
      <c r="CF1682" s="4"/>
      <c r="CG1682" s="4"/>
      <c r="CH1682" s="4"/>
      <c r="CI1682" s="4"/>
      <c r="CJ1682" s="4"/>
      <c r="CK1682" s="4"/>
      <c r="CL1682" s="4"/>
      <c r="CM1682" s="4"/>
      <c r="CN1682" s="4"/>
      <c r="CO1682" s="4"/>
      <c r="CP1682" s="4"/>
      <c r="CQ1682" s="4"/>
      <c r="CR1682" s="4"/>
      <c r="CS1682" s="4"/>
      <c r="CT1682" s="4"/>
      <c r="CU1682" s="4"/>
      <c r="CV1682" s="4"/>
      <c r="CW1682" s="4"/>
    </row>
    <row r="1683" ht="12.75" customHeight="1">
      <c r="A1683" s="4"/>
      <c r="B1683" s="4"/>
      <c r="C1683" s="4"/>
      <c r="D1683" s="4"/>
      <c r="E1683" s="4"/>
      <c r="F1683" s="4"/>
      <c r="G1683" s="4"/>
      <c r="H1683" s="4"/>
      <c r="I1683" s="4"/>
      <c r="J1683" s="5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  <c r="AN1683" s="4"/>
      <c r="AO1683" s="4"/>
      <c r="AP1683" s="4"/>
      <c r="AQ1683" s="4"/>
      <c r="AR1683" s="4"/>
      <c r="AT1683" s="4"/>
      <c r="AV1683" s="4"/>
      <c r="AW1683" s="4"/>
      <c r="AX1683" s="4"/>
      <c r="AY1683" s="4"/>
      <c r="AZ1683" s="4"/>
      <c r="BB1683" s="4"/>
      <c r="BC1683" s="4"/>
      <c r="BD1683" s="4"/>
      <c r="BE1683" s="4"/>
      <c r="BF1683" s="4"/>
      <c r="BG1683" s="4"/>
      <c r="BH1683" s="4"/>
      <c r="BI1683" s="4"/>
      <c r="BJ1683" s="4"/>
      <c r="BK1683" s="4"/>
      <c r="BL1683" s="4"/>
      <c r="BM1683" s="4"/>
      <c r="BN1683" s="4"/>
      <c r="BO1683" s="4"/>
      <c r="BP1683" s="4"/>
      <c r="BQ1683" s="4"/>
      <c r="BR1683" s="4"/>
      <c r="BS1683" s="4"/>
      <c r="BT1683" s="4"/>
      <c r="BU1683" s="4"/>
      <c r="BV1683" s="4"/>
      <c r="BW1683" s="4"/>
      <c r="BX1683" s="4"/>
      <c r="BY1683" s="4"/>
      <c r="BZ1683" s="4"/>
      <c r="CA1683" s="4"/>
      <c r="CB1683" s="4"/>
      <c r="CC1683" s="4"/>
      <c r="CD1683" s="4"/>
      <c r="CE1683" s="4"/>
      <c r="CF1683" s="4"/>
      <c r="CG1683" s="4"/>
      <c r="CH1683" s="4"/>
      <c r="CI1683" s="4"/>
      <c r="CJ1683" s="4"/>
      <c r="CK1683" s="4"/>
      <c r="CL1683" s="4"/>
      <c r="CM1683" s="4"/>
      <c r="CN1683" s="4"/>
      <c r="CO1683" s="4"/>
      <c r="CP1683" s="4"/>
      <c r="CQ1683" s="4"/>
      <c r="CR1683" s="4"/>
      <c r="CS1683" s="4"/>
      <c r="CT1683" s="4"/>
      <c r="CU1683" s="4"/>
      <c r="CV1683" s="4"/>
      <c r="CW1683" s="4"/>
    </row>
    <row r="1684" ht="12.75" customHeight="1">
      <c r="A1684" s="4"/>
      <c r="B1684" s="4"/>
      <c r="C1684" s="4"/>
      <c r="D1684" s="4"/>
      <c r="E1684" s="4"/>
      <c r="F1684" s="4"/>
      <c r="G1684" s="4"/>
      <c r="H1684" s="4"/>
      <c r="I1684" s="4"/>
      <c r="J1684" s="5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  <c r="AN1684" s="4"/>
      <c r="AO1684" s="4"/>
      <c r="AP1684" s="4"/>
      <c r="AQ1684" s="4"/>
      <c r="AR1684" s="4"/>
      <c r="AT1684" s="4"/>
      <c r="AV1684" s="4"/>
      <c r="AW1684" s="4"/>
      <c r="AX1684" s="4"/>
      <c r="AY1684" s="4"/>
      <c r="AZ1684" s="4"/>
      <c r="BB1684" s="4"/>
      <c r="BC1684" s="4"/>
      <c r="BD1684" s="4"/>
      <c r="BE1684" s="4"/>
      <c r="BF1684" s="4"/>
      <c r="BG1684" s="4"/>
      <c r="BH1684" s="4"/>
      <c r="BI1684" s="4"/>
      <c r="BJ1684" s="4"/>
      <c r="BK1684" s="4"/>
      <c r="BL1684" s="4"/>
      <c r="BM1684" s="4"/>
      <c r="BN1684" s="4"/>
      <c r="BO1684" s="4"/>
      <c r="BP1684" s="4"/>
      <c r="BQ1684" s="4"/>
      <c r="BR1684" s="4"/>
      <c r="BS1684" s="4"/>
      <c r="BT1684" s="4"/>
      <c r="BU1684" s="4"/>
      <c r="BV1684" s="4"/>
      <c r="BW1684" s="4"/>
      <c r="BX1684" s="4"/>
      <c r="BY1684" s="4"/>
      <c r="BZ1684" s="4"/>
      <c r="CA1684" s="4"/>
      <c r="CB1684" s="4"/>
      <c r="CC1684" s="4"/>
      <c r="CD1684" s="4"/>
      <c r="CE1684" s="4"/>
      <c r="CF1684" s="4"/>
      <c r="CG1684" s="4"/>
      <c r="CH1684" s="4"/>
      <c r="CI1684" s="4"/>
      <c r="CJ1684" s="4"/>
      <c r="CK1684" s="4"/>
      <c r="CL1684" s="4"/>
      <c r="CM1684" s="4"/>
      <c r="CN1684" s="4"/>
      <c r="CO1684" s="4"/>
      <c r="CP1684" s="4"/>
      <c r="CQ1684" s="4"/>
      <c r="CR1684" s="4"/>
      <c r="CS1684" s="4"/>
      <c r="CT1684" s="4"/>
      <c r="CU1684" s="4"/>
      <c r="CV1684" s="4"/>
      <c r="CW1684" s="4"/>
    </row>
    <row r="1685" ht="12.75" customHeight="1">
      <c r="A1685" s="4"/>
      <c r="B1685" s="4"/>
      <c r="C1685" s="4"/>
      <c r="D1685" s="4"/>
      <c r="E1685" s="4"/>
      <c r="F1685" s="4"/>
      <c r="G1685" s="4"/>
      <c r="H1685" s="4"/>
      <c r="I1685" s="4"/>
      <c r="J1685" s="5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H1685" s="4"/>
      <c r="AI1685" s="4"/>
      <c r="AJ1685" s="4"/>
      <c r="AK1685" s="4"/>
      <c r="AL1685" s="4"/>
      <c r="AM1685" s="4"/>
      <c r="AN1685" s="4"/>
      <c r="AO1685" s="4"/>
      <c r="AP1685" s="4"/>
      <c r="AQ1685" s="4"/>
      <c r="AR1685" s="4"/>
      <c r="AT1685" s="4"/>
      <c r="AV1685" s="4"/>
      <c r="AW1685" s="4"/>
      <c r="AX1685" s="4"/>
      <c r="AY1685" s="4"/>
      <c r="AZ1685" s="4"/>
      <c r="BB1685" s="4"/>
      <c r="BC1685" s="4"/>
      <c r="BD1685" s="4"/>
      <c r="BE1685" s="4"/>
      <c r="BF1685" s="4"/>
      <c r="BG1685" s="4"/>
      <c r="BH1685" s="4"/>
      <c r="BI1685" s="4"/>
      <c r="BJ1685" s="4"/>
      <c r="BK1685" s="4"/>
      <c r="BL1685" s="4"/>
      <c r="BM1685" s="4"/>
      <c r="BN1685" s="4"/>
      <c r="BO1685" s="4"/>
      <c r="BP1685" s="4"/>
      <c r="BQ1685" s="4"/>
      <c r="BR1685" s="4"/>
      <c r="BS1685" s="4"/>
      <c r="BT1685" s="4"/>
      <c r="BU1685" s="4"/>
      <c r="BV1685" s="4"/>
      <c r="BW1685" s="4"/>
      <c r="BX1685" s="4"/>
      <c r="BY1685" s="4"/>
      <c r="BZ1685" s="4"/>
      <c r="CA1685" s="4"/>
      <c r="CB1685" s="4"/>
      <c r="CC1685" s="4"/>
      <c r="CD1685" s="4"/>
      <c r="CE1685" s="4"/>
      <c r="CF1685" s="4"/>
      <c r="CG1685" s="4"/>
      <c r="CH1685" s="4"/>
      <c r="CI1685" s="4"/>
      <c r="CJ1685" s="4"/>
      <c r="CK1685" s="4"/>
      <c r="CL1685" s="4"/>
      <c r="CM1685" s="4"/>
      <c r="CN1685" s="4"/>
      <c r="CO1685" s="4"/>
      <c r="CP1685" s="4"/>
      <c r="CQ1685" s="4"/>
      <c r="CR1685" s="4"/>
      <c r="CS1685" s="4"/>
      <c r="CT1685" s="4"/>
      <c r="CU1685" s="4"/>
      <c r="CV1685" s="4"/>
      <c r="CW1685" s="4"/>
    </row>
    <row r="1686" ht="12.75" customHeight="1">
      <c r="A1686" s="4"/>
      <c r="B1686" s="4"/>
      <c r="C1686" s="4"/>
      <c r="D1686" s="4"/>
      <c r="E1686" s="4"/>
      <c r="F1686" s="4"/>
      <c r="G1686" s="4"/>
      <c r="H1686" s="4"/>
      <c r="I1686" s="4"/>
      <c r="J1686" s="5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I1686" s="4"/>
      <c r="AJ1686" s="4"/>
      <c r="AK1686" s="4"/>
      <c r="AL1686" s="4"/>
      <c r="AM1686" s="4"/>
      <c r="AN1686" s="4"/>
      <c r="AO1686" s="4"/>
      <c r="AP1686" s="4"/>
      <c r="AQ1686" s="4"/>
      <c r="AR1686" s="4"/>
      <c r="AT1686" s="4"/>
      <c r="AV1686" s="4"/>
      <c r="AW1686" s="4"/>
      <c r="AX1686" s="4"/>
      <c r="AY1686" s="4"/>
      <c r="AZ1686" s="4"/>
      <c r="BB1686" s="4"/>
      <c r="BC1686" s="4"/>
      <c r="BD1686" s="4"/>
      <c r="BE1686" s="4"/>
      <c r="BF1686" s="4"/>
      <c r="BG1686" s="4"/>
      <c r="BH1686" s="4"/>
      <c r="BI1686" s="4"/>
      <c r="BJ1686" s="4"/>
      <c r="BK1686" s="4"/>
      <c r="BL1686" s="4"/>
      <c r="BM1686" s="4"/>
      <c r="BN1686" s="4"/>
      <c r="BO1686" s="4"/>
      <c r="BP1686" s="4"/>
      <c r="BQ1686" s="4"/>
      <c r="BR1686" s="4"/>
      <c r="BS1686" s="4"/>
      <c r="BT1686" s="4"/>
      <c r="BU1686" s="4"/>
      <c r="BV1686" s="4"/>
      <c r="BW1686" s="4"/>
      <c r="BX1686" s="4"/>
      <c r="BY1686" s="4"/>
      <c r="BZ1686" s="4"/>
      <c r="CA1686" s="4"/>
      <c r="CB1686" s="4"/>
      <c r="CC1686" s="4"/>
      <c r="CD1686" s="4"/>
      <c r="CE1686" s="4"/>
      <c r="CF1686" s="4"/>
      <c r="CG1686" s="4"/>
      <c r="CH1686" s="4"/>
      <c r="CI1686" s="4"/>
      <c r="CJ1686" s="4"/>
      <c r="CK1686" s="4"/>
      <c r="CL1686" s="4"/>
      <c r="CM1686" s="4"/>
      <c r="CN1686" s="4"/>
      <c r="CO1686" s="4"/>
      <c r="CP1686" s="4"/>
      <c r="CQ1686" s="4"/>
      <c r="CR1686" s="4"/>
      <c r="CS1686" s="4"/>
      <c r="CT1686" s="4"/>
      <c r="CU1686" s="4"/>
      <c r="CV1686" s="4"/>
      <c r="CW1686" s="4"/>
    </row>
    <row r="1687" ht="12.75" customHeight="1">
      <c r="A1687" s="4"/>
      <c r="B1687" s="4"/>
      <c r="C1687" s="4"/>
      <c r="D1687" s="4"/>
      <c r="E1687" s="4"/>
      <c r="F1687" s="4"/>
      <c r="G1687" s="4"/>
      <c r="H1687" s="4"/>
      <c r="I1687" s="4"/>
      <c r="J1687" s="5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  <c r="AN1687" s="4"/>
      <c r="AO1687" s="4"/>
      <c r="AP1687" s="4"/>
      <c r="AQ1687" s="4"/>
      <c r="AR1687" s="4"/>
      <c r="AT1687" s="4"/>
      <c r="AV1687" s="4"/>
      <c r="AW1687" s="4"/>
      <c r="AX1687" s="4"/>
      <c r="AY1687" s="4"/>
      <c r="AZ1687" s="4"/>
      <c r="BB1687" s="4"/>
      <c r="BC1687" s="4"/>
      <c r="BD1687" s="4"/>
      <c r="BE1687" s="4"/>
      <c r="BF1687" s="4"/>
      <c r="BG1687" s="4"/>
      <c r="BH1687" s="4"/>
      <c r="BI1687" s="4"/>
      <c r="BJ1687" s="4"/>
      <c r="BK1687" s="4"/>
      <c r="BL1687" s="4"/>
      <c r="BM1687" s="4"/>
      <c r="BN1687" s="4"/>
      <c r="BO1687" s="4"/>
      <c r="BP1687" s="4"/>
      <c r="BQ1687" s="4"/>
      <c r="BR1687" s="4"/>
      <c r="BS1687" s="4"/>
      <c r="BT1687" s="4"/>
      <c r="BU1687" s="4"/>
      <c r="BV1687" s="4"/>
      <c r="BW1687" s="4"/>
      <c r="BX1687" s="4"/>
      <c r="BY1687" s="4"/>
      <c r="BZ1687" s="4"/>
      <c r="CA1687" s="4"/>
      <c r="CB1687" s="4"/>
      <c r="CC1687" s="4"/>
      <c r="CD1687" s="4"/>
      <c r="CE1687" s="4"/>
      <c r="CF1687" s="4"/>
      <c r="CG1687" s="4"/>
      <c r="CH1687" s="4"/>
      <c r="CI1687" s="4"/>
      <c r="CJ1687" s="4"/>
      <c r="CK1687" s="4"/>
      <c r="CL1687" s="4"/>
      <c r="CM1687" s="4"/>
      <c r="CN1687" s="4"/>
      <c r="CO1687" s="4"/>
      <c r="CP1687" s="4"/>
      <c r="CQ1687" s="4"/>
      <c r="CR1687" s="4"/>
      <c r="CS1687" s="4"/>
      <c r="CT1687" s="4"/>
      <c r="CU1687" s="4"/>
      <c r="CV1687" s="4"/>
      <c r="CW1687" s="4"/>
    </row>
    <row r="1688" ht="12.75" customHeight="1">
      <c r="A1688" s="4"/>
      <c r="B1688" s="4"/>
      <c r="C1688" s="4"/>
      <c r="D1688" s="4"/>
      <c r="E1688" s="4"/>
      <c r="F1688" s="4"/>
      <c r="G1688" s="4"/>
      <c r="H1688" s="4"/>
      <c r="I1688" s="4"/>
      <c r="J1688" s="5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  <c r="AN1688" s="4"/>
      <c r="AO1688" s="4"/>
      <c r="AP1688" s="4"/>
      <c r="AQ1688" s="4"/>
      <c r="AR1688" s="4"/>
      <c r="AT1688" s="4"/>
      <c r="AV1688" s="4"/>
      <c r="AW1688" s="4"/>
      <c r="AX1688" s="4"/>
      <c r="AY1688" s="4"/>
      <c r="AZ1688" s="4"/>
      <c r="BB1688" s="4"/>
      <c r="BC1688" s="4"/>
      <c r="BD1688" s="4"/>
      <c r="BE1688" s="4"/>
      <c r="BF1688" s="4"/>
      <c r="BG1688" s="4"/>
      <c r="BH1688" s="4"/>
      <c r="BI1688" s="4"/>
      <c r="BJ1688" s="4"/>
      <c r="BK1688" s="4"/>
      <c r="BL1688" s="4"/>
      <c r="BM1688" s="4"/>
      <c r="BN1688" s="4"/>
      <c r="BO1688" s="4"/>
      <c r="BP1688" s="4"/>
      <c r="BQ1688" s="4"/>
      <c r="BR1688" s="4"/>
      <c r="BS1688" s="4"/>
      <c r="BT1688" s="4"/>
      <c r="BU1688" s="4"/>
      <c r="BV1688" s="4"/>
      <c r="BW1688" s="4"/>
      <c r="BX1688" s="4"/>
      <c r="BY1688" s="4"/>
      <c r="BZ1688" s="4"/>
      <c r="CA1688" s="4"/>
      <c r="CB1688" s="4"/>
      <c r="CC1688" s="4"/>
      <c r="CD1688" s="4"/>
      <c r="CE1688" s="4"/>
      <c r="CF1688" s="4"/>
      <c r="CG1688" s="4"/>
      <c r="CH1688" s="4"/>
      <c r="CI1688" s="4"/>
      <c r="CJ1688" s="4"/>
      <c r="CK1688" s="4"/>
      <c r="CL1688" s="4"/>
      <c r="CM1688" s="4"/>
      <c r="CN1688" s="4"/>
      <c r="CO1688" s="4"/>
      <c r="CP1688" s="4"/>
      <c r="CQ1688" s="4"/>
      <c r="CR1688" s="4"/>
      <c r="CS1688" s="4"/>
      <c r="CT1688" s="4"/>
      <c r="CU1688" s="4"/>
      <c r="CV1688" s="4"/>
      <c r="CW1688" s="4"/>
    </row>
    <row r="1689" ht="12.75" customHeight="1">
      <c r="A1689" s="4"/>
      <c r="B1689" s="4"/>
      <c r="C1689" s="4"/>
      <c r="D1689" s="4"/>
      <c r="E1689" s="4"/>
      <c r="F1689" s="4"/>
      <c r="G1689" s="4"/>
      <c r="H1689" s="4"/>
      <c r="I1689" s="4"/>
      <c r="J1689" s="5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  <c r="AM1689" s="4"/>
      <c r="AN1689" s="4"/>
      <c r="AO1689" s="4"/>
      <c r="AP1689" s="4"/>
      <c r="AQ1689" s="4"/>
      <c r="AR1689" s="4"/>
      <c r="AT1689" s="4"/>
      <c r="AV1689" s="4"/>
      <c r="AW1689" s="4"/>
      <c r="AX1689" s="4"/>
      <c r="AY1689" s="4"/>
      <c r="AZ1689" s="4"/>
      <c r="BB1689" s="4"/>
      <c r="BC1689" s="4"/>
      <c r="BD1689" s="4"/>
      <c r="BE1689" s="4"/>
      <c r="BF1689" s="4"/>
      <c r="BG1689" s="4"/>
      <c r="BH1689" s="4"/>
      <c r="BI1689" s="4"/>
      <c r="BJ1689" s="4"/>
      <c r="BK1689" s="4"/>
      <c r="BL1689" s="4"/>
      <c r="BM1689" s="4"/>
      <c r="BN1689" s="4"/>
      <c r="BO1689" s="4"/>
      <c r="BP1689" s="4"/>
      <c r="BQ1689" s="4"/>
      <c r="BR1689" s="4"/>
      <c r="BS1689" s="4"/>
      <c r="BT1689" s="4"/>
      <c r="BU1689" s="4"/>
      <c r="BV1689" s="4"/>
      <c r="BW1689" s="4"/>
      <c r="BX1689" s="4"/>
      <c r="BY1689" s="4"/>
      <c r="BZ1689" s="4"/>
      <c r="CA1689" s="4"/>
      <c r="CB1689" s="4"/>
      <c r="CC1689" s="4"/>
      <c r="CD1689" s="4"/>
      <c r="CE1689" s="4"/>
      <c r="CF1689" s="4"/>
      <c r="CG1689" s="4"/>
      <c r="CH1689" s="4"/>
      <c r="CI1689" s="4"/>
      <c r="CJ1689" s="4"/>
      <c r="CK1689" s="4"/>
      <c r="CL1689" s="4"/>
      <c r="CM1689" s="4"/>
      <c r="CN1689" s="4"/>
      <c r="CO1689" s="4"/>
      <c r="CP1689" s="4"/>
      <c r="CQ1689" s="4"/>
      <c r="CR1689" s="4"/>
      <c r="CS1689" s="4"/>
      <c r="CT1689" s="4"/>
      <c r="CU1689" s="4"/>
      <c r="CV1689" s="4"/>
      <c r="CW1689" s="4"/>
    </row>
    <row r="1690" ht="12.75" customHeight="1">
      <c r="A1690" s="4"/>
      <c r="B1690" s="4"/>
      <c r="C1690" s="4"/>
      <c r="D1690" s="4"/>
      <c r="E1690" s="4"/>
      <c r="F1690" s="4"/>
      <c r="G1690" s="4"/>
      <c r="H1690" s="4"/>
      <c r="I1690" s="4"/>
      <c r="J1690" s="5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  <c r="AN1690" s="4"/>
      <c r="AO1690" s="4"/>
      <c r="AP1690" s="4"/>
      <c r="AQ1690" s="4"/>
      <c r="AR1690" s="4"/>
      <c r="AT1690" s="4"/>
      <c r="AV1690" s="4"/>
      <c r="AW1690" s="4"/>
      <c r="AX1690" s="4"/>
      <c r="AY1690" s="4"/>
      <c r="AZ1690" s="4"/>
      <c r="BB1690" s="4"/>
      <c r="BC1690" s="4"/>
      <c r="BD1690" s="4"/>
      <c r="BE1690" s="4"/>
      <c r="BF1690" s="4"/>
      <c r="BG1690" s="4"/>
      <c r="BH1690" s="4"/>
      <c r="BI1690" s="4"/>
      <c r="BJ1690" s="4"/>
      <c r="BK1690" s="4"/>
      <c r="BL1690" s="4"/>
      <c r="BM1690" s="4"/>
      <c r="BN1690" s="4"/>
      <c r="BO1690" s="4"/>
      <c r="BP1690" s="4"/>
      <c r="BQ1690" s="4"/>
      <c r="BR1690" s="4"/>
      <c r="BS1690" s="4"/>
      <c r="BT1690" s="4"/>
      <c r="BU1690" s="4"/>
      <c r="BV1690" s="4"/>
      <c r="BW1690" s="4"/>
      <c r="BX1690" s="4"/>
      <c r="BY1690" s="4"/>
      <c r="BZ1690" s="4"/>
      <c r="CA1690" s="4"/>
      <c r="CB1690" s="4"/>
      <c r="CC1690" s="4"/>
      <c r="CD1690" s="4"/>
      <c r="CE1690" s="4"/>
      <c r="CF1690" s="4"/>
      <c r="CG1690" s="4"/>
      <c r="CH1690" s="4"/>
      <c r="CI1690" s="4"/>
      <c r="CJ1690" s="4"/>
      <c r="CK1690" s="4"/>
      <c r="CL1690" s="4"/>
      <c r="CM1690" s="4"/>
      <c r="CN1690" s="4"/>
      <c r="CO1690" s="4"/>
      <c r="CP1690" s="4"/>
      <c r="CQ1690" s="4"/>
      <c r="CR1690" s="4"/>
      <c r="CS1690" s="4"/>
      <c r="CT1690" s="4"/>
      <c r="CU1690" s="4"/>
      <c r="CV1690" s="4"/>
      <c r="CW1690" s="4"/>
    </row>
    <row r="1691" ht="12.75" customHeight="1">
      <c r="A1691" s="4"/>
      <c r="B1691" s="4"/>
      <c r="C1691" s="4"/>
      <c r="D1691" s="4"/>
      <c r="E1691" s="4"/>
      <c r="F1691" s="4"/>
      <c r="G1691" s="4"/>
      <c r="H1691" s="4"/>
      <c r="I1691" s="4"/>
      <c r="J1691" s="5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H1691" s="4"/>
      <c r="AI1691" s="4"/>
      <c r="AJ1691" s="4"/>
      <c r="AK1691" s="4"/>
      <c r="AL1691" s="4"/>
      <c r="AM1691" s="4"/>
      <c r="AN1691" s="4"/>
      <c r="AO1691" s="4"/>
      <c r="AP1691" s="4"/>
      <c r="AQ1691" s="4"/>
      <c r="AR1691" s="4"/>
      <c r="AT1691" s="4"/>
      <c r="AV1691" s="4"/>
      <c r="AW1691" s="4"/>
      <c r="AX1691" s="4"/>
      <c r="AY1691" s="4"/>
      <c r="AZ1691" s="4"/>
      <c r="BB1691" s="4"/>
      <c r="BC1691" s="4"/>
      <c r="BD1691" s="4"/>
      <c r="BE1691" s="4"/>
      <c r="BF1691" s="4"/>
      <c r="BG1691" s="4"/>
      <c r="BH1691" s="4"/>
      <c r="BI1691" s="4"/>
      <c r="BJ1691" s="4"/>
      <c r="BK1691" s="4"/>
      <c r="BL1691" s="4"/>
      <c r="BM1691" s="4"/>
      <c r="BN1691" s="4"/>
      <c r="BO1691" s="4"/>
      <c r="BP1691" s="4"/>
      <c r="BQ1691" s="4"/>
      <c r="BR1691" s="4"/>
      <c r="BS1691" s="4"/>
      <c r="BT1691" s="4"/>
      <c r="BU1691" s="4"/>
      <c r="BV1691" s="4"/>
      <c r="BW1691" s="4"/>
      <c r="BX1691" s="4"/>
      <c r="BY1691" s="4"/>
      <c r="BZ1691" s="4"/>
      <c r="CA1691" s="4"/>
      <c r="CB1691" s="4"/>
      <c r="CC1691" s="4"/>
      <c r="CD1691" s="4"/>
      <c r="CE1691" s="4"/>
      <c r="CF1691" s="4"/>
      <c r="CG1691" s="4"/>
      <c r="CH1691" s="4"/>
      <c r="CI1691" s="4"/>
      <c r="CJ1691" s="4"/>
      <c r="CK1691" s="4"/>
      <c r="CL1691" s="4"/>
      <c r="CM1691" s="4"/>
      <c r="CN1691" s="4"/>
      <c r="CO1691" s="4"/>
      <c r="CP1691" s="4"/>
      <c r="CQ1691" s="4"/>
      <c r="CR1691" s="4"/>
      <c r="CS1691" s="4"/>
      <c r="CT1691" s="4"/>
      <c r="CU1691" s="4"/>
      <c r="CV1691" s="4"/>
      <c r="CW1691" s="4"/>
    </row>
    <row r="1692" ht="12.75" customHeight="1">
      <c r="A1692" s="4"/>
      <c r="B1692" s="4"/>
      <c r="C1692" s="4"/>
      <c r="D1692" s="4"/>
      <c r="E1692" s="4"/>
      <c r="F1692" s="4"/>
      <c r="G1692" s="4"/>
      <c r="H1692" s="4"/>
      <c r="I1692" s="4"/>
      <c r="J1692" s="5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  <c r="AN1692" s="4"/>
      <c r="AO1692" s="4"/>
      <c r="AP1692" s="4"/>
      <c r="AQ1692" s="4"/>
      <c r="AR1692" s="4"/>
      <c r="AT1692" s="4"/>
      <c r="AV1692" s="4"/>
      <c r="AW1692" s="4"/>
      <c r="AX1692" s="4"/>
      <c r="AY1692" s="4"/>
      <c r="AZ1692" s="4"/>
      <c r="BB1692" s="4"/>
      <c r="BC1692" s="4"/>
      <c r="BD1692" s="4"/>
      <c r="BE1692" s="4"/>
      <c r="BF1692" s="4"/>
      <c r="BG1692" s="4"/>
      <c r="BH1692" s="4"/>
      <c r="BI1692" s="4"/>
      <c r="BJ1692" s="4"/>
      <c r="BK1692" s="4"/>
      <c r="BL1692" s="4"/>
      <c r="BM1692" s="4"/>
      <c r="BN1692" s="4"/>
      <c r="BO1692" s="4"/>
      <c r="BP1692" s="4"/>
      <c r="BQ1692" s="4"/>
      <c r="BR1692" s="4"/>
      <c r="BS1692" s="4"/>
      <c r="BT1692" s="4"/>
      <c r="BU1692" s="4"/>
      <c r="BV1692" s="4"/>
      <c r="BW1692" s="4"/>
      <c r="BX1692" s="4"/>
      <c r="BY1692" s="4"/>
      <c r="BZ1692" s="4"/>
      <c r="CA1692" s="4"/>
      <c r="CB1692" s="4"/>
      <c r="CC1692" s="4"/>
      <c r="CD1692" s="4"/>
      <c r="CE1692" s="4"/>
      <c r="CF1692" s="4"/>
      <c r="CG1692" s="4"/>
      <c r="CH1692" s="4"/>
      <c r="CI1692" s="4"/>
      <c r="CJ1692" s="4"/>
      <c r="CK1692" s="4"/>
      <c r="CL1692" s="4"/>
      <c r="CM1692" s="4"/>
      <c r="CN1692" s="4"/>
      <c r="CO1692" s="4"/>
      <c r="CP1692" s="4"/>
      <c r="CQ1692" s="4"/>
      <c r="CR1692" s="4"/>
      <c r="CS1692" s="4"/>
      <c r="CT1692" s="4"/>
      <c r="CU1692" s="4"/>
      <c r="CV1692" s="4"/>
      <c r="CW1692" s="4"/>
    </row>
    <row r="1693" ht="12.75" customHeight="1">
      <c r="A1693" s="4"/>
      <c r="B1693" s="4"/>
      <c r="C1693" s="4"/>
      <c r="D1693" s="4"/>
      <c r="E1693" s="4"/>
      <c r="F1693" s="4"/>
      <c r="G1693" s="4"/>
      <c r="H1693" s="4"/>
      <c r="I1693" s="4"/>
      <c r="J1693" s="5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  <c r="AM1693" s="4"/>
      <c r="AN1693" s="4"/>
      <c r="AO1693" s="4"/>
      <c r="AP1693" s="4"/>
      <c r="AQ1693" s="4"/>
      <c r="AR1693" s="4"/>
      <c r="AT1693" s="4"/>
      <c r="AV1693" s="4"/>
      <c r="AW1693" s="4"/>
      <c r="AX1693" s="4"/>
      <c r="AY1693" s="4"/>
      <c r="AZ1693" s="4"/>
      <c r="BB1693" s="4"/>
      <c r="BC1693" s="4"/>
      <c r="BD1693" s="4"/>
      <c r="BE1693" s="4"/>
      <c r="BF1693" s="4"/>
      <c r="BG1693" s="4"/>
      <c r="BH1693" s="4"/>
      <c r="BI1693" s="4"/>
      <c r="BJ1693" s="4"/>
      <c r="BK1693" s="4"/>
      <c r="BL1693" s="4"/>
      <c r="BM1693" s="4"/>
      <c r="BN1693" s="4"/>
      <c r="BO1693" s="4"/>
      <c r="BP1693" s="4"/>
      <c r="BQ1693" s="4"/>
      <c r="BR1693" s="4"/>
      <c r="BS1693" s="4"/>
      <c r="BT1693" s="4"/>
      <c r="BU1693" s="4"/>
      <c r="BV1693" s="4"/>
      <c r="BW1693" s="4"/>
      <c r="BX1693" s="4"/>
      <c r="BY1693" s="4"/>
      <c r="BZ1693" s="4"/>
      <c r="CA1693" s="4"/>
      <c r="CB1693" s="4"/>
      <c r="CC1693" s="4"/>
      <c r="CD1693" s="4"/>
      <c r="CE1693" s="4"/>
      <c r="CF1693" s="4"/>
      <c r="CG1693" s="4"/>
      <c r="CH1693" s="4"/>
      <c r="CI1693" s="4"/>
      <c r="CJ1693" s="4"/>
      <c r="CK1693" s="4"/>
      <c r="CL1693" s="4"/>
      <c r="CM1693" s="4"/>
      <c r="CN1693" s="4"/>
      <c r="CO1693" s="4"/>
      <c r="CP1693" s="4"/>
      <c r="CQ1693" s="4"/>
      <c r="CR1693" s="4"/>
      <c r="CS1693" s="4"/>
      <c r="CT1693" s="4"/>
      <c r="CU1693" s="4"/>
      <c r="CV1693" s="4"/>
      <c r="CW1693" s="4"/>
    </row>
    <row r="1694" ht="12.75" customHeight="1">
      <c r="A1694" s="4"/>
      <c r="B1694" s="4"/>
      <c r="C1694" s="4"/>
      <c r="D1694" s="4"/>
      <c r="E1694" s="4"/>
      <c r="F1694" s="4"/>
      <c r="G1694" s="4"/>
      <c r="H1694" s="4"/>
      <c r="I1694" s="4"/>
      <c r="J1694" s="5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  <c r="AM1694" s="4"/>
      <c r="AN1694" s="4"/>
      <c r="AO1694" s="4"/>
      <c r="AP1694" s="4"/>
      <c r="AQ1694" s="4"/>
      <c r="AR1694" s="4"/>
      <c r="AT1694" s="4"/>
      <c r="AV1694" s="4"/>
      <c r="AW1694" s="4"/>
      <c r="AX1694" s="4"/>
      <c r="AY1694" s="4"/>
      <c r="AZ1694" s="4"/>
      <c r="BB1694" s="4"/>
      <c r="BC1694" s="4"/>
      <c r="BD1694" s="4"/>
      <c r="BE1694" s="4"/>
      <c r="BF1694" s="4"/>
      <c r="BG1694" s="4"/>
      <c r="BH1694" s="4"/>
      <c r="BI1694" s="4"/>
      <c r="BJ1694" s="4"/>
      <c r="BK1694" s="4"/>
      <c r="BL1694" s="4"/>
      <c r="BM1694" s="4"/>
      <c r="BN1694" s="4"/>
      <c r="BO1694" s="4"/>
      <c r="BP1694" s="4"/>
      <c r="BQ1694" s="4"/>
      <c r="BR1694" s="4"/>
      <c r="BS1694" s="4"/>
      <c r="BT1694" s="4"/>
      <c r="BU1694" s="4"/>
      <c r="BV1694" s="4"/>
      <c r="BW1694" s="4"/>
      <c r="BX1694" s="4"/>
      <c r="BY1694" s="4"/>
      <c r="BZ1694" s="4"/>
      <c r="CA1694" s="4"/>
      <c r="CB1694" s="4"/>
      <c r="CC1694" s="4"/>
      <c r="CD1694" s="4"/>
      <c r="CE1694" s="4"/>
      <c r="CF1694" s="4"/>
      <c r="CG1694" s="4"/>
      <c r="CH1694" s="4"/>
      <c r="CI1694" s="4"/>
      <c r="CJ1694" s="4"/>
      <c r="CK1694" s="4"/>
      <c r="CL1694" s="4"/>
      <c r="CM1694" s="4"/>
      <c r="CN1694" s="4"/>
      <c r="CO1694" s="4"/>
      <c r="CP1694" s="4"/>
      <c r="CQ1694" s="4"/>
      <c r="CR1694" s="4"/>
      <c r="CS1694" s="4"/>
      <c r="CT1694" s="4"/>
      <c r="CU1694" s="4"/>
      <c r="CV1694" s="4"/>
      <c r="CW1694" s="4"/>
    </row>
    <row r="1695" ht="12.75" customHeight="1">
      <c r="A1695" s="4"/>
      <c r="B1695" s="4"/>
      <c r="C1695" s="4"/>
      <c r="D1695" s="4"/>
      <c r="E1695" s="4"/>
      <c r="F1695" s="4"/>
      <c r="G1695" s="4"/>
      <c r="H1695" s="4"/>
      <c r="I1695" s="4"/>
      <c r="J1695" s="5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I1695" s="4"/>
      <c r="AJ1695" s="4"/>
      <c r="AK1695" s="4"/>
      <c r="AL1695" s="4"/>
      <c r="AM1695" s="4"/>
      <c r="AN1695" s="4"/>
      <c r="AO1695" s="4"/>
      <c r="AP1695" s="4"/>
      <c r="AQ1695" s="4"/>
      <c r="AR1695" s="4"/>
      <c r="AT1695" s="4"/>
      <c r="AV1695" s="4"/>
      <c r="AW1695" s="4"/>
      <c r="AX1695" s="4"/>
      <c r="AY1695" s="4"/>
      <c r="AZ1695" s="4"/>
      <c r="BB1695" s="4"/>
      <c r="BC1695" s="4"/>
      <c r="BD1695" s="4"/>
      <c r="BE1695" s="4"/>
      <c r="BF1695" s="4"/>
      <c r="BG1695" s="4"/>
      <c r="BH1695" s="4"/>
      <c r="BI1695" s="4"/>
      <c r="BJ1695" s="4"/>
      <c r="BK1695" s="4"/>
      <c r="BL1695" s="4"/>
      <c r="BM1695" s="4"/>
      <c r="BN1695" s="4"/>
      <c r="BO1695" s="4"/>
      <c r="BP1695" s="4"/>
      <c r="BQ1695" s="4"/>
      <c r="BR1695" s="4"/>
      <c r="BS1695" s="4"/>
      <c r="BT1695" s="4"/>
      <c r="BU1695" s="4"/>
      <c r="BV1695" s="4"/>
      <c r="BW1695" s="4"/>
      <c r="BX1695" s="4"/>
      <c r="BY1695" s="4"/>
      <c r="BZ1695" s="4"/>
      <c r="CA1695" s="4"/>
      <c r="CB1695" s="4"/>
      <c r="CC1695" s="4"/>
      <c r="CD1695" s="4"/>
      <c r="CE1695" s="4"/>
      <c r="CF1695" s="4"/>
      <c r="CG1695" s="4"/>
      <c r="CH1695" s="4"/>
      <c r="CI1695" s="4"/>
      <c r="CJ1695" s="4"/>
      <c r="CK1695" s="4"/>
      <c r="CL1695" s="4"/>
      <c r="CM1695" s="4"/>
      <c r="CN1695" s="4"/>
      <c r="CO1695" s="4"/>
      <c r="CP1695" s="4"/>
      <c r="CQ1695" s="4"/>
      <c r="CR1695" s="4"/>
      <c r="CS1695" s="4"/>
      <c r="CT1695" s="4"/>
      <c r="CU1695" s="4"/>
      <c r="CV1695" s="4"/>
      <c r="CW1695" s="4"/>
    </row>
    <row r="1696" ht="12.75" customHeight="1">
      <c r="A1696" s="4"/>
      <c r="B1696" s="4"/>
      <c r="C1696" s="4"/>
      <c r="D1696" s="4"/>
      <c r="E1696" s="4"/>
      <c r="F1696" s="4"/>
      <c r="G1696" s="4"/>
      <c r="H1696" s="4"/>
      <c r="I1696" s="4"/>
      <c r="J1696" s="5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4"/>
      <c r="AJ1696" s="4"/>
      <c r="AK1696" s="4"/>
      <c r="AL1696" s="4"/>
      <c r="AM1696" s="4"/>
      <c r="AN1696" s="4"/>
      <c r="AO1696" s="4"/>
      <c r="AP1696" s="4"/>
      <c r="AQ1696" s="4"/>
      <c r="AR1696" s="4"/>
      <c r="AT1696" s="4"/>
      <c r="AV1696" s="4"/>
      <c r="AW1696" s="4"/>
      <c r="AX1696" s="4"/>
      <c r="AY1696" s="4"/>
      <c r="AZ1696" s="4"/>
      <c r="BB1696" s="4"/>
      <c r="BC1696" s="4"/>
      <c r="BD1696" s="4"/>
      <c r="BE1696" s="4"/>
      <c r="BF1696" s="4"/>
      <c r="BG1696" s="4"/>
      <c r="BH1696" s="4"/>
      <c r="BI1696" s="4"/>
      <c r="BJ1696" s="4"/>
      <c r="BK1696" s="4"/>
      <c r="BL1696" s="4"/>
      <c r="BM1696" s="4"/>
      <c r="BN1696" s="4"/>
      <c r="BO1696" s="4"/>
      <c r="BP1696" s="4"/>
      <c r="BQ1696" s="4"/>
      <c r="BR1696" s="4"/>
      <c r="BS1696" s="4"/>
      <c r="BT1696" s="4"/>
      <c r="BU1696" s="4"/>
      <c r="BV1696" s="4"/>
      <c r="BW1696" s="4"/>
      <c r="BX1696" s="4"/>
      <c r="BY1696" s="4"/>
      <c r="BZ1696" s="4"/>
      <c r="CA1696" s="4"/>
      <c r="CB1696" s="4"/>
      <c r="CC1696" s="4"/>
      <c r="CD1696" s="4"/>
      <c r="CE1696" s="4"/>
      <c r="CF1696" s="4"/>
      <c r="CG1696" s="4"/>
      <c r="CH1696" s="4"/>
      <c r="CI1696" s="4"/>
      <c r="CJ1696" s="4"/>
      <c r="CK1696" s="4"/>
      <c r="CL1696" s="4"/>
      <c r="CM1696" s="4"/>
      <c r="CN1696" s="4"/>
      <c r="CO1696" s="4"/>
      <c r="CP1696" s="4"/>
      <c r="CQ1696" s="4"/>
      <c r="CR1696" s="4"/>
      <c r="CS1696" s="4"/>
      <c r="CT1696" s="4"/>
      <c r="CU1696" s="4"/>
      <c r="CV1696" s="4"/>
      <c r="CW1696" s="4"/>
    </row>
    <row r="1697" ht="12.75" customHeight="1">
      <c r="A1697" s="4"/>
      <c r="B1697" s="4"/>
      <c r="C1697" s="4"/>
      <c r="D1697" s="4"/>
      <c r="E1697" s="4"/>
      <c r="F1697" s="4"/>
      <c r="G1697" s="4"/>
      <c r="H1697" s="4"/>
      <c r="I1697" s="4"/>
      <c r="J1697" s="5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4"/>
      <c r="AJ1697" s="4"/>
      <c r="AK1697" s="4"/>
      <c r="AL1697" s="4"/>
      <c r="AM1697" s="4"/>
      <c r="AN1697" s="4"/>
      <c r="AO1697" s="4"/>
      <c r="AP1697" s="4"/>
      <c r="AQ1697" s="4"/>
      <c r="AR1697" s="4"/>
      <c r="AT1697" s="4"/>
      <c r="AV1697" s="4"/>
      <c r="AW1697" s="4"/>
      <c r="AX1697" s="4"/>
      <c r="AY1697" s="4"/>
      <c r="AZ1697" s="4"/>
      <c r="BB1697" s="4"/>
      <c r="BC1697" s="4"/>
      <c r="BD1697" s="4"/>
      <c r="BE1697" s="4"/>
      <c r="BF1697" s="4"/>
      <c r="BG1697" s="4"/>
      <c r="BH1697" s="4"/>
      <c r="BI1697" s="4"/>
      <c r="BJ1697" s="4"/>
      <c r="BK1697" s="4"/>
      <c r="BL1697" s="4"/>
      <c r="BM1697" s="4"/>
      <c r="BN1697" s="4"/>
      <c r="BO1697" s="4"/>
      <c r="BP1697" s="4"/>
      <c r="BQ1697" s="4"/>
      <c r="BR1697" s="4"/>
      <c r="BS1697" s="4"/>
      <c r="BT1697" s="4"/>
      <c r="BU1697" s="4"/>
      <c r="BV1697" s="4"/>
      <c r="BW1697" s="4"/>
      <c r="BX1697" s="4"/>
      <c r="BY1697" s="4"/>
      <c r="BZ1697" s="4"/>
      <c r="CA1697" s="4"/>
      <c r="CB1697" s="4"/>
      <c r="CC1697" s="4"/>
      <c r="CD1697" s="4"/>
      <c r="CE1697" s="4"/>
      <c r="CF1697" s="4"/>
      <c r="CG1697" s="4"/>
      <c r="CH1697" s="4"/>
      <c r="CI1697" s="4"/>
      <c r="CJ1697" s="4"/>
      <c r="CK1697" s="4"/>
      <c r="CL1697" s="4"/>
      <c r="CM1697" s="4"/>
      <c r="CN1697" s="4"/>
      <c r="CO1697" s="4"/>
      <c r="CP1697" s="4"/>
      <c r="CQ1697" s="4"/>
      <c r="CR1697" s="4"/>
      <c r="CS1697" s="4"/>
      <c r="CT1697" s="4"/>
      <c r="CU1697" s="4"/>
      <c r="CV1697" s="4"/>
      <c r="CW1697" s="4"/>
    </row>
    <row r="1698" ht="12.75" customHeight="1">
      <c r="A1698" s="4"/>
      <c r="B1698" s="4"/>
      <c r="C1698" s="4"/>
      <c r="D1698" s="4"/>
      <c r="E1698" s="4"/>
      <c r="F1698" s="4"/>
      <c r="G1698" s="4"/>
      <c r="H1698" s="4"/>
      <c r="I1698" s="4"/>
      <c r="J1698" s="5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  <c r="AN1698" s="4"/>
      <c r="AO1698" s="4"/>
      <c r="AP1698" s="4"/>
      <c r="AQ1698" s="4"/>
      <c r="AR1698" s="4"/>
      <c r="AT1698" s="4"/>
      <c r="AV1698" s="4"/>
      <c r="AW1698" s="4"/>
      <c r="AX1698" s="4"/>
      <c r="AY1698" s="4"/>
      <c r="AZ1698" s="4"/>
      <c r="BB1698" s="4"/>
      <c r="BC1698" s="4"/>
      <c r="BD1698" s="4"/>
      <c r="BE1698" s="4"/>
      <c r="BF1698" s="4"/>
      <c r="BG1698" s="4"/>
      <c r="BH1698" s="4"/>
      <c r="BI1698" s="4"/>
      <c r="BJ1698" s="4"/>
      <c r="BK1698" s="4"/>
      <c r="BL1698" s="4"/>
      <c r="BM1698" s="4"/>
      <c r="BN1698" s="4"/>
      <c r="BO1698" s="4"/>
      <c r="BP1698" s="4"/>
      <c r="BQ1698" s="4"/>
      <c r="BR1698" s="4"/>
      <c r="BS1698" s="4"/>
      <c r="BT1698" s="4"/>
      <c r="BU1698" s="4"/>
      <c r="BV1698" s="4"/>
      <c r="BW1698" s="4"/>
      <c r="BX1698" s="4"/>
      <c r="BY1698" s="4"/>
      <c r="BZ1698" s="4"/>
      <c r="CA1698" s="4"/>
      <c r="CB1698" s="4"/>
      <c r="CC1698" s="4"/>
      <c r="CD1698" s="4"/>
      <c r="CE1698" s="4"/>
      <c r="CF1698" s="4"/>
      <c r="CG1698" s="4"/>
      <c r="CH1698" s="4"/>
      <c r="CI1698" s="4"/>
      <c r="CJ1698" s="4"/>
      <c r="CK1698" s="4"/>
      <c r="CL1698" s="4"/>
      <c r="CM1698" s="4"/>
      <c r="CN1698" s="4"/>
      <c r="CO1698" s="4"/>
      <c r="CP1698" s="4"/>
      <c r="CQ1698" s="4"/>
      <c r="CR1698" s="4"/>
      <c r="CS1698" s="4"/>
      <c r="CT1698" s="4"/>
      <c r="CU1698" s="4"/>
      <c r="CV1698" s="4"/>
      <c r="CW1698" s="4"/>
    </row>
    <row r="1699" ht="12.75" customHeight="1">
      <c r="A1699" s="4"/>
      <c r="B1699" s="4"/>
      <c r="C1699" s="4"/>
      <c r="D1699" s="4"/>
      <c r="E1699" s="4"/>
      <c r="F1699" s="4"/>
      <c r="G1699" s="4"/>
      <c r="H1699" s="4"/>
      <c r="I1699" s="4"/>
      <c r="J1699" s="5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  <c r="AM1699" s="4"/>
      <c r="AN1699" s="4"/>
      <c r="AO1699" s="4"/>
      <c r="AP1699" s="4"/>
      <c r="AQ1699" s="4"/>
      <c r="AR1699" s="4"/>
      <c r="AT1699" s="4"/>
      <c r="AV1699" s="4"/>
      <c r="AW1699" s="4"/>
      <c r="AX1699" s="4"/>
      <c r="AY1699" s="4"/>
      <c r="AZ1699" s="4"/>
      <c r="BB1699" s="4"/>
      <c r="BC1699" s="4"/>
      <c r="BD1699" s="4"/>
      <c r="BE1699" s="4"/>
      <c r="BF1699" s="4"/>
      <c r="BG1699" s="4"/>
      <c r="BH1699" s="4"/>
      <c r="BI1699" s="4"/>
      <c r="BJ1699" s="4"/>
      <c r="BK1699" s="4"/>
      <c r="BL1699" s="4"/>
      <c r="BM1699" s="4"/>
      <c r="BN1699" s="4"/>
      <c r="BO1699" s="4"/>
      <c r="BP1699" s="4"/>
      <c r="BQ1699" s="4"/>
      <c r="BR1699" s="4"/>
      <c r="BS1699" s="4"/>
      <c r="BT1699" s="4"/>
      <c r="BU1699" s="4"/>
      <c r="BV1699" s="4"/>
      <c r="BW1699" s="4"/>
      <c r="BX1699" s="4"/>
      <c r="BY1699" s="4"/>
      <c r="BZ1699" s="4"/>
      <c r="CA1699" s="4"/>
      <c r="CB1699" s="4"/>
      <c r="CC1699" s="4"/>
      <c r="CD1699" s="4"/>
      <c r="CE1699" s="4"/>
      <c r="CF1699" s="4"/>
      <c r="CG1699" s="4"/>
      <c r="CH1699" s="4"/>
      <c r="CI1699" s="4"/>
      <c r="CJ1699" s="4"/>
      <c r="CK1699" s="4"/>
      <c r="CL1699" s="4"/>
      <c r="CM1699" s="4"/>
      <c r="CN1699" s="4"/>
      <c r="CO1699" s="4"/>
      <c r="CP1699" s="4"/>
      <c r="CQ1699" s="4"/>
      <c r="CR1699" s="4"/>
      <c r="CS1699" s="4"/>
      <c r="CT1699" s="4"/>
      <c r="CU1699" s="4"/>
      <c r="CV1699" s="4"/>
      <c r="CW1699" s="4"/>
    </row>
    <row r="1700" ht="12.75" customHeight="1">
      <c r="A1700" s="4"/>
      <c r="B1700" s="4"/>
      <c r="C1700" s="4"/>
      <c r="D1700" s="4"/>
      <c r="E1700" s="4"/>
      <c r="F1700" s="4"/>
      <c r="G1700" s="4"/>
      <c r="H1700" s="4"/>
      <c r="I1700" s="4"/>
      <c r="J1700" s="5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  <c r="AM1700" s="4"/>
      <c r="AN1700" s="4"/>
      <c r="AO1700" s="4"/>
      <c r="AP1700" s="4"/>
      <c r="AQ1700" s="4"/>
      <c r="AR1700" s="4"/>
      <c r="AT1700" s="4"/>
      <c r="AV1700" s="4"/>
      <c r="AW1700" s="4"/>
      <c r="AX1700" s="4"/>
      <c r="AY1700" s="4"/>
      <c r="AZ1700" s="4"/>
      <c r="BB1700" s="4"/>
      <c r="BC1700" s="4"/>
      <c r="BD1700" s="4"/>
      <c r="BE1700" s="4"/>
      <c r="BF1700" s="4"/>
      <c r="BG1700" s="4"/>
      <c r="BH1700" s="4"/>
      <c r="BI1700" s="4"/>
      <c r="BJ1700" s="4"/>
      <c r="BK1700" s="4"/>
      <c r="BL1700" s="4"/>
      <c r="BM1700" s="4"/>
      <c r="BN1700" s="4"/>
      <c r="BO1700" s="4"/>
      <c r="BP1700" s="4"/>
      <c r="BQ1700" s="4"/>
      <c r="BR1700" s="4"/>
      <c r="BS1700" s="4"/>
      <c r="BT1700" s="4"/>
      <c r="BU1700" s="4"/>
      <c r="BV1700" s="4"/>
      <c r="BW1700" s="4"/>
      <c r="BX1700" s="4"/>
      <c r="BY1700" s="4"/>
      <c r="BZ1700" s="4"/>
      <c r="CA1700" s="4"/>
      <c r="CB1700" s="4"/>
      <c r="CC1700" s="4"/>
      <c r="CD1700" s="4"/>
      <c r="CE1700" s="4"/>
      <c r="CF1700" s="4"/>
      <c r="CG1700" s="4"/>
      <c r="CH1700" s="4"/>
      <c r="CI1700" s="4"/>
      <c r="CJ1700" s="4"/>
      <c r="CK1700" s="4"/>
      <c r="CL1700" s="4"/>
      <c r="CM1700" s="4"/>
      <c r="CN1700" s="4"/>
      <c r="CO1700" s="4"/>
      <c r="CP1700" s="4"/>
      <c r="CQ1700" s="4"/>
      <c r="CR1700" s="4"/>
      <c r="CS1700" s="4"/>
      <c r="CT1700" s="4"/>
      <c r="CU1700" s="4"/>
      <c r="CV1700" s="4"/>
      <c r="CW1700" s="4"/>
    </row>
    <row r="1701" ht="12.75" customHeight="1">
      <c r="A1701" s="4"/>
      <c r="B1701" s="4"/>
      <c r="C1701" s="4"/>
      <c r="D1701" s="4"/>
      <c r="E1701" s="4"/>
      <c r="F1701" s="4"/>
      <c r="G1701" s="4"/>
      <c r="H1701" s="4"/>
      <c r="I1701" s="4"/>
      <c r="J1701" s="5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  <c r="AM1701" s="4"/>
      <c r="AN1701" s="4"/>
      <c r="AO1701" s="4"/>
      <c r="AP1701" s="4"/>
      <c r="AQ1701" s="4"/>
      <c r="AR1701" s="4"/>
      <c r="AT1701" s="4"/>
      <c r="AV1701" s="4"/>
      <c r="AW1701" s="4"/>
      <c r="AX1701" s="4"/>
      <c r="AY1701" s="4"/>
      <c r="AZ1701" s="4"/>
      <c r="BB1701" s="4"/>
      <c r="BC1701" s="4"/>
      <c r="BD1701" s="4"/>
      <c r="BE1701" s="4"/>
      <c r="BF1701" s="4"/>
      <c r="BG1701" s="4"/>
      <c r="BH1701" s="4"/>
      <c r="BI1701" s="4"/>
      <c r="BJ1701" s="4"/>
      <c r="BK1701" s="4"/>
      <c r="BL1701" s="4"/>
      <c r="BM1701" s="4"/>
      <c r="BN1701" s="4"/>
      <c r="BO1701" s="4"/>
      <c r="BP1701" s="4"/>
      <c r="BQ1701" s="4"/>
      <c r="BR1701" s="4"/>
      <c r="BS1701" s="4"/>
      <c r="BT1701" s="4"/>
      <c r="BU1701" s="4"/>
      <c r="BV1701" s="4"/>
      <c r="BW1701" s="4"/>
      <c r="BX1701" s="4"/>
      <c r="BY1701" s="4"/>
      <c r="BZ1701" s="4"/>
      <c r="CA1701" s="4"/>
      <c r="CB1701" s="4"/>
      <c r="CC1701" s="4"/>
      <c r="CD1701" s="4"/>
      <c r="CE1701" s="4"/>
      <c r="CF1701" s="4"/>
      <c r="CG1701" s="4"/>
      <c r="CH1701" s="4"/>
      <c r="CI1701" s="4"/>
      <c r="CJ1701" s="4"/>
      <c r="CK1701" s="4"/>
      <c r="CL1701" s="4"/>
      <c r="CM1701" s="4"/>
      <c r="CN1701" s="4"/>
      <c r="CO1701" s="4"/>
      <c r="CP1701" s="4"/>
      <c r="CQ1701" s="4"/>
      <c r="CR1701" s="4"/>
      <c r="CS1701" s="4"/>
      <c r="CT1701" s="4"/>
      <c r="CU1701" s="4"/>
      <c r="CV1701" s="4"/>
      <c r="CW1701" s="4"/>
    </row>
    <row r="1702" ht="12.75" customHeight="1">
      <c r="A1702" s="4"/>
      <c r="B1702" s="4"/>
      <c r="C1702" s="4"/>
      <c r="D1702" s="4"/>
      <c r="E1702" s="4"/>
      <c r="F1702" s="4"/>
      <c r="G1702" s="4"/>
      <c r="H1702" s="4"/>
      <c r="I1702" s="4"/>
      <c r="J1702" s="5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  <c r="AN1702" s="4"/>
      <c r="AO1702" s="4"/>
      <c r="AP1702" s="4"/>
      <c r="AQ1702" s="4"/>
      <c r="AR1702" s="4"/>
      <c r="AT1702" s="4"/>
      <c r="AV1702" s="4"/>
      <c r="AW1702" s="4"/>
      <c r="AX1702" s="4"/>
      <c r="AY1702" s="4"/>
      <c r="AZ1702" s="4"/>
      <c r="BB1702" s="4"/>
      <c r="BC1702" s="4"/>
      <c r="BD1702" s="4"/>
      <c r="BE1702" s="4"/>
      <c r="BF1702" s="4"/>
      <c r="BG1702" s="4"/>
      <c r="BH1702" s="4"/>
      <c r="BI1702" s="4"/>
      <c r="BJ1702" s="4"/>
      <c r="BK1702" s="4"/>
      <c r="BL1702" s="4"/>
      <c r="BM1702" s="4"/>
      <c r="BN1702" s="4"/>
      <c r="BO1702" s="4"/>
      <c r="BP1702" s="4"/>
      <c r="BQ1702" s="4"/>
      <c r="BR1702" s="4"/>
      <c r="BS1702" s="4"/>
      <c r="BT1702" s="4"/>
      <c r="BU1702" s="4"/>
      <c r="BV1702" s="4"/>
      <c r="BW1702" s="4"/>
      <c r="BX1702" s="4"/>
      <c r="BY1702" s="4"/>
      <c r="BZ1702" s="4"/>
      <c r="CA1702" s="4"/>
      <c r="CB1702" s="4"/>
      <c r="CC1702" s="4"/>
      <c r="CD1702" s="4"/>
      <c r="CE1702" s="4"/>
      <c r="CF1702" s="4"/>
      <c r="CG1702" s="4"/>
      <c r="CH1702" s="4"/>
      <c r="CI1702" s="4"/>
      <c r="CJ1702" s="4"/>
      <c r="CK1702" s="4"/>
      <c r="CL1702" s="4"/>
      <c r="CM1702" s="4"/>
      <c r="CN1702" s="4"/>
      <c r="CO1702" s="4"/>
      <c r="CP1702" s="4"/>
      <c r="CQ1702" s="4"/>
      <c r="CR1702" s="4"/>
      <c r="CS1702" s="4"/>
      <c r="CT1702" s="4"/>
      <c r="CU1702" s="4"/>
      <c r="CV1702" s="4"/>
      <c r="CW1702" s="4"/>
    </row>
    <row r="1703" ht="12.75" customHeight="1">
      <c r="A1703" s="4"/>
      <c r="B1703" s="4"/>
      <c r="C1703" s="4"/>
      <c r="D1703" s="4"/>
      <c r="E1703" s="4"/>
      <c r="F1703" s="4"/>
      <c r="G1703" s="4"/>
      <c r="H1703" s="4"/>
      <c r="I1703" s="4"/>
      <c r="J1703" s="5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4"/>
      <c r="AJ1703" s="4"/>
      <c r="AK1703" s="4"/>
      <c r="AL1703" s="4"/>
      <c r="AM1703" s="4"/>
      <c r="AN1703" s="4"/>
      <c r="AO1703" s="4"/>
      <c r="AP1703" s="4"/>
      <c r="AQ1703" s="4"/>
      <c r="AR1703" s="4"/>
      <c r="AT1703" s="4"/>
      <c r="AV1703" s="4"/>
      <c r="AW1703" s="4"/>
      <c r="AX1703" s="4"/>
      <c r="AY1703" s="4"/>
      <c r="AZ1703" s="4"/>
      <c r="BB1703" s="4"/>
      <c r="BC1703" s="4"/>
      <c r="BD1703" s="4"/>
      <c r="BE1703" s="4"/>
      <c r="BF1703" s="4"/>
      <c r="BG1703" s="4"/>
      <c r="BH1703" s="4"/>
      <c r="BI1703" s="4"/>
      <c r="BJ1703" s="4"/>
      <c r="BK1703" s="4"/>
      <c r="BL1703" s="4"/>
      <c r="BM1703" s="4"/>
      <c r="BN1703" s="4"/>
      <c r="BO1703" s="4"/>
      <c r="BP1703" s="4"/>
      <c r="BQ1703" s="4"/>
      <c r="BR1703" s="4"/>
      <c r="BS1703" s="4"/>
      <c r="BT1703" s="4"/>
      <c r="BU1703" s="4"/>
      <c r="BV1703" s="4"/>
      <c r="BW1703" s="4"/>
      <c r="BX1703" s="4"/>
      <c r="BY1703" s="4"/>
      <c r="BZ1703" s="4"/>
      <c r="CA1703" s="4"/>
      <c r="CB1703" s="4"/>
      <c r="CC1703" s="4"/>
      <c r="CD1703" s="4"/>
      <c r="CE1703" s="4"/>
      <c r="CF1703" s="4"/>
      <c r="CG1703" s="4"/>
      <c r="CH1703" s="4"/>
      <c r="CI1703" s="4"/>
      <c r="CJ1703" s="4"/>
      <c r="CK1703" s="4"/>
      <c r="CL1703" s="4"/>
      <c r="CM1703" s="4"/>
      <c r="CN1703" s="4"/>
      <c r="CO1703" s="4"/>
      <c r="CP1703" s="4"/>
      <c r="CQ1703" s="4"/>
      <c r="CR1703" s="4"/>
      <c r="CS1703" s="4"/>
      <c r="CT1703" s="4"/>
      <c r="CU1703" s="4"/>
      <c r="CV1703" s="4"/>
      <c r="CW1703" s="4"/>
    </row>
    <row r="1704" ht="12.75" customHeight="1">
      <c r="A1704" s="4"/>
      <c r="B1704" s="4"/>
      <c r="C1704" s="4"/>
      <c r="D1704" s="4"/>
      <c r="E1704" s="4"/>
      <c r="F1704" s="4"/>
      <c r="G1704" s="4"/>
      <c r="H1704" s="4"/>
      <c r="I1704" s="4"/>
      <c r="J1704" s="5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I1704" s="4"/>
      <c r="AJ1704" s="4"/>
      <c r="AK1704" s="4"/>
      <c r="AL1704" s="4"/>
      <c r="AM1704" s="4"/>
      <c r="AN1704" s="4"/>
      <c r="AO1704" s="4"/>
      <c r="AP1704" s="4"/>
      <c r="AQ1704" s="4"/>
      <c r="AR1704" s="4"/>
      <c r="AT1704" s="4"/>
      <c r="AV1704" s="4"/>
      <c r="AW1704" s="4"/>
      <c r="AX1704" s="4"/>
      <c r="AY1704" s="4"/>
      <c r="AZ1704" s="4"/>
      <c r="BB1704" s="4"/>
      <c r="BC1704" s="4"/>
      <c r="BD1704" s="4"/>
      <c r="BE1704" s="4"/>
      <c r="BF1704" s="4"/>
      <c r="BG1704" s="4"/>
      <c r="BH1704" s="4"/>
      <c r="BI1704" s="4"/>
      <c r="BJ1704" s="4"/>
      <c r="BK1704" s="4"/>
      <c r="BL1704" s="4"/>
      <c r="BM1704" s="4"/>
      <c r="BN1704" s="4"/>
      <c r="BO1704" s="4"/>
      <c r="BP1704" s="4"/>
      <c r="BQ1704" s="4"/>
      <c r="BR1704" s="4"/>
      <c r="BS1704" s="4"/>
      <c r="BT1704" s="4"/>
      <c r="BU1704" s="4"/>
      <c r="BV1704" s="4"/>
      <c r="BW1704" s="4"/>
      <c r="BX1704" s="4"/>
      <c r="BY1704" s="4"/>
      <c r="BZ1704" s="4"/>
      <c r="CA1704" s="4"/>
      <c r="CB1704" s="4"/>
      <c r="CC1704" s="4"/>
      <c r="CD1704" s="4"/>
      <c r="CE1704" s="4"/>
      <c r="CF1704" s="4"/>
      <c r="CG1704" s="4"/>
      <c r="CH1704" s="4"/>
      <c r="CI1704" s="4"/>
      <c r="CJ1704" s="4"/>
      <c r="CK1704" s="4"/>
      <c r="CL1704" s="4"/>
      <c r="CM1704" s="4"/>
      <c r="CN1704" s="4"/>
      <c r="CO1704" s="4"/>
      <c r="CP1704" s="4"/>
      <c r="CQ1704" s="4"/>
      <c r="CR1704" s="4"/>
      <c r="CS1704" s="4"/>
      <c r="CT1704" s="4"/>
      <c r="CU1704" s="4"/>
      <c r="CV1704" s="4"/>
      <c r="CW1704" s="4"/>
    </row>
    <row r="1705" ht="12.75" customHeight="1">
      <c r="A1705" s="4"/>
      <c r="B1705" s="4"/>
      <c r="C1705" s="4"/>
      <c r="D1705" s="4"/>
      <c r="E1705" s="4"/>
      <c r="F1705" s="4"/>
      <c r="G1705" s="4"/>
      <c r="H1705" s="4"/>
      <c r="I1705" s="4"/>
      <c r="J1705" s="5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  <c r="AM1705" s="4"/>
      <c r="AN1705" s="4"/>
      <c r="AO1705" s="4"/>
      <c r="AP1705" s="4"/>
      <c r="AQ1705" s="4"/>
      <c r="AR1705" s="4"/>
      <c r="AT1705" s="4"/>
      <c r="AV1705" s="4"/>
      <c r="AW1705" s="4"/>
      <c r="AX1705" s="4"/>
      <c r="AY1705" s="4"/>
      <c r="AZ1705" s="4"/>
      <c r="BB1705" s="4"/>
      <c r="BC1705" s="4"/>
      <c r="BD1705" s="4"/>
      <c r="BE1705" s="4"/>
      <c r="BF1705" s="4"/>
      <c r="BG1705" s="4"/>
      <c r="BH1705" s="4"/>
      <c r="BI1705" s="4"/>
      <c r="BJ1705" s="4"/>
      <c r="BK1705" s="4"/>
      <c r="BL1705" s="4"/>
      <c r="BM1705" s="4"/>
      <c r="BN1705" s="4"/>
      <c r="BO1705" s="4"/>
      <c r="BP1705" s="4"/>
      <c r="BQ1705" s="4"/>
      <c r="BR1705" s="4"/>
      <c r="BS1705" s="4"/>
      <c r="BT1705" s="4"/>
      <c r="BU1705" s="4"/>
      <c r="BV1705" s="4"/>
      <c r="BW1705" s="4"/>
      <c r="BX1705" s="4"/>
      <c r="BY1705" s="4"/>
      <c r="BZ1705" s="4"/>
      <c r="CA1705" s="4"/>
      <c r="CB1705" s="4"/>
      <c r="CC1705" s="4"/>
      <c r="CD1705" s="4"/>
      <c r="CE1705" s="4"/>
      <c r="CF1705" s="4"/>
      <c r="CG1705" s="4"/>
      <c r="CH1705" s="4"/>
      <c r="CI1705" s="4"/>
      <c r="CJ1705" s="4"/>
      <c r="CK1705" s="4"/>
      <c r="CL1705" s="4"/>
      <c r="CM1705" s="4"/>
      <c r="CN1705" s="4"/>
      <c r="CO1705" s="4"/>
      <c r="CP1705" s="4"/>
      <c r="CQ1705" s="4"/>
      <c r="CR1705" s="4"/>
      <c r="CS1705" s="4"/>
      <c r="CT1705" s="4"/>
      <c r="CU1705" s="4"/>
      <c r="CV1705" s="4"/>
      <c r="CW1705" s="4"/>
    </row>
    <row r="1706" ht="12.75" customHeight="1">
      <c r="A1706" s="4"/>
      <c r="B1706" s="4"/>
      <c r="C1706" s="4"/>
      <c r="D1706" s="4"/>
      <c r="E1706" s="4"/>
      <c r="F1706" s="4"/>
      <c r="G1706" s="4"/>
      <c r="H1706" s="4"/>
      <c r="I1706" s="4"/>
      <c r="J1706" s="5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  <c r="AI1706" s="4"/>
      <c r="AJ1706" s="4"/>
      <c r="AK1706" s="4"/>
      <c r="AL1706" s="4"/>
      <c r="AM1706" s="4"/>
      <c r="AN1706" s="4"/>
      <c r="AO1706" s="4"/>
      <c r="AP1706" s="4"/>
      <c r="AQ1706" s="4"/>
      <c r="AR1706" s="4"/>
      <c r="AT1706" s="4"/>
      <c r="AV1706" s="4"/>
      <c r="AW1706" s="4"/>
      <c r="AX1706" s="4"/>
      <c r="AY1706" s="4"/>
      <c r="AZ1706" s="4"/>
      <c r="BB1706" s="4"/>
      <c r="BC1706" s="4"/>
      <c r="BD1706" s="4"/>
      <c r="BE1706" s="4"/>
      <c r="BF1706" s="4"/>
      <c r="BG1706" s="4"/>
      <c r="BH1706" s="4"/>
      <c r="BI1706" s="4"/>
      <c r="BJ1706" s="4"/>
      <c r="BK1706" s="4"/>
      <c r="BL1706" s="4"/>
      <c r="BM1706" s="4"/>
      <c r="BN1706" s="4"/>
      <c r="BO1706" s="4"/>
      <c r="BP1706" s="4"/>
      <c r="BQ1706" s="4"/>
      <c r="BR1706" s="4"/>
      <c r="BS1706" s="4"/>
      <c r="BT1706" s="4"/>
      <c r="BU1706" s="4"/>
      <c r="BV1706" s="4"/>
      <c r="BW1706" s="4"/>
      <c r="BX1706" s="4"/>
      <c r="BY1706" s="4"/>
      <c r="BZ1706" s="4"/>
      <c r="CA1706" s="4"/>
      <c r="CB1706" s="4"/>
      <c r="CC1706" s="4"/>
      <c r="CD1706" s="4"/>
      <c r="CE1706" s="4"/>
      <c r="CF1706" s="4"/>
      <c r="CG1706" s="4"/>
      <c r="CH1706" s="4"/>
      <c r="CI1706" s="4"/>
      <c r="CJ1706" s="4"/>
      <c r="CK1706" s="4"/>
      <c r="CL1706" s="4"/>
      <c r="CM1706" s="4"/>
      <c r="CN1706" s="4"/>
      <c r="CO1706" s="4"/>
      <c r="CP1706" s="4"/>
      <c r="CQ1706" s="4"/>
      <c r="CR1706" s="4"/>
      <c r="CS1706" s="4"/>
      <c r="CT1706" s="4"/>
      <c r="CU1706" s="4"/>
      <c r="CV1706" s="4"/>
      <c r="CW1706" s="4"/>
    </row>
    <row r="1707" ht="12.75" customHeight="1">
      <c r="A1707" s="4"/>
      <c r="B1707" s="4"/>
      <c r="C1707" s="4"/>
      <c r="D1707" s="4"/>
      <c r="E1707" s="4"/>
      <c r="F1707" s="4"/>
      <c r="G1707" s="4"/>
      <c r="H1707" s="4"/>
      <c r="I1707" s="4"/>
      <c r="J1707" s="5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H1707" s="4"/>
      <c r="AI1707" s="4"/>
      <c r="AJ1707" s="4"/>
      <c r="AK1707" s="4"/>
      <c r="AL1707" s="4"/>
      <c r="AM1707" s="4"/>
      <c r="AN1707" s="4"/>
      <c r="AO1707" s="4"/>
      <c r="AP1707" s="4"/>
      <c r="AQ1707" s="4"/>
      <c r="AR1707" s="4"/>
      <c r="AT1707" s="4"/>
      <c r="AV1707" s="4"/>
      <c r="AW1707" s="4"/>
      <c r="AX1707" s="4"/>
      <c r="AY1707" s="4"/>
      <c r="AZ1707" s="4"/>
      <c r="BB1707" s="4"/>
      <c r="BC1707" s="4"/>
      <c r="BD1707" s="4"/>
      <c r="BE1707" s="4"/>
      <c r="BF1707" s="4"/>
      <c r="BG1707" s="4"/>
      <c r="BH1707" s="4"/>
      <c r="BI1707" s="4"/>
      <c r="BJ1707" s="4"/>
      <c r="BK1707" s="4"/>
      <c r="BL1707" s="4"/>
      <c r="BM1707" s="4"/>
      <c r="BN1707" s="4"/>
      <c r="BO1707" s="4"/>
      <c r="BP1707" s="4"/>
      <c r="BQ1707" s="4"/>
      <c r="BR1707" s="4"/>
      <c r="BS1707" s="4"/>
      <c r="BT1707" s="4"/>
      <c r="BU1707" s="4"/>
      <c r="BV1707" s="4"/>
      <c r="BW1707" s="4"/>
      <c r="BX1707" s="4"/>
      <c r="BY1707" s="4"/>
      <c r="BZ1707" s="4"/>
      <c r="CA1707" s="4"/>
      <c r="CB1707" s="4"/>
      <c r="CC1707" s="4"/>
      <c r="CD1707" s="4"/>
      <c r="CE1707" s="4"/>
      <c r="CF1707" s="4"/>
      <c r="CG1707" s="4"/>
      <c r="CH1707" s="4"/>
      <c r="CI1707" s="4"/>
      <c r="CJ1707" s="4"/>
      <c r="CK1707" s="4"/>
      <c r="CL1707" s="4"/>
      <c r="CM1707" s="4"/>
      <c r="CN1707" s="4"/>
      <c r="CO1707" s="4"/>
      <c r="CP1707" s="4"/>
      <c r="CQ1707" s="4"/>
      <c r="CR1707" s="4"/>
      <c r="CS1707" s="4"/>
      <c r="CT1707" s="4"/>
      <c r="CU1707" s="4"/>
      <c r="CV1707" s="4"/>
      <c r="CW1707" s="4"/>
    </row>
    <row r="1708" ht="12.75" customHeight="1">
      <c r="A1708" s="4"/>
      <c r="B1708" s="4"/>
      <c r="C1708" s="4"/>
      <c r="D1708" s="4"/>
      <c r="E1708" s="4"/>
      <c r="F1708" s="4"/>
      <c r="G1708" s="4"/>
      <c r="H1708" s="4"/>
      <c r="I1708" s="4"/>
      <c r="J1708" s="5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H1708" s="4"/>
      <c r="AI1708" s="4"/>
      <c r="AJ1708" s="4"/>
      <c r="AK1708" s="4"/>
      <c r="AL1708" s="4"/>
      <c r="AM1708" s="4"/>
      <c r="AN1708" s="4"/>
      <c r="AO1708" s="4"/>
      <c r="AP1708" s="4"/>
      <c r="AQ1708" s="4"/>
      <c r="AR1708" s="4"/>
      <c r="AT1708" s="4"/>
      <c r="AV1708" s="4"/>
      <c r="AW1708" s="4"/>
      <c r="AX1708" s="4"/>
      <c r="AY1708" s="4"/>
      <c r="AZ1708" s="4"/>
      <c r="BB1708" s="4"/>
      <c r="BC1708" s="4"/>
      <c r="BD1708" s="4"/>
      <c r="BE1708" s="4"/>
      <c r="BF1708" s="4"/>
      <c r="BG1708" s="4"/>
      <c r="BH1708" s="4"/>
      <c r="BI1708" s="4"/>
      <c r="BJ1708" s="4"/>
      <c r="BK1708" s="4"/>
      <c r="BL1708" s="4"/>
      <c r="BM1708" s="4"/>
      <c r="BN1708" s="4"/>
      <c r="BO1708" s="4"/>
      <c r="BP1708" s="4"/>
      <c r="BQ1708" s="4"/>
      <c r="BR1708" s="4"/>
      <c r="BS1708" s="4"/>
      <c r="BT1708" s="4"/>
      <c r="BU1708" s="4"/>
      <c r="BV1708" s="4"/>
      <c r="BW1708" s="4"/>
      <c r="BX1708" s="4"/>
      <c r="BY1708" s="4"/>
      <c r="BZ1708" s="4"/>
      <c r="CA1708" s="4"/>
      <c r="CB1708" s="4"/>
      <c r="CC1708" s="4"/>
      <c r="CD1708" s="4"/>
      <c r="CE1708" s="4"/>
      <c r="CF1708" s="4"/>
      <c r="CG1708" s="4"/>
      <c r="CH1708" s="4"/>
      <c r="CI1708" s="4"/>
      <c r="CJ1708" s="4"/>
      <c r="CK1708" s="4"/>
      <c r="CL1708" s="4"/>
      <c r="CM1708" s="4"/>
      <c r="CN1708" s="4"/>
      <c r="CO1708" s="4"/>
      <c r="CP1708" s="4"/>
      <c r="CQ1708" s="4"/>
      <c r="CR1708" s="4"/>
      <c r="CS1708" s="4"/>
      <c r="CT1708" s="4"/>
      <c r="CU1708" s="4"/>
      <c r="CV1708" s="4"/>
      <c r="CW1708" s="4"/>
    </row>
    <row r="1709" ht="12.75" customHeight="1">
      <c r="A1709" s="4"/>
      <c r="B1709" s="4"/>
      <c r="C1709" s="4"/>
      <c r="D1709" s="4"/>
      <c r="E1709" s="4"/>
      <c r="F1709" s="4"/>
      <c r="G1709" s="4"/>
      <c r="H1709" s="4"/>
      <c r="I1709" s="4"/>
      <c r="J1709" s="5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  <c r="AM1709" s="4"/>
      <c r="AN1709" s="4"/>
      <c r="AO1709" s="4"/>
      <c r="AP1709" s="4"/>
      <c r="AQ1709" s="4"/>
      <c r="AR1709" s="4"/>
      <c r="AT1709" s="4"/>
      <c r="AV1709" s="4"/>
      <c r="AW1709" s="4"/>
      <c r="AX1709" s="4"/>
      <c r="AY1709" s="4"/>
      <c r="AZ1709" s="4"/>
      <c r="BB1709" s="4"/>
      <c r="BC1709" s="4"/>
      <c r="BD1709" s="4"/>
      <c r="BE1709" s="4"/>
      <c r="BF1709" s="4"/>
      <c r="BG1709" s="4"/>
      <c r="BH1709" s="4"/>
      <c r="BI1709" s="4"/>
      <c r="BJ1709" s="4"/>
      <c r="BK1709" s="4"/>
      <c r="BL1709" s="4"/>
      <c r="BM1709" s="4"/>
      <c r="BN1709" s="4"/>
      <c r="BO1709" s="4"/>
      <c r="BP1709" s="4"/>
      <c r="BQ1709" s="4"/>
      <c r="BR1709" s="4"/>
      <c r="BS1709" s="4"/>
      <c r="BT1709" s="4"/>
      <c r="BU1709" s="4"/>
      <c r="BV1709" s="4"/>
      <c r="BW1709" s="4"/>
      <c r="BX1709" s="4"/>
      <c r="BY1709" s="4"/>
      <c r="BZ1709" s="4"/>
      <c r="CA1709" s="4"/>
      <c r="CB1709" s="4"/>
      <c r="CC1709" s="4"/>
      <c r="CD1709" s="4"/>
      <c r="CE1709" s="4"/>
      <c r="CF1709" s="4"/>
      <c r="CG1709" s="4"/>
      <c r="CH1709" s="4"/>
      <c r="CI1709" s="4"/>
      <c r="CJ1709" s="4"/>
      <c r="CK1709" s="4"/>
      <c r="CL1709" s="4"/>
      <c r="CM1709" s="4"/>
      <c r="CN1709" s="4"/>
      <c r="CO1709" s="4"/>
      <c r="CP1709" s="4"/>
      <c r="CQ1709" s="4"/>
      <c r="CR1709" s="4"/>
      <c r="CS1709" s="4"/>
      <c r="CT1709" s="4"/>
      <c r="CU1709" s="4"/>
      <c r="CV1709" s="4"/>
      <c r="CW1709" s="4"/>
    </row>
    <row r="1710" ht="12.75" customHeight="1">
      <c r="A1710" s="4"/>
      <c r="B1710" s="4"/>
      <c r="C1710" s="4"/>
      <c r="D1710" s="4"/>
      <c r="E1710" s="4"/>
      <c r="F1710" s="4"/>
      <c r="G1710" s="4"/>
      <c r="H1710" s="4"/>
      <c r="I1710" s="4"/>
      <c r="J1710" s="5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4"/>
      <c r="AJ1710" s="4"/>
      <c r="AK1710" s="4"/>
      <c r="AL1710" s="4"/>
      <c r="AM1710" s="4"/>
      <c r="AN1710" s="4"/>
      <c r="AO1710" s="4"/>
      <c r="AP1710" s="4"/>
      <c r="AQ1710" s="4"/>
      <c r="AR1710" s="4"/>
      <c r="AT1710" s="4"/>
      <c r="AV1710" s="4"/>
      <c r="AW1710" s="4"/>
      <c r="AX1710" s="4"/>
      <c r="AY1710" s="4"/>
      <c r="AZ1710" s="4"/>
      <c r="BB1710" s="4"/>
      <c r="BC1710" s="4"/>
      <c r="BD1710" s="4"/>
      <c r="BE1710" s="4"/>
      <c r="BF1710" s="4"/>
      <c r="BG1710" s="4"/>
      <c r="BH1710" s="4"/>
      <c r="BI1710" s="4"/>
      <c r="BJ1710" s="4"/>
      <c r="BK1710" s="4"/>
      <c r="BL1710" s="4"/>
      <c r="BM1710" s="4"/>
      <c r="BN1710" s="4"/>
      <c r="BO1710" s="4"/>
      <c r="BP1710" s="4"/>
      <c r="BQ1710" s="4"/>
      <c r="BR1710" s="4"/>
      <c r="BS1710" s="4"/>
      <c r="BT1710" s="4"/>
      <c r="BU1710" s="4"/>
      <c r="BV1710" s="4"/>
      <c r="BW1710" s="4"/>
      <c r="BX1710" s="4"/>
      <c r="BY1710" s="4"/>
      <c r="BZ1710" s="4"/>
      <c r="CA1710" s="4"/>
      <c r="CB1710" s="4"/>
      <c r="CC1710" s="4"/>
      <c r="CD1710" s="4"/>
      <c r="CE1710" s="4"/>
      <c r="CF1710" s="4"/>
      <c r="CG1710" s="4"/>
      <c r="CH1710" s="4"/>
      <c r="CI1710" s="4"/>
      <c r="CJ1710" s="4"/>
      <c r="CK1710" s="4"/>
      <c r="CL1710" s="4"/>
      <c r="CM1710" s="4"/>
      <c r="CN1710" s="4"/>
      <c r="CO1710" s="4"/>
      <c r="CP1710" s="4"/>
      <c r="CQ1710" s="4"/>
      <c r="CR1710" s="4"/>
      <c r="CS1710" s="4"/>
      <c r="CT1710" s="4"/>
      <c r="CU1710" s="4"/>
      <c r="CV1710" s="4"/>
      <c r="CW1710" s="4"/>
    </row>
    <row r="1711" ht="12.75" customHeight="1">
      <c r="A1711" s="4"/>
      <c r="B1711" s="4"/>
      <c r="C1711" s="4"/>
      <c r="D1711" s="4"/>
      <c r="E1711" s="4"/>
      <c r="F1711" s="4"/>
      <c r="G1711" s="4"/>
      <c r="H1711" s="4"/>
      <c r="I1711" s="4"/>
      <c r="J1711" s="5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H1711" s="4"/>
      <c r="AI1711" s="4"/>
      <c r="AJ1711" s="4"/>
      <c r="AK1711" s="4"/>
      <c r="AL1711" s="4"/>
      <c r="AM1711" s="4"/>
      <c r="AN1711" s="4"/>
      <c r="AO1711" s="4"/>
      <c r="AP1711" s="4"/>
      <c r="AQ1711" s="4"/>
      <c r="AR1711" s="4"/>
      <c r="AT1711" s="4"/>
      <c r="AV1711" s="4"/>
      <c r="AW1711" s="4"/>
      <c r="AX1711" s="4"/>
      <c r="AY1711" s="4"/>
      <c r="AZ1711" s="4"/>
      <c r="BB1711" s="4"/>
      <c r="BC1711" s="4"/>
      <c r="BD1711" s="4"/>
      <c r="BE1711" s="4"/>
      <c r="BF1711" s="4"/>
      <c r="BG1711" s="4"/>
      <c r="BH1711" s="4"/>
      <c r="BI1711" s="4"/>
      <c r="BJ1711" s="4"/>
      <c r="BK1711" s="4"/>
      <c r="BL1711" s="4"/>
      <c r="BM1711" s="4"/>
      <c r="BN1711" s="4"/>
      <c r="BO1711" s="4"/>
      <c r="BP1711" s="4"/>
      <c r="BQ1711" s="4"/>
      <c r="BR1711" s="4"/>
      <c r="BS1711" s="4"/>
      <c r="BT1711" s="4"/>
      <c r="BU1711" s="4"/>
      <c r="BV1711" s="4"/>
      <c r="BW1711" s="4"/>
      <c r="BX1711" s="4"/>
      <c r="BY1711" s="4"/>
      <c r="BZ1711" s="4"/>
      <c r="CA1711" s="4"/>
      <c r="CB1711" s="4"/>
      <c r="CC1711" s="4"/>
      <c r="CD1711" s="4"/>
      <c r="CE1711" s="4"/>
      <c r="CF1711" s="4"/>
      <c r="CG1711" s="4"/>
      <c r="CH1711" s="4"/>
      <c r="CI1711" s="4"/>
      <c r="CJ1711" s="4"/>
      <c r="CK1711" s="4"/>
      <c r="CL1711" s="4"/>
      <c r="CM1711" s="4"/>
      <c r="CN1711" s="4"/>
      <c r="CO1711" s="4"/>
      <c r="CP1711" s="4"/>
      <c r="CQ1711" s="4"/>
      <c r="CR1711" s="4"/>
      <c r="CS1711" s="4"/>
      <c r="CT1711" s="4"/>
      <c r="CU1711" s="4"/>
      <c r="CV1711" s="4"/>
      <c r="CW1711" s="4"/>
    </row>
    <row r="1712" ht="12.75" customHeight="1">
      <c r="A1712" s="4"/>
      <c r="B1712" s="4"/>
      <c r="C1712" s="4"/>
      <c r="D1712" s="4"/>
      <c r="E1712" s="4"/>
      <c r="F1712" s="4"/>
      <c r="G1712" s="4"/>
      <c r="H1712" s="4"/>
      <c r="I1712" s="4"/>
      <c r="J1712" s="5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  <c r="AI1712" s="4"/>
      <c r="AJ1712" s="4"/>
      <c r="AK1712" s="4"/>
      <c r="AL1712" s="4"/>
      <c r="AM1712" s="4"/>
      <c r="AN1712" s="4"/>
      <c r="AO1712" s="4"/>
      <c r="AP1712" s="4"/>
      <c r="AQ1712" s="4"/>
      <c r="AR1712" s="4"/>
      <c r="AT1712" s="4"/>
      <c r="AV1712" s="4"/>
      <c r="AW1712" s="4"/>
      <c r="AX1712" s="4"/>
      <c r="AY1712" s="4"/>
      <c r="AZ1712" s="4"/>
      <c r="BB1712" s="4"/>
      <c r="BC1712" s="4"/>
      <c r="BD1712" s="4"/>
      <c r="BE1712" s="4"/>
      <c r="BF1712" s="4"/>
      <c r="BG1712" s="4"/>
      <c r="BH1712" s="4"/>
      <c r="BI1712" s="4"/>
      <c r="BJ1712" s="4"/>
      <c r="BK1712" s="4"/>
      <c r="BL1712" s="4"/>
      <c r="BM1712" s="4"/>
      <c r="BN1712" s="4"/>
      <c r="BO1712" s="4"/>
      <c r="BP1712" s="4"/>
      <c r="BQ1712" s="4"/>
      <c r="BR1712" s="4"/>
      <c r="BS1712" s="4"/>
      <c r="BT1712" s="4"/>
      <c r="BU1712" s="4"/>
      <c r="BV1712" s="4"/>
      <c r="BW1712" s="4"/>
      <c r="BX1712" s="4"/>
      <c r="BY1712" s="4"/>
      <c r="BZ1712" s="4"/>
      <c r="CA1712" s="4"/>
      <c r="CB1712" s="4"/>
      <c r="CC1712" s="4"/>
      <c r="CD1712" s="4"/>
      <c r="CE1712" s="4"/>
      <c r="CF1712" s="4"/>
      <c r="CG1712" s="4"/>
      <c r="CH1712" s="4"/>
      <c r="CI1712" s="4"/>
      <c r="CJ1712" s="4"/>
      <c r="CK1712" s="4"/>
      <c r="CL1712" s="4"/>
      <c r="CM1712" s="4"/>
      <c r="CN1712" s="4"/>
      <c r="CO1712" s="4"/>
      <c r="CP1712" s="4"/>
      <c r="CQ1712" s="4"/>
      <c r="CR1712" s="4"/>
      <c r="CS1712" s="4"/>
      <c r="CT1712" s="4"/>
      <c r="CU1712" s="4"/>
      <c r="CV1712" s="4"/>
      <c r="CW1712" s="4"/>
    </row>
    <row r="1713" ht="12.75" customHeight="1">
      <c r="A1713" s="4"/>
      <c r="B1713" s="4"/>
      <c r="C1713" s="4"/>
      <c r="D1713" s="4"/>
      <c r="E1713" s="4"/>
      <c r="F1713" s="4"/>
      <c r="G1713" s="4"/>
      <c r="H1713" s="4"/>
      <c r="I1713" s="4"/>
      <c r="J1713" s="5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4"/>
      <c r="AJ1713" s="4"/>
      <c r="AK1713" s="4"/>
      <c r="AL1713" s="4"/>
      <c r="AM1713" s="4"/>
      <c r="AN1713" s="4"/>
      <c r="AO1713" s="4"/>
      <c r="AP1713" s="4"/>
      <c r="AQ1713" s="4"/>
      <c r="AR1713" s="4"/>
      <c r="AT1713" s="4"/>
      <c r="AV1713" s="4"/>
      <c r="AW1713" s="4"/>
      <c r="AX1713" s="4"/>
      <c r="AY1713" s="4"/>
      <c r="AZ1713" s="4"/>
      <c r="BB1713" s="4"/>
      <c r="BC1713" s="4"/>
      <c r="BD1713" s="4"/>
      <c r="BE1713" s="4"/>
      <c r="BF1713" s="4"/>
      <c r="BG1713" s="4"/>
      <c r="BH1713" s="4"/>
      <c r="BI1713" s="4"/>
      <c r="BJ1713" s="4"/>
      <c r="BK1713" s="4"/>
      <c r="BL1713" s="4"/>
      <c r="BM1713" s="4"/>
      <c r="BN1713" s="4"/>
      <c r="BO1713" s="4"/>
      <c r="BP1713" s="4"/>
      <c r="BQ1713" s="4"/>
      <c r="BR1713" s="4"/>
      <c r="BS1713" s="4"/>
      <c r="BT1713" s="4"/>
      <c r="BU1713" s="4"/>
      <c r="BV1713" s="4"/>
      <c r="BW1713" s="4"/>
      <c r="BX1713" s="4"/>
      <c r="BY1713" s="4"/>
      <c r="BZ1713" s="4"/>
      <c r="CA1713" s="4"/>
      <c r="CB1713" s="4"/>
      <c r="CC1713" s="4"/>
      <c r="CD1713" s="4"/>
      <c r="CE1713" s="4"/>
      <c r="CF1713" s="4"/>
      <c r="CG1713" s="4"/>
      <c r="CH1713" s="4"/>
      <c r="CI1713" s="4"/>
      <c r="CJ1713" s="4"/>
      <c r="CK1713" s="4"/>
      <c r="CL1713" s="4"/>
      <c r="CM1713" s="4"/>
      <c r="CN1713" s="4"/>
      <c r="CO1713" s="4"/>
      <c r="CP1713" s="4"/>
      <c r="CQ1713" s="4"/>
      <c r="CR1713" s="4"/>
      <c r="CS1713" s="4"/>
      <c r="CT1713" s="4"/>
      <c r="CU1713" s="4"/>
      <c r="CV1713" s="4"/>
      <c r="CW1713" s="4"/>
    </row>
    <row r="1714" ht="12.75" customHeight="1">
      <c r="A1714" s="4"/>
      <c r="B1714" s="4"/>
      <c r="C1714" s="4"/>
      <c r="D1714" s="4"/>
      <c r="E1714" s="4"/>
      <c r="F1714" s="4"/>
      <c r="G1714" s="4"/>
      <c r="H1714" s="4"/>
      <c r="I1714" s="4"/>
      <c r="J1714" s="5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4"/>
      <c r="AJ1714" s="4"/>
      <c r="AK1714" s="4"/>
      <c r="AL1714" s="4"/>
      <c r="AM1714" s="4"/>
      <c r="AN1714" s="4"/>
      <c r="AO1714" s="4"/>
      <c r="AP1714" s="4"/>
      <c r="AQ1714" s="4"/>
      <c r="AR1714" s="4"/>
      <c r="AT1714" s="4"/>
      <c r="AV1714" s="4"/>
      <c r="AW1714" s="4"/>
      <c r="AX1714" s="4"/>
      <c r="AY1714" s="4"/>
      <c r="AZ1714" s="4"/>
      <c r="BB1714" s="4"/>
      <c r="BC1714" s="4"/>
      <c r="BD1714" s="4"/>
      <c r="BE1714" s="4"/>
      <c r="BF1714" s="4"/>
      <c r="BG1714" s="4"/>
      <c r="BH1714" s="4"/>
      <c r="BI1714" s="4"/>
      <c r="BJ1714" s="4"/>
      <c r="BK1714" s="4"/>
      <c r="BL1714" s="4"/>
      <c r="BM1714" s="4"/>
      <c r="BN1714" s="4"/>
      <c r="BO1714" s="4"/>
      <c r="BP1714" s="4"/>
      <c r="BQ1714" s="4"/>
      <c r="BR1714" s="4"/>
      <c r="BS1714" s="4"/>
      <c r="BT1714" s="4"/>
      <c r="BU1714" s="4"/>
      <c r="BV1714" s="4"/>
      <c r="BW1714" s="4"/>
      <c r="BX1714" s="4"/>
      <c r="BY1714" s="4"/>
      <c r="BZ1714" s="4"/>
      <c r="CA1714" s="4"/>
      <c r="CB1714" s="4"/>
      <c r="CC1714" s="4"/>
      <c r="CD1714" s="4"/>
      <c r="CE1714" s="4"/>
      <c r="CF1714" s="4"/>
      <c r="CG1714" s="4"/>
      <c r="CH1714" s="4"/>
      <c r="CI1714" s="4"/>
      <c r="CJ1714" s="4"/>
      <c r="CK1714" s="4"/>
      <c r="CL1714" s="4"/>
      <c r="CM1714" s="4"/>
      <c r="CN1714" s="4"/>
      <c r="CO1714" s="4"/>
      <c r="CP1714" s="4"/>
      <c r="CQ1714" s="4"/>
      <c r="CR1714" s="4"/>
      <c r="CS1714" s="4"/>
      <c r="CT1714" s="4"/>
      <c r="CU1714" s="4"/>
      <c r="CV1714" s="4"/>
      <c r="CW1714" s="4"/>
    </row>
    <row r="1715" ht="12.75" customHeight="1">
      <c r="A1715" s="4"/>
      <c r="B1715" s="4"/>
      <c r="C1715" s="4"/>
      <c r="D1715" s="4"/>
      <c r="E1715" s="4"/>
      <c r="F1715" s="4"/>
      <c r="G1715" s="4"/>
      <c r="H1715" s="4"/>
      <c r="I1715" s="4"/>
      <c r="J1715" s="5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  <c r="AN1715" s="4"/>
      <c r="AO1715" s="4"/>
      <c r="AP1715" s="4"/>
      <c r="AQ1715" s="4"/>
      <c r="AR1715" s="4"/>
      <c r="AT1715" s="4"/>
      <c r="AV1715" s="4"/>
      <c r="AW1715" s="4"/>
      <c r="AX1715" s="4"/>
      <c r="AY1715" s="4"/>
      <c r="AZ1715" s="4"/>
      <c r="BB1715" s="4"/>
      <c r="BC1715" s="4"/>
      <c r="BD1715" s="4"/>
      <c r="BE1715" s="4"/>
      <c r="BF1715" s="4"/>
      <c r="BG1715" s="4"/>
      <c r="BH1715" s="4"/>
      <c r="BI1715" s="4"/>
      <c r="BJ1715" s="4"/>
      <c r="BK1715" s="4"/>
      <c r="BL1715" s="4"/>
      <c r="BM1715" s="4"/>
      <c r="BN1715" s="4"/>
      <c r="BO1715" s="4"/>
      <c r="BP1715" s="4"/>
      <c r="BQ1715" s="4"/>
      <c r="BR1715" s="4"/>
      <c r="BS1715" s="4"/>
      <c r="BT1715" s="4"/>
      <c r="BU1715" s="4"/>
      <c r="BV1715" s="4"/>
      <c r="BW1715" s="4"/>
      <c r="BX1715" s="4"/>
      <c r="BY1715" s="4"/>
      <c r="BZ1715" s="4"/>
      <c r="CA1715" s="4"/>
      <c r="CB1715" s="4"/>
      <c r="CC1715" s="4"/>
      <c r="CD1715" s="4"/>
      <c r="CE1715" s="4"/>
      <c r="CF1715" s="4"/>
      <c r="CG1715" s="4"/>
      <c r="CH1715" s="4"/>
      <c r="CI1715" s="4"/>
      <c r="CJ1715" s="4"/>
      <c r="CK1715" s="4"/>
      <c r="CL1715" s="4"/>
      <c r="CM1715" s="4"/>
      <c r="CN1715" s="4"/>
      <c r="CO1715" s="4"/>
      <c r="CP1715" s="4"/>
      <c r="CQ1715" s="4"/>
      <c r="CR1715" s="4"/>
      <c r="CS1715" s="4"/>
      <c r="CT1715" s="4"/>
      <c r="CU1715" s="4"/>
      <c r="CV1715" s="4"/>
      <c r="CW1715" s="4"/>
    </row>
    <row r="1716" ht="12.75" customHeight="1">
      <c r="A1716" s="4"/>
      <c r="B1716" s="4"/>
      <c r="C1716" s="4"/>
      <c r="D1716" s="4"/>
      <c r="E1716" s="4"/>
      <c r="F1716" s="4"/>
      <c r="G1716" s="4"/>
      <c r="H1716" s="4"/>
      <c r="I1716" s="4"/>
      <c r="J1716" s="5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  <c r="AM1716" s="4"/>
      <c r="AN1716" s="4"/>
      <c r="AO1716" s="4"/>
      <c r="AP1716" s="4"/>
      <c r="AQ1716" s="4"/>
      <c r="AR1716" s="4"/>
      <c r="AT1716" s="4"/>
      <c r="AV1716" s="4"/>
      <c r="AW1716" s="4"/>
      <c r="AX1716" s="4"/>
      <c r="AY1716" s="4"/>
      <c r="AZ1716" s="4"/>
      <c r="BB1716" s="4"/>
      <c r="BC1716" s="4"/>
      <c r="BD1716" s="4"/>
      <c r="BE1716" s="4"/>
      <c r="BF1716" s="4"/>
      <c r="BG1716" s="4"/>
      <c r="BH1716" s="4"/>
      <c r="BI1716" s="4"/>
      <c r="BJ1716" s="4"/>
      <c r="BK1716" s="4"/>
      <c r="BL1716" s="4"/>
      <c r="BM1716" s="4"/>
      <c r="BN1716" s="4"/>
      <c r="BO1716" s="4"/>
      <c r="BP1716" s="4"/>
      <c r="BQ1716" s="4"/>
      <c r="BR1716" s="4"/>
      <c r="BS1716" s="4"/>
      <c r="BT1716" s="4"/>
      <c r="BU1716" s="4"/>
      <c r="BV1716" s="4"/>
      <c r="BW1716" s="4"/>
      <c r="BX1716" s="4"/>
      <c r="BY1716" s="4"/>
      <c r="BZ1716" s="4"/>
      <c r="CA1716" s="4"/>
      <c r="CB1716" s="4"/>
      <c r="CC1716" s="4"/>
      <c r="CD1716" s="4"/>
      <c r="CE1716" s="4"/>
      <c r="CF1716" s="4"/>
      <c r="CG1716" s="4"/>
      <c r="CH1716" s="4"/>
      <c r="CI1716" s="4"/>
      <c r="CJ1716" s="4"/>
      <c r="CK1716" s="4"/>
      <c r="CL1716" s="4"/>
      <c r="CM1716" s="4"/>
      <c r="CN1716" s="4"/>
      <c r="CO1716" s="4"/>
      <c r="CP1716" s="4"/>
      <c r="CQ1716" s="4"/>
      <c r="CR1716" s="4"/>
      <c r="CS1716" s="4"/>
      <c r="CT1716" s="4"/>
      <c r="CU1716" s="4"/>
      <c r="CV1716" s="4"/>
      <c r="CW1716" s="4"/>
    </row>
    <row r="1717" ht="12.75" customHeight="1">
      <c r="A1717" s="4"/>
      <c r="B1717" s="4"/>
      <c r="C1717" s="4"/>
      <c r="D1717" s="4"/>
      <c r="E1717" s="4"/>
      <c r="F1717" s="4"/>
      <c r="G1717" s="4"/>
      <c r="H1717" s="4"/>
      <c r="I1717" s="4"/>
      <c r="J1717" s="5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  <c r="AN1717" s="4"/>
      <c r="AO1717" s="4"/>
      <c r="AP1717" s="4"/>
      <c r="AQ1717" s="4"/>
      <c r="AR1717" s="4"/>
      <c r="AT1717" s="4"/>
      <c r="AV1717" s="4"/>
      <c r="AW1717" s="4"/>
      <c r="AX1717" s="4"/>
      <c r="AY1717" s="4"/>
      <c r="AZ1717" s="4"/>
      <c r="BB1717" s="4"/>
      <c r="BC1717" s="4"/>
      <c r="BD1717" s="4"/>
      <c r="BE1717" s="4"/>
      <c r="BF1717" s="4"/>
      <c r="BG1717" s="4"/>
      <c r="BH1717" s="4"/>
      <c r="BI1717" s="4"/>
      <c r="BJ1717" s="4"/>
      <c r="BK1717" s="4"/>
      <c r="BL1717" s="4"/>
      <c r="BM1717" s="4"/>
      <c r="BN1717" s="4"/>
      <c r="BO1717" s="4"/>
      <c r="BP1717" s="4"/>
      <c r="BQ1717" s="4"/>
      <c r="BR1717" s="4"/>
      <c r="BS1717" s="4"/>
      <c r="BT1717" s="4"/>
      <c r="BU1717" s="4"/>
      <c r="BV1717" s="4"/>
      <c r="BW1717" s="4"/>
      <c r="BX1717" s="4"/>
      <c r="BY1717" s="4"/>
      <c r="BZ1717" s="4"/>
      <c r="CA1717" s="4"/>
      <c r="CB1717" s="4"/>
      <c r="CC1717" s="4"/>
      <c r="CD1717" s="4"/>
      <c r="CE1717" s="4"/>
      <c r="CF1717" s="4"/>
      <c r="CG1717" s="4"/>
      <c r="CH1717" s="4"/>
      <c r="CI1717" s="4"/>
      <c r="CJ1717" s="4"/>
      <c r="CK1717" s="4"/>
      <c r="CL1717" s="4"/>
      <c r="CM1717" s="4"/>
      <c r="CN1717" s="4"/>
      <c r="CO1717" s="4"/>
      <c r="CP1717" s="4"/>
      <c r="CQ1717" s="4"/>
      <c r="CR1717" s="4"/>
      <c r="CS1717" s="4"/>
      <c r="CT1717" s="4"/>
      <c r="CU1717" s="4"/>
      <c r="CV1717" s="4"/>
      <c r="CW1717" s="4"/>
    </row>
    <row r="1718" ht="12.75" customHeight="1">
      <c r="A1718" s="4"/>
      <c r="B1718" s="4"/>
      <c r="C1718" s="4"/>
      <c r="D1718" s="4"/>
      <c r="E1718" s="4"/>
      <c r="F1718" s="4"/>
      <c r="G1718" s="4"/>
      <c r="H1718" s="4"/>
      <c r="I1718" s="4"/>
      <c r="J1718" s="5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  <c r="AN1718" s="4"/>
      <c r="AO1718" s="4"/>
      <c r="AP1718" s="4"/>
      <c r="AQ1718" s="4"/>
      <c r="AR1718" s="4"/>
      <c r="AT1718" s="4"/>
      <c r="AV1718" s="4"/>
      <c r="AW1718" s="4"/>
      <c r="AX1718" s="4"/>
      <c r="AY1718" s="4"/>
      <c r="AZ1718" s="4"/>
      <c r="BB1718" s="4"/>
      <c r="BC1718" s="4"/>
      <c r="BD1718" s="4"/>
      <c r="BE1718" s="4"/>
      <c r="BF1718" s="4"/>
      <c r="BG1718" s="4"/>
      <c r="BH1718" s="4"/>
      <c r="BI1718" s="4"/>
      <c r="BJ1718" s="4"/>
      <c r="BK1718" s="4"/>
      <c r="BL1718" s="4"/>
      <c r="BM1718" s="4"/>
      <c r="BN1718" s="4"/>
      <c r="BO1718" s="4"/>
      <c r="BP1718" s="4"/>
      <c r="BQ1718" s="4"/>
      <c r="BR1718" s="4"/>
      <c r="BS1718" s="4"/>
      <c r="BT1718" s="4"/>
      <c r="BU1718" s="4"/>
      <c r="BV1718" s="4"/>
      <c r="BW1718" s="4"/>
      <c r="BX1718" s="4"/>
      <c r="BY1718" s="4"/>
      <c r="BZ1718" s="4"/>
      <c r="CA1718" s="4"/>
      <c r="CB1718" s="4"/>
      <c r="CC1718" s="4"/>
      <c r="CD1718" s="4"/>
      <c r="CE1718" s="4"/>
      <c r="CF1718" s="4"/>
      <c r="CG1718" s="4"/>
      <c r="CH1718" s="4"/>
      <c r="CI1718" s="4"/>
      <c r="CJ1718" s="4"/>
      <c r="CK1718" s="4"/>
      <c r="CL1718" s="4"/>
      <c r="CM1718" s="4"/>
      <c r="CN1718" s="4"/>
      <c r="CO1718" s="4"/>
      <c r="CP1718" s="4"/>
      <c r="CQ1718" s="4"/>
      <c r="CR1718" s="4"/>
      <c r="CS1718" s="4"/>
      <c r="CT1718" s="4"/>
      <c r="CU1718" s="4"/>
      <c r="CV1718" s="4"/>
      <c r="CW1718" s="4"/>
    </row>
    <row r="1719" ht="12.75" customHeight="1">
      <c r="A1719" s="4"/>
      <c r="B1719" s="4"/>
      <c r="C1719" s="4"/>
      <c r="D1719" s="4"/>
      <c r="E1719" s="4"/>
      <c r="F1719" s="4"/>
      <c r="G1719" s="4"/>
      <c r="H1719" s="4"/>
      <c r="I1719" s="4"/>
      <c r="J1719" s="5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  <c r="AM1719" s="4"/>
      <c r="AN1719" s="4"/>
      <c r="AO1719" s="4"/>
      <c r="AP1719" s="4"/>
      <c r="AQ1719" s="4"/>
      <c r="AR1719" s="4"/>
      <c r="AT1719" s="4"/>
      <c r="AV1719" s="4"/>
      <c r="AW1719" s="4"/>
      <c r="AX1719" s="4"/>
      <c r="AY1719" s="4"/>
      <c r="AZ1719" s="4"/>
      <c r="BB1719" s="4"/>
      <c r="BC1719" s="4"/>
      <c r="BD1719" s="4"/>
      <c r="BE1719" s="4"/>
      <c r="BF1719" s="4"/>
      <c r="BG1719" s="4"/>
      <c r="BH1719" s="4"/>
      <c r="BI1719" s="4"/>
      <c r="BJ1719" s="4"/>
      <c r="BK1719" s="4"/>
      <c r="BL1719" s="4"/>
      <c r="BM1719" s="4"/>
      <c r="BN1719" s="4"/>
      <c r="BO1719" s="4"/>
      <c r="BP1719" s="4"/>
      <c r="BQ1719" s="4"/>
      <c r="BR1719" s="4"/>
      <c r="BS1719" s="4"/>
      <c r="BT1719" s="4"/>
      <c r="BU1719" s="4"/>
      <c r="BV1719" s="4"/>
      <c r="BW1719" s="4"/>
      <c r="BX1719" s="4"/>
      <c r="BY1719" s="4"/>
      <c r="BZ1719" s="4"/>
      <c r="CA1719" s="4"/>
      <c r="CB1719" s="4"/>
      <c r="CC1719" s="4"/>
      <c r="CD1719" s="4"/>
      <c r="CE1719" s="4"/>
      <c r="CF1719" s="4"/>
      <c r="CG1719" s="4"/>
      <c r="CH1719" s="4"/>
      <c r="CI1719" s="4"/>
      <c r="CJ1719" s="4"/>
      <c r="CK1719" s="4"/>
      <c r="CL1719" s="4"/>
      <c r="CM1719" s="4"/>
      <c r="CN1719" s="4"/>
      <c r="CO1719" s="4"/>
      <c r="CP1719" s="4"/>
      <c r="CQ1719" s="4"/>
      <c r="CR1719" s="4"/>
      <c r="CS1719" s="4"/>
      <c r="CT1719" s="4"/>
      <c r="CU1719" s="4"/>
      <c r="CV1719" s="4"/>
      <c r="CW1719" s="4"/>
    </row>
    <row r="1720" ht="12.75" customHeight="1">
      <c r="A1720" s="4"/>
      <c r="B1720" s="4"/>
      <c r="C1720" s="4"/>
      <c r="D1720" s="4"/>
      <c r="E1720" s="4"/>
      <c r="F1720" s="4"/>
      <c r="G1720" s="4"/>
      <c r="H1720" s="4"/>
      <c r="I1720" s="4"/>
      <c r="J1720" s="5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  <c r="AM1720" s="4"/>
      <c r="AN1720" s="4"/>
      <c r="AO1720" s="4"/>
      <c r="AP1720" s="4"/>
      <c r="AQ1720" s="4"/>
      <c r="AR1720" s="4"/>
      <c r="AT1720" s="4"/>
      <c r="AV1720" s="4"/>
      <c r="AW1720" s="4"/>
      <c r="AX1720" s="4"/>
      <c r="AY1720" s="4"/>
      <c r="AZ1720" s="4"/>
      <c r="BB1720" s="4"/>
      <c r="BC1720" s="4"/>
      <c r="BD1720" s="4"/>
      <c r="BE1720" s="4"/>
      <c r="BF1720" s="4"/>
      <c r="BG1720" s="4"/>
      <c r="BH1720" s="4"/>
      <c r="BI1720" s="4"/>
      <c r="BJ1720" s="4"/>
      <c r="BK1720" s="4"/>
      <c r="BL1720" s="4"/>
      <c r="BM1720" s="4"/>
      <c r="BN1720" s="4"/>
      <c r="BO1720" s="4"/>
      <c r="BP1720" s="4"/>
      <c r="BQ1720" s="4"/>
      <c r="BR1720" s="4"/>
      <c r="BS1720" s="4"/>
      <c r="BT1720" s="4"/>
      <c r="BU1720" s="4"/>
      <c r="BV1720" s="4"/>
      <c r="BW1720" s="4"/>
      <c r="BX1720" s="4"/>
      <c r="BY1720" s="4"/>
      <c r="BZ1720" s="4"/>
      <c r="CA1720" s="4"/>
      <c r="CB1720" s="4"/>
      <c r="CC1720" s="4"/>
      <c r="CD1720" s="4"/>
      <c r="CE1720" s="4"/>
      <c r="CF1720" s="4"/>
      <c r="CG1720" s="4"/>
      <c r="CH1720" s="4"/>
      <c r="CI1720" s="4"/>
      <c r="CJ1720" s="4"/>
      <c r="CK1720" s="4"/>
      <c r="CL1720" s="4"/>
      <c r="CM1720" s="4"/>
      <c r="CN1720" s="4"/>
      <c r="CO1720" s="4"/>
      <c r="CP1720" s="4"/>
      <c r="CQ1720" s="4"/>
      <c r="CR1720" s="4"/>
      <c r="CS1720" s="4"/>
      <c r="CT1720" s="4"/>
      <c r="CU1720" s="4"/>
      <c r="CV1720" s="4"/>
      <c r="CW1720" s="4"/>
    </row>
    <row r="1721" ht="12.75" customHeight="1">
      <c r="A1721" s="4"/>
      <c r="B1721" s="4"/>
      <c r="C1721" s="4"/>
      <c r="D1721" s="4"/>
      <c r="E1721" s="4"/>
      <c r="F1721" s="4"/>
      <c r="G1721" s="4"/>
      <c r="H1721" s="4"/>
      <c r="I1721" s="4"/>
      <c r="J1721" s="5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  <c r="AN1721" s="4"/>
      <c r="AO1721" s="4"/>
      <c r="AP1721" s="4"/>
      <c r="AQ1721" s="4"/>
      <c r="AR1721" s="4"/>
      <c r="AT1721" s="4"/>
      <c r="AV1721" s="4"/>
      <c r="AW1721" s="4"/>
      <c r="AX1721" s="4"/>
      <c r="AY1721" s="4"/>
      <c r="AZ1721" s="4"/>
      <c r="BB1721" s="4"/>
      <c r="BC1721" s="4"/>
      <c r="BD1721" s="4"/>
      <c r="BE1721" s="4"/>
      <c r="BF1721" s="4"/>
      <c r="BG1721" s="4"/>
      <c r="BH1721" s="4"/>
      <c r="BI1721" s="4"/>
      <c r="BJ1721" s="4"/>
      <c r="BK1721" s="4"/>
      <c r="BL1721" s="4"/>
      <c r="BM1721" s="4"/>
      <c r="BN1721" s="4"/>
      <c r="BO1721" s="4"/>
      <c r="BP1721" s="4"/>
      <c r="BQ1721" s="4"/>
      <c r="BR1721" s="4"/>
      <c r="BS1721" s="4"/>
      <c r="BT1721" s="4"/>
      <c r="BU1721" s="4"/>
      <c r="BV1721" s="4"/>
      <c r="BW1721" s="4"/>
      <c r="BX1721" s="4"/>
      <c r="BY1721" s="4"/>
      <c r="BZ1721" s="4"/>
      <c r="CA1721" s="4"/>
      <c r="CB1721" s="4"/>
      <c r="CC1721" s="4"/>
      <c r="CD1721" s="4"/>
      <c r="CE1721" s="4"/>
      <c r="CF1721" s="4"/>
      <c r="CG1721" s="4"/>
      <c r="CH1721" s="4"/>
      <c r="CI1721" s="4"/>
      <c r="CJ1721" s="4"/>
      <c r="CK1721" s="4"/>
      <c r="CL1721" s="4"/>
      <c r="CM1721" s="4"/>
      <c r="CN1721" s="4"/>
      <c r="CO1721" s="4"/>
      <c r="CP1721" s="4"/>
      <c r="CQ1721" s="4"/>
      <c r="CR1721" s="4"/>
      <c r="CS1721" s="4"/>
      <c r="CT1721" s="4"/>
      <c r="CU1721" s="4"/>
      <c r="CV1721" s="4"/>
      <c r="CW1721" s="4"/>
    </row>
    <row r="1722" ht="12.75" customHeight="1">
      <c r="A1722" s="4"/>
      <c r="B1722" s="4"/>
      <c r="C1722" s="4"/>
      <c r="D1722" s="4"/>
      <c r="E1722" s="4"/>
      <c r="F1722" s="4"/>
      <c r="G1722" s="4"/>
      <c r="H1722" s="4"/>
      <c r="I1722" s="4"/>
      <c r="J1722" s="5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4"/>
      <c r="AJ1722" s="4"/>
      <c r="AK1722" s="4"/>
      <c r="AL1722" s="4"/>
      <c r="AM1722" s="4"/>
      <c r="AN1722" s="4"/>
      <c r="AO1722" s="4"/>
      <c r="AP1722" s="4"/>
      <c r="AQ1722" s="4"/>
      <c r="AR1722" s="4"/>
      <c r="AT1722" s="4"/>
      <c r="AV1722" s="4"/>
      <c r="AW1722" s="4"/>
      <c r="AX1722" s="4"/>
      <c r="AY1722" s="4"/>
      <c r="AZ1722" s="4"/>
      <c r="BB1722" s="4"/>
      <c r="BC1722" s="4"/>
      <c r="BD1722" s="4"/>
      <c r="BE1722" s="4"/>
      <c r="BF1722" s="4"/>
      <c r="BG1722" s="4"/>
      <c r="BH1722" s="4"/>
      <c r="BI1722" s="4"/>
      <c r="BJ1722" s="4"/>
      <c r="BK1722" s="4"/>
      <c r="BL1722" s="4"/>
      <c r="BM1722" s="4"/>
      <c r="BN1722" s="4"/>
      <c r="BO1722" s="4"/>
      <c r="BP1722" s="4"/>
      <c r="BQ1722" s="4"/>
      <c r="BR1722" s="4"/>
      <c r="BS1722" s="4"/>
      <c r="BT1722" s="4"/>
      <c r="BU1722" s="4"/>
      <c r="BV1722" s="4"/>
      <c r="BW1722" s="4"/>
      <c r="BX1722" s="4"/>
      <c r="BY1722" s="4"/>
      <c r="BZ1722" s="4"/>
      <c r="CA1722" s="4"/>
      <c r="CB1722" s="4"/>
      <c r="CC1722" s="4"/>
      <c r="CD1722" s="4"/>
      <c r="CE1722" s="4"/>
      <c r="CF1722" s="4"/>
      <c r="CG1722" s="4"/>
      <c r="CH1722" s="4"/>
      <c r="CI1722" s="4"/>
      <c r="CJ1722" s="4"/>
      <c r="CK1722" s="4"/>
      <c r="CL1722" s="4"/>
      <c r="CM1722" s="4"/>
      <c r="CN1722" s="4"/>
      <c r="CO1722" s="4"/>
      <c r="CP1722" s="4"/>
      <c r="CQ1722" s="4"/>
      <c r="CR1722" s="4"/>
      <c r="CS1722" s="4"/>
      <c r="CT1722" s="4"/>
      <c r="CU1722" s="4"/>
      <c r="CV1722" s="4"/>
      <c r="CW1722" s="4"/>
    </row>
    <row r="1723" ht="12.75" customHeight="1">
      <c r="A1723" s="4"/>
      <c r="B1723" s="4"/>
      <c r="C1723" s="4"/>
      <c r="D1723" s="4"/>
      <c r="E1723" s="4"/>
      <c r="F1723" s="4"/>
      <c r="G1723" s="4"/>
      <c r="H1723" s="4"/>
      <c r="I1723" s="4"/>
      <c r="J1723" s="5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  <c r="AI1723" s="4"/>
      <c r="AJ1723" s="4"/>
      <c r="AK1723" s="4"/>
      <c r="AL1723" s="4"/>
      <c r="AM1723" s="4"/>
      <c r="AN1723" s="4"/>
      <c r="AO1723" s="4"/>
      <c r="AP1723" s="4"/>
      <c r="AQ1723" s="4"/>
      <c r="AR1723" s="4"/>
      <c r="AT1723" s="4"/>
      <c r="AV1723" s="4"/>
      <c r="AW1723" s="4"/>
      <c r="AX1723" s="4"/>
      <c r="AY1723" s="4"/>
      <c r="AZ1723" s="4"/>
      <c r="BB1723" s="4"/>
      <c r="BC1723" s="4"/>
      <c r="BD1723" s="4"/>
      <c r="BE1723" s="4"/>
      <c r="BF1723" s="4"/>
      <c r="BG1723" s="4"/>
      <c r="BH1723" s="4"/>
      <c r="BI1723" s="4"/>
      <c r="BJ1723" s="4"/>
      <c r="BK1723" s="4"/>
      <c r="BL1723" s="4"/>
      <c r="BM1723" s="4"/>
      <c r="BN1723" s="4"/>
      <c r="BO1723" s="4"/>
      <c r="BP1723" s="4"/>
      <c r="BQ1723" s="4"/>
      <c r="BR1723" s="4"/>
      <c r="BS1723" s="4"/>
      <c r="BT1723" s="4"/>
      <c r="BU1723" s="4"/>
      <c r="BV1723" s="4"/>
      <c r="BW1723" s="4"/>
      <c r="BX1723" s="4"/>
      <c r="BY1723" s="4"/>
      <c r="BZ1723" s="4"/>
      <c r="CA1723" s="4"/>
      <c r="CB1723" s="4"/>
      <c r="CC1723" s="4"/>
      <c r="CD1723" s="4"/>
      <c r="CE1723" s="4"/>
      <c r="CF1723" s="4"/>
      <c r="CG1723" s="4"/>
      <c r="CH1723" s="4"/>
      <c r="CI1723" s="4"/>
      <c r="CJ1723" s="4"/>
      <c r="CK1723" s="4"/>
      <c r="CL1723" s="4"/>
      <c r="CM1723" s="4"/>
      <c r="CN1723" s="4"/>
      <c r="CO1723" s="4"/>
      <c r="CP1723" s="4"/>
      <c r="CQ1723" s="4"/>
      <c r="CR1723" s="4"/>
      <c r="CS1723" s="4"/>
      <c r="CT1723" s="4"/>
      <c r="CU1723" s="4"/>
      <c r="CV1723" s="4"/>
      <c r="CW1723" s="4"/>
    </row>
    <row r="1724" ht="12.75" customHeight="1">
      <c r="A1724" s="4"/>
      <c r="B1724" s="4"/>
      <c r="C1724" s="4"/>
      <c r="D1724" s="4"/>
      <c r="E1724" s="4"/>
      <c r="F1724" s="4"/>
      <c r="G1724" s="4"/>
      <c r="H1724" s="4"/>
      <c r="I1724" s="4"/>
      <c r="J1724" s="5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H1724" s="4"/>
      <c r="AI1724" s="4"/>
      <c r="AJ1724" s="4"/>
      <c r="AK1724" s="4"/>
      <c r="AL1724" s="4"/>
      <c r="AM1724" s="4"/>
      <c r="AN1724" s="4"/>
      <c r="AO1724" s="4"/>
      <c r="AP1724" s="4"/>
      <c r="AQ1724" s="4"/>
      <c r="AR1724" s="4"/>
      <c r="AT1724" s="4"/>
      <c r="AV1724" s="4"/>
      <c r="AW1724" s="4"/>
      <c r="AX1724" s="4"/>
      <c r="AY1724" s="4"/>
      <c r="AZ1724" s="4"/>
      <c r="BB1724" s="4"/>
      <c r="BC1724" s="4"/>
      <c r="BD1724" s="4"/>
      <c r="BE1724" s="4"/>
      <c r="BF1724" s="4"/>
      <c r="BG1724" s="4"/>
      <c r="BH1724" s="4"/>
      <c r="BI1724" s="4"/>
      <c r="BJ1724" s="4"/>
      <c r="BK1724" s="4"/>
      <c r="BL1724" s="4"/>
      <c r="BM1724" s="4"/>
      <c r="BN1724" s="4"/>
      <c r="BO1724" s="4"/>
      <c r="BP1724" s="4"/>
      <c r="BQ1724" s="4"/>
      <c r="BR1724" s="4"/>
      <c r="BS1724" s="4"/>
      <c r="BT1724" s="4"/>
      <c r="BU1724" s="4"/>
      <c r="BV1724" s="4"/>
      <c r="BW1724" s="4"/>
      <c r="BX1724" s="4"/>
      <c r="BY1724" s="4"/>
      <c r="BZ1724" s="4"/>
      <c r="CA1724" s="4"/>
      <c r="CB1724" s="4"/>
      <c r="CC1724" s="4"/>
      <c r="CD1724" s="4"/>
      <c r="CE1724" s="4"/>
      <c r="CF1724" s="4"/>
      <c r="CG1724" s="4"/>
      <c r="CH1724" s="4"/>
      <c r="CI1724" s="4"/>
      <c r="CJ1724" s="4"/>
      <c r="CK1724" s="4"/>
      <c r="CL1724" s="4"/>
      <c r="CM1724" s="4"/>
      <c r="CN1724" s="4"/>
      <c r="CO1724" s="4"/>
      <c r="CP1724" s="4"/>
      <c r="CQ1724" s="4"/>
      <c r="CR1724" s="4"/>
      <c r="CS1724" s="4"/>
      <c r="CT1724" s="4"/>
      <c r="CU1724" s="4"/>
      <c r="CV1724" s="4"/>
      <c r="CW1724" s="4"/>
    </row>
    <row r="1725" ht="12.75" customHeight="1">
      <c r="A1725" s="4"/>
      <c r="B1725" s="4"/>
      <c r="C1725" s="4"/>
      <c r="D1725" s="4"/>
      <c r="E1725" s="4"/>
      <c r="F1725" s="4"/>
      <c r="G1725" s="4"/>
      <c r="H1725" s="4"/>
      <c r="I1725" s="4"/>
      <c r="J1725" s="5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  <c r="AM1725" s="4"/>
      <c r="AN1725" s="4"/>
      <c r="AO1725" s="4"/>
      <c r="AP1725" s="4"/>
      <c r="AQ1725" s="4"/>
      <c r="AR1725" s="4"/>
      <c r="AT1725" s="4"/>
      <c r="AV1725" s="4"/>
      <c r="AW1725" s="4"/>
      <c r="AX1725" s="4"/>
      <c r="AY1725" s="4"/>
      <c r="AZ1725" s="4"/>
      <c r="BB1725" s="4"/>
      <c r="BC1725" s="4"/>
      <c r="BD1725" s="4"/>
      <c r="BE1725" s="4"/>
      <c r="BF1725" s="4"/>
      <c r="BG1725" s="4"/>
      <c r="BH1725" s="4"/>
      <c r="BI1725" s="4"/>
      <c r="BJ1725" s="4"/>
      <c r="BK1725" s="4"/>
      <c r="BL1725" s="4"/>
      <c r="BM1725" s="4"/>
      <c r="BN1725" s="4"/>
      <c r="BO1725" s="4"/>
      <c r="BP1725" s="4"/>
      <c r="BQ1725" s="4"/>
      <c r="BR1725" s="4"/>
      <c r="BS1725" s="4"/>
      <c r="BT1725" s="4"/>
      <c r="BU1725" s="4"/>
      <c r="BV1725" s="4"/>
      <c r="BW1725" s="4"/>
      <c r="BX1725" s="4"/>
      <c r="BY1725" s="4"/>
      <c r="BZ1725" s="4"/>
      <c r="CA1725" s="4"/>
      <c r="CB1725" s="4"/>
      <c r="CC1725" s="4"/>
      <c r="CD1725" s="4"/>
      <c r="CE1725" s="4"/>
      <c r="CF1725" s="4"/>
      <c r="CG1725" s="4"/>
      <c r="CH1725" s="4"/>
      <c r="CI1725" s="4"/>
      <c r="CJ1725" s="4"/>
      <c r="CK1725" s="4"/>
      <c r="CL1725" s="4"/>
      <c r="CM1725" s="4"/>
      <c r="CN1725" s="4"/>
      <c r="CO1725" s="4"/>
      <c r="CP1725" s="4"/>
      <c r="CQ1725" s="4"/>
      <c r="CR1725" s="4"/>
      <c r="CS1725" s="4"/>
      <c r="CT1725" s="4"/>
      <c r="CU1725" s="4"/>
      <c r="CV1725" s="4"/>
      <c r="CW1725" s="4"/>
    </row>
    <row r="1726" ht="12.75" customHeight="1">
      <c r="A1726" s="4"/>
      <c r="B1726" s="4"/>
      <c r="C1726" s="4"/>
      <c r="D1726" s="4"/>
      <c r="E1726" s="4"/>
      <c r="F1726" s="4"/>
      <c r="G1726" s="4"/>
      <c r="H1726" s="4"/>
      <c r="I1726" s="4"/>
      <c r="J1726" s="5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  <c r="AM1726" s="4"/>
      <c r="AN1726" s="4"/>
      <c r="AO1726" s="4"/>
      <c r="AP1726" s="4"/>
      <c r="AQ1726" s="4"/>
      <c r="AR1726" s="4"/>
      <c r="AT1726" s="4"/>
      <c r="AV1726" s="4"/>
      <c r="AW1726" s="4"/>
      <c r="AX1726" s="4"/>
      <c r="AY1726" s="4"/>
      <c r="AZ1726" s="4"/>
      <c r="BB1726" s="4"/>
      <c r="BC1726" s="4"/>
      <c r="BD1726" s="4"/>
      <c r="BE1726" s="4"/>
      <c r="BF1726" s="4"/>
      <c r="BG1726" s="4"/>
      <c r="BH1726" s="4"/>
      <c r="BI1726" s="4"/>
      <c r="BJ1726" s="4"/>
      <c r="BK1726" s="4"/>
      <c r="BL1726" s="4"/>
      <c r="BM1726" s="4"/>
      <c r="BN1726" s="4"/>
      <c r="BO1726" s="4"/>
      <c r="BP1726" s="4"/>
      <c r="BQ1726" s="4"/>
      <c r="BR1726" s="4"/>
      <c r="BS1726" s="4"/>
      <c r="BT1726" s="4"/>
      <c r="BU1726" s="4"/>
      <c r="BV1726" s="4"/>
      <c r="BW1726" s="4"/>
      <c r="BX1726" s="4"/>
      <c r="BY1726" s="4"/>
      <c r="BZ1726" s="4"/>
      <c r="CA1726" s="4"/>
      <c r="CB1726" s="4"/>
      <c r="CC1726" s="4"/>
      <c r="CD1726" s="4"/>
      <c r="CE1726" s="4"/>
      <c r="CF1726" s="4"/>
      <c r="CG1726" s="4"/>
      <c r="CH1726" s="4"/>
      <c r="CI1726" s="4"/>
      <c r="CJ1726" s="4"/>
      <c r="CK1726" s="4"/>
      <c r="CL1726" s="4"/>
      <c r="CM1726" s="4"/>
      <c r="CN1726" s="4"/>
      <c r="CO1726" s="4"/>
      <c r="CP1726" s="4"/>
      <c r="CQ1726" s="4"/>
      <c r="CR1726" s="4"/>
      <c r="CS1726" s="4"/>
      <c r="CT1726" s="4"/>
      <c r="CU1726" s="4"/>
      <c r="CV1726" s="4"/>
      <c r="CW1726" s="4"/>
    </row>
    <row r="1727" ht="12.75" customHeight="1">
      <c r="A1727" s="4"/>
      <c r="B1727" s="4"/>
      <c r="C1727" s="4"/>
      <c r="D1727" s="4"/>
      <c r="E1727" s="4"/>
      <c r="F1727" s="4"/>
      <c r="G1727" s="4"/>
      <c r="H1727" s="4"/>
      <c r="I1727" s="4"/>
      <c r="J1727" s="5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I1727" s="4"/>
      <c r="AJ1727" s="4"/>
      <c r="AK1727" s="4"/>
      <c r="AL1727" s="4"/>
      <c r="AM1727" s="4"/>
      <c r="AN1727" s="4"/>
      <c r="AO1727" s="4"/>
      <c r="AP1727" s="4"/>
      <c r="AQ1727" s="4"/>
      <c r="AR1727" s="4"/>
      <c r="AT1727" s="4"/>
      <c r="AV1727" s="4"/>
      <c r="AW1727" s="4"/>
      <c r="AX1727" s="4"/>
      <c r="AY1727" s="4"/>
      <c r="AZ1727" s="4"/>
      <c r="BB1727" s="4"/>
      <c r="BC1727" s="4"/>
      <c r="BD1727" s="4"/>
      <c r="BE1727" s="4"/>
      <c r="BF1727" s="4"/>
      <c r="BG1727" s="4"/>
      <c r="BH1727" s="4"/>
      <c r="BI1727" s="4"/>
      <c r="BJ1727" s="4"/>
      <c r="BK1727" s="4"/>
      <c r="BL1727" s="4"/>
      <c r="BM1727" s="4"/>
      <c r="BN1727" s="4"/>
      <c r="BO1727" s="4"/>
      <c r="BP1727" s="4"/>
      <c r="BQ1727" s="4"/>
      <c r="BR1727" s="4"/>
      <c r="BS1727" s="4"/>
      <c r="BT1727" s="4"/>
      <c r="BU1727" s="4"/>
      <c r="BV1727" s="4"/>
      <c r="BW1727" s="4"/>
      <c r="BX1727" s="4"/>
      <c r="BY1727" s="4"/>
      <c r="BZ1727" s="4"/>
      <c r="CA1727" s="4"/>
      <c r="CB1727" s="4"/>
      <c r="CC1727" s="4"/>
      <c r="CD1727" s="4"/>
      <c r="CE1727" s="4"/>
      <c r="CF1727" s="4"/>
      <c r="CG1727" s="4"/>
      <c r="CH1727" s="4"/>
      <c r="CI1727" s="4"/>
      <c r="CJ1727" s="4"/>
      <c r="CK1727" s="4"/>
      <c r="CL1727" s="4"/>
      <c r="CM1727" s="4"/>
      <c r="CN1727" s="4"/>
      <c r="CO1727" s="4"/>
      <c r="CP1727" s="4"/>
      <c r="CQ1727" s="4"/>
      <c r="CR1727" s="4"/>
      <c r="CS1727" s="4"/>
      <c r="CT1727" s="4"/>
      <c r="CU1727" s="4"/>
      <c r="CV1727" s="4"/>
      <c r="CW1727" s="4"/>
    </row>
    <row r="1728" ht="12.75" customHeight="1">
      <c r="A1728" s="4"/>
      <c r="B1728" s="4"/>
      <c r="C1728" s="4"/>
      <c r="D1728" s="4"/>
      <c r="E1728" s="4"/>
      <c r="F1728" s="4"/>
      <c r="G1728" s="4"/>
      <c r="H1728" s="4"/>
      <c r="I1728" s="4"/>
      <c r="J1728" s="5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  <c r="AI1728" s="4"/>
      <c r="AJ1728" s="4"/>
      <c r="AK1728" s="4"/>
      <c r="AL1728" s="4"/>
      <c r="AM1728" s="4"/>
      <c r="AN1728" s="4"/>
      <c r="AO1728" s="4"/>
      <c r="AP1728" s="4"/>
      <c r="AQ1728" s="4"/>
      <c r="AR1728" s="4"/>
      <c r="AT1728" s="4"/>
      <c r="AV1728" s="4"/>
      <c r="AW1728" s="4"/>
      <c r="AX1728" s="4"/>
      <c r="AY1728" s="4"/>
      <c r="AZ1728" s="4"/>
      <c r="BB1728" s="4"/>
      <c r="BC1728" s="4"/>
      <c r="BD1728" s="4"/>
      <c r="BE1728" s="4"/>
      <c r="BF1728" s="4"/>
      <c r="BG1728" s="4"/>
      <c r="BH1728" s="4"/>
      <c r="BI1728" s="4"/>
      <c r="BJ1728" s="4"/>
      <c r="BK1728" s="4"/>
      <c r="BL1728" s="4"/>
      <c r="BM1728" s="4"/>
      <c r="BN1728" s="4"/>
      <c r="BO1728" s="4"/>
      <c r="BP1728" s="4"/>
      <c r="BQ1728" s="4"/>
      <c r="BR1728" s="4"/>
      <c r="BS1728" s="4"/>
      <c r="BT1728" s="4"/>
      <c r="BU1728" s="4"/>
      <c r="BV1728" s="4"/>
      <c r="BW1728" s="4"/>
      <c r="BX1728" s="4"/>
      <c r="BY1728" s="4"/>
      <c r="BZ1728" s="4"/>
      <c r="CA1728" s="4"/>
      <c r="CB1728" s="4"/>
      <c r="CC1728" s="4"/>
      <c r="CD1728" s="4"/>
      <c r="CE1728" s="4"/>
      <c r="CF1728" s="4"/>
      <c r="CG1728" s="4"/>
      <c r="CH1728" s="4"/>
      <c r="CI1728" s="4"/>
      <c r="CJ1728" s="4"/>
      <c r="CK1728" s="4"/>
      <c r="CL1728" s="4"/>
      <c r="CM1728" s="4"/>
      <c r="CN1728" s="4"/>
      <c r="CO1728" s="4"/>
      <c r="CP1728" s="4"/>
      <c r="CQ1728" s="4"/>
      <c r="CR1728" s="4"/>
      <c r="CS1728" s="4"/>
      <c r="CT1728" s="4"/>
      <c r="CU1728" s="4"/>
      <c r="CV1728" s="4"/>
      <c r="CW1728" s="4"/>
    </row>
    <row r="1729" ht="12.75" customHeight="1">
      <c r="A1729" s="4"/>
      <c r="B1729" s="4"/>
      <c r="C1729" s="4"/>
      <c r="D1729" s="4"/>
      <c r="E1729" s="4"/>
      <c r="F1729" s="4"/>
      <c r="G1729" s="4"/>
      <c r="H1729" s="4"/>
      <c r="I1729" s="4"/>
      <c r="J1729" s="5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  <c r="AI1729" s="4"/>
      <c r="AJ1729" s="4"/>
      <c r="AK1729" s="4"/>
      <c r="AL1729" s="4"/>
      <c r="AM1729" s="4"/>
      <c r="AN1729" s="4"/>
      <c r="AO1729" s="4"/>
      <c r="AP1729" s="4"/>
      <c r="AQ1729" s="4"/>
      <c r="AR1729" s="4"/>
      <c r="AT1729" s="4"/>
      <c r="AV1729" s="4"/>
      <c r="AW1729" s="4"/>
      <c r="AX1729" s="4"/>
      <c r="AY1729" s="4"/>
      <c r="AZ1729" s="4"/>
      <c r="BB1729" s="4"/>
      <c r="BC1729" s="4"/>
      <c r="BD1729" s="4"/>
      <c r="BE1729" s="4"/>
      <c r="BF1729" s="4"/>
      <c r="BG1729" s="4"/>
      <c r="BH1729" s="4"/>
      <c r="BI1729" s="4"/>
      <c r="BJ1729" s="4"/>
      <c r="BK1729" s="4"/>
      <c r="BL1729" s="4"/>
      <c r="BM1729" s="4"/>
      <c r="BN1729" s="4"/>
      <c r="BO1729" s="4"/>
      <c r="BP1729" s="4"/>
      <c r="BQ1729" s="4"/>
      <c r="BR1729" s="4"/>
      <c r="BS1729" s="4"/>
      <c r="BT1729" s="4"/>
      <c r="BU1729" s="4"/>
      <c r="BV1729" s="4"/>
      <c r="BW1729" s="4"/>
      <c r="BX1729" s="4"/>
      <c r="BY1729" s="4"/>
      <c r="BZ1729" s="4"/>
      <c r="CA1729" s="4"/>
      <c r="CB1729" s="4"/>
      <c r="CC1729" s="4"/>
      <c r="CD1729" s="4"/>
      <c r="CE1729" s="4"/>
      <c r="CF1729" s="4"/>
      <c r="CG1729" s="4"/>
      <c r="CH1729" s="4"/>
      <c r="CI1729" s="4"/>
      <c r="CJ1729" s="4"/>
      <c r="CK1729" s="4"/>
      <c r="CL1729" s="4"/>
      <c r="CM1729" s="4"/>
      <c r="CN1729" s="4"/>
      <c r="CO1729" s="4"/>
      <c r="CP1729" s="4"/>
      <c r="CQ1729" s="4"/>
      <c r="CR1729" s="4"/>
      <c r="CS1729" s="4"/>
      <c r="CT1729" s="4"/>
      <c r="CU1729" s="4"/>
      <c r="CV1729" s="4"/>
      <c r="CW1729" s="4"/>
    </row>
    <row r="1730" ht="12.75" customHeight="1">
      <c r="A1730" s="4"/>
      <c r="B1730" s="4"/>
      <c r="C1730" s="4"/>
      <c r="D1730" s="4"/>
      <c r="E1730" s="4"/>
      <c r="F1730" s="4"/>
      <c r="G1730" s="4"/>
      <c r="H1730" s="4"/>
      <c r="I1730" s="4"/>
      <c r="J1730" s="5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I1730" s="4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V1730" s="4"/>
      <c r="AW1730" s="4"/>
      <c r="AX1730" s="4"/>
      <c r="AY1730" s="4"/>
      <c r="AZ1730" s="4"/>
      <c r="BB1730" s="4"/>
      <c r="BC1730" s="4"/>
      <c r="BD1730" s="4"/>
      <c r="BE1730" s="4"/>
      <c r="BF1730" s="4"/>
      <c r="BG1730" s="4"/>
      <c r="BH1730" s="4"/>
      <c r="BI1730" s="4"/>
      <c r="BJ1730" s="4"/>
      <c r="BK1730" s="4"/>
      <c r="BL1730" s="4"/>
      <c r="BM1730" s="4"/>
      <c r="BN1730" s="4"/>
      <c r="BO1730" s="4"/>
      <c r="BP1730" s="4"/>
      <c r="BQ1730" s="4"/>
      <c r="BR1730" s="4"/>
      <c r="BS1730" s="4"/>
      <c r="BT1730" s="4"/>
      <c r="BU1730" s="4"/>
      <c r="BV1730" s="4"/>
      <c r="BW1730" s="4"/>
      <c r="BX1730" s="4"/>
      <c r="BY1730" s="4"/>
      <c r="BZ1730" s="4"/>
      <c r="CA1730" s="4"/>
      <c r="CB1730" s="4"/>
      <c r="CC1730" s="4"/>
      <c r="CD1730" s="4"/>
      <c r="CE1730" s="4"/>
      <c r="CF1730" s="4"/>
      <c r="CG1730" s="4"/>
      <c r="CH1730" s="4"/>
      <c r="CI1730" s="4"/>
      <c r="CJ1730" s="4"/>
      <c r="CK1730" s="4"/>
      <c r="CL1730" s="4"/>
      <c r="CM1730" s="4"/>
      <c r="CN1730" s="4"/>
      <c r="CO1730" s="4"/>
      <c r="CP1730" s="4"/>
      <c r="CQ1730" s="4"/>
      <c r="CR1730" s="4"/>
      <c r="CS1730" s="4"/>
      <c r="CT1730" s="4"/>
      <c r="CU1730" s="4"/>
      <c r="CV1730" s="4"/>
      <c r="CW1730" s="4"/>
    </row>
    <row r="1731" ht="12.75" customHeight="1">
      <c r="A1731" s="4"/>
      <c r="B1731" s="4"/>
      <c r="C1731" s="4"/>
      <c r="D1731" s="4"/>
      <c r="E1731" s="4"/>
      <c r="F1731" s="4"/>
      <c r="G1731" s="4"/>
      <c r="H1731" s="4"/>
      <c r="I1731" s="4"/>
      <c r="J1731" s="5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H1731" s="4"/>
      <c r="AI1731" s="4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V1731" s="4"/>
      <c r="AW1731" s="4"/>
      <c r="AX1731" s="4"/>
      <c r="AY1731" s="4"/>
      <c r="AZ1731" s="4"/>
      <c r="BB1731" s="4"/>
      <c r="BC1731" s="4"/>
      <c r="BD1731" s="4"/>
      <c r="BE1731" s="4"/>
      <c r="BF1731" s="4"/>
      <c r="BG1731" s="4"/>
      <c r="BH1731" s="4"/>
      <c r="BI1731" s="4"/>
      <c r="BJ1731" s="4"/>
      <c r="BK1731" s="4"/>
      <c r="BL1731" s="4"/>
      <c r="BM1731" s="4"/>
      <c r="BN1731" s="4"/>
      <c r="BO1731" s="4"/>
      <c r="BP1731" s="4"/>
      <c r="BQ1731" s="4"/>
      <c r="BR1731" s="4"/>
      <c r="BS1731" s="4"/>
      <c r="BT1731" s="4"/>
      <c r="BU1731" s="4"/>
      <c r="BV1731" s="4"/>
      <c r="BW1731" s="4"/>
      <c r="BX1731" s="4"/>
      <c r="BY1731" s="4"/>
      <c r="BZ1731" s="4"/>
      <c r="CA1731" s="4"/>
      <c r="CB1731" s="4"/>
      <c r="CC1731" s="4"/>
      <c r="CD1731" s="4"/>
      <c r="CE1731" s="4"/>
      <c r="CF1731" s="4"/>
      <c r="CG1731" s="4"/>
      <c r="CH1731" s="4"/>
      <c r="CI1731" s="4"/>
      <c r="CJ1731" s="4"/>
      <c r="CK1731" s="4"/>
      <c r="CL1731" s="4"/>
      <c r="CM1731" s="4"/>
      <c r="CN1731" s="4"/>
      <c r="CO1731" s="4"/>
      <c r="CP1731" s="4"/>
      <c r="CQ1731" s="4"/>
      <c r="CR1731" s="4"/>
      <c r="CS1731" s="4"/>
      <c r="CT1731" s="4"/>
      <c r="CU1731" s="4"/>
      <c r="CV1731" s="4"/>
      <c r="CW1731" s="4"/>
    </row>
    <row r="1732" ht="12.75" customHeight="1">
      <c r="A1732" s="4"/>
      <c r="B1732" s="4"/>
      <c r="C1732" s="4"/>
      <c r="D1732" s="4"/>
      <c r="E1732" s="4"/>
      <c r="F1732" s="4"/>
      <c r="G1732" s="4"/>
      <c r="H1732" s="4"/>
      <c r="I1732" s="4"/>
      <c r="J1732" s="5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H1732" s="4"/>
      <c r="AI1732" s="4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V1732" s="4"/>
      <c r="AW1732" s="4"/>
      <c r="AX1732" s="4"/>
      <c r="AY1732" s="4"/>
      <c r="AZ1732" s="4"/>
      <c r="BB1732" s="4"/>
      <c r="BC1732" s="4"/>
      <c r="BD1732" s="4"/>
      <c r="BE1732" s="4"/>
      <c r="BF1732" s="4"/>
      <c r="BG1732" s="4"/>
      <c r="BH1732" s="4"/>
      <c r="BI1732" s="4"/>
      <c r="BJ1732" s="4"/>
      <c r="BK1732" s="4"/>
      <c r="BL1732" s="4"/>
      <c r="BM1732" s="4"/>
      <c r="BN1732" s="4"/>
      <c r="BO1732" s="4"/>
      <c r="BP1732" s="4"/>
      <c r="BQ1732" s="4"/>
      <c r="BR1732" s="4"/>
      <c r="BS1732" s="4"/>
      <c r="BT1732" s="4"/>
      <c r="BU1732" s="4"/>
      <c r="BV1732" s="4"/>
      <c r="BW1732" s="4"/>
      <c r="BX1732" s="4"/>
      <c r="BY1732" s="4"/>
      <c r="BZ1732" s="4"/>
      <c r="CA1732" s="4"/>
      <c r="CB1732" s="4"/>
      <c r="CC1732" s="4"/>
      <c r="CD1732" s="4"/>
      <c r="CE1732" s="4"/>
      <c r="CF1732" s="4"/>
      <c r="CG1732" s="4"/>
      <c r="CH1732" s="4"/>
      <c r="CI1732" s="4"/>
      <c r="CJ1732" s="4"/>
      <c r="CK1732" s="4"/>
      <c r="CL1732" s="4"/>
      <c r="CM1732" s="4"/>
      <c r="CN1732" s="4"/>
      <c r="CO1732" s="4"/>
      <c r="CP1732" s="4"/>
      <c r="CQ1732" s="4"/>
      <c r="CR1732" s="4"/>
      <c r="CS1732" s="4"/>
      <c r="CT1732" s="4"/>
      <c r="CU1732" s="4"/>
      <c r="CV1732" s="4"/>
      <c r="CW1732" s="4"/>
    </row>
    <row r="1733" ht="12.75" customHeight="1">
      <c r="A1733" s="4"/>
      <c r="B1733" s="4"/>
      <c r="C1733" s="4"/>
      <c r="D1733" s="4"/>
      <c r="E1733" s="4"/>
      <c r="F1733" s="4"/>
      <c r="G1733" s="4"/>
      <c r="H1733" s="4"/>
      <c r="I1733" s="4"/>
      <c r="J1733" s="5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H1733" s="4"/>
      <c r="AI1733" s="4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V1733" s="4"/>
      <c r="AW1733" s="4"/>
      <c r="AX1733" s="4"/>
      <c r="AY1733" s="4"/>
      <c r="AZ1733" s="4"/>
      <c r="BB1733" s="4"/>
      <c r="BC1733" s="4"/>
      <c r="BD1733" s="4"/>
      <c r="BE1733" s="4"/>
      <c r="BF1733" s="4"/>
      <c r="BG1733" s="4"/>
      <c r="BH1733" s="4"/>
      <c r="BI1733" s="4"/>
      <c r="BJ1733" s="4"/>
      <c r="BK1733" s="4"/>
      <c r="BL1733" s="4"/>
      <c r="BM1733" s="4"/>
      <c r="BN1733" s="4"/>
      <c r="BO1733" s="4"/>
      <c r="BP1733" s="4"/>
      <c r="BQ1733" s="4"/>
      <c r="BR1733" s="4"/>
      <c r="BS1733" s="4"/>
      <c r="BT1733" s="4"/>
      <c r="BU1733" s="4"/>
      <c r="BV1733" s="4"/>
      <c r="BW1733" s="4"/>
      <c r="BX1733" s="4"/>
      <c r="BY1733" s="4"/>
      <c r="BZ1733" s="4"/>
      <c r="CA1733" s="4"/>
      <c r="CB1733" s="4"/>
      <c r="CC1733" s="4"/>
      <c r="CD1733" s="4"/>
      <c r="CE1733" s="4"/>
      <c r="CF1733" s="4"/>
      <c r="CG1733" s="4"/>
      <c r="CH1733" s="4"/>
      <c r="CI1733" s="4"/>
      <c r="CJ1733" s="4"/>
      <c r="CK1733" s="4"/>
      <c r="CL1733" s="4"/>
      <c r="CM1733" s="4"/>
      <c r="CN1733" s="4"/>
      <c r="CO1733" s="4"/>
      <c r="CP1733" s="4"/>
      <c r="CQ1733" s="4"/>
      <c r="CR1733" s="4"/>
      <c r="CS1733" s="4"/>
      <c r="CT1733" s="4"/>
      <c r="CU1733" s="4"/>
      <c r="CV1733" s="4"/>
      <c r="CW1733" s="4"/>
    </row>
    <row r="1734" ht="12.75" customHeight="1">
      <c r="A1734" s="4"/>
      <c r="B1734" s="4"/>
      <c r="C1734" s="4"/>
      <c r="D1734" s="4"/>
      <c r="E1734" s="4"/>
      <c r="F1734" s="4"/>
      <c r="G1734" s="4"/>
      <c r="H1734" s="4"/>
      <c r="I1734" s="4"/>
      <c r="J1734" s="5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H1734" s="4"/>
      <c r="AI1734" s="4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V1734" s="4"/>
      <c r="AW1734" s="4"/>
      <c r="AX1734" s="4"/>
      <c r="AY1734" s="4"/>
      <c r="AZ1734" s="4"/>
      <c r="BB1734" s="4"/>
      <c r="BC1734" s="4"/>
      <c r="BD1734" s="4"/>
      <c r="BE1734" s="4"/>
      <c r="BF1734" s="4"/>
      <c r="BG1734" s="4"/>
      <c r="BH1734" s="4"/>
      <c r="BI1734" s="4"/>
      <c r="BJ1734" s="4"/>
      <c r="BK1734" s="4"/>
      <c r="BL1734" s="4"/>
      <c r="BM1734" s="4"/>
      <c r="BN1734" s="4"/>
      <c r="BO1734" s="4"/>
      <c r="BP1734" s="4"/>
      <c r="BQ1734" s="4"/>
      <c r="BR1734" s="4"/>
      <c r="BS1734" s="4"/>
      <c r="BT1734" s="4"/>
      <c r="BU1734" s="4"/>
      <c r="BV1734" s="4"/>
      <c r="BW1734" s="4"/>
      <c r="BX1734" s="4"/>
      <c r="BY1734" s="4"/>
      <c r="BZ1734" s="4"/>
      <c r="CA1734" s="4"/>
      <c r="CB1734" s="4"/>
      <c r="CC1734" s="4"/>
      <c r="CD1734" s="4"/>
      <c r="CE1734" s="4"/>
      <c r="CF1734" s="4"/>
      <c r="CG1734" s="4"/>
      <c r="CH1734" s="4"/>
      <c r="CI1734" s="4"/>
      <c r="CJ1734" s="4"/>
      <c r="CK1734" s="4"/>
      <c r="CL1734" s="4"/>
      <c r="CM1734" s="4"/>
      <c r="CN1734" s="4"/>
      <c r="CO1734" s="4"/>
      <c r="CP1734" s="4"/>
      <c r="CQ1734" s="4"/>
      <c r="CR1734" s="4"/>
      <c r="CS1734" s="4"/>
      <c r="CT1734" s="4"/>
      <c r="CU1734" s="4"/>
      <c r="CV1734" s="4"/>
      <c r="CW1734" s="4"/>
    </row>
    <row r="1735" ht="12.75" customHeight="1">
      <c r="A1735" s="4"/>
      <c r="B1735" s="4"/>
      <c r="C1735" s="4"/>
      <c r="D1735" s="4"/>
      <c r="E1735" s="4"/>
      <c r="F1735" s="4"/>
      <c r="G1735" s="4"/>
      <c r="H1735" s="4"/>
      <c r="I1735" s="4"/>
      <c r="J1735" s="5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I1735" s="4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V1735" s="4"/>
      <c r="AW1735" s="4"/>
      <c r="AX1735" s="4"/>
      <c r="AY1735" s="4"/>
      <c r="AZ1735" s="4"/>
      <c r="BB1735" s="4"/>
      <c r="BC1735" s="4"/>
      <c r="BD1735" s="4"/>
      <c r="BE1735" s="4"/>
      <c r="BF1735" s="4"/>
      <c r="BG1735" s="4"/>
      <c r="BH1735" s="4"/>
      <c r="BI1735" s="4"/>
      <c r="BJ1735" s="4"/>
      <c r="BK1735" s="4"/>
      <c r="BL1735" s="4"/>
      <c r="BM1735" s="4"/>
      <c r="BN1735" s="4"/>
      <c r="BO1735" s="4"/>
      <c r="BP1735" s="4"/>
      <c r="BQ1735" s="4"/>
      <c r="BR1735" s="4"/>
      <c r="BS1735" s="4"/>
      <c r="BT1735" s="4"/>
      <c r="BU1735" s="4"/>
      <c r="BV1735" s="4"/>
      <c r="BW1735" s="4"/>
      <c r="BX1735" s="4"/>
      <c r="BY1735" s="4"/>
      <c r="BZ1735" s="4"/>
      <c r="CA1735" s="4"/>
      <c r="CB1735" s="4"/>
      <c r="CC1735" s="4"/>
      <c r="CD1735" s="4"/>
      <c r="CE1735" s="4"/>
      <c r="CF1735" s="4"/>
      <c r="CG1735" s="4"/>
      <c r="CH1735" s="4"/>
      <c r="CI1735" s="4"/>
      <c r="CJ1735" s="4"/>
      <c r="CK1735" s="4"/>
      <c r="CL1735" s="4"/>
      <c r="CM1735" s="4"/>
      <c r="CN1735" s="4"/>
      <c r="CO1735" s="4"/>
      <c r="CP1735" s="4"/>
      <c r="CQ1735" s="4"/>
      <c r="CR1735" s="4"/>
      <c r="CS1735" s="4"/>
      <c r="CT1735" s="4"/>
      <c r="CU1735" s="4"/>
      <c r="CV1735" s="4"/>
      <c r="CW1735" s="4"/>
    </row>
    <row r="1736" ht="12.75" customHeight="1">
      <c r="A1736" s="4"/>
      <c r="B1736" s="4"/>
      <c r="C1736" s="4"/>
      <c r="D1736" s="4"/>
      <c r="E1736" s="4"/>
      <c r="F1736" s="4"/>
      <c r="G1736" s="4"/>
      <c r="H1736" s="4"/>
      <c r="I1736" s="4"/>
      <c r="J1736" s="5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  <c r="AI1736" s="4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V1736" s="4"/>
      <c r="AW1736" s="4"/>
      <c r="AX1736" s="4"/>
      <c r="AY1736" s="4"/>
      <c r="AZ1736" s="4"/>
      <c r="BB1736" s="4"/>
      <c r="BC1736" s="4"/>
      <c r="BD1736" s="4"/>
      <c r="BE1736" s="4"/>
      <c r="BF1736" s="4"/>
      <c r="BG1736" s="4"/>
      <c r="BH1736" s="4"/>
      <c r="BI1736" s="4"/>
      <c r="BJ1736" s="4"/>
      <c r="BK1736" s="4"/>
      <c r="BL1736" s="4"/>
      <c r="BM1736" s="4"/>
      <c r="BN1736" s="4"/>
      <c r="BO1736" s="4"/>
      <c r="BP1736" s="4"/>
      <c r="BQ1736" s="4"/>
      <c r="BR1736" s="4"/>
      <c r="BS1736" s="4"/>
      <c r="BT1736" s="4"/>
      <c r="BU1736" s="4"/>
      <c r="BV1736" s="4"/>
      <c r="BW1736" s="4"/>
      <c r="BX1736" s="4"/>
      <c r="BY1736" s="4"/>
      <c r="BZ1736" s="4"/>
      <c r="CA1736" s="4"/>
      <c r="CB1736" s="4"/>
      <c r="CC1736" s="4"/>
      <c r="CD1736" s="4"/>
      <c r="CE1736" s="4"/>
      <c r="CF1736" s="4"/>
      <c r="CG1736" s="4"/>
      <c r="CH1736" s="4"/>
      <c r="CI1736" s="4"/>
      <c r="CJ1736" s="4"/>
      <c r="CK1736" s="4"/>
      <c r="CL1736" s="4"/>
      <c r="CM1736" s="4"/>
      <c r="CN1736" s="4"/>
      <c r="CO1736" s="4"/>
      <c r="CP1736" s="4"/>
      <c r="CQ1736" s="4"/>
      <c r="CR1736" s="4"/>
      <c r="CS1736" s="4"/>
      <c r="CT1736" s="4"/>
      <c r="CU1736" s="4"/>
      <c r="CV1736" s="4"/>
      <c r="CW1736" s="4"/>
    </row>
    <row r="1737" ht="12.75" customHeight="1">
      <c r="A1737" s="4"/>
      <c r="B1737" s="4"/>
      <c r="C1737" s="4"/>
      <c r="D1737" s="4"/>
      <c r="E1737" s="4"/>
      <c r="F1737" s="4"/>
      <c r="G1737" s="4"/>
      <c r="H1737" s="4"/>
      <c r="I1737" s="4"/>
      <c r="J1737" s="5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H1737" s="4"/>
      <c r="AI1737" s="4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V1737" s="4"/>
      <c r="AW1737" s="4"/>
      <c r="AX1737" s="4"/>
      <c r="AY1737" s="4"/>
      <c r="AZ1737" s="4"/>
      <c r="BB1737" s="4"/>
      <c r="BC1737" s="4"/>
      <c r="BD1737" s="4"/>
      <c r="BE1737" s="4"/>
      <c r="BF1737" s="4"/>
      <c r="BG1737" s="4"/>
      <c r="BH1737" s="4"/>
      <c r="BI1737" s="4"/>
      <c r="BJ1737" s="4"/>
      <c r="BK1737" s="4"/>
      <c r="BL1737" s="4"/>
      <c r="BM1737" s="4"/>
      <c r="BN1737" s="4"/>
      <c r="BO1737" s="4"/>
      <c r="BP1737" s="4"/>
      <c r="BQ1737" s="4"/>
      <c r="BR1737" s="4"/>
      <c r="BS1737" s="4"/>
      <c r="BT1737" s="4"/>
      <c r="BU1737" s="4"/>
      <c r="BV1737" s="4"/>
      <c r="BW1737" s="4"/>
      <c r="BX1737" s="4"/>
      <c r="BY1737" s="4"/>
      <c r="BZ1737" s="4"/>
      <c r="CA1737" s="4"/>
      <c r="CB1737" s="4"/>
      <c r="CC1737" s="4"/>
      <c r="CD1737" s="4"/>
      <c r="CE1737" s="4"/>
      <c r="CF1737" s="4"/>
      <c r="CG1737" s="4"/>
      <c r="CH1737" s="4"/>
      <c r="CI1737" s="4"/>
      <c r="CJ1737" s="4"/>
      <c r="CK1737" s="4"/>
      <c r="CL1737" s="4"/>
      <c r="CM1737" s="4"/>
      <c r="CN1737" s="4"/>
      <c r="CO1737" s="4"/>
      <c r="CP1737" s="4"/>
      <c r="CQ1737" s="4"/>
      <c r="CR1737" s="4"/>
      <c r="CS1737" s="4"/>
      <c r="CT1737" s="4"/>
      <c r="CU1737" s="4"/>
      <c r="CV1737" s="4"/>
      <c r="CW1737" s="4"/>
    </row>
    <row r="1738" ht="12.75" customHeight="1">
      <c r="A1738" s="4"/>
      <c r="B1738" s="4"/>
      <c r="C1738" s="4"/>
      <c r="D1738" s="4"/>
      <c r="E1738" s="4"/>
      <c r="F1738" s="4"/>
      <c r="G1738" s="4"/>
      <c r="H1738" s="4"/>
      <c r="I1738" s="4"/>
      <c r="J1738" s="5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H1738" s="4"/>
      <c r="AI1738" s="4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V1738" s="4"/>
      <c r="AW1738" s="4"/>
      <c r="AX1738" s="4"/>
      <c r="AY1738" s="4"/>
      <c r="AZ1738" s="4"/>
      <c r="BB1738" s="4"/>
      <c r="BC1738" s="4"/>
      <c r="BD1738" s="4"/>
      <c r="BE1738" s="4"/>
      <c r="BF1738" s="4"/>
      <c r="BG1738" s="4"/>
      <c r="BH1738" s="4"/>
      <c r="BI1738" s="4"/>
      <c r="BJ1738" s="4"/>
      <c r="BK1738" s="4"/>
      <c r="BL1738" s="4"/>
      <c r="BM1738" s="4"/>
      <c r="BN1738" s="4"/>
      <c r="BO1738" s="4"/>
      <c r="BP1738" s="4"/>
      <c r="BQ1738" s="4"/>
      <c r="BR1738" s="4"/>
      <c r="BS1738" s="4"/>
      <c r="BT1738" s="4"/>
      <c r="BU1738" s="4"/>
      <c r="BV1738" s="4"/>
      <c r="BW1738" s="4"/>
      <c r="BX1738" s="4"/>
      <c r="BY1738" s="4"/>
      <c r="BZ1738" s="4"/>
      <c r="CA1738" s="4"/>
      <c r="CB1738" s="4"/>
      <c r="CC1738" s="4"/>
      <c r="CD1738" s="4"/>
      <c r="CE1738" s="4"/>
      <c r="CF1738" s="4"/>
      <c r="CG1738" s="4"/>
      <c r="CH1738" s="4"/>
      <c r="CI1738" s="4"/>
      <c r="CJ1738" s="4"/>
      <c r="CK1738" s="4"/>
      <c r="CL1738" s="4"/>
      <c r="CM1738" s="4"/>
      <c r="CN1738" s="4"/>
      <c r="CO1738" s="4"/>
      <c r="CP1738" s="4"/>
      <c r="CQ1738" s="4"/>
      <c r="CR1738" s="4"/>
      <c r="CS1738" s="4"/>
      <c r="CT1738" s="4"/>
      <c r="CU1738" s="4"/>
      <c r="CV1738" s="4"/>
      <c r="CW1738" s="4"/>
    </row>
    <row r="1739" ht="12.75" customHeight="1">
      <c r="A1739" s="4"/>
      <c r="B1739" s="4"/>
      <c r="C1739" s="4"/>
      <c r="D1739" s="4"/>
      <c r="E1739" s="4"/>
      <c r="F1739" s="4"/>
      <c r="G1739" s="4"/>
      <c r="H1739" s="4"/>
      <c r="I1739" s="4"/>
      <c r="J1739" s="5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H1739" s="4"/>
      <c r="AI1739" s="4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V1739" s="4"/>
      <c r="AW1739" s="4"/>
      <c r="AX1739" s="4"/>
      <c r="AY1739" s="4"/>
      <c r="AZ1739" s="4"/>
      <c r="BB1739" s="4"/>
      <c r="BC1739" s="4"/>
      <c r="BD1739" s="4"/>
      <c r="BE1739" s="4"/>
      <c r="BF1739" s="4"/>
      <c r="BG1739" s="4"/>
      <c r="BH1739" s="4"/>
      <c r="BI1739" s="4"/>
      <c r="BJ1739" s="4"/>
      <c r="BK1739" s="4"/>
      <c r="BL1739" s="4"/>
      <c r="BM1739" s="4"/>
      <c r="BN1739" s="4"/>
      <c r="BO1739" s="4"/>
      <c r="BP1739" s="4"/>
      <c r="BQ1739" s="4"/>
      <c r="BR1739" s="4"/>
      <c r="BS1739" s="4"/>
      <c r="BT1739" s="4"/>
      <c r="BU1739" s="4"/>
      <c r="BV1739" s="4"/>
      <c r="BW1739" s="4"/>
      <c r="BX1739" s="4"/>
      <c r="BY1739" s="4"/>
      <c r="BZ1739" s="4"/>
      <c r="CA1739" s="4"/>
      <c r="CB1739" s="4"/>
      <c r="CC1739" s="4"/>
      <c r="CD1739" s="4"/>
      <c r="CE1739" s="4"/>
      <c r="CF1739" s="4"/>
      <c r="CG1739" s="4"/>
      <c r="CH1739" s="4"/>
      <c r="CI1739" s="4"/>
      <c r="CJ1739" s="4"/>
      <c r="CK1739" s="4"/>
      <c r="CL1739" s="4"/>
      <c r="CM1739" s="4"/>
      <c r="CN1739" s="4"/>
      <c r="CO1739" s="4"/>
      <c r="CP1739" s="4"/>
      <c r="CQ1739" s="4"/>
      <c r="CR1739" s="4"/>
      <c r="CS1739" s="4"/>
      <c r="CT1739" s="4"/>
      <c r="CU1739" s="4"/>
      <c r="CV1739" s="4"/>
      <c r="CW1739" s="4"/>
    </row>
    <row r="1740" ht="12.75" customHeight="1">
      <c r="A1740" s="4"/>
      <c r="B1740" s="4"/>
      <c r="C1740" s="4"/>
      <c r="D1740" s="4"/>
      <c r="E1740" s="4"/>
      <c r="F1740" s="4"/>
      <c r="G1740" s="4"/>
      <c r="H1740" s="4"/>
      <c r="I1740" s="4"/>
      <c r="J1740" s="5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V1740" s="4"/>
      <c r="AW1740" s="4"/>
      <c r="AX1740" s="4"/>
      <c r="AY1740" s="4"/>
      <c r="AZ1740" s="4"/>
      <c r="BB1740" s="4"/>
      <c r="BC1740" s="4"/>
      <c r="BD1740" s="4"/>
      <c r="BE1740" s="4"/>
      <c r="BF1740" s="4"/>
      <c r="BG1740" s="4"/>
      <c r="BH1740" s="4"/>
      <c r="BI1740" s="4"/>
      <c r="BJ1740" s="4"/>
      <c r="BK1740" s="4"/>
      <c r="BL1740" s="4"/>
      <c r="BM1740" s="4"/>
      <c r="BN1740" s="4"/>
      <c r="BO1740" s="4"/>
      <c r="BP1740" s="4"/>
      <c r="BQ1740" s="4"/>
      <c r="BR1740" s="4"/>
      <c r="BS1740" s="4"/>
      <c r="BT1740" s="4"/>
      <c r="BU1740" s="4"/>
      <c r="BV1740" s="4"/>
      <c r="BW1740" s="4"/>
      <c r="BX1740" s="4"/>
      <c r="BY1740" s="4"/>
      <c r="BZ1740" s="4"/>
      <c r="CA1740" s="4"/>
      <c r="CB1740" s="4"/>
      <c r="CC1740" s="4"/>
      <c r="CD1740" s="4"/>
      <c r="CE1740" s="4"/>
      <c r="CF1740" s="4"/>
      <c r="CG1740" s="4"/>
      <c r="CH1740" s="4"/>
      <c r="CI1740" s="4"/>
      <c r="CJ1740" s="4"/>
      <c r="CK1740" s="4"/>
      <c r="CL1740" s="4"/>
      <c r="CM1740" s="4"/>
      <c r="CN1740" s="4"/>
      <c r="CO1740" s="4"/>
      <c r="CP1740" s="4"/>
      <c r="CQ1740" s="4"/>
      <c r="CR1740" s="4"/>
      <c r="CS1740" s="4"/>
      <c r="CT1740" s="4"/>
      <c r="CU1740" s="4"/>
      <c r="CV1740" s="4"/>
      <c r="CW1740" s="4"/>
    </row>
    <row r="1741" ht="12.75" customHeight="1">
      <c r="A1741" s="4"/>
      <c r="B1741" s="4"/>
      <c r="C1741" s="4"/>
      <c r="D1741" s="4"/>
      <c r="E1741" s="4"/>
      <c r="F1741" s="4"/>
      <c r="G1741" s="4"/>
      <c r="H1741" s="4"/>
      <c r="I1741" s="4"/>
      <c r="J1741" s="5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H1741" s="4"/>
      <c r="AI1741" s="4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V1741" s="4"/>
      <c r="AW1741" s="4"/>
      <c r="AX1741" s="4"/>
      <c r="AY1741" s="4"/>
      <c r="AZ1741" s="4"/>
      <c r="BB1741" s="4"/>
      <c r="BC1741" s="4"/>
      <c r="BD1741" s="4"/>
      <c r="BE1741" s="4"/>
      <c r="BF1741" s="4"/>
      <c r="BG1741" s="4"/>
      <c r="BH1741" s="4"/>
      <c r="BI1741" s="4"/>
      <c r="BJ1741" s="4"/>
      <c r="BK1741" s="4"/>
      <c r="BL1741" s="4"/>
      <c r="BM1741" s="4"/>
      <c r="BN1741" s="4"/>
      <c r="BO1741" s="4"/>
      <c r="BP1741" s="4"/>
      <c r="BQ1741" s="4"/>
      <c r="BR1741" s="4"/>
      <c r="BS1741" s="4"/>
      <c r="BT1741" s="4"/>
      <c r="BU1741" s="4"/>
      <c r="BV1741" s="4"/>
      <c r="BW1741" s="4"/>
      <c r="BX1741" s="4"/>
      <c r="BY1741" s="4"/>
      <c r="BZ1741" s="4"/>
      <c r="CA1741" s="4"/>
      <c r="CB1741" s="4"/>
      <c r="CC1741" s="4"/>
      <c r="CD1741" s="4"/>
      <c r="CE1741" s="4"/>
      <c r="CF1741" s="4"/>
      <c r="CG1741" s="4"/>
      <c r="CH1741" s="4"/>
      <c r="CI1741" s="4"/>
      <c r="CJ1741" s="4"/>
      <c r="CK1741" s="4"/>
      <c r="CL1741" s="4"/>
      <c r="CM1741" s="4"/>
      <c r="CN1741" s="4"/>
      <c r="CO1741" s="4"/>
      <c r="CP1741" s="4"/>
      <c r="CQ1741" s="4"/>
      <c r="CR1741" s="4"/>
      <c r="CS1741" s="4"/>
      <c r="CT1741" s="4"/>
      <c r="CU1741" s="4"/>
      <c r="CV1741" s="4"/>
      <c r="CW1741" s="4"/>
    </row>
    <row r="1742" ht="12.75" customHeight="1">
      <c r="A1742" s="4"/>
      <c r="B1742" s="4"/>
      <c r="C1742" s="4"/>
      <c r="D1742" s="4"/>
      <c r="E1742" s="4"/>
      <c r="F1742" s="4"/>
      <c r="G1742" s="4"/>
      <c r="H1742" s="4"/>
      <c r="I1742" s="4"/>
      <c r="J1742" s="5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4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V1742" s="4"/>
      <c r="AW1742" s="4"/>
      <c r="AX1742" s="4"/>
      <c r="AY1742" s="4"/>
      <c r="AZ1742" s="4"/>
      <c r="BB1742" s="4"/>
      <c r="BC1742" s="4"/>
      <c r="BD1742" s="4"/>
      <c r="BE1742" s="4"/>
      <c r="BF1742" s="4"/>
      <c r="BG1742" s="4"/>
      <c r="BH1742" s="4"/>
      <c r="BI1742" s="4"/>
      <c r="BJ1742" s="4"/>
      <c r="BK1742" s="4"/>
      <c r="BL1742" s="4"/>
      <c r="BM1742" s="4"/>
      <c r="BN1742" s="4"/>
      <c r="BO1742" s="4"/>
      <c r="BP1742" s="4"/>
      <c r="BQ1742" s="4"/>
      <c r="BR1742" s="4"/>
      <c r="BS1742" s="4"/>
      <c r="BT1742" s="4"/>
      <c r="BU1742" s="4"/>
      <c r="BV1742" s="4"/>
      <c r="BW1742" s="4"/>
      <c r="BX1742" s="4"/>
      <c r="BY1742" s="4"/>
      <c r="BZ1742" s="4"/>
      <c r="CA1742" s="4"/>
      <c r="CB1742" s="4"/>
      <c r="CC1742" s="4"/>
      <c r="CD1742" s="4"/>
      <c r="CE1742" s="4"/>
      <c r="CF1742" s="4"/>
      <c r="CG1742" s="4"/>
      <c r="CH1742" s="4"/>
      <c r="CI1742" s="4"/>
      <c r="CJ1742" s="4"/>
      <c r="CK1742" s="4"/>
      <c r="CL1742" s="4"/>
      <c r="CM1742" s="4"/>
      <c r="CN1742" s="4"/>
      <c r="CO1742" s="4"/>
      <c r="CP1742" s="4"/>
      <c r="CQ1742" s="4"/>
      <c r="CR1742" s="4"/>
      <c r="CS1742" s="4"/>
      <c r="CT1742" s="4"/>
      <c r="CU1742" s="4"/>
      <c r="CV1742" s="4"/>
      <c r="CW1742" s="4"/>
    </row>
    <row r="1743" ht="12.75" customHeight="1">
      <c r="A1743" s="4"/>
      <c r="B1743" s="4"/>
      <c r="C1743" s="4"/>
      <c r="D1743" s="4"/>
      <c r="E1743" s="4"/>
      <c r="F1743" s="4"/>
      <c r="G1743" s="4"/>
      <c r="H1743" s="4"/>
      <c r="I1743" s="4"/>
      <c r="J1743" s="5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H1743" s="4"/>
      <c r="AI1743" s="4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V1743" s="4"/>
      <c r="AW1743" s="4"/>
      <c r="AX1743" s="4"/>
      <c r="AY1743" s="4"/>
      <c r="AZ1743" s="4"/>
      <c r="BB1743" s="4"/>
      <c r="BC1743" s="4"/>
      <c r="BD1743" s="4"/>
      <c r="BE1743" s="4"/>
      <c r="BF1743" s="4"/>
      <c r="BG1743" s="4"/>
      <c r="BH1743" s="4"/>
      <c r="BI1743" s="4"/>
      <c r="BJ1743" s="4"/>
      <c r="BK1743" s="4"/>
      <c r="BL1743" s="4"/>
      <c r="BM1743" s="4"/>
      <c r="BN1743" s="4"/>
      <c r="BO1743" s="4"/>
      <c r="BP1743" s="4"/>
      <c r="BQ1743" s="4"/>
      <c r="BR1743" s="4"/>
      <c r="BS1743" s="4"/>
      <c r="BT1743" s="4"/>
      <c r="BU1743" s="4"/>
      <c r="BV1743" s="4"/>
      <c r="BW1743" s="4"/>
      <c r="BX1743" s="4"/>
      <c r="BY1743" s="4"/>
      <c r="BZ1743" s="4"/>
      <c r="CA1743" s="4"/>
      <c r="CB1743" s="4"/>
      <c r="CC1743" s="4"/>
      <c r="CD1743" s="4"/>
      <c r="CE1743" s="4"/>
      <c r="CF1743" s="4"/>
      <c r="CG1743" s="4"/>
      <c r="CH1743" s="4"/>
      <c r="CI1743" s="4"/>
      <c r="CJ1743" s="4"/>
      <c r="CK1743" s="4"/>
      <c r="CL1743" s="4"/>
      <c r="CM1743" s="4"/>
      <c r="CN1743" s="4"/>
      <c r="CO1743" s="4"/>
      <c r="CP1743" s="4"/>
      <c r="CQ1743" s="4"/>
      <c r="CR1743" s="4"/>
      <c r="CS1743" s="4"/>
      <c r="CT1743" s="4"/>
      <c r="CU1743" s="4"/>
      <c r="CV1743" s="4"/>
      <c r="CW1743" s="4"/>
    </row>
    <row r="1744" ht="12.75" customHeight="1">
      <c r="A1744" s="4"/>
      <c r="B1744" s="4"/>
      <c r="C1744" s="4"/>
      <c r="D1744" s="4"/>
      <c r="E1744" s="4"/>
      <c r="F1744" s="4"/>
      <c r="G1744" s="4"/>
      <c r="H1744" s="4"/>
      <c r="I1744" s="4"/>
      <c r="J1744" s="5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V1744" s="4"/>
      <c r="AW1744" s="4"/>
      <c r="AX1744" s="4"/>
      <c r="AY1744" s="4"/>
      <c r="AZ1744" s="4"/>
      <c r="BB1744" s="4"/>
      <c r="BC1744" s="4"/>
      <c r="BD1744" s="4"/>
      <c r="BE1744" s="4"/>
      <c r="BF1744" s="4"/>
      <c r="BG1744" s="4"/>
      <c r="BH1744" s="4"/>
      <c r="BI1744" s="4"/>
      <c r="BJ1744" s="4"/>
      <c r="BK1744" s="4"/>
      <c r="BL1744" s="4"/>
      <c r="BM1744" s="4"/>
      <c r="BN1744" s="4"/>
      <c r="BO1744" s="4"/>
      <c r="BP1744" s="4"/>
      <c r="BQ1744" s="4"/>
      <c r="BR1744" s="4"/>
      <c r="BS1744" s="4"/>
      <c r="BT1744" s="4"/>
      <c r="BU1744" s="4"/>
      <c r="BV1744" s="4"/>
      <c r="BW1744" s="4"/>
      <c r="BX1744" s="4"/>
      <c r="BY1744" s="4"/>
      <c r="BZ1744" s="4"/>
      <c r="CA1744" s="4"/>
      <c r="CB1744" s="4"/>
      <c r="CC1744" s="4"/>
      <c r="CD1744" s="4"/>
      <c r="CE1744" s="4"/>
      <c r="CF1744" s="4"/>
      <c r="CG1744" s="4"/>
      <c r="CH1744" s="4"/>
      <c r="CI1744" s="4"/>
      <c r="CJ1744" s="4"/>
      <c r="CK1744" s="4"/>
      <c r="CL1744" s="4"/>
      <c r="CM1744" s="4"/>
      <c r="CN1744" s="4"/>
      <c r="CO1744" s="4"/>
      <c r="CP1744" s="4"/>
      <c r="CQ1744" s="4"/>
      <c r="CR1744" s="4"/>
      <c r="CS1744" s="4"/>
      <c r="CT1744" s="4"/>
      <c r="CU1744" s="4"/>
      <c r="CV1744" s="4"/>
      <c r="CW1744" s="4"/>
    </row>
    <row r="1745" ht="12.75" customHeight="1">
      <c r="A1745" s="4"/>
      <c r="B1745" s="4"/>
      <c r="C1745" s="4"/>
      <c r="D1745" s="4"/>
      <c r="E1745" s="4"/>
      <c r="F1745" s="4"/>
      <c r="G1745" s="4"/>
      <c r="H1745" s="4"/>
      <c r="I1745" s="4"/>
      <c r="J1745" s="5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H1745" s="4"/>
      <c r="AI1745" s="4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V1745" s="4"/>
      <c r="AW1745" s="4"/>
      <c r="AX1745" s="4"/>
      <c r="AY1745" s="4"/>
      <c r="AZ1745" s="4"/>
      <c r="BB1745" s="4"/>
      <c r="BC1745" s="4"/>
      <c r="BD1745" s="4"/>
      <c r="BE1745" s="4"/>
      <c r="BF1745" s="4"/>
      <c r="BG1745" s="4"/>
      <c r="BH1745" s="4"/>
      <c r="BI1745" s="4"/>
      <c r="BJ1745" s="4"/>
      <c r="BK1745" s="4"/>
      <c r="BL1745" s="4"/>
      <c r="BM1745" s="4"/>
      <c r="BN1745" s="4"/>
      <c r="BO1745" s="4"/>
      <c r="BP1745" s="4"/>
      <c r="BQ1745" s="4"/>
      <c r="BR1745" s="4"/>
      <c r="BS1745" s="4"/>
      <c r="BT1745" s="4"/>
      <c r="BU1745" s="4"/>
      <c r="BV1745" s="4"/>
      <c r="BW1745" s="4"/>
      <c r="BX1745" s="4"/>
      <c r="BY1745" s="4"/>
      <c r="BZ1745" s="4"/>
      <c r="CA1745" s="4"/>
      <c r="CB1745" s="4"/>
      <c r="CC1745" s="4"/>
      <c r="CD1745" s="4"/>
      <c r="CE1745" s="4"/>
      <c r="CF1745" s="4"/>
      <c r="CG1745" s="4"/>
      <c r="CH1745" s="4"/>
      <c r="CI1745" s="4"/>
      <c r="CJ1745" s="4"/>
      <c r="CK1745" s="4"/>
      <c r="CL1745" s="4"/>
      <c r="CM1745" s="4"/>
      <c r="CN1745" s="4"/>
      <c r="CO1745" s="4"/>
      <c r="CP1745" s="4"/>
      <c r="CQ1745" s="4"/>
      <c r="CR1745" s="4"/>
      <c r="CS1745" s="4"/>
      <c r="CT1745" s="4"/>
      <c r="CU1745" s="4"/>
      <c r="CV1745" s="4"/>
      <c r="CW1745" s="4"/>
    </row>
    <row r="1746" ht="12.75" customHeight="1">
      <c r="A1746" s="4"/>
      <c r="B1746" s="4"/>
      <c r="C1746" s="4"/>
      <c r="D1746" s="4"/>
      <c r="E1746" s="4"/>
      <c r="F1746" s="4"/>
      <c r="G1746" s="4"/>
      <c r="H1746" s="4"/>
      <c r="I1746" s="4"/>
      <c r="J1746" s="5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V1746" s="4"/>
      <c r="AW1746" s="4"/>
      <c r="AX1746" s="4"/>
      <c r="AY1746" s="4"/>
      <c r="AZ1746" s="4"/>
      <c r="BB1746" s="4"/>
      <c r="BC1746" s="4"/>
      <c r="BD1746" s="4"/>
      <c r="BE1746" s="4"/>
      <c r="BF1746" s="4"/>
      <c r="BG1746" s="4"/>
      <c r="BH1746" s="4"/>
      <c r="BI1746" s="4"/>
      <c r="BJ1746" s="4"/>
      <c r="BK1746" s="4"/>
      <c r="BL1746" s="4"/>
      <c r="BM1746" s="4"/>
      <c r="BN1746" s="4"/>
      <c r="BO1746" s="4"/>
      <c r="BP1746" s="4"/>
      <c r="BQ1746" s="4"/>
      <c r="BR1746" s="4"/>
      <c r="BS1746" s="4"/>
      <c r="BT1746" s="4"/>
      <c r="BU1746" s="4"/>
      <c r="BV1746" s="4"/>
      <c r="BW1746" s="4"/>
      <c r="BX1746" s="4"/>
      <c r="BY1746" s="4"/>
      <c r="BZ1746" s="4"/>
      <c r="CA1746" s="4"/>
      <c r="CB1746" s="4"/>
      <c r="CC1746" s="4"/>
      <c r="CD1746" s="4"/>
      <c r="CE1746" s="4"/>
      <c r="CF1746" s="4"/>
      <c r="CG1746" s="4"/>
      <c r="CH1746" s="4"/>
      <c r="CI1746" s="4"/>
      <c r="CJ1746" s="4"/>
      <c r="CK1746" s="4"/>
      <c r="CL1746" s="4"/>
      <c r="CM1746" s="4"/>
      <c r="CN1746" s="4"/>
      <c r="CO1746" s="4"/>
      <c r="CP1746" s="4"/>
      <c r="CQ1746" s="4"/>
      <c r="CR1746" s="4"/>
      <c r="CS1746" s="4"/>
      <c r="CT1746" s="4"/>
      <c r="CU1746" s="4"/>
      <c r="CV1746" s="4"/>
      <c r="CW1746" s="4"/>
    </row>
    <row r="1747" ht="12.75" customHeight="1">
      <c r="A1747" s="4"/>
      <c r="B1747" s="4"/>
      <c r="C1747" s="4"/>
      <c r="D1747" s="4"/>
      <c r="E1747" s="4"/>
      <c r="F1747" s="4"/>
      <c r="G1747" s="4"/>
      <c r="H1747" s="4"/>
      <c r="I1747" s="4"/>
      <c r="J1747" s="5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H1747" s="4"/>
      <c r="AI1747" s="4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V1747" s="4"/>
      <c r="AW1747" s="4"/>
      <c r="AX1747" s="4"/>
      <c r="AY1747" s="4"/>
      <c r="AZ1747" s="4"/>
      <c r="BB1747" s="4"/>
      <c r="BC1747" s="4"/>
      <c r="BD1747" s="4"/>
      <c r="BE1747" s="4"/>
      <c r="BF1747" s="4"/>
      <c r="BG1747" s="4"/>
      <c r="BH1747" s="4"/>
      <c r="BI1747" s="4"/>
      <c r="BJ1747" s="4"/>
      <c r="BK1747" s="4"/>
      <c r="BL1747" s="4"/>
      <c r="BM1747" s="4"/>
      <c r="BN1747" s="4"/>
      <c r="BO1747" s="4"/>
      <c r="BP1747" s="4"/>
      <c r="BQ1747" s="4"/>
      <c r="BR1747" s="4"/>
      <c r="BS1747" s="4"/>
      <c r="BT1747" s="4"/>
      <c r="BU1747" s="4"/>
      <c r="BV1747" s="4"/>
      <c r="BW1747" s="4"/>
      <c r="BX1747" s="4"/>
      <c r="BY1747" s="4"/>
      <c r="BZ1747" s="4"/>
      <c r="CA1747" s="4"/>
      <c r="CB1747" s="4"/>
      <c r="CC1747" s="4"/>
      <c r="CD1747" s="4"/>
      <c r="CE1747" s="4"/>
      <c r="CF1747" s="4"/>
      <c r="CG1747" s="4"/>
      <c r="CH1747" s="4"/>
      <c r="CI1747" s="4"/>
      <c r="CJ1747" s="4"/>
      <c r="CK1747" s="4"/>
      <c r="CL1747" s="4"/>
      <c r="CM1747" s="4"/>
      <c r="CN1747" s="4"/>
      <c r="CO1747" s="4"/>
      <c r="CP1747" s="4"/>
      <c r="CQ1747" s="4"/>
      <c r="CR1747" s="4"/>
      <c r="CS1747" s="4"/>
      <c r="CT1747" s="4"/>
      <c r="CU1747" s="4"/>
      <c r="CV1747" s="4"/>
      <c r="CW1747" s="4"/>
    </row>
    <row r="1748" ht="12.75" customHeight="1">
      <c r="A1748" s="4"/>
      <c r="B1748" s="4"/>
      <c r="C1748" s="4"/>
      <c r="D1748" s="4"/>
      <c r="E1748" s="4"/>
      <c r="F1748" s="4"/>
      <c r="G1748" s="4"/>
      <c r="H1748" s="4"/>
      <c r="I1748" s="4"/>
      <c r="J1748" s="5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V1748" s="4"/>
      <c r="AW1748" s="4"/>
      <c r="AX1748" s="4"/>
      <c r="AY1748" s="4"/>
      <c r="AZ1748" s="4"/>
      <c r="BB1748" s="4"/>
      <c r="BC1748" s="4"/>
      <c r="BD1748" s="4"/>
      <c r="BE1748" s="4"/>
      <c r="BF1748" s="4"/>
      <c r="BG1748" s="4"/>
      <c r="BH1748" s="4"/>
      <c r="BI1748" s="4"/>
      <c r="BJ1748" s="4"/>
      <c r="BK1748" s="4"/>
      <c r="BL1748" s="4"/>
      <c r="BM1748" s="4"/>
      <c r="BN1748" s="4"/>
      <c r="BO1748" s="4"/>
      <c r="BP1748" s="4"/>
      <c r="BQ1748" s="4"/>
      <c r="BR1748" s="4"/>
      <c r="BS1748" s="4"/>
      <c r="BT1748" s="4"/>
      <c r="BU1748" s="4"/>
      <c r="BV1748" s="4"/>
      <c r="BW1748" s="4"/>
      <c r="BX1748" s="4"/>
      <c r="BY1748" s="4"/>
      <c r="BZ1748" s="4"/>
      <c r="CA1748" s="4"/>
      <c r="CB1748" s="4"/>
      <c r="CC1748" s="4"/>
      <c r="CD1748" s="4"/>
      <c r="CE1748" s="4"/>
      <c r="CF1748" s="4"/>
      <c r="CG1748" s="4"/>
      <c r="CH1748" s="4"/>
      <c r="CI1748" s="4"/>
      <c r="CJ1748" s="4"/>
      <c r="CK1748" s="4"/>
      <c r="CL1748" s="4"/>
      <c r="CM1748" s="4"/>
      <c r="CN1748" s="4"/>
      <c r="CO1748" s="4"/>
      <c r="CP1748" s="4"/>
      <c r="CQ1748" s="4"/>
      <c r="CR1748" s="4"/>
      <c r="CS1748" s="4"/>
      <c r="CT1748" s="4"/>
      <c r="CU1748" s="4"/>
      <c r="CV1748" s="4"/>
      <c r="CW1748" s="4"/>
    </row>
    <row r="1749" ht="12.75" customHeight="1">
      <c r="A1749" s="4"/>
      <c r="B1749" s="4"/>
      <c r="C1749" s="4"/>
      <c r="D1749" s="4"/>
      <c r="E1749" s="4"/>
      <c r="F1749" s="4"/>
      <c r="G1749" s="4"/>
      <c r="H1749" s="4"/>
      <c r="I1749" s="4"/>
      <c r="J1749" s="5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H1749" s="4"/>
      <c r="AI1749" s="4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V1749" s="4"/>
      <c r="AW1749" s="4"/>
      <c r="AX1749" s="4"/>
      <c r="AY1749" s="4"/>
      <c r="AZ1749" s="4"/>
      <c r="BB1749" s="4"/>
      <c r="BC1749" s="4"/>
      <c r="BD1749" s="4"/>
      <c r="BE1749" s="4"/>
      <c r="BF1749" s="4"/>
      <c r="BG1749" s="4"/>
      <c r="BH1749" s="4"/>
      <c r="BI1749" s="4"/>
      <c r="BJ1749" s="4"/>
      <c r="BK1749" s="4"/>
      <c r="BL1749" s="4"/>
      <c r="BM1749" s="4"/>
      <c r="BN1749" s="4"/>
      <c r="BO1749" s="4"/>
      <c r="BP1749" s="4"/>
      <c r="BQ1749" s="4"/>
      <c r="BR1749" s="4"/>
      <c r="BS1749" s="4"/>
      <c r="BT1749" s="4"/>
      <c r="BU1749" s="4"/>
      <c r="BV1749" s="4"/>
      <c r="BW1749" s="4"/>
      <c r="BX1749" s="4"/>
      <c r="BY1749" s="4"/>
      <c r="BZ1749" s="4"/>
      <c r="CA1749" s="4"/>
      <c r="CB1749" s="4"/>
      <c r="CC1749" s="4"/>
      <c r="CD1749" s="4"/>
      <c r="CE1749" s="4"/>
      <c r="CF1749" s="4"/>
      <c r="CG1749" s="4"/>
      <c r="CH1749" s="4"/>
      <c r="CI1749" s="4"/>
      <c r="CJ1749" s="4"/>
      <c r="CK1749" s="4"/>
      <c r="CL1749" s="4"/>
      <c r="CM1749" s="4"/>
      <c r="CN1749" s="4"/>
      <c r="CO1749" s="4"/>
      <c r="CP1749" s="4"/>
      <c r="CQ1749" s="4"/>
      <c r="CR1749" s="4"/>
      <c r="CS1749" s="4"/>
      <c r="CT1749" s="4"/>
      <c r="CU1749" s="4"/>
      <c r="CV1749" s="4"/>
      <c r="CW1749" s="4"/>
    </row>
    <row r="1750" ht="12.75" customHeight="1">
      <c r="A1750" s="4"/>
      <c r="B1750" s="4"/>
      <c r="C1750" s="4"/>
      <c r="D1750" s="4"/>
      <c r="E1750" s="4"/>
      <c r="F1750" s="4"/>
      <c r="G1750" s="4"/>
      <c r="H1750" s="4"/>
      <c r="I1750" s="4"/>
      <c r="J1750" s="5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4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V1750" s="4"/>
      <c r="AW1750" s="4"/>
      <c r="AX1750" s="4"/>
      <c r="AY1750" s="4"/>
      <c r="AZ1750" s="4"/>
      <c r="BB1750" s="4"/>
      <c r="BC1750" s="4"/>
      <c r="BD1750" s="4"/>
      <c r="BE1750" s="4"/>
      <c r="BF1750" s="4"/>
      <c r="BG1750" s="4"/>
      <c r="BH1750" s="4"/>
      <c r="BI1750" s="4"/>
      <c r="BJ1750" s="4"/>
      <c r="BK1750" s="4"/>
      <c r="BL1750" s="4"/>
      <c r="BM1750" s="4"/>
      <c r="BN1750" s="4"/>
      <c r="BO1750" s="4"/>
      <c r="BP1750" s="4"/>
      <c r="BQ1750" s="4"/>
      <c r="BR1750" s="4"/>
      <c r="BS1750" s="4"/>
      <c r="BT1750" s="4"/>
      <c r="BU1750" s="4"/>
      <c r="BV1750" s="4"/>
      <c r="BW1750" s="4"/>
      <c r="BX1750" s="4"/>
      <c r="BY1750" s="4"/>
      <c r="BZ1750" s="4"/>
      <c r="CA1750" s="4"/>
      <c r="CB1750" s="4"/>
      <c r="CC1750" s="4"/>
      <c r="CD1750" s="4"/>
      <c r="CE1750" s="4"/>
      <c r="CF1750" s="4"/>
      <c r="CG1750" s="4"/>
      <c r="CH1750" s="4"/>
      <c r="CI1750" s="4"/>
      <c r="CJ1750" s="4"/>
      <c r="CK1750" s="4"/>
      <c r="CL1750" s="4"/>
      <c r="CM1750" s="4"/>
      <c r="CN1750" s="4"/>
      <c r="CO1750" s="4"/>
      <c r="CP1750" s="4"/>
      <c r="CQ1750" s="4"/>
      <c r="CR1750" s="4"/>
      <c r="CS1750" s="4"/>
      <c r="CT1750" s="4"/>
      <c r="CU1750" s="4"/>
      <c r="CV1750" s="4"/>
      <c r="CW1750" s="4"/>
    </row>
    <row r="1751" ht="12.75" customHeight="1">
      <c r="A1751" s="4"/>
      <c r="B1751" s="4"/>
      <c r="C1751" s="4"/>
      <c r="D1751" s="4"/>
      <c r="E1751" s="4"/>
      <c r="F1751" s="4"/>
      <c r="G1751" s="4"/>
      <c r="H1751" s="4"/>
      <c r="I1751" s="4"/>
      <c r="J1751" s="5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H1751" s="4"/>
      <c r="AI1751" s="4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V1751" s="4"/>
      <c r="AW1751" s="4"/>
      <c r="AX1751" s="4"/>
      <c r="AY1751" s="4"/>
      <c r="AZ1751" s="4"/>
      <c r="BB1751" s="4"/>
      <c r="BC1751" s="4"/>
      <c r="BD1751" s="4"/>
      <c r="BE1751" s="4"/>
      <c r="BF1751" s="4"/>
      <c r="BG1751" s="4"/>
      <c r="BH1751" s="4"/>
      <c r="BI1751" s="4"/>
      <c r="BJ1751" s="4"/>
      <c r="BK1751" s="4"/>
      <c r="BL1751" s="4"/>
      <c r="BM1751" s="4"/>
      <c r="BN1751" s="4"/>
      <c r="BO1751" s="4"/>
      <c r="BP1751" s="4"/>
      <c r="BQ1751" s="4"/>
      <c r="BR1751" s="4"/>
      <c r="BS1751" s="4"/>
      <c r="BT1751" s="4"/>
      <c r="BU1751" s="4"/>
      <c r="BV1751" s="4"/>
      <c r="BW1751" s="4"/>
      <c r="BX1751" s="4"/>
      <c r="BY1751" s="4"/>
      <c r="BZ1751" s="4"/>
      <c r="CA1751" s="4"/>
      <c r="CB1751" s="4"/>
      <c r="CC1751" s="4"/>
      <c r="CD1751" s="4"/>
      <c r="CE1751" s="4"/>
      <c r="CF1751" s="4"/>
      <c r="CG1751" s="4"/>
      <c r="CH1751" s="4"/>
      <c r="CI1751" s="4"/>
      <c r="CJ1751" s="4"/>
      <c r="CK1751" s="4"/>
      <c r="CL1751" s="4"/>
      <c r="CM1751" s="4"/>
      <c r="CN1751" s="4"/>
      <c r="CO1751" s="4"/>
      <c r="CP1751" s="4"/>
      <c r="CQ1751" s="4"/>
      <c r="CR1751" s="4"/>
      <c r="CS1751" s="4"/>
      <c r="CT1751" s="4"/>
      <c r="CU1751" s="4"/>
      <c r="CV1751" s="4"/>
      <c r="CW1751" s="4"/>
    </row>
    <row r="1752" ht="12.75" customHeight="1">
      <c r="A1752" s="4"/>
      <c r="B1752" s="4"/>
      <c r="C1752" s="4"/>
      <c r="D1752" s="4"/>
      <c r="E1752" s="4"/>
      <c r="F1752" s="4"/>
      <c r="G1752" s="4"/>
      <c r="H1752" s="4"/>
      <c r="I1752" s="4"/>
      <c r="J1752" s="5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4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V1752" s="4"/>
      <c r="AW1752" s="4"/>
      <c r="AX1752" s="4"/>
      <c r="AY1752" s="4"/>
      <c r="AZ1752" s="4"/>
      <c r="BB1752" s="4"/>
      <c r="BC1752" s="4"/>
      <c r="BD1752" s="4"/>
      <c r="BE1752" s="4"/>
      <c r="BF1752" s="4"/>
      <c r="BG1752" s="4"/>
      <c r="BH1752" s="4"/>
      <c r="BI1752" s="4"/>
      <c r="BJ1752" s="4"/>
      <c r="BK1752" s="4"/>
      <c r="BL1752" s="4"/>
      <c r="BM1752" s="4"/>
      <c r="BN1752" s="4"/>
      <c r="BO1752" s="4"/>
      <c r="BP1752" s="4"/>
      <c r="BQ1752" s="4"/>
      <c r="BR1752" s="4"/>
      <c r="BS1752" s="4"/>
      <c r="BT1752" s="4"/>
      <c r="BU1752" s="4"/>
      <c r="BV1752" s="4"/>
      <c r="BW1752" s="4"/>
      <c r="BX1752" s="4"/>
      <c r="BY1752" s="4"/>
      <c r="BZ1752" s="4"/>
      <c r="CA1752" s="4"/>
      <c r="CB1752" s="4"/>
      <c r="CC1752" s="4"/>
      <c r="CD1752" s="4"/>
      <c r="CE1752" s="4"/>
      <c r="CF1752" s="4"/>
      <c r="CG1752" s="4"/>
      <c r="CH1752" s="4"/>
      <c r="CI1752" s="4"/>
      <c r="CJ1752" s="4"/>
      <c r="CK1752" s="4"/>
      <c r="CL1752" s="4"/>
      <c r="CM1752" s="4"/>
      <c r="CN1752" s="4"/>
      <c r="CO1752" s="4"/>
      <c r="CP1752" s="4"/>
      <c r="CQ1752" s="4"/>
      <c r="CR1752" s="4"/>
      <c r="CS1752" s="4"/>
      <c r="CT1752" s="4"/>
      <c r="CU1752" s="4"/>
      <c r="CV1752" s="4"/>
      <c r="CW1752" s="4"/>
    </row>
    <row r="1753" ht="12.75" customHeight="1">
      <c r="A1753" s="4"/>
      <c r="B1753" s="4"/>
      <c r="C1753" s="4"/>
      <c r="D1753" s="4"/>
      <c r="E1753" s="4"/>
      <c r="F1753" s="4"/>
      <c r="G1753" s="4"/>
      <c r="H1753" s="4"/>
      <c r="I1753" s="4"/>
      <c r="J1753" s="5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  <c r="AI1753" s="4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V1753" s="4"/>
      <c r="AW1753" s="4"/>
      <c r="AX1753" s="4"/>
      <c r="AY1753" s="4"/>
      <c r="AZ1753" s="4"/>
      <c r="BB1753" s="4"/>
      <c r="BC1753" s="4"/>
      <c r="BD1753" s="4"/>
      <c r="BE1753" s="4"/>
      <c r="BF1753" s="4"/>
      <c r="BG1753" s="4"/>
      <c r="BH1753" s="4"/>
      <c r="BI1753" s="4"/>
      <c r="BJ1753" s="4"/>
      <c r="BK1753" s="4"/>
      <c r="BL1753" s="4"/>
      <c r="BM1753" s="4"/>
      <c r="BN1753" s="4"/>
      <c r="BO1753" s="4"/>
      <c r="BP1753" s="4"/>
      <c r="BQ1753" s="4"/>
      <c r="BR1753" s="4"/>
      <c r="BS1753" s="4"/>
      <c r="BT1753" s="4"/>
      <c r="BU1753" s="4"/>
      <c r="BV1753" s="4"/>
      <c r="BW1753" s="4"/>
      <c r="BX1753" s="4"/>
      <c r="BY1753" s="4"/>
      <c r="BZ1753" s="4"/>
      <c r="CA1753" s="4"/>
      <c r="CB1753" s="4"/>
      <c r="CC1753" s="4"/>
      <c r="CD1753" s="4"/>
      <c r="CE1753" s="4"/>
      <c r="CF1753" s="4"/>
      <c r="CG1753" s="4"/>
      <c r="CH1753" s="4"/>
      <c r="CI1753" s="4"/>
      <c r="CJ1753" s="4"/>
      <c r="CK1753" s="4"/>
      <c r="CL1753" s="4"/>
      <c r="CM1753" s="4"/>
      <c r="CN1753" s="4"/>
      <c r="CO1753" s="4"/>
      <c r="CP1753" s="4"/>
      <c r="CQ1753" s="4"/>
      <c r="CR1753" s="4"/>
      <c r="CS1753" s="4"/>
      <c r="CT1753" s="4"/>
      <c r="CU1753" s="4"/>
      <c r="CV1753" s="4"/>
      <c r="CW1753" s="4"/>
    </row>
    <row r="1754" ht="12.75" customHeight="1">
      <c r="A1754" s="4"/>
      <c r="B1754" s="4"/>
      <c r="C1754" s="4"/>
      <c r="D1754" s="4"/>
      <c r="E1754" s="4"/>
      <c r="F1754" s="4"/>
      <c r="G1754" s="4"/>
      <c r="H1754" s="4"/>
      <c r="I1754" s="4"/>
      <c r="J1754" s="5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H1754" s="4"/>
      <c r="AI1754" s="4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V1754" s="4"/>
      <c r="AW1754" s="4"/>
      <c r="AX1754" s="4"/>
      <c r="AY1754" s="4"/>
      <c r="AZ1754" s="4"/>
      <c r="BB1754" s="4"/>
      <c r="BC1754" s="4"/>
      <c r="BD1754" s="4"/>
      <c r="BE1754" s="4"/>
      <c r="BF1754" s="4"/>
      <c r="BG1754" s="4"/>
      <c r="BH1754" s="4"/>
      <c r="BI1754" s="4"/>
      <c r="BJ1754" s="4"/>
      <c r="BK1754" s="4"/>
      <c r="BL1754" s="4"/>
      <c r="BM1754" s="4"/>
      <c r="BN1754" s="4"/>
      <c r="BO1754" s="4"/>
      <c r="BP1754" s="4"/>
      <c r="BQ1754" s="4"/>
      <c r="BR1754" s="4"/>
      <c r="BS1754" s="4"/>
      <c r="BT1754" s="4"/>
      <c r="BU1754" s="4"/>
      <c r="BV1754" s="4"/>
      <c r="BW1754" s="4"/>
      <c r="BX1754" s="4"/>
      <c r="BY1754" s="4"/>
      <c r="BZ1754" s="4"/>
      <c r="CA1754" s="4"/>
      <c r="CB1754" s="4"/>
      <c r="CC1754" s="4"/>
      <c r="CD1754" s="4"/>
      <c r="CE1754" s="4"/>
      <c r="CF1754" s="4"/>
      <c r="CG1754" s="4"/>
      <c r="CH1754" s="4"/>
      <c r="CI1754" s="4"/>
      <c r="CJ1754" s="4"/>
      <c r="CK1754" s="4"/>
      <c r="CL1754" s="4"/>
      <c r="CM1754" s="4"/>
      <c r="CN1754" s="4"/>
      <c r="CO1754" s="4"/>
      <c r="CP1754" s="4"/>
      <c r="CQ1754" s="4"/>
      <c r="CR1754" s="4"/>
      <c r="CS1754" s="4"/>
      <c r="CT1754" s="4"/>
      <c r="CU1754" s="4"/>
      <c r="CV1754" s="4"/>
      <c r="CW1754" s="4"/>
    </row>
    <row r="1755" ht="12.75" customHeight="1">
      <c r="A1755" s="4"/>
      <c r="B1755" s="4"/>
      <c r="C1755" s="4"/>
      <c r="D1755" s="4"/>
      <c r="E1755" s="4"/>
      <c r="F1755" s="4"/>
      <c r="G1755" s="4"/>
      <c r="H1755" s="4"/>
      <c r="I1755" s="4"/>
      <c r="J1755" s="5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H1755" s="4"/>
      <c r="AI1755" s="4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V1755" s="4"/>
      <c r="AW1755" s="4"/>
      <c r="AX1755" s="4"/>
      <c r="AY1755" s="4"/>
      <c r="AZ1755" s="4"/>
      <c r="BB1755" s="4"/>
      <c r="BC1755" s="4"/>
      <c r="BD1755" s="4"/>
      <c r="BE1755" s="4"/>
      <c r="BF1755" s="4"/>
      <c r="BG1755" s="4"/>
      <c r="BH1755" s="4"/>
      <c r="BI1755" s="4"/>
      <c r="BJ1755" s="4"/>
      <c r="BK1755" s="4"/>
      <c r="BL1755" s="4"/>
      <c r="BM1755" s="4"/>
      <c r="BN1755" s="4"/>
      <c r="BO1755" s="4"/>
      <c r="BP1755" s="4"/>
      <c r="BQ1755" s="4"/>
      <c r="BR1755" s="4"/>
      <c r="BS1755" s="4"/>
      <c r="BT1755" s="4"/>
      <c r="BU1755" s="4"/>
      <c r="BV1755" s="4"/>
      <c r="BW1755" s="4"/>
      <c r="BX1755" s="4"/>
      <c r="BY1755" s="4"/>
      <c r="BZ1755" s="4"/>
      <c r="CA1755" s="4"/>
      <c r="CB1755" s="4"/>
      <c r="CC1755" s="4"/>
      <c r="CD1755" s="4"/>
      <c r="CE1755" s="4"/>
      <c r="CF1755" s="4"/>
      <c r="CG1755" s="4"/>
      <c r="CH1755" s="4"/>
      <c r="CI1755" s="4"/>
      <c r="CJ1755" s="4"/>
      <c r="CK1755" s="4"/>
      <c r="CL1755" s="4"/>
      <c r="CM1755" s="4"/>
      <c r="CN1755" s="4"/>
      <c r="CO1755" s="4"/>
      <c r="CP1755" s="4"/>
      <c r="CQ1755" s="4"/>
      <c r="CR1755" s="4"/>
      <c r="CS1755" s="4"/>
      <c r="CT1755" s="4"/>
      <c r="CU1755" s="4"/>
      <c r="CV1755" s="4"/>
      <c r="CW1755" s="4"/>
    </row>
    <row r="1756" ht="12.75" customHeight="1">
      <c r="A1756" s="4"/>
      <c r="B1756" s="4"/>
      <c r="C1756" s="4"/>
      <c r="D1756" s="4"/>
      <c r="E1756" s="4"/>
      <c r="F1756" s="4"/>
      <c r="G1756" s="4"/>
      <c r="H1756" s="4"/>
      <c r="I1756" s="4"/>
      <c r="J1756" s="5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  <c r="AI1756" s="4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V1756" s="4"/>
      <c r="AW1756" s="4"/>
      <c r="AX1756" s="4"/>
      <c r="AY1756" s="4"/>
      <c r="AZ1756" s="4"/>
      <c r="BB1756" s="4"/>
      <c r="BC1756" s="4"/>
      <c r="BD1756" s="4"/>
      <c r="BE1756" s="4"/>
      <c r="BF1756" s="4"/>
      <c r="BG1756" s="4"/>
      <c r="BH1756" s="4"/>
      <c r="BI1756" s="4"/>
      <c r="BJ1756" s="4"/>
      <c r="BK1756" s="4"/>
      <c r="BL1756" s="4"/>
      <c r="BM1756" s="4"/>
      <c r="BN1756" s="4"/>
      <c r="BO1756" s="4"/>
      <c r="BP1756" s="4"/>
      <c r="BQ1756" s="4"/>
      <c r="BR1756" s="4"/>
      <c r="BS1756" s="4"/>
      <c r="BT1756" s="4"/>
      <c r="BU1756" s="4"/>
      <c r="BV1756" s="4"/>
      <c r="BW1756" s="4"/>
      <c r="BX1756" s="4"/>
      <c r="BY1756" s="4"/>
      <c r="BZ1756" s="4"/>
      <c r="CA1756" s="4"/>
      <c r="CB1756" s="4"/>
      <c r="CC1756" s="4"/>
      <c r="CD1756" s="4"/>
      <c r="CE1756" s="4"/>
      <c r="CF1756" s="4"/>
      <c r="CG1756" s="4"/>
      <c r="CH1756" s="4"/>
      <c r="CI1756" s="4"/>
      <c r="CJ1756" s="4"/>
      <c r="CK1756" s="4"/>
      <c r="CL1756" s="4"/>
      <c r="CM1756" s="4"/>
      <c r="CN1756" s="4"/>
      <c r="CO1756" s="4"/>
      <c r="CP1756" s="4"/>
      <c r="CQ1756" s="4"/>
      <c r="CR1756" s="4"/>
      <c r="CS1756" s="4"/>
      <c r="CT1756" s="4"/>
      <c r="CU1756" s="4"/>
      <c r="CV1756" s="4"/>
      <c r="CW1756" s="4"/>
    </row>
    <row r="1757" ht="12.75" customHeight="1">
      <c r="A1757" s="4"/>
      <c r="B1757" s="4"/>
      <c r="C1757" s="4"/>
      <c r="D1757" s="4"/>
      <c r="E1757" s="4"/>
      <c r="F1757" s="4"/>
      <c r="G1757" s="4"/>
      <c r="H1757" s="4"/>
      <c r="I1757" s="4"/>
      <c r="J1757" s="5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V1757" s="4"/>
      <c r="AW1757" s="4"/>
      <c r="AX1757" s="4"/>
      <c r="AY1757" s="4"/>
      <c r="AZ1757" s="4"/>
      <c r="BB1757" s="4"/>
      <c r="BC1757" s="4"/>
      <c r="BD1757" s="4"/>
      <c r="BE1757" s="4"/>
      <c r="BF1757" s="4"/>
      <c r="BG1757" s="4"/>
      <c r="BH1757" s="4"/>
      <c r="BI1757" s="4"/>
      <c r="BJ1757" s="4"/>
      <c r="BK1757" s="4"/>
      <c r="BL1757" s="4"/>
      <c r="BM1757" s="4"/>
      <c r="BN1757" s="4"/>
      <c r="BO1757" s="4"/>
      <c r="BP1757" s="4"/>
      <c r="BQ1757" s="4"/>
      <c r="BR1757" s="4"/>
      <c r="BS1757" s="4"/>
      <c r="BT1757" s="4"/>
      <c r="BU1757" s="4"/>
      <c r="BV1757" s="4"/>
      <c r="BW1757" s="4"/>
      <c r="BX1757" s="4"/>
      <c r="BY1757" s="4"/>
      <c r="BZ1757" s="4"/>
      <c r="CA1757" s="4"/>
      <c r="CB1757" s="4"/>
      <c r="CC1757" s="4"/>
      <c r="CD1757" s="4"/>
      <c r="CE1757" s="4"/>
      <c r="CF1757" s="4"/>
      <c r="CG1757" s="4"/>
      <c r="CH1757" s="4"/>
      <c r="CI1757" s="4"/>
      <c r="CJ1757" s="4"/>
      <c r="CK1757" s="4"/>
      <c r="CL1757" s="4"/>
      <c r="CM1757" s="4"/>
      <c r="CN1757" s="4"/>
      <c r="CO1757" s="4"/>
      <c r="CP1757" s="4"/>
      <c r="CQ1757" s="4"/>
      <c r="CR1757" s="4"/>
      <c r="CS1757" s="4"/>
      <c r="CT1757" s="4"/>
      <c r="CU1757" s="4"/>
      <c r="CV1757" s="4"/>
      <c r="CW1757" s="4"/>
    </row>
    <row r="1758" ht="12.75" customHeight="1">
      <c r="A1758" s="4"/>
      <c r="B1758" s="4"/>
      <c r="C1758" s="4"/>
      <c r="D1758" s="4"/>
      <c r="E1758" s="4"/>
      <c r="F1758" s="4"/>
      <c r="G1758" s="4"/>
      <c r="H1758" s="4"/>
      <c r="I1758" s="4"/>
      <c r="J1758" s="5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H1758" s="4"/>
      <c r="AI1758" s="4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V1758" s="4"/>
      <c r="AW1758" s="4"/>
      <c r="AX1758" s="4"/>
      <c r="AY1758" s="4"/>
      <c r="AZ1758" s="4"/>
      <c r="BB1758" s="4"/>
      <c r="BC1758" s="4"/>
      <c r="BD1758" s="4"/>
      <c r="BE1758" s="4"/>
      <c r="BF1758" s="4"/>
      <c r="BG1758" s="4"/>
      <c r="BH1758" s="4"/>
      <c r="BI1758" s="4"/>
      <c r="BJ1758" s="4"/>
      <c r="BK1758" s="4"/>
      <c r="BL1758" s="4"/>
      <c r="BM1758" s="4"/>
      <c r="BN1758" s="4"/>
      <c r="BO1758" s="4"/>
      <c r="BP1758" s="4"/>
      <c r="BQ1758" s="4"/>
      <c r="BR1758" s="4"/>
      <c r="BS1758" s="4"/>
      <c r="BT1758" s="4"/>
      <c r="BU1758" s="4"/>
      <c r="BV1758" s="4"/>
      <c r="BW1758" s="4"/>
      <c r="BX1758" s="4"/>
      <c r="BY1758" s="4"/>
      <c r="BZ1758" s="4"/>
      <c r="CA1758" s="4"/>
      <c r="CB1758" s="4"/>
      <c r="CC1758" s="4"/>
      <c r="CD1758" s="4"/>
      <c r="CE1758" s="4"/>
      <c r="CF1758" s="4"/>
      <c r="CG1758" s="4"/>
      <c r="CH1758" s="4"/>
      <c r="CI1758" s="4"/>
      <c r="CJ1758" s="4"/>
      <c r="CK1758" s="4"/>
      <c r="CL1758" s="4"/>
      <c r="CM1758" s="4"/>
      <c r="CN1758" s="4"/>
      <c r="CO1758" s="4"/>
      <c r="CP1758" s="4"/>
      <c r="CQ1758" s="4"/>
      <c r="CR1758" s="4"/>
      <c r="CS1758" s="4"/>
      <c r="CT1758" s="4"/>
      <c r="CU1758" s="4"/>
      <c r="CV1758" s="4"/>
      <c r="CW1758" s="4"/>
    </row>
    <row r="1759" ht="12.75" customHeight="1">
      <c r="A1759" s="4"/>
      <c r="B1759" s="4"/>
      <c r="C1759" s="4"/>
      <c r="D1759" s="4"/>
      <c r="E1759" s="4"/>
      <c r="F1759" s="4"/>
      <c r="G1759" s="4"/>
      <c r="H1759" s="4"/>
      <c r="I1759" s="4"/>
      <c r="J1759" s="5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4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V1759" s="4"/>
      <c r="AW1759" s="4"/>
      <c r="AX1759" s="4"/>
      <c r="AY1759" s="4"/>
      <c r="AZ1759" s="4"/>
      <c r="BB1759" s="4"/>
      <c r="BC1759" s="4"/>
      <c r="BD1759" s="4"/>
      <c r="BE1759" s="4"/>
      <c r="BF1759" s="4"/>
      <c r="BG1759" s="4"/>
      <c r="BH1759" s="4"/>
      <c r="BI1759" s="4"/>
      <c r="BJ1759" s="4"/>
      <c r="BK1759" s="4"/>
      <c r="BL1759" s="4"/>
      <c r="BM1759" s="4"/>
      <c r="BN1759" s="4"/>
      <c r="BO1759" s="4"/>
      <c r="BP1759" s="4"/>
      <c r="BQ1759" s="4"/>
      <c r="BR1759" s="4"/>
      <c r="BS1759" s="4"/>
      <c r="BT1759" s="4"/>
      <c r="BU1759" s="4"/>
      <c r="BV1759" s="4"/>
      <c r="BW1759" s="4"/>
      <c r="BX1759" s="4"/>
      <c r="BY1759" s="4"/>
      <c r="BZ1759" s="4"/>
      <c r="CA1759" s="4"/>
      <c r="CB1759" s="4"/>
      <c r="CC1759" s="4"/>
      <c r="CD1759" s="4"/>
      <c r="CE1759" s="4"/>
      <c r="CF1759" s="4"/>
      <c r="CG1759" s="4"/>
      <c r="CH1759" s="4"/>
      <c r="CI1759" s="4"/>
      <c r="CJ1759" s="4"/>
      <c r="CK1759" s="4"/>
      <c r="CL1759" s="4"/>
      <c r="CM1759" s="4"/>
      <c r="CN1759" s="4"/>
      <c r="CO1759" s="4"/>
      <c r="CP1759" s="4"/>
      <c r="CQ1759" s="4"/>
      <c r="CR1759" s="4"/>
      <c r="CS1759" s="4"/>
      <c r="CT1759" s="4"/>
      <c r="CU1759" s="4"/>
      <c r="CV1759" s="4"/>
      <c r="CW1759" s="4"/>
    </row>
    <row r="1760" ht="12.75" customHeight="1">
      <c r="A1760" s="4"/>
      <c r="B1760" s="4"/>
      <c r="C1760" s="4"/>
      <c r="D1760" s="4"/>
      <c r="E1760" s="4"/>
      <c r="F1760" s="4"/>
      <c r="G1760" s="4"/>
      <c r="H1760" s="4"/>
      <c r="I1760" s="4"/>
      <c r="J1760" s="5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H1760" s="4"/>
      <c r="AI1760" s="4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V1760" s="4"/>
      <c r="AW1760" s="4"/>
      <c r="AX1760" s="4"/>
      <c r="AY1760" s="4"/>
      <c r="AZ1760" s="4"/>
      <c r="BB1760" s="4"/>
      <c r="BC1760" s="4"/>
      <c r="BD1760" s="4"/>
      <c r="BE1760" s="4"/>
      <c r="BF1760" s="4"/>
      <c r="BG1760" s="4"/>
      <c r="BH1760" s="4"/>
      <c r="BI1760" s="4"/>
      <c r="BJ1760" s="4"/>
      <c r="BK1760" s="4"/>
      <c r="BL1760" s="4"/>
      <c r="BM1760" s="4"/>
      <c r="BN1760" s="4"/>
      <c r="BO1760" s="4"/>
      <c r="BP1760" s="4"/>
      <c r="BQ1760" s="4"/>
      <c r="BR1760" s="4"/>
      <c r="BS1760" s="4"/>
      <c r="BT1760" s="4"/>
      <c r="BU1760" s="4"/>
      <c r="BV1760" s="4"/>
      <c r="BW1760" s="4"/>
      <c r="BX1760" s="4"/>
      <c r="BY1760" s="4"/>
      <c r="BZ1760" s="4"/>
      <c r="CA1760" s="4"/>
      <c r="CB1760" s="4"/>
      <c r="CC1760" s="4"/>
      <c r="CD1760" s="4"/>
      <c r="CE1760" s="4"/>
      <c r="CF1760" s="4"/>
      <c r="CG1760" s="4"/>
      <c r="CH1760" s="4"/>
      <c r="CI1760" s="4"/>
      <c r="CJ1760" s="4"/>
      <c r="CK1760" s="4"/>
      <c r="CL1760" s="4"/>
      <c r="CM1760" s="4"/>
      <c r="CN1760" s="4"/>
      <c r="CO1760" s="4"/>
      <c r="CP1760" s="4"/>
      <c r="CQ1760" s="4"/>
      <c r="CR1760" s="4"/>
      <c r="CS1760" s="4"/>
      <c r="CT1760" s="4"/>
      <c r="CU1760" s="4"/>
      <c r="CV1760" s="4"/>
      <c r="CW1760" s="4"/>
    </row>
    <row r="1761" ht="12.75" customHeight="1">
      <c r="A1761" s="4"/>
      <c r="B1761" s="4"/>
      <c r="C1761" s="4"/>
      <c r="D1761" s="4"/>
      <c r="E1761" s="4"/>
      <c r="F1761" s="4"/>
      <c r="G1761" s="4"/>
      <c r="H1761" s="4"/>
      <c r="I1761" s="4"/>
      <c r="J1761" s="5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  <c r="AI1761" s="4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V1761" s="4"/>
      <c r="AW1761" s="4"/>
      <c r="AX1761" s="4"/>
      <c r="AY1761" s="4"/>
      <c r="AZ1761" s="4"/>
      <c r="BB1761" s="4"/>
      <c r="BC1761" s="4"/>
      <c r="BD1761" s="4"/>
      <c r="BE1761" s="4"/>
      <c r="BF1761" s="4"/>
      <c r="BG1761" s="4"/>
      <c r="BH1761" s="4"/>
      <c r="BI1761" s="4"/>
      <c r="BJ1761" s="4"/>
      <c r="BK1761" s="4"/>
      <c r="BL1761" s="4"/>
      <c r="BM1761" s="4"/>
      <c r="BN1761" s="4"/>
      <c r="BO1761" s="4"/>
      <c r="BP1761" s="4"/>
      <c r="BQ1761" s="4"/>
      <c r="BR1761" s="4"/>
      <c r="BS1761" s="4"/>
      <c r="BT1761" s="4"/>
      <c r="BU1761" s="4"/>
      <c r="BV1761" s="4"/>
      <c r="BW1761" s="4"/>
      <c r="BX1761" s="4"/>
      <c r="BY1761" s="4"/>
      <c r="BZ1761" s="4"/>
      <c r="CA1761" s="4"/>
      <c r="CB1761" s="4"/>
      <c r="CC1761" s="4"/>
      <c r="CD1761" s="4"/>
      <c r="CE1761" s="4"/>
      <c r="CF1761" s="4"/>
      <c r="CG1761" s="4"/>
      <c r="CH1761" s="4"/>
      <c r="CI1761" s="4"/>
      <c r="CJ1761" s="4"/>
      <c r="CK1761" s="4"/>
      <c r="CL1761" s="4"/>
      <c r="CM1761" s="4"/>
      <c r="CN1761" s="4"/>
      <c r="CO1761" s="4"/>
      <c r="CP1761" s="4"/>
      <c r="CQ1761" s="4"/>
      <c r="CR1761" s="4"/>
      <c r="CS1761" s="4"/>
      <c r="CT1761" s="4"/>
      <c r="CU1761" s="4"/>
      <c r="CV1761" s="4"/>
      <c r="CW1761" s="4"/>
    </row>
    <row r="1762" ht="12.75" customHeight="1">
      <c r="A1762" s="4"/>
      <c r="B1762" s="4"/>
      <c r="C1762" s="4"/>
      <c r="D1762" s="4"/>
      <c r="E1762" s="4"/>
      <c r="F1762" s="4"/>
      <c r="G1762" s="4"/>
      <c r="H1762" s="4"/>
      <c r="I1762" s="4"/>
      <c r="J1762" s="5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  <c r="AI1762" s="4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V1762" s="4"/>
      <c r="AW1762" s="4"/>
      <c r="AX1762" s="4"/>
      <c r="AY1762" s="4"/>
      <c r="AZ1762" s="4"/>
      <c r="BB1762" s="4"/>
      <c r="BC1762" s="4"/>
      <c r="BD1762" s="4"/>
      <c r="BE1762" s="4"/>
      <c r="BF1762" s="4"/>
      <c r="BG1762" s="4"/>
      <c r="BH1762" s="4"/>
      <c r="BI1762" s="4"/>
      <c r="BJ1762" s="4"/>
      <c r="BK1762" s="4"/>
      <c r="BL1762" s="4"/>
      <c r="BM1762" s="4"/>
      <c r="BN1762" s="4"/>
      <c r="BO1762" s="4"/>
      <c r="BP1762" s="4"/>
      <c r="BQ1762" s="4"/>
      <c r="BR1762" s="4"/>
      <c r="BS1762" s="4"/>
      <c r="BT1762" s="4"/>
      <c r="BU1762" s="4"/>
      <c r="BV1762" s="4"/>
      <c r="BW1762" s="4"/>
      <c r="BX1762" s="4"/>
      <c r="BY1762" s="4"/>
      <c r="BZ1762" s="4"/>
      <c r="CA1762" s="4"/>
      <c r="CB1762" s="4"/>
      <c r="CC1762" s="4"/>
      <c r="CD1762" s="4"/>
      <c r="CE1762" s="4"/>
      <c r="CF1762" s="4"/>
      <c r="CG1762" s="4"/>
      <c r="CH1762" s="4"/>
      <c r="CI1762" s="4"/>
      <c r="CJ1762" s="4"/>
      <c r="CK1762" s="4"/>
      <c r="CL1762" s="4"/>
      <c r="CM1762" s="4"/>
      <c r="CN1762" s="4"/>
      <c r="CO1762" s="4"/>
      <c r="CP1762" s="4"/>
      <c r="CQ1762" s="4"/>
      <c r="CR1762" s="4"/>
      <c r="CS1762" s="4"/>
      <c r="CT1762" s="4"/>
      <c r="CU1762" s="4"/>
      <c r="CV1762" s="4"/>
      <c r="CW1762" s="4"/>
    </row>
    <row r="1763" ht="12.75" customHeight="1">
      <c r="A1763" s="4"/>
      <c r="B1763" s="4"/>
      <c r="C1763" s="4"/>
      <c r="D1763" s="4"/>
      <c r="E1763" s="4"/>
      <c r="F1763" s="4"/>
      <c r="G1763" s="4"/>
      <c r="H1763" s="4"/>
      <c r="I1763" s="4"/>
      <c r="J1763" s="5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H1763" s="4"/>
      <c r="AI1763" s="4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V1763" s="4"/>
      <c r="AW1763" s="4"/>
      <c r="AX1763" s="4"/>
      <c r="AY1763" s="4"/>
      <c r="AZ1763" s="4"/>
      <c r="BB1763" s="4"/>
      <c r="BC1763" s="4"/>
      <c r="BD1763" s="4"/>
      <c r="BE1763" s="4"/>
      <c r="BF1763" s="4"/>
      <c r="BG1763" s="4"/>
      <c r="BH1763" s="4"/>
      <c r="BI1763" s="4"/>
      <c r="BJ1763" s="4"/>
      <c r="BK1763" s="4"/>
      <c r="BL1763" s="4"/>
      <c r="BM1763" s="4"/>
      <c r="BN1763" s="4"/>
      <c r="BO1763" s="4"/>
      <c r="BP1763" s="4"/>
      <c r="BQ1763" s="4"/>
      <c r="BR1763" s="4"/>
      <c r="BS1763" s="4"/>
      <c r="BT1763" s="4"/>
      <c r="BU1763" s="4"/>
      <c r="BV1763" s="4"/>
      <c r="BW1763" s="4"/>
      <c r="BX1763" s="4"/>
      <c r="BY1763" s="4"/>
      <c r="BZ1763" s="4"/>
      <c r="CA1763" s="4"/>
      <c r="CB1763" s="4"/>
      <c r="CC1763" s="4"/>
      <c r="CD1763" s="4"/>
      <c r="CE1763" s="4"/>
      <c r="CF1763" s="4"/>
      <c r="CG1763" s="4"/>
      <c r="CH1763" s="4"/>
      <c r="CI1763" s="4"/>
      <c r="CJ1763" s="4"/>
      <c r="CK1763" s="4"/>
      <c r="CL1763" s="4"/>
      <c r="CM1763" s="4"/>
      <c r="CN1763" s="4"/>
      <c r="CO1763" s="4"/>
      <c r="CP1763" s="4"/>
      <c r="CQ1763" s="4"/>
      <c r="CR1763" s="4"/>
      <c r="CS1763" s="4"/>
      <c r="CT1763" s="4"/>
      <c r="CU1763" s="4"/>
      <c r="CV1763" s="4"/>
      <c r="CW1763" s="4"/>
    </row>
    <row r="1764" ht="12.75" customHeight="1">
      <c r="A1764" s="4"/>
      <c r="B1764" s="4"/>
      <c r="C1764" s="4"/>
      <c r="D1764" s="4"/>
      <c r="E1764" s="4"/>
      <c r="F1764" s="4"/>
      <c r="G1764" s="4"/>
      <c r="H1764" s="4"/>
      <c r="I1764" s="4"/>
      <c r="J1764" s="5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H1764" s="4"/>
      <c r="AI1764" s="4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V1764" s="4"/>
      <c r="AW1764" s="4"/>
      <c r="AX1764" s="4"/>
      <c r="AY1764" s="4"/>
      <c r="AZ1764" s="4"/>
      <c r="BB1764" s="4"/>
      <c r="BC1764" s="4"/>
      <c r="BD1764" s="4"/>
      <c r="BE1764" s="4"/>
      <c r="BF1764" s="4"/>
      <c r="BG1764" s="4"/>
      <c r="BH1764" s="4"/>
      <c r="BI1764" s="4"/>
      <c r="BJ1764" s="4"/>
      <c r="BK1764" s="4"/>
      <c r="BL1764" s="4"/>
      <c r="BM1764" s="4"/>
      <c r="BN1764" s="4"/>
      <c r="BO1764" s="4"/>
      <c r="BP1764" s="4"/>
      <c r="BQ1764" s="4"/>
      <c r="BR1764" s="4"/>
      <c r="BS1764" s="4"/>
      <c r="BT1764" s="4"/>
      <c r="BU1764" s="4"/>
      <c r="BV1764" s="4"/>
      <c r="BW1764" s="4"/>
      <c r="BX1764" s="4"/>
      <c r="BY1764" s="4"/>
      <c r="BZ1764" s="4"/>
      <c r="CA1764" s="4"/>
      <c r="CB1764" s="4"/>
      <c r="CC1764" s="4"/>
      <c r="CD1764" s="4"/>
      <c r="CE1764" s="4"/>
      <c r="CF1764" s="4"/>
      <c r="CG1764" s="4"/>
      <c r="CH1764" s="4"/>
      <c r="CI1764" s="4"/>
      <c r="CJ1764" s="4"/>
      <c r="CK1764" s="4"/>
      <c r="CL1764" s="4"/>
      <c r="CM1764" s="4"/>
      <c r="CN1764" s="4"/>
      <c r="CO1764" s="4"/>
      <c r="CP1764" s="4"/>
      <c r="CQ1764" s="4"/>
      <c r="CR1764" s="4"/>
      <c r="CS1764" s="4"/>
      <c r="CT1764" s="4"/>
      <c r="CU1764" s="4"/>
      <c r="CV1764" s="4"/>
      <c r="CW1764" s="4"/>
    </row>
    <row r="1765" ht="12.75" customHeight="1">
      <c r="A1765" s="4"/>
      <c r="B1765" s="4"/>
      <c r="C1765" s="4"/>
      <c r="D1765" s="4"/>
      <c r="E1765" s="4"/>
      <c r="F1765" s="4"/>
      <c r="G1765" s="4"/>
      <c r="H1765" s="4"/>
      <c r="I1765" s="4"/>
      <c r="J1765" s="5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V1765" s="4"/>
      <c r="AW1765" s="4"/>
      <c r="AX1765" s="4"/>
      <c r="AY1765" s="4"/>
      <c r="AZ1765" s="4"/>
      <c r="BB1765" s="4"/>
      <c r="BC1765" s="4"/>
      <c r="BD1765" s="4"/>
      <c r="BE1765" s="4"/>
      <c r="BF1765" s="4"/>
      <c r="BG1765" s="4"/>
      <c r="BH1765" s="4"/>
      <c r="BI1765" s="4"/>
      <c r="BJ1765" s="4"/>
      <c r="BK1765" s="4"/>
      <c r="BL1765" s="4"/>
      <c r="BM1765" s="4"/>
      <c r="BN1765" s="4"/>
      <c r="BO1765" s="4"/>
      <c r="BP1765" s="4"/>
      <c r="BQ1765" s="4"/>
      <c r="BR1765" s="4"/>
      <c r="BS1765" s="4"/>
      <c r="BT1765" s="4"/>
      <c r="BU1765" s="4"/>
      <c r="BV1765" s="4"/>
      <c r="BW1765" s="4"/>
      <c r="BX1765" s="4"/>
      <c r="BY1765" s="4"/>
      <c r="BZ1765" s="4"/>
      <c r="CA1765" s="4"/>
      <c r="CB1765" s="4"/>
      <c r="CC1765" s="4"/>
      <c r="CD1765" s="4"/>
      <c r="CE1765" s="4"/>
      <c r="CF1765" s="4"/>
      <c r="CG1765" s="4"/>
      <c r="CH1765" s="4"/>
      <c r="CI1765" s="4"/>
      <c r="CJ1765" s="4"/>
      <c r="CK1765" s="4"/>
      <c r="CL1765" s="4"/>
      <c r="CM1765" s="4"/>
      <c r="CN1765" s="4"/>
      <c r="CO1765" s="4"/>
      <c r="CP1765" s="4"/>
      <c r="CQ1765" s="4"/>
      <c r="CR1765" s="4"/>
      <c r="CS1765" s="4"/>
      <c r="CT1765" s="4"/>
      <c r="CU1765" s="4"/>
      <c r="CV1765" s="4"/>
      <c r="CW1765" s="4"/>
    </row>
    <row r="1766" ht="12.75" customHeight="1">
      <c r="A1766" s="4"/>
      <c r="B1766" s="4"/>
      <c r="C1766" s="4"/>
      <c r="D1766" s="4"/>
      <c r="E1766" s="4"/>
      <c r="F1766" s="4"/>
      <c r="G1766" s="4"/>
      <c r="H1766" s="4"/>
      <c r="I1766" s="4"/>
      <c r="J1766" s="5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H1766" s="4"/>
      <c r="AI1766" s="4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V1766" s="4"/>
      <c r="AW1766" s="4"/>
      <c r="AX1766" s="4"/>
      <c r="AY1766" s="4"/>
      <c r="AZ1766" s="4"/>
      <c r="BB1766" s="4"/>
      <c r="BC1766" s="4"/>
      <c r="BD1766" s="4"/>
      <c r="BE1766" s="4"/>
      <c r="BF1766" s="4"/>
      <c r="BG1766" s="4"/>
      <c r="BH1766" s="4"/>
      <c r="BI1766" s="4"/>
      <c r="BJ1766" s="4"/>
      <c r="BK1766" s="4"/>
      <c r="BL1766" s="4"/>
      <c r="BM1766" s="4"/>
      <c r="BN1766" s="4"/>
      <c r="BO1766" s="4"/>
      <c r="BP1766" s="4"/>
      <c r="BQ1766" s="4"/>
      <c r="BR1766" s="4"/>
      <c r="BS1766" s="4"/>
      <c r="BT1766" s="4"/>
      <c r="BU1766" s="4"/>
      <c r="BV1766" s="4"/>
      <c r="BW1766" s="4"/>
      <c r="BX1766" s="4"/>
      <c r="BY1766" s="4"/>
      <c r="BZ1766" s="4"/>
      <c r="CA1766" s="4"/>
      <c r="CB1766" s="4"/>
      <c r="CC1766" s="4"/>
      <c r="CD1766" s="4"/>
      <c r="CE1766" s="4"/>
      <c r="CF1766" s="4"/>
      <c r="CG1766" s="4"/>
      <c r="CH1766" s="4"/>
      <c r="CI1766" s="4"/>
      <c r="CJ1766" s="4"/>
      <c r="CK1766" s="4"/>
      <c r="CL1766" s="4"/>
      <c r="CM1766" s="4"/>
      <c r="CN1766" s="4"/>
      <c r="CO1766" s="4"/>
      <c r="CP1766" s="4"/>
      <c r="CQ1766" s="4"/>
      <c r="CR1766" s="4"/>
      <c r="CS1766" s="4"/>
      <c r="CT1766" s="4"/>
      <c r="CU1766" s="4"/>
      <c r="CV1766" s="4"/>
      <c r="CW1766" s="4"/>
    </row>
    <row r="1767" ht="12.75" customHeight="1">
      <c r="A1767" s="4"/>
      <c r="B1767" s="4"/>
      <c r="C1767" s="4"/>
      <c r="D1767" s="4"/>
      <c r="E1767" s="4"/>
      <c r="F1767" s="4"/>
      <c r="G1767" s="4"/>
      <c r="H1767" s="4"/>
      <c r="I1767" s="4"/>
      <c r="J1767" s="5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V1767" s="4"/>
      <c r="AW1767" s="4"/>
      <c r="AX1767" s="4"/>
      <c r="AY1767" s="4"/>
      <c r="AZ1767" s="4"/>
      <c r="BB1767" s="4"/>
      <c r="BC1767" s="4"/>
      <c r="BD1767" s="4"/>
      <c r="BE1767" s="4"/>
      <c r="BF1767" s="4"/>
      <c r="BG1767" s="4"/>
      <c r="BH1767" s="4"/>
      <c r="BI1767" s="4"/>
      <c r="BJ1767" s="4"/>
      <c r="BK1767" s="4"/>
      <c r="BL1767" s="4"/>
      <c r="BM1767" s="4"/>
      <c r="BN1767" s="4"/>
      <c r="BO1767" s="4"/>
      <c r="BP1767" s="4"/>
      <c r="BQ1767" s="4"/>
      <c r="BR1767" s="4"/>
      <c r="BS1767" s="4"/>
      <c r="BT1767" s="4"/>
      <c r="BU1767" s="4"/>
      <c r="BV1767" s="4"/>
      <c r="BW1767" s="4"/>
      <c r="BX1767" s="4"/>
      <c r="BY1767" s="4"/>
      <c r="BZ1767" s="4"/>
      <c r="CA1767" s="4"/>
      <c r="CB1767" s="4"/>
      <c r="CC1767" s="4"/>
      <c r="CD1767" s="4"/>
      <c r="CE1767" s="4"/>
      <c r="CF1767" s="4"/>
      <c r="CG1767" s="4"/>
      <c r="CH1767" s="4"/>
      <c r="CI1767" s="4"/>
      <c r="CJ1767" s="4"/>
      <c r="CK1767" s="4"/>
      <c r="CL1767" s="4"/>
      <c r="CM1767" s="4"/>
      <c r="CN1767" s="4"/>
      <c r="CO1767" s="4"/>
      <c r="CP1767" s="4"/>
      <c r="CQ1767" s="4"/>
      <c r="CR1767" s="4"/>
      <c r="CS1767" s="4"/>
      <c r="CT1767" s="4"/>
      <c r="CU1767" s="4"/>
      <c r="CV1767" s="4"/>
      <c r="CW1767" s="4"/>
    </row>
    <row r="1768" ht="12.75" customHeight="1">
      <c r="A1768" s="4"/>
      <c r="B1768" s="4"/>
      <c r="C1768" s="4"/>
      <c r="D1768" s="4"/>
      <c r="E1768" s="4"/>
      <c r="F1768" s="4"/>
      <c r="G1768" s="4"/>
      <c r="H1768" s="4"/>
      <c r="I1768" s="4"/>
      <c r="J1768" s="5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V1768" s="4"/>
      <c r="AW1768" s="4"/>
      <c r="AX1768" s="4"/>
      <c r="AY1768" s="4"/>
      <c r="AZ1768" s="4"/>
      <c r="BB1768" s="4"/>
      <c r="BC1768" s="4"/>
      <c r="BD1768" s="4"/>
      <c r="BE1768" s="4"/>
      <c r="BF1768" s="4"/>
      <c r="BG1768" s="4"/>
      <c r="BH1768" s="4"/>
      <c r="BI1768" s="4"/>
      <c r="BJ1768" s="4"/>
      <c r="BK1768" s="4"/>
      <c r="BL1768" s="4"/>
      <c r="BM1768" s="4"/>
      <c r="BN1768" s="4"/>
      <c r="BO1768" s="4"/>
      <c r="BP1768" s="4"/>
      <c r="BQ1768" s="4"/>
      <c r="BR1768" s="4"/>
      <c r="BS1768" s="4"/>
      <c r="BT1768" s="4"/>
      <c r="BU1768" s="4"/>
      <c r="BV1768" s="4"/>
      <c r="BW1768" s="4"/>
      <c r="BX1768" s="4"/>
      <c r="BY1768" s="4"/>
      <c r="BZ1768" s="4"/>
      <c r="CA1768" s="4"/>
      <c r="CB1768" s="4"/>
      <c r="CC1768" s="4"/>
      <c r="CD1768" s="4"/>
      <c r="CE1768" s="4"/>
      <c r="CF1768" s="4"/>
      <c r="CG1768" s="4"/>
      <c r="CH1768" s="4"/>
      <c r="CI1768" s="4"/>
      <c r="CJ1768" s="4"/>
      <c r="CK1768" s="4"/>
      <c r="CL1768" s="4"/>
      <c r="CM1768" s="4"/>
      <c r="CN1768" s="4"/>
      <c r="CO1768" s="4"/>
      <c r="CP1768" s="4"/>
      <c r="CQ1768" s="4"/>
      <c r="CR1768" s="4"/>
      <c r="CS1768" s="4"/>
      <c r="CT1768" s="4"/>
      <c r="CU1768" s="4"/>
      <c r="CV1768" s="4"/>
      <c r="CW1768" s="4"/>
    </row>
    <row r="1769" ht="12.75" customHeight="1">
      <c r="A1769" s="4"/>
      <c r="B1769" s="4"/>
      <c r="C1769" s="4"/>
      <c r="D1769" s="4"/>
      <c r="E1769" s="4"/>
      <c r="F1769" s="4"/>
      <c r="G1769" s="4"/>
      <c r="H1769" s="4"/>
      <c r="I1769" s="4"/>
      <c r="J1769" s="5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V1769" s="4"/>
      <c r="AW1769" s="4"/>
      <c r="AX1769" s="4"/>
      <c r="AY1769" s="4"/>
      <c r="AZ1769" s="4"/>
      <c r="BB1769" s="4"/>
      <c r="BC1769" s="4"/>
      <c r="BD1769" s="4"/>
      <c r="BE1769" s="4"/>
      <c r="BF1769" s="4"/>
      <c r="BG1769" s="4"/>
      <c r="BH1769" s="4"/>
      <c r="BI1769" s="4"/>
      <c r="BJ1769" s="4"/>
      <c r="BK1769" s="4"/>
      <c r="BL1769" s="4"/>
      <c r="BM1769" s="4"/>
      <c r="BN1769" s="4"/>
      <c r="BO1769" s="4"/>
      <c r="BP1769" s="4"/>
      <c r="BQ1769" s="4"/>
      <c r="BR1769" s="4"/>
      <c r="BS1769" s="4"/>
      <c r="BT1769" s="4"/>
      <c r="BU1769" s="4"/>
      <c r="BV1769" s="4"/>
      <c r="BW1769" s="4"/>
      <c r="BX1769" s="4"/>
      <c r="BY1769" s="4"/>
      <c r="BZ1769" s="4"/>
      <c r="CA1769" s="4"/>
      <c r="CB1769" s="4"/>
      <c r="CC1769" s="4"/>
      <c r="CD1769" s="4"/>
      <c r="CE1769" s="4"/>
      <c r="CF1769" s="4"/>
      <c r="CG1769" s="4"/>
      <c r="CH1769" s="4"/>
      <c r="CI1769" s="4"/>
      <c r="CJ1769" s="4"/>
      <c r="CK1769" s="4"/>
      <c r="CL1769" s="4"/>
      <c r="CM1769" s="4"/>
      <c r="CN1769" s="4"/>
      <c r="CO1769" s="4"/>
      <c r="CP1769" s="4"/>
      <c r="CQ1769" s="4"/>
      <c r="CR1769" s="4"/>
      <c r="CS1769" s="4"/>
      <c r="CT1769" s="4"/>
      <c r="CU1769" s="4"/>
      <c r="CV1769" s="4"/>
      <c r="CW1769" s="4"/>
    </row>
    <row r="1770" ht="12.75" customHeight="1">
      <c r="A1770" s="4"/>
      <c r="B1770" s="4"/>
      <c r="C1770" s="4"/>
      <c r="D1770" s="4"/>
      <c r="E1770" s="4"/>
      <c r="F1770" s="4"/>
      <c r="G1770" s="4"/>
      <c r="H1770" s="4"/>
      <c r="I1770" s="4"/>
      <c r="J1770" s="5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  <c r="AI1770" s="4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V1770" s="4"/>
      <c r="AW1770" s="4"/>
      <c r="AX1770" s="4"/>
      <c r="AY1770" s="4"/>
      <c r="AZ1770" s="4"/>
      <c r="BB1770" s="4"/>
      <c r="BC1770" s="4"/>
      <c r="BD1770" s="4"/>
      <c r="BE1770" s="4"/>
      <c r="BF1770" s="4"/>
      <c r="BG1770" s="4"/>
      <c r="BH1770" s="4"/>
      <c r="BI1770" s="4"/>
      <c r="BJ1770" s="4"/>
      <c r="BK1770" s="4"/>
      <c r="BL1770" s="4"/>
      <c r="BM1770" s="4"/>
      <c r="BN1770" s="4"/>
      <c r="BO1770" s="4"/>
      <c r="BP1770" s="4"/>
      <c r="BQ1770" s="4"/>
      <c r="BR1770" s="4"/>
      <c r="BS1770" s="4"/>
      <c r="BT1770" s="4"/>
      <c r="BU1770" s="4"/>
      <c r="BV1770" s="4"/>
      <c r="BW1770" s="4"/>
      <c r="BX1770" s="4"/>
      <c r="BY1770" s="4"/>
      <c r="BZ1770" s="4"/>
      <c r="CA1770" s="4"/>
      <c r="CB1770" s="4"/>
      <c r="CC1770" s="4"/>
      <c r="CD1770" s="4"/>
      <c r="CE1770" s="4"/>
      <c r="CF1770" s="4"/>
      <c r="CG1770" s="4"/>
      <c r="CH1770" s="4"/>
      <c r="CI1770" s="4"/>
      <c r="CJ1770" s="4"/>
      <c r="CK1770" s="4"/>
      <c r="CL1770" s="4"/>
      <c r="CM1770" s="4"/>
      <c r="CN1770" s="4"/>
      <c r="CO1770" s="4"/>
      <c r="CP1770" s="4"/>
      <c r="CQ1770" s="4"/>
      <c r="CR1770" s="4"/>
      <c r="CS1770" s="4"/>
      <c r="CT1770" s="4"/>
      <c r="CU1770" s="4"/>
      <c r="CV1770" s="4"/>
      <c r="CW1770" s="4"/>
    </row>
    <row r="1771" ht="12.75" customHeight="1">
      <c r="A1771" s="4"/>
      <c r="B1771" s="4"/>
      <c r="C1771" s="4"/>
      <c r="D1771" s="4"/>
      <c r="E1771" s="4"/>
      <c r="F1771" s="4"/>
      <c r="G1771" s="4"/>
      <c r="H1771" s="4"/>
      <c r="I1771" s="4"/>
      <c r="J1771" s="5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I1771" s="4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V1771" s="4"/>
      <c r="AW1771" s="4"/>
      <c r="AX1771" s="4"/>
      <c r="AY1771" s="4"/>
      <c r="AZ1771" s="4"/>
      <c r="BB1771" s="4"/>
      <c r="BC1771" s="4"/>
      <c r="BD1771" s="4"/>
      <c r="BE1771" s="4"/>
      <c r="BF1771" s="4"/>
      <c r="BG1771" s="4"/>
      <c r="BH1771" s="4"/>
      <c r="BI1771" s="4"/>
      <c r="BJ1771" s="4"/>
      <c r="BK1771" s="4"/>
      <c r="BL1771" s="4"/>
      <c r="BM1771" s="4"/>
      <c r="BN1771" s="4"/>
      <c r="BO1771" s="4"/>
      <c r="BP1771" s="4"/>
      <c r="BQ1771" s="4"/>
      <c r="BR1771" s="4"/>
      <c r="BS1771" s="4"/>
      <c r="BT1771" s="4"/>
      <c r="BU1771" s="4"/>
      <c r="BV1771" s="4"/>
      <c r="BW1771" s="4"/>
      <c r="BX1771" s="4"/>
      <c r="BY1771" s="4"/>
      <c r="BZ1771" s="4"/>
      <c r="CA1771" s="4"/>
      <c r="CB1771" s="4"/>
      <c r="CC1771" s="4"/>
      <c r="CD1771" s="4"/>
      <c r="CE1771" s="4"/>
      <c r="CF1771" s="4"/>
      <c r="CG1771" s="4"/>
      <c r="CH1771" s="4"/>
      <c r="CI1771" s="4"/>
      <c r="CJ1771" s="4"/>
      <c r="CK1771" s="4"/>
      <c r="CL1771" s="4"/>
      <c r="CM1771" s="4"/>
      <c r="CN1771" s="4"/>
      <c r="CO1771" s="4"/>
      <c r="CP1771" s="4"/>
      <c r="CQ1771" s="4"/>
      <c r="CR1771" s="4"/>
      <c r="CS1771" s="4"/>
      <c r="CT1771" s="4"/>
      <c r="CU1771" s="4"/>
      <c r="CV1771" s="4"/>
      <c r="CW1771" s="4"/>
    </row>
    <row r="1772" ht="12.75" customHeight="1">
      <c r="A1772" s="4"/>
      <c r="B1772" s="4"/>
      <c r="C1772" s="4"/>
      <c r="D1772" s="4"/>
      <c r="E1772" s="4"/>
      <c r="F1772" s="4"/>
      <c r="G1772" s="4"/>
      <c r="H1772" s="4"/>
      <c r="I1772" s="4"/>
      <c r="J1772" s="5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V1772" s="4"/>
      <c r="AW1772" s="4"/>
      <c r="AX1772" s="4"/>
      <c r="AY1772" s="4"/>
      <c r="AZ1772" s="4"/>
      <c r="BB1772" s="4"/>
      <c r="BC1772" s="4"/>
      <c r="BD1772" s="4"/>
      <c r="BE1772" s="4"/>
      <c r="BF1772" s="4"/>
      <c r="BG1772" s="4"/>
      <c r="BH1772" s="4"/>
      <c r="BI1772" s="4"/>
      <c r="BJ1772" s="4"/>
      <c r="BK1772" s="4"/>
      <c r="BL1772" s="4"/>
      <c r="BM1772" s="4"/>
      <c r="BN1772" s="4"/>
      <c r="BO1772" s="4"/>
      <c r="BP1772" s="4"/>
      <c r="BQ1772" s="4"/>
      <c r="BR1772" s="4"/>
      <c r="BS1772" s="4"/>
      <c r="BT1772" s="4"/>
      <c r="BU1772" s="4"/>
      <c r="BV1772" s="4"/>
      <c r="BW1772" s="4"/>
      <c r="BX1772" s="4"/>
      <c r="BY1772" s="4"/>
      <c r="BZ1772" s="4"/>
      <c r="CA1772" s="4"/>
      <c r="CB1772" s="4"/>
      <c r="CC1772" s="4"/>
      <c r="CD1772" s="4"/>
      <c r="CE1772" s="4"/>
      <c r="CF1772" s="4"/>
      <c r="CG1772" s="4"/>
      <c r="CH1772" s="4"/>
      <c r="CI1772" s="4"/>
      <c r="CJ1772" s="4"/>
      <c r="CK1772" s="4"/>
      <c r="CL1772" s="4"/>
      <c r="CM1772" s="4"/>
      <c r="CN1772" s="4"/>
      <c r="CO1772" s="4"/>
      <c r="CP1772" s="4"/>
      <c r="CQ1772" s="4"/>
      <c r="CR1772" s="4"/>
      <c r="CS1772" s="4"/>
      <c r="CT1772" s="4"/>
      <c r="CU1772" s="4"/>
      <c r="CV1772" s="4"/>
      <c r="CW1772" s="4"/>
    </row>
    <row r="1773" ht="12.75" customHeight="1">
      <c r="A1773" s="4"/>
      <c r="B1773" s="4"/>
      <c r="C1773" s="4"/>
      <c r="D1773" s="4"/>
      <c r="E1773" s="4"/>
      <c r="F1773" s="4"/>
      <c r="G1773" s="4"/>
      <c r="H1773" s="4"/>
      <c r="I1773" s="4"/>
      <c r="J1773" s="5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H1773" s="4"/>
      <c r="AI1773" s="4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V1773" s="4"/>
      <c r="AW1773" s="4"/>
      <c r="AX1773" s="4"/>
      <c r="AY1773" s="4"/>
      <c r="AZ1773" s="4"/>
      <c r="BB1773" s="4"/>
      <c r="BC1773" s="4"/>
      <c r="BD1773" s="4"/>
      <c r="BE1773" s="4"/>
      <c r="BF1773" s="4"/>
      <c r="BG1773" s="4"/>
      <c r="BH1773" s="4"/>
      <c r="BI1773" s="4"/>
      <c r="BJ1773" s="4"/>
      <c r="BK1773" s="4"/>
      <c r="BL1773" s="4"/>
      <c r="BM1773" s="4"/>
      <c r="BN1773" s="4"/>
      <c r="BO1773" s="4"/>
      <c r="BP1773" s="4"/>
      <c r="BQ1773" s="4"/>
      <c r="BR1773" s="4"/>
      <c r="BS1773" s="4"/>
      <c r="BT1773" s="4"/>
      <c r="BU1773" s="4"/>
      <c r="BV1773" s="4"/>
      <c r="BW1773" s="4"/>
      <c r="BX1773" s="4"/>
      <c r="BY1773" s="4"/>
      <c r="BZ1773" s="4"/>
      <c r="CA1773" s="4"/>
      <c r="CB1773" s="4"/>
      <c r="CC1773" s="4"/>
      <c r="CD1773" s="4"/>
      <c r="CE1773" s="4"/>
      <c r="CF1773" s="4"/>
      <c r="CG1773" s="4"/>
      <c r="CH1773" s="4"/>
      <c r="CI1773" s="4"/>
      <c r="CJ1773" s="4"/>
      <c r="CK1773" s="4"/>
      <c r="CL1773" s="4"/>
      <c r="CM1773" s="4"/>
      <c r="CN1773" s="4"/>
      <c r="CO1773" s="4"/>
      <c r="CP1773" s="4"/>
      <c r="CQ1773" s="4"/>
      <c r="CR1773" s="4"/>
      <c r="CS1773" s="4"/>
      <c r="CT1773" s="4"/>
      <c r="CU1773" s="4"/>
      <c r="CV1773" s="4"/>
      <c r="CW1773" s="4"/>
    </row>
    <row r="1774" ht="12.75" customHeight="1">
      <c r="A1774" s="4"/>
      <c r="B1774" s="4"/>
      <c r="C1774" s="4"/>
      <c r="D1774" s="4"/>
      <c r="E1774" s="4"/>
      <c r="F1774" s="4"/>
      <c r="G1774" s="4"/>
      <c r="H1774" s="4"/>
      <c r="I1774" s="4"/>
      <c r="J1774" s="5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 s="4"/>
      <c r="AI1774" s="4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V1774" s="4"/>
      <c r="AW1774" s="4"/>
      <c r="AX1774" s="4"/>
      <c r="AY1774" s="4"/>
      <c r="AZ1774" s="4"/>
      <c r="BB1774" s="4"/>
      <c r="BC1774" s="4"/>
      <c r="BD1774" s="4"/>
      <c r="BE1774" s="4"/>
      <c r="BF1774" s="4"/>
      <c r="BG1774" s="4"/>
      <c r="BH1774" s="4"/>
      <c r="BI1774" s="4"/>
      <c r="BJ1774" s="4"/>
      <c r="BK1774" s="4"/>
      <c r="BL1774" s="4"/>
      <c r="BM1774" s="4"/>
      <c r="BN1774" s="4"/>
      <c r="BO1774" s="4"/>
      <c r="BP1774" s="4"/>
      <c r="BQ1774" s="4"/>
      <c r="BR1774" s="4"/>
      <c r="BS1774" s="4"/>
      <c r="BT1774" s="4"/>
      <c r="BU1774" s="4"/>
      <c r="BV1774" s="4"/>
      <c r="BW1774" s="4"/>
      <c r="BX1774" s="4"/>
      <c r="BY1774" s="4"/>
      <c r="BZ1774" s="4"/>
      <c r="CA1774" s="4"/>
      <c r="CB1774" s="4"/>
      <c r="CC1774" s="4"/>
      <c r="CD1774" s="4"/>
      <c r="CE1774" s="4"/>
      <c r="CF1774" s="4"/>
      <c r="CG1774" s="4"/>
      <c r="CH1774" s="4"/>
      <c r="CI1774" s="4"/>
      <c r="CJ1774" s="4"/>
      <c r="CK1774" s="4"/>
      <c r="CL1774" s="4"/>
      <c r="CM1774" s="4"/>
      <c r="CN1774" s="4"/>
      <c r="CO1774" s="4"/>
      <c r="CP1774" s="4"/>
      <c r="CQ1774" s="4"/>
      <c r="CR1774" s="4"/>
      <c r="CS1774" s="4"/>
      <c r="CT1774" s="4"/>
      <c r="CU1774" s="4"/>
      <c r="CV1774" s="4"/>
      <c r="CW1774" s="4"/>
    </row>
    <row r="1775" ht="12.75" customHeight="1">
      <c r="A1775" s="4"/>
      <c r="B1775" s="4"/>
      <c r="C1775" s="4"/>
      <c r="D1775" s="4"/>
      <c r="E1775" s="4"/>
      <c r="F1775" s="4"/>
      <c r="G1775" s="4"/>
      <c r="H1775" s="4"/>
      <c r="I1775" s="4"/>
      <c r="J1775" s="5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V1775" s="4"/>
      <c r="AW1775" s="4"/>
      <c r="AX1775" s="4"/>
      <c r="AY1775" s="4"/>
      <c r="AZ1775" s="4"/>
      <c r="BB1775" s="4"/>
      <c r="BC1775" s="4"/>
      <c r="BD1775" s="4"/>
      <c r="BE1775" s="4"/>
      <c r="BF1775" s="4"/>
      <c r="BG1775" s="4"/>
      <c r="BH1775" s="4"/>
      <c r="BI1775" s="4"/>
      <c r="BJ1775" s="4"/>
      <c r="BK1775" s="4"/>
      <c r="BL1775" s="4"/>
      <c r="BM1775" s="4"/>
      <c r="BN1775" s="4"/>
      <c r="BO1775" s="4"/>
      <c r="BP1775" s="4"/>
      <c r="BQ1775" s="4"/>
      <c r="BR1775" s="4"/>
      <c r="BS1775" s="4"/>
      <c r="BT1775" s="4"/>
      <c r="BU1775" s="4"/>
      <c r="BV1775" s="4"/>
      <c r="BW1775" s="4"/>
      <c r="BX1775" s="4"/>
      <c r="BY1775" s="4"/>
      <c r="BZ1775" s="4"/>
      <c r="CA1775" s="4"/>
      <c r="CB1775" s="4"/>
      <c r="CC1775" s="4"/>
      <c r="CD1775" s="4"/>
      <c r="CE1775" s="4"/>
      <c r="CF1775" s="4"/>
      <c r="CG1775" s="4"/>
      <c r="CH1775" s="4"/>
      <c r="CI1775" s="4"/>
      <c r="CJ1775" s="4"/>
      <c r="CK1775" s="4"/>
      <c r="CL1775" s="4"/>
      <c r="CM1775" s="4"/>
      <c r="CN1775" s="4"/>
      <c r="CO1775" s="4"/>
      <c r="CP1775" s="4"/>
      <c r="CQ1775" s="4"/>
      <c r="CR1775" s="4"/>
      <c r="CS1775" s="4"/>
      <c r="CT1775" s="4"/>
      <c r="CU1775" s="4"/>
      <c r="CV1775" s="4"/>
      <c r="CW1775" s="4"/>
    </row>
    <row r="1776" ht="12.75" customHeight="1">
      <c r="A1776" s="4"/>
      <c r="B1776" s="4"/>
      <c r="C1776" s="4"/>
      <c r="D1776" s="4"/>
      <c r="E1776" s="4"/>
      <c r="F1776" s="4"/>
      <c r="G1776" s="4"/>
      <c r="H1776" s="4"/>
      <c r="I1776" s="4"/>
      <c r="J1776" s="5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H1776" s="4"/>
      <c r="AI1776" s="4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V1776" s="4"/>
      <c r="AW1776" s="4"/>
      <c r="AX1776" s="4"/>
      <c r="AY1776" s="4"/>
      <c r="AZ1776" s="4"/>
      <c r="BB1776" s="4"/>
      <c r="BC1776" s="4"/>
      <c r="BD1776" s="4"/>
      <c r="BE1776" s="4"/>
      <c r="BF1776" s="4"/>
      <c r="BG1776" s="4"/>
      <c r="BH1776" s="4"/>
      <c r="BI1776" s="4"/>
      <c r="BJ1776" s="4"/>
      <c r="BK1776" s="4"/>
      <c r="BL1776" s="4"/>
      <c r="BM1776" s="4"/>
      <c r="BN1776" s="4"/>
      <c r="BO1776" s="4"/>
      <c r="BP1776" s="4"/>
      <c r="BQ1776" s="4"/>
      <c r="BR1776" s="4"/>
      <c r="BS1776" s="4"/>
      <c r="BT1776" s="4"/>
      <c r="BU1776" s="4"/>
      <c r="BV1776" s="4"/>
      <c r="BW1776" s="4"/>
      <c r="BX1776" s="4"/>
      <c r="BY1776" s="4"/>
      <c r="BZ1776" s="4"/>
      <c r="CA1776" s="4"/>
      <c r="CB1776" s="4"/>
      <c r="CC1776" s="4"/>
      <c r="CD1776" s="4"/>
      <c r="CE1776" s="4"/>
      <c r="CF1776" s="4"/>
      <c r="CG1776" s="4"/>
      <c r="CH1776" s="4"/>
      <c r="CI1776" s="4"/>
      <c r="CJ1776" s="4"/>
      <c r="CK1776" s="4"/>
      <c r="CL1776" s="4"/>
      <c r="CM1776" s="4"/>
      <c r="CN1776" s="4"/>
      <c r="CO1776" s="4"/>
      <c r="CP1776" s="4"/>
      <c r="CQ1776" s="4"/>
      <c r="CR1776" s="4"/>
      <c r="CS1776" s="4"/>
      <c r="CT1776" s="4"/>
      <c r="CU1776" s="4"/>
      <c r="CV1776" s="4"/>
      <c r="CW1776" s="4"/>
    </row>
    <row r="1777" ht="12.75" customHeight="1">
      <c r="A1777" s="4"/>
      <c r="B1777" s="4"/>
      <c r="C1777" s="4"/>
      <c r="D1777" s="4"/>
      <c r="E1777" s="4"/>
      <c r="F1777" s="4"/>
      <c r="G1777" s="4"/>
      <c r="H1777" s="4"/>
      <c r="I1777" s="4"/>
      <c r="J1777" s="5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4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V1777" s="4"/>
      <c r="AW1777" s="4"/>
      <c r="AX1777" s="4"/>
      <c r="AY1777" s="4"/>
      <c r="AZ1777" s="4"/>
      <c r="BB1777" s="4"/>
      <c r="BC1777" s="4"/>
      <c r="BD1777" s="4"/>
      <c r="BE1777" s="4"/>
      <c r="BF1777" s="4"/>
      <c r="BG1777" s="4"/>
      <c r="BH1777" s="4"/>
      <c r="BI1777" s="4"/>
      <c r="BJ1777" s="4"/>
      <c r="BK1777" s="4"/>
      <c r="BL1777" s="4"/>
      <c r="BM1777" s="4"/>
      <c r="BN1777" s="4"/>
      <c r="BO1777" s="4"/>
      <c r="BP1777" s="4"/>
      <c r="BQ1777" s="4"/>
      <c r="BR1777" s="4"/>
      <c r="BS1777" s="4"/>
      <c r="BT1777" s="4"/>
      <c r="BU1777" s="4"/>
      <c r="BV1777" s="4"/>
      <c r="BW1777" s="4"/>
      <c r="BX1777" s="4"/>
      <c r="BY1777" s="4"/>
      <c r="BZ1777" s="4"/>
      <c r="CA1777" s="4"/>
      <c r="CB1777" s="4"/>
      <c r="CC1777" s="4"/>
      <c r="CD1777" s="4"/>
      <c r="CE1777" s="4"/>
      <c r="CF1777" s="4"/>
      <c r="CG1777" s="4"/>
      <c r="CH1777" s="4"/>
      <c r="CI1777" s="4"/>
      <c r="CJ1777" s="4"/>
      <c r="CK1777" s="4"/>
      <c r="CL1777" s="4"/>
      <c r="CM1777" s="4"/>
      <c r="CN1777" s="4"/>
      <c r="CO1777" s="4"/>
      <c r="CP1777" s="4"/>
      <c r="CQ1777" s="4"/>
      <c r="CR1777" s="4"/>
      <c r="CS1777" s="4"/>
      <c r="CT1777" s="4"/>
      <c r="CU1777" s="4"/>
      <c r="CV1777" s="4"/>
      <c r="CW1777" s="4"/>
    </row>
    <row r="1778" ht="12.75" customHeight="1">
      <c r="A1778" s="4"/>
      <c r="B1778" s="4"/>
      <c r="C1778" s="4"/>
      <c r="D1778" s="4"/>
      <c r="E1778" s="4"/>
      <c r="F1778" s="4"/>
      <c r="G1778" s="4"/>
      <c r="H1778" s="4"/>
      <c r="I1778" s="4"/>
      <c r="J1778" s="5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H1778" s="4"/>
      <c r="AI1778" s="4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V1778" s="4"/>
      <c r="AW1778" s="4"/>
      <c r="AX1778" s="4"/>
      <c r="AY1778" s="4"/>
      <c r="AZ1778" s="4"/>
      <c r="BB1778" s="4"/>
      <c r="BC1778" s="4"/>
      <c r="BD1778" s="4"/>
      <c r="BE1778" s="4"/>
      <c r="BF1778" s="4"/>
      <c r="BG1778" s="4"/>
      <c r="BH1778" s="4"/>
      <c r="BI1778" s="4"/>
      <c r="BJ1778" s="4"/>
      <c r="BK1778" s="4"/>
      <c r="BL1778" s="4"/>
      <c r="BM1778" s="4"/>
      <c r="BN1778" s="4"/>
      <c r="BO1778" s="4"/>
      <c r="BP1778" s="4"/>
      <c r="BQ1778" s="4"/>
      <c r="BR1778" s="4"/>
      <c r="BS1778" s="4"/>
      <c r="BT1778" s="4"/>
      <c r="BU1778" s="4"/>
      <c r="BV1778" s="4"/>
      <c r="BW1778" s="4"/>
      <c r="BX1778" s="4"/>
      <c r="BY1778" s="4"/>
      <c r="BZ1778" s="4"/>
      <c r="CA1778" s="4"/>
      <c r="CB1778" s="4"/>
      <c r="CC1778" s="4"/>
      <c r="CD1778" s="4"/>
      <c r="CE1778" s="4"/>
      <c r="CF1778" s="4"/>
      <c r="CG1778" s="4"/>
      <c r="CH1778" s="4"/>
      <c r="CI1778" s="4"/>
      <c r="CJ1778" s="4"/>
      <c r="CK1778" s="4"/>
      <c r="CL1778" s="4"/>
      <c r="CM1778" s="4"/>
      <c r="CN1778" s="4"/>
      <c r="CO1778" s="4"/>
      <c r="CP1778" s="4"/>
      <c r="CQ1778" s="4"/>
      <c r="CR1778" s="4"/>
      <c r="CS1778" s="4"/>
      <c r="CT1778" s="4"/>
      <c r="CU1778" s="4"/>
      <c r="CV1778" s="4"/>
      <c r="CW1778" s="4"/>
    </row>
    <row r="1779" ht="12.75" customHeight="1">
      <c r="A1779" s="4"/>
      <c r="B1779" s="4"/>
      <c r="C1779" s="4"/>
      <c r="D1779" s="4"/>
      <c r="E1779" s="4"/>
      <c r="F1779" s="4"/>
      <c r="G1779" s="4"/>
      <c r="H1779" s="4"/>
      <c r="I1779" s="4"/>
      <c r="J1779" s="5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V1779" s="4"/>
      <c r="AW1779" s="4"/>
      <c r="AX1779" s="4"/>
      <c r="AY1779" s="4"/>
      <c r="AZ1779" s="4"/>
      <c r="BB1779" s="4"/>
      <c r="BC1779" s="4"/>
      <c r="BD1779" s="4"/>
      <c r="BE1779" s="4"/>
      <c r="BF1779" s="4"/>
      <c r="BG1779" s="4"/>
      <c r="BH1779" s="4"/>
      <c r="BI1779" s="4"/>
      <c r="BJ1779" s="4"/>
      <c r="BK1779" s="4"/>
      <c r="BL1779" s="4"/>
      <c r="BM1779" s="4"/>
      <c r="BN1779" s="4"/>
      <c r="BO1779" s="4"/>
      <c r="BP1779" s="4"/>
      <c r="BQ1779" s="4"/>
      <c r="BR1779" s="4"/>
      <c r="BS1779" s="4"/>
      <c r="BT1779" s="4"/>
      <c r="BU1779" s="4"/>
      <c r="BV1779" s="4"/>
      <c r="BW1779" s="4"/>
      <c r="BX1779" s="4"/>
      <c r="BY1779" s="4"/>
      <c r="BZ1779" s="4"/>
      <c r="CA1779" s="4"/>
      <c r="CB1779" s="4"/>
      <c r="CC1779" s="4"/>
      <c r="CD1779" s="4"/>
      <c r="CE1779" s="4"/>
      <c r="CF1779" s="4"/>
      <c r="CG1779" s="4"/>
      <c r="CH1779" s="4"/>
      <c r="CI1779" s="4"/>
      <c r="CJ1779" s="4"/>
      <c r="CK1779" s="4"/>
      <c r="CL1779" s="4"/>
      <c r="CM1779" s="4"/>
      <c r="CN1779" s="4"/>
      <c r="CO1779" s="4"/>
      <c r="CP1779" s="4"/>
      <c r="CQ1779" s="4"/>
      <c r="CR1779" s="4"/>
      <c r="CS1779" s="4"/>
      <c r="CT1779" s="4"/>
      <c r="CU1779" s="4"/>
      <c r="CV1779" s="4"/>
      <c r="CW1779" s="4"/>
    </row>
    <row r="1780" ht="12.75" customHeight="1">
      <c r="A1780" s="4"/>
      <c r="B1780" s="4"/>
      <c r="C1780" s="4"/>
      <c r="D1780" s="4"/>
      <c r="E1780" s="4"/>
      <c r="F1780" s="4"/>
      <c r="G1780" s="4"/>
      <c r="H1780" s="4"/>
      <c r="I1780" s="4"/>
      <c r="J1780" s="5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H1780" s="4"/>
      <c r="AI1780" s="4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V1780" s="4"/>
      <c r="AW1780" s="4"/>
      <c r="AX1780" s="4"/>
      <c r="AY1780" s="4"/>
      <c r="AZ1780" s="4"/>
      <c r="BB1780" s="4"/>
      <c r="BC1780" s="4"/>
      <c r="BD1780" s="4"/>
      <c r="BE1780" s="4"/>
      <c r="BF1780" s="4"/>
      <c r="BG1780" s="4"/>
      <c r="BH1780" s="4"/>
      <c r="BI1780" s="4"/>
      <c r="BJ1780" s="4"/>
      <c r="BK1780" s="4"/>
      <c r="BL1780" s="4"/>
      <c r="BM1780" s="4"/>
      <c r="BN1780" s="4"/>
      <c r="BO1780" s="4"/>
      <c r="BP1780" s="4"/>
      <c r="BQ1780" s="4"/>
      <c r="BR1780" s="4"/>
      <c r="BS1780" s="4"/>
      <c r="BT1780" s="4"/>
      <c r="BU1780" s="4"/>
      <c r="BV1780" s="4"/>
      <c r="BW1780" s="4"/>
      <c r="BX1780" s="4"/>
      <c r="BY1780" s="4"/>
      <c r="BZ1780" s="4"/>
      <c r="CA1780" s="4"/>
      <c r="CB1780" s="4"/>
      <c r="CC1780" s="4"/>
      <c r="CD1780" s="4"/>
      <c r="CE1780" s="4"/>
      <c r="CF1780" s="4"/>
      <c r="CG1780" s="4"/>
      <c r="CH1780" s="4"/>
      <c r="CI1780" s="4"/>
      <c r="CJ1780" s="4"/>
      <c r="CK1780" s="4"/>
      <c r="CL1780" s="4"/>
      <c r="CM1780" s="4"/>
      <c r="CN1780" s="4"/>
      <c r="CO1780" s="4"/>
      <c r="CP1780" s="4"/>
      <c r="CQ1780" s="4"/>
      <c r="CR1780" s="4"/>
      <c r="CS1780" s="4"/>
      <c r="CT1780" s="4"/>
      <c r="CU1780" s="4"/>
      <c r="CV1780" s="4"/>
      <c r="CW1780" s="4"/>
    </row>
    <row r="1781" ht="12.75" customHeight="1">
      <c r="A1781" s="4"/>
      <c r="B1781" s="4"/>
      <c r="C1781" s="4"/>
      <c r="D1781" s="4"/>
      <c r="E1781" s="4"/>
      <c r="F1781" s="4"/>
      <c r="G1781" s="4"/>
      <c r="H1781" s="4"/>
      <c r="I1781" s="4"/>
      <c r="J1781" s="5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H1781" s="4"/>
      <c r="AI1781" s="4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V1781" s="4"/>
      <c r="AW1781" s="4"/>
      <c r="AX1781" s="4"/>
      <c r="AY1781" s="4"/>
      <c r="AZ1781" s="4"/>
      <c r="BB1781" s="4"/>
      <c r="BC1781" s="4"/>
      <c r="BD1781" s="4"/>
      <c r="BE1781" s="4"/>
      <c r="BF1781" s="4"/>
      <c r="BG1781" s="4"/>
      <c r="BH1781" s="4"/>
      <c r="BI1781" s="4"/>
      <c r="BJ1781" s="4"/>
      <c r="BK1781" s="4"/>
      <c r="BL1781" s="4"/>
      <c r="BM1781" s="4"/>
      <c r="BN1781" s="4"/>
      <c r="BO1781" s="4"/>
      <c r="BP1781" s="4"/>
      <c r="BQ1781" s="4"/>
      <c r="BR1781" s="4"/>
      <c r="BS1781" s="4"/>
      <c r="BT1781" s="4"/>
      <c r="BU1781" s="4"/>
      <c r="BV1781" s="4"/>
      <c r="BW1781" s="4"/>
      <c r="BX1781" s="4"/>
      <c r="BY1781" s="4"/>
      <c r="BZ1781" s="4"/>
      <c r="CA1781" s="4"/>
      <c r="CB1781" s="4"/>
      <c r="CC1781" s="4"/>
      <c r="CD1781" s="4"/>
      <c r="CE1781" s="4"/>
      <c r="CF1781" s="4"/>
      <c r="CG1781" s="4"/>
      <c r="CH1781" s="4"/>
      <c r="CI1781" s="4"/>
      <c r="CJ1781" s="4"/>
      <c r="CK1781" s="4"/>
      <c r="CL1781" s="4"/>
      <c r="CM1781" s="4"/>
      <c r="CN1781" s="4"/>
      <c r="CO1781" s="4"/>
      <c r="CP1781" s="4"/>
      <c r="CQ1781" s="4"/>
      <c r="CR1781" s="4"/>
      <c r="CS1781" s="4"/>
      <c r="CT1781" s="4"/>
      <c r="CU1781" s="4"/>
      <c r="CV1781" s="4"/>
      <c r="CW1781" s="4"/>
    </row>
    <row r="1782" ht="12.75" customHeight="1">
      <c r="A1782" s="4"/>
      <c r="B1782" s="4"/>
      <c r="C1782" s="4"/>
      <c r="D1782" s="4"/>
      <c r="E1782" s="4"/>
      <c r="F1782" s="4"/>
      <c r="G1782" s="4"/>
      <c r="H1782" s="4"/>
      <c r="I1782" s="4"/>
      <c r="J1782" s="5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H1782" s="4"/>
      <c r="AI1782" s="4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V1782" s="4"/>
      <c r="AW1782" s="4"/>
      <c r="AX1782" s="4"/>
      <c r="AY1782" s="4"/>
      <c r="AZ1782" s="4"/>
      <c r="BB1782" s="4"/>
      <c r="BC1782" s="4"/>
      <c r="BD1782" s="4"/>
      <c r="BE1782" s="4"/>
      <c r="BF1782" s="4"/>
      <c r="BG1782" s="4"/>
      <c r="BH1782" s="4"/>
      <c r="BI1782" s="4"/>
      <c r="BJ1782" s="4"/>
      <c r="BK1782" s="4"/>
      <c r="BL1782" s="4"/>
      <c r="BM1782" s="4"/>
      <c r="BN1782" s="4"/>
      <c r="BO1782" s="4"/>
      <c r="BP1782" s="4"/>
      <c r="BQ1782" s="4"/>
      <c r="BR1782" s="4"/>
      <c r="BS1782" s="4"/>
      <c r="BT1782" s="4"/>
      <c r="BU1782" s="4"/>
      <c r="BV1782" s="4"/>
      <c r="BW1782" s="4"/>
      <c r="BX1782" s="4"/>
      <c r="BY1782" s="4"/>
      <c r="BZ1782" s="4"/>
      <c r="CA1782" s="4"/>
      <c r="CB1782" s="4"/>
      <c r="CC1782" s="4"/>
      <c r="CD1782" s="4"/>
      <c r="CE1782" s="4"/>
      <c r="CF1782" s="4"/>
      <c r="CG1782" s="4"/>
      <c r="CH1782" s="4"/>
      <c r="CI1782" s="4"/>
      <c r="CJ1782" s="4"/>
      <c r="CK1782" s="4"/>
      <c r="CL1782" s="4"/>
      <c r="CM1782" s="4"/>
      <c r="CN1782" s="4"/>
      <c r="CO1782" s="4"/>
      <c r="CP1782" s="4"/>
      <c r="CQ1782" s="4"/>
      <c r="CR1782" s="4"/>
      <c r="CS1782" s="4"/>
      <c r="CT1782" s="4"/>
      <c r="CU1782" s="4"/>
      <c r="CV1782" s="4"/>
      <c r="CW1782" s="4"/>
    </row>
    <row r="1783" ht="12.75" customHeight="1">
      <c r="A1783" s="4"/>
      <c r="B1783" s="4"/>
      <c r="C1783" s="4"/>
      <c r="D1783" s="4"/>
      <c r="E1783" s="4"/>
      <c r="F1783" s="4"/>
      <c r="G1783" s="4"/>
      <c r="H1783" s="4"/>
      <c r="I1783" s="4"/>
      <c r="J1783" s="5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4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V1783" s="4"/>
      <c r="AW1783" s="4"/>
      <c r="AX1783" s="4"/>
      <c r="AY1783" s="4"/>
      <c r="AZ1783" s="4"/>
      <c r="BB1783" s="4"/>
      <c r="BC1783" s="4"/>
      <c r="BD1783" s="4"/>
      <c r="BE1783" s="4"/>
      <c r="BF1783" s="4"/>
      <c r="BG1783" s="4"/>
      <c r="BH1783" s="4"/>
      <c r="BI1783" s="4"/>
      <c r="BJ1783" s="4"/>
      <c r="BK1783" s="4"/>
      <c r="BL1783" s="4"/>
      <c r="BM1783" s="4"/>
      <c r="BN1783" s="4"/>
      <c r="BO1783" s="4"/>
      <c r="BP1783" s="4"/>
      <c r="BQ1783" s="4"/>
      <c r="BR1783" s="4"/>
      <c r="BS1783" s="4"/>
      <c r="BT1783" s="4"/>
      <c r="BU1783" s="4"/>
      <c r="BV1783" s="4"/>
      <c r="BW1783" s="4"/>
      <c r="BX1783" s="4"/>
      <c r="BY1783" s="4"/>
      <c r="BZ1783" s="4"/>
      <c r="CA1783" s="4"/>
      <c r="CB1783" s="4"/>
      <c r="CC1783" s="4"/>
      <c r="CD1783" s="4"/>
      <c r="CE1783" s="4"/>
      <c r="CF1783" s="4"/>
      <c r="CG1783" s="4"/>
      <c r="CH1783" s="4"/>
      <c r="CI1783" s="4"/>
      <c r="CJ1783" s="4"/>
      <c r="CK1783" s="4"/>
      <c r="CL1783" s="4"/>
      <c r="CM1783" s="4"/>
      <c r="CN1783" s="4"/>
      <c r="CO1783" s="4"/>
      <c r="CP1783" s="4"/>
      <c r="CQ1783" s="4"/>
      <c r="CR1783" s="4"/>
      <c r="CS1783" s="4"/>
      <c r="CT1783" s="4"/>
      <c r="CU1783" s="4"/>
      <c r="CV1783" s="4"/>
      <c r="CW1783" s="4"/>
    </row>
    <row r="1784" ht="12.75" customHeight="1">
      <c r="A1784" s="4"/>
      <c r="B1784" s="4"/>
      <c r="C1784" s="4"/>
      <c r="D1784" s="4"/>
      <c r="E1784" s="4"/>
      <c r="F1784" s="4"/>
      <c r="G1784" s="4"/>
      <c r="H1784" s="4"/>
      <c r="I1784" s="4"/>
      <c r="J1784" s="5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H1784" s="4"/>
      <c r="AI1784" s="4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V1784" s="4"/>
      <c r="AW1784" s="4"/>
      <c r="AX1784" s="4"/>
      <c r="AY1784" s="4"/>
      <c r="AZ1784" s="4"/>
      <c r="BB1784" s="4"/>
      <c r="BC1784" s="4"/>
      <c r="BD1784" s="4"/>
      <c r="BE1784" s="4"/>
      <c r="BF1784" s="4"/>
      <c r="BG1784" s="4"/>
      <c r="BH1784" s="4"/>
      <c r="BI1784" s="4"/>
      <c r="BJ1784" s="4"/>
      <c r="BK1784" s="4"/>
      <c r="BL1784" s="4"/>
      <c r="BM1784" s="4"/>
      <c r="BN1784" s="4"/>
      <c r="BO1784" s="4"/>
      <c r="BP1784" s="4"/>
      <c r="BQ1784" s="4"/>
      <c r="BR1784" s="4"/>
      <c r="BS1784" s="4"/>
      <c r="BT1784" s="4"/>
      <c r="BU1784" s="4"/>
      <c r="BV1784" s="4"/>
      <c r="BW1784" s="4"/>
      <c r="BX1784" s="4"/>
      <c r="BY1784" s="4"/>
      <c r="BZ1784" s="4"/>
      <c r="CA1784" s="4"/>
      <c r="CB1784" s="4"/>
      <c r="CC1784" s="4"/>
      <c r="CD1784" s="4"/>
      <c r="CE1784" s="4"/>
      <c r="CF1784" s="4"/>
      <c r="CG1784" s="4"/>
      <c r="CH1784" s="4"/>
      <c r="CI1784" s="4"/>
      <c r="CJ1784" s="4"/>
      <c r="CK1784" s="4"/>
      <c r="CL1784" s="4"/>
      <c r="CM1784" s="4"/>
      <c r="CN1784" s="4"/>
      <c r="CO1784" s="4"/>
      <c r="CP1784" s="4"/>
      <c r="CQ1784" s="4"/>
      <c r="CR1784" s="4"/>
      <c r="CS1784" s="4"/>
      <c r="CT1784" s="4"/>
      <c r="CU1784" s="4"/>
      <c r="CV1784" s="4"/>
      <c r="CW1784" s="4"/>
    </row>
    <row r="1785" ht="12.75" customHeight="1">
      <c r="A1785" s="4"/>
      <c r="B1785" s="4"/>
      <c r="C1785" s="4"/>
      <c r="D1785" s="4"/>
      <c r="E1785" s="4"/>
      <c r="F1785" s="4"/>
      <c r="G1785" s="4"/>
      <c r="H1785" s="4"/>
      <c r="I1785" s="4"/>
      <c r="J1785" s="5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4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V1785" s="4"/>
      <c r="AW1785" s="4"/>
      <c r="AX1785" s="4"/>
      <c r="AY1785" s="4"/>
      <c r="AZ1785" s="4"/>
      <c r="BB1785" s="4"/>
      <c r="BC1785" s="4"/>
      <c r="BD1785" s="4"/>
      <c r="BE1785" s="4"/>
      <c r="BF1785" s="4"/>
      <c r="BG1785" s="4"/>
      <c r="BH1785" s="4"/>
      <c r="BI1785" s="4"/>
      <c r="BJ1785" s="4"/>
      <c r="BK1785" s="4"/>
      <c r="BL1785" s="4"/>
      <c r="BM1785" s="4"/>
      <c r="BN1785" s="4"/>
      <c r="BO1785" s="4"/>
      <c r="BP1785" s="4"/>
      <c r="BQ1785" s="4"/>
      <c r="BR1785" s="4"/>
      <c r="BS1785" s="4"/>
      <c r="BT1785" s="4"/>
      <c r="BU1785" s="4"/>
      <c r="BV1785" s="4"/>
      <c r="BW1785" s="4"/>
      <c r="BX1785" s="4"/>
      <c r="BY1785" s="4"/>
      <c r="BZ1785" s="4"/>
      <c r="CA1785" s="4"/>
      <c r="CB1785" s="4"/>
      <c r="CC1785" s="4"/>
      <c r="CD1785" s="4"/>
      <c r="CE1785" s="4"/>
      <c r="CF1785" s="4"/>
      <c r="CG1785" s="4"/>
      <c r="CH1785" s="4"/>
      <c r="CI1785" s="4"/>
      <c r="CJ1785" s="4"/>
      <c r="CK1785" s="4"/>
      <c r="CL1785" s="4"/>
      <c r="CM1785" s="4"/>
      <c r="CN1785" s="4"/>
      <c r="CO1785" s="4"/>
      <c r="CP1785" s="4"/>
      <c r="CQ1785" s="4"/>
      <c r="CR1785" s="4"/>
      <c r="CS1785" s="4"/>
      <c r="CT1785" s="4"/>
      <c r="CU1785" s="4"/>
      <c r="CV1785" s="4"/>
      <c r="CW1785" s="4"/>
    </row>
    <row r="1786" ht="12.75" customHeight="1">
      <c r="A1786" s="4"/>
      <c r="B1786" s="4"/>
      <c r="C1786" s="4"/>
      <c r="D1786" s="4"/>
      <c r="E1786" s="4"/>
      <c r="F1786" s="4"/>
      <c r="G1786" s="4"/>
      <c r="H1786" s="4"/>
      <c r="I1786" s="4"/>
      <c r="J1786" s="5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H1786" s="4"/>
      <c r="AI1786" s="4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V1786" s="4"/>
      <c r="AW1786" s="4"/>
      <c r="AX1786" s="4"/>
      <c r="AY1786" s="4"/>
      <c r="AZ1786" s="4"/>
      <c r="BB1786" s="4"/>
      <c r="BC1786" s="4"/>
      <c r="BD1786" s="4"/>
      <c r="BE1786" s="4"/>
      <c r="BF1786" s="4"/>
      <c r="BG1786" s="4"/>
      <c r="BH1786" s="4"/>
      <c r="BI1786" s="4"/>
      <c r="BJ1786" s="4"/>
      <c r="BK1786" s="4"/>
      <c r="BL1786" s="4"/>
      <c r="BM1786" s="4"/>
      <c r="BN1786" s="4"/>
      <c r="BO1786" s="4"/>
      <c r="BP1786" s="4"/>
      <c r="BQ1786" s="4"/>
      <c r="BR1786" s="4"/>
      <c r="BS1786" s="4"/>
      <c r="BT1786" s="4"/>
      <c r="BU1786" s="4"/>
      <c r="BV1786" s="4"/>
      <c r="BW1786" s="4"/>
      <c r="BX1786" s="4"/>
      <c r="BY1786" s="4"/>
      <c r="BZ1786" s="4"/>
      <c r="CA1786" s="4"/>
      <c r="CB1786" s="4"/>
      <c r="CC1786" s="4"/>
      <c r="CD1786" s="4"/>
      <c r="CE1786" s="4"/>
      <c r="CF1786" s="4"/>
      <c r="CG1786" s="4"/>
      <c r="CH1786" s="4"/>
      <c r="CI1786" s="4"/>
      <c r="CJ1786" s="4"/>
      <c r="CK1786" s="4"/>
      <c r="CL1786" s="4"/>
      <c r="CM1786" s="4"/>
      <c r="CN1786" s="4"/>
      <c r="CO1786" s="4"/>
      <c r="CP1786" s="4"/>
      <c r="CQ1786" s="4"/>
      <c r="CR1786" s="4"/>
      <c r="CS1786" s="4"/>
      <c r="CT1786" s="4"/>
      <c r="CU1786" s="4"/>
      <c r="CV1786" s="4"/>
      <c r="CW1786" s="4"/>
    </row>
    <row r="1787" ht="12.75" customHeight="1">
      <c r="A1787" s="4"/>
      <c r="B1787" s="4"/>
      <c r="C1787" s="4"/>
      <c r="D1787" s="4"/>
      <c r="E1787" s="4"/>
      <c r="F1787" s="4"/>
      <c r="G1787" s="4"/>
      <c r="H1787" s="4"/>
      <c r="I1787" s="4"/>
      <c r="J1787" s="5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4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V1787" s="4"/>
      <c r="AW1787" s="4"/>
      <c r="AX1787" s="4"/>
      <c r="AY1787" s="4"/>
      <c r="AZ1787" s="4"/>
      <c r="BB1787" s="4"/>
      <c r="BC1787" s="4"/>
      <c r="BD1787" s="4"/>
      <c r="BE1787" s="4"/>
      <c r="BF1787" s="4"/>
      <c r="BG1787" s="4"/>
      <c r="BH1787" s="4"/>
      <c r="BI1787" s="4"/>
      <c r="BJ1787" s="4"/>
      <c r="BK1787" s="4"/>
      <c r="BL1787" s="4"/>
      <c r="BM1787" s="4"/>
      <c r="BN1787" s="4"/>
      <c r="BO1787" s="4"/>
      <c r="BP1787" s="4"/>
      <c r="BQ1787" s="4"/>
      <c r="BR1787" s="4"/>
      <c r="BS1787" s="4"/>
      <c r="BT1787" s="4"/>
      <c r="BU1787" s="4"/>
      <c r="BV1787" s="4"/>
      <c r="BW1787" s="4"/>
      <c r="BX1787" s="4"/>
      <c r="BY1787" s="4"/>
      <c r="BZ1787" s="4"/>
      <c r="CA1787" s="4"/>
      <c r="CB1787" s="4"/>
      <c r="CC1787" s="4"/>
      <c r="CD1787" s="4"/>
      <c r="CE1787" s="4"/>
      <c r="CF1787" s="4"/>
      <c r="CG1787" s="4"/>
      <c r="CH1787" s="4"/>
      <c r="CI1787" s="4"/>
      <c r="CJ1787" s="4"/>
      <c r="CK1787" s="4"/>
      <c r="CL1787" s="4"/>
      <c r="CM1787" s="4"/>
      <c r="CN1787" s="4"/>
      <c r="CO1787" s="4"/>
      <c r="CP1787" s="4"/>
      <c r="CQ1787" s="4"/>
      <c r="CR1787" s="4"/>
      <c r="CS1787" s="4"/>
      <c r="CT1787" s="4"/>
      <c r="CU1787" s="4"/>
      <c r="CV1787" s="4"/>
      <c r="CW1787" s="4"/>
    </row>
    <row r="1788" ht="12.75" customHeight="1">
      <c r="A1788" s="4"/>
      <c r="B1788" s="4"/>
      <c r="C1788" s="4"/>
      <c r="D1788" s="4"/>
      <c r="E1788" s="4"/>
      <c r="F1788" s="4"/>
      <c r="G1788" s="4"/>
      <c r="H1788" s="4"/>
      <c r="I1788" s="4"/>
      <c r="J1788" s="5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H1788" s="4"/>
      <c r="AI1788" s="4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V1788" s="4"/>
      <c r="AW1788" s="4"/>
      <c r="AX1788" s="4"/>
      <c r="AY1788" s="4"/>
      <c r="AZ1788" s="4"/>
      <c r="BB1788" s="4"/>
      <c r="BC1788" s="4"/>
      <c r="BD1788" s="4"/>
      <c r="BE1788" s="4"/>
      <c r="BF1788" s="4"/>
      <c r="BG1788" s="4"/>
      <c r="BH1788" s="4"/>
      <c r="BI1788" s="4"/>
      <c r="BJ1788" s="4"/>
      <c r="BK1788" s="4"/>
      <c r="BL1788" s="4"/>
      <c r="BM1788" s="4"/>
      <c r="BN1788" s="4"/>
      <c r="BO1788" s="4"/>
      <c r="BP1788" s="4"/>
      <c r="BQ1788" s="4"/>
      <c r="BR1788" s="4"/>
      <c r="BS1788" s="4"/>
      <c r="BT1788" s="4"/>
      <c r="BU1788" s="4"/>
      <c r="BV1788" s="4"/>
      <c r="BW1788" s="4"/>
      <c r="BX1788" s="4"/>
      <c r="BY1788" s="4"/>
      <c r="BZ1788" s="4"/>
      <c r="CA1788" s="4"/>
      <c r="CB1788" s="4"/>
      <c r="CC1788" s="4"/>
      <c r="CD1788" s="4"/>
      <c r="CE1788" s="4"/>
      <c r="CF1788" s="4"/>
      <c r="CG1788" s="4"/>
      <c r="CH1788" s="4"/>
      <c r="CI1788" s="4"/>
      <c r="CJ1788" s="4"/>
      <c r="CK1788" s="4"/>
      <c r="CL1788" s="4"/>
      <c r="CM1788" s="4"/>
      <c r="CN1788" s="4"/>
      <c r="CO1788" s="4"/>
      <c r="CP1788" s="4"/>
      <c r="CQ1788" s="4"/>
      <c r="CR1788" s="4"/>
      <c r="CS1788" s="4"/>
      <c r="CT1788" s="4"/>
      <c r="CU1788" s="4"/>
      <c r="CV1788" s="4"/>
      <c r="CW1788" s="4"/>
    </row>
    <row r="1789" ht="12.75" customHeight="1">
      <c r="A1789" s="4"/>
      <c r="B1789" s="4"/>
      <c r="C1789" s="4"/>
      <c r="D1789" s="4"/>
      <c r="E1789" s="4"/>
      <c r="F1789" s="4"/>
      <c r="G1789" s="4"/>
      <c r="H1789" s="4"/>
      <c r="I1789" s="4"/>
      <c r="J1789" s="5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I1789" s="4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V1789" s="4"/>
      <c r="AW1789" s="4"/>
      <c r="AX1789" s="4"/>
      <c r="AY1789" s="4"/>
      <c r="AZ1789" s="4"/>
      <c r="BB1789" s="4"/>
      <c r="BC1789" s="4"/>
      <c r="BD1789" s="4"/>
      <c r="BE1789" s="4"/>
      <c r="BF1789" s="4"/>
      <c r="BG1789" s="4"/>
      <c r="BH1789" s="4"/>
      <c r="BI1789" s="4"/>
      <c r="BJ1789" s="4"/>
      <c r="BK1789" s="4"/>
      <c r="BL1789" s="4"/>
      <c r="BM1789" s="4"/>
      <c r="BN1789" s="4"/>
      <c r="BO1789" s="4"/>
      <c r="BP1789" s="4"/>
      <c r="BQ1789" s="4"/>
      <c r="BR1789" s="4"/>
      <c r="BS1789" s="4"/>
      <c r="BT1789" s="4"/>
      <c r="BU1789" s="4"/>
      <c r="BV1789" s="4"/>
      <c r="BW1789" s="4"/>
      <c r="BX1789" s="4"/>
      <c r="BY1789" s="4"/>
      <c r="BZ1789" s="4"/>
      <c r="CA1789" s="4"/>
      <c r="CB1789" s="4"/>
      <c r="CC1789" s="4"/>
      <c r="CD1789" s="4"/>
      <c r="CE1789" s="4"/>
      <c r="CF1789" s="4"/>
      <c r="CG1789" s="4"/>
      <c r="CH1789" s="4"/>
      <c r="CI1789" s="4"/>
      <c r="CJ1789" s="4"/>
      <c r="CK1789" s="4"/>
      <c r="CL1789" s="4"/>
      <c r="CM1789" s="4"/>
      <c r="CN1789" s="4"/>
      <c r="CO1789" s="4"/>
      <c r="CP1789" s="4"/>
      <c r="CQ1789" s="4"/>
      <c r="CR1789" s="4"/>
      <c r="CS1789" s="4"/>
      <c r="CT1789" s="4"/>
      <c r="CU1789" s="4"/>
      <c r="CV1789" s="4"/>
      <c r="CW1789" s="4"/>
    </row>
    <row r="1790" ht="12.75" customHeight="1">
      <c r="A1790" s="4"/>
      <c r="B1790" s="4"/>
      <c r="C1790" s="4"/>
      <c r="D1790" s="4"/>
      <c r="E1790" s="4"/>
      <c r="F1790" s="4"/>
      <c r="G1790" s="4"/>
      <c r="H1790" s="4"/>
      <c r="I1790" s="4"/>
      <c r="J1790" s="5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H1790" s="4"/>
      <c r="AI1790" s="4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V1790" s="4"/>
      <c r="AW1790" s="4"/>
      <c r="AX1790" s="4"/>
      <c r="AY1790" s="4"/>
      <c r="AZ1790" s="4"/>
      <c r="BB1790" s="4"/>
      <c r="BC1790" s="4"/>
      <c r="BD1790" s="4"/>
      <c r="BE1790" s="4"/>
      <c r="BF1790" s="4"/>
      <c r="BG1790" s="4"/>
      <c r="BH1790" s="4"/>
      <c r="BI1790" s="4"/>
      <c r="BJ1790" s="4"/>
      <c r="BK1790" s="4"/>
      <c r="BL1790" s="4"/>
      <c r="BM1790" s="4"/>
      <c r="BN1790" s="4"/>
      <c r="BO1790" s="4"/>
      <c r="BP1790" s="4"/>
      <c r="BQ1790" s="4"/>
      <c r="BR1790" s="4"/>
      <c r="BS1790" s="4"/>
      <c r="BT1790" s="4"/>
      <c r="BU1790" s="4"/>
      <c r="BV1790" s="4"/>
      <c r="BW1790" s="4"/>
      <c r="BX1790" s="4"/>
      <c r="BY1790" s="4"/>
      <c r="BZ1790" s="4"/>
      <c r="CA1790" s="4"/>
      <c r="CB1790" s="4"/>
      <c r="CC1790" s="4"/>
      <c r="CD1790" s="4"/>
      <c r="CE1790" s="4"/>
      <c r="CF1790" s="4"/>
      <c r="CG1790" s="4"/>
      <c r="CH1790" s="4"/>
      <c r="CI1790" s="4"/>
      <c r="CJ1790" s="4"/>
      <c r="CK1790" s="4"/>
      <c r="CL1790" s="4"/>
      <c r="CM1790" s="4"/>
      <c r="CN1790" s="4"/>
      <c r="CO1790" s="4"/>
      <c r="CP1790" s="4"/>
      <c r="CQ1790" s="4"/>
      <c r="CR1790" s="4"/>
      <c r="CS1790" s="4"/>
      <c r="CT1790" s="4"/>
      <c r="CU1790" s="4"/>
      <c r="CV1790" s="4"/>
      <c r="CW1790" s="4"/>
    </row>
    <row r="1791" ht="12.75" customHeight="1">
      <c r="A1791" s="4"/>
      <c r="B1791" s="4"/>
      <c r="C1791" s="4"/>
      <c r="D1791" s="4"/>
      <c r="E1791" s="4"/>
      <c r="F1791" s="4"/>
      <c r="G1791" s="4"/>
      <c r="H1791" s="4"/>
      <c r="I1791" s="4"/>
      <c r="J1791" s="5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H1791" s="4"/>
      <c r="AI1791" s="4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V1791" s="4"/>
      <c r="AW1791" s="4"/>
      <c r="AX1791" s="4"/>
      <c r="AY1791" s="4"/>
      <c r="AZ1791" s="4"/>
      <c r="BB1791" s="4"/>
      <c r="BC1791" s="4"/>
      <c r="BD1791" s="4"/>
      <c r="BE1791" s="4"/>
      <c r="BF1791" s="4"/>
      <c r="BG1791" s="4"/>
      <c r="BH1791" s="4"/>
      <c r="BI1791" s="4"/>
      <c r="BJ1791" s="4"/>
      <c r="BK1791" s="4"/>
      <c r="BL1791" s="4"/>
      <c r="BM1791" s="4"/>
      <c r="BN1791" s="4"/>
      <c r="BO1791" s="4"/>
      <c r="BP1791" s="4"/>
      <c r="BQ1791" s="4"/>
      <c r="BR1791" s="4"/>
      <c r="BS1791" s="4"/>
      <c r="BT1791" s="4"/>
      <c r="BU1791" s="4"/>
      <c r="BV1791" s="4"/>
      <c r="BW1791" s="4"/>
      <c r="BX1791" s="4"/>
      <c r="BY1791" s="4"/>
      <c r="BZ1791" s="4"/>
      <c r="CA1791" s="4"/>
      <c r="CB1791" s="4"/>
      <c r="CC1791" s="4"/>
      <c r="CD1791" s="4"/>
      <c r="CE1791" s="4"/>
      <c r="CF1791" s="4"/>
      <c r="CG1791" s="4"/>
      <c r="CH1791" s="4"/>
      <c r="CI1791" s="4"/>
      <c r="CJ1791" s="4"/>
      <c r="CK1791" s="4"/>
      <c r="CL1791" s="4"/>
      <c r="CM1791" s="4"/>
      <c r="CN1791" s="4"/>
      <c r="CO1791" s="4"/>
      <c r="CP1791" s="4"/>
      <c r="CQ1791" s="4"/>
      <c r="CR1791" s="4"/>
      <c r="CS1791" s="4"/>
      <c r="CT1791" s="4"/>
      <c r="CU1791" s="4"/>
      <c r="CV1791" s="4"/>
      <c r="CW1791" s="4"/>
    </row>
    <row r="1792" ht="12.75" customHeight="1">
      <c r="A1792" s="4"/>
      <c r="B1792" s="4"/>
      <c r="C1792" s="4"/>
      <c r="D1792" s="4"/>
      <c r="E1792" s="4"/>
      <c r="F1792" s="4"/>
      <c r="G1792" s="4"/>
      <c r="H1792" s="4"/>
      <c r="I1792" s="4"/>
      <c r="J1792" s="5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H1792" s="4"/>
      <c r="AI1792" s="4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V1792" s="4"/>
      <c r="AW1792" s="4"/>
      <c r="AX1792" s="4"/>
      <c r="AY1792" s="4"/>
      <c r="AZ1792" s="4"/>
      <c r="BB1792" s="4"/>
      <c r="BC1792" s="4"/>
      <c r="BD1792" s="4"/>
      <c r="BE1792" s="4"/>
      <c r="BF1792" s="4"/>
      <c r="BG1792" s="4"/>
      <c r="BH1792" s="4"/>
      <c r="BI1792" s="4"/>
      <c r="BJ1792" s="4"/>
      <c r="BK1792" s="4"/>
      <c r="BL1792" s="4"/>
      <c r="BM1792" s="4"/>
      <c r="BN1792" s="4"/>
      <c r="BO1792" s="4"/>
      <c r="BP1792" s="4"/>
      <c r="BQ1792" s="4"/>
      <c r="BR1792" s="4"/>
      <c r="BS1792" s="4"/>
      <c r="BT1792" s="4"/>
      <c r="BU1792" s="4"/>
      <c r="BV1792" s="4"/>
      <c r="BW1792" s="4"/>
      <c r="BX1792" s="4"/>
      <c r="BY1792" s="4"/>
      <c r="BZ1792" s="4"/>
      <c r="CA1792" s="4"/>
      <c r="CB1792" s="4"/>
      <c r="CC1792" s="4"/>
      <c r="CD1792" s="4"/>
      <c r="CE1792" s="4"/>
      <c r="CF1792" s="4"/>
      <c r="CG1792" s="4"/>
      <c r="CH1792" s="4"/>
      <c r="CI1792" s="4"/>
      <c r="CJ1792" s="4"/>
      <c r="CK1792" s="4"/>
      <c r="CL1792" s="4"/>
      <c r="CM1792" s="4"/>
      <c r="CN1792" s="4"/>
      <c r="CO1792" s="4"/>
      <c r="CP1792" s="4"/>
      <c r="CQ1792" s="4"/>
      <c r="CR1792" s="4"/>
      <c r="CS1792" s="4"/>
      <c r="CT1792" s="4"/>
      <c r="CU1792" s="4"/>
      <c r="CV1792" s="4"/>
      <c r="CW1792" s="4"/>
    </row>
    <row r="1793" ht="12.75" customHeight="1">
      <c r="A1793" s="4"/>
      <c r="B1793" s="4"/>
      <c r="C1793" s="4"/>
      <c r="D1793" s="4"/>
      <c r="E1793" s="4"/>
      <c r="F1793" s="4"/>
      <c r="G1793" s="4"/>
      <c r="H1793" s="4"/>
      <c r="I1793" s="4"/>
      <c r="J1793" s="5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H1793" s="4"/>
      <c r="AI1793" s="4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V1793" s="4"/>
      <c r="AW1793" s="4"/>
      <c r="AX1793" s="4"/>
      <c r="AY1793" s="4"/>
      <c r="AZ1793" s="4"/>
      <c r="BB1793" s="4"/>
      <c r="BC1793" s="4"/>
      <c r="BD1793" s="4"/>
      <c r="BE1793" s="4"/>
      <c r="BF1793" s="4"/>
      <c r="BG1793" s="4"/>
      <c r="BH1793" s="4"/>
      <c r="BI1793" s="4"/>
      <c r="BJ1793" s="4"/>
      <c r="BK1793" s="4"/>
      <c r="BL1793" s="4"/>
      <c r="BM1793" s="4"/>
      <c r="BN1793" s="4"/>
      <c r="BO1793" s="4"/>
      <c r="BP1793" s="4"/>
      <c r="BQ1793" s="4"/>
      <c r="BR1793" s="4"/>
      <c r="BS1793" s="4"/>
      <c r="BT1793" s="4"/>
      <c r="BU1793" s="4"/>
      <c r="BV1793" s="4"/>
      <c r="BW1793" s="4"/>
      <c r="BX1793" s="4"/>
      <c r="BY1793" s="4"/>
      <c r="BZ1793" s="4"/>
      <c r="CA1793" s="4"/>
      <c r="CB1793" s="4"/>
      <c r="CC1793" s="4"/>
      <c r="CD1793" s="4"/>
      <c r="CE1793" s="4"/>
      <c r="CF1793" s="4"/>
      <c r="CG1793" s="4"/>
      <c r="CH1793" s="4"/>
      <c r="CI1793" s="4"/>
      <c r="CJ1793" s="4"/>
      <c r="CK1793" s="4"/>
      <c r="CL1793" s="4"/>
      <c r="CM1793" s="4"/>
      <c r="CN1793" s="4"/>
      <c r="CO1793" s="4"/>
      <c r="CP1793" s="4"/>
      <c r="CQ1793" s="4"/>
      <c r="CR1793" s="4"/>
      <c r="CS1793" s="4"/>
      <c r="CT1793" s="4"/>
      <c r="CU1793" s="4"/>
      <c r="CV1793" s="4"/>
      <c r="CW1793" s="4"/>
    </row>
    <row r="1794" ht="12.75" customHeight="1">
      <c r="A1794" s="4"/>
      <c r="B1794" s="4"/>
      <c r="C1794" s="4"/>
      <c r="D1794" s="4"/>
      <c r="E1794" s="4"/>
      <c r="F1794" s="4"/>
      <c r="G1794" s="4"/>
      <c r="H1794" s="4"/>
      <c r="I1794" s="4"/>
      <c r="J1794" s="5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H1794" s="4"/>
      <c r="AI1794" s="4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V1794" s="4"/>
      <c r="AW1794" s="4"/>
      <c r="AX1794" s="4"/>
      <c r="AY1794" s="4"/>
      <c r="AZ1794" s="4"/>
      <c r="BB1794" s="4"/>
      <c r="BC1794" s="4"/>
      <c r="BD1794" s="4"/>
      <c r="BE1794" s="4"/>
      <c r="BF1794" s="4"/>
      <c r="BG1794" s="4"/>
      <c r="BH1794" s="4"/>
      <c r="BI1794" s="4"/>
      <c r="BJ1794" s="4"/>
      <c r="BK1794" s="4"/>
      <c r="BL1794" s="4"/>
      <c r="BM1794" s="4"/>
      <c r="BN1794" s="4"/>
      <c r="BO1794" s="4"/>
      <c r="BP1794" s="4"/>
      <c r="BQ1794" s="4"/>
      <c r="BR1794" s="4"/>
      <c r="BS1794" s="4"/>
      <c r="BT1794" s="4"/>
      <c r="BU1794" s="4"/>
      <c r="BV1794" s="4"/>
      <c r="BW1794" s="4"/>
      <c r="BX1794" s="4"/>
      <c r="BY1794" s="4"/>
      <c r="BZ1794" s="4"/>
      <c r="CA1794" s="4"/>
      <c r="CB1794" s="4"/>
      <c r="CC1794" s="4"/>
      <c r="CD1794" s="4"/>
      <c r="CE1794" s="4"/>
      <c r="CF1794" s="4"/>
      <c r="CG1794" s="4"/>
      <c r="CH1794" s="4"/>
      <c r="CI1794" s="4"/>
      <c r="CJ1794" s="4"/>
      <c r="CK1794" s="4"/>
      <c r="CL1794" s="4"/>
      <c r="CM1794" s="4"/>
      <c r="CN1794" s="4"/>
      <c r="CO1794" s="4"/>
      <c r="CP1794" s="4"/>
      <c r="CQ1794" s="4"/>
      <c r="CR1794" s="4"/>
      <c r="CS1794" s="4"/>
      <c r="CT1794" s="4"/>
      <c r="CU1794" s="4"/>
      <c r="CV1794" s="4"/>
      <c r="CW1794" s="4"/>
    </row>
    <row r="1795" ht="12.75" customHeight="1">
      <c r="A1795" s="4"/>
      <c r="B1795" s="4"/>
      <c r="C1795" s="4"/>
      <c r="D1795" s="4"/>
      <c r="E1795" s="4"/>
      <c r="F1795" s="4"/>
      <c r="G1795" s="4"/>
      <c r="H1795" s="4"/>
      <c r="I1795" s="4"/>
      <c r="J1795" s="5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  <c r="AH1795" s="4"/>
      <c r="AI1795" s="4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V1795" s="4"/>
      <c r="AW1795" s="4"/>
      <c r="AX1795" s="4"/>
      <c r="AY1795" s="4"/>
      <c r="AZ1795" s="4"/>
      <c r="BB1795" s="4"/>
      <c r="BC1795" s="4"/>
      <c r="BD1795" s="4"/>
      <c r="BE1795" s="4"/>
      <c r="BF1795" s="4"/>
      <c r="BG1795" s="4"/>
      <c r="BH1795" s="4"/>
      <c r="BI1795" s="4"/>
      <c r="BJ1795" s="4"/>
      <c r="BK1795" s="4"/>
      <c r="BL1795" s="4"/>
      <c r="BM1795" s="4"/>
      <c r="BN1795" s="4"/>
      <c r="BO1795" s="4"/>
      <c r="BP1795" s="4"/>
      <c r="BQ1795" s="4"/>
      <c r="BR1795" s="4"/>
      <c r="BS1795" s="4"/>
      <c r="BT1795" s="4"/>
      <c r="BU1795" s="4"/>
      <c r="BV1795" s="4"/>
      <c r="BW1795" s="4"/>
      <c r="BX1795" s="4"/>
      <c r="BY1795" s="4"/>
      <c r="BZ1795" s="4"/>
      <c r="CA1795" s="4"/>
      <c r="CB1795" s="4"/>
      <c r="CC1795" s="4"/>
      <c r="CD1795" s="4"/>
      <c r="CE1795" s="4"/>
      <c r="CF1795" s="4"/>
      <c r="CG1795" s="4"/>
      <c r="CH1795" s="4"/>
      <c r="CI1795" s="4"/>
      <c r="CJ1795" s="4"/>
      <c r="CK1795" s="4"/>
      <c r="CL1795" s="4"/>
      <c r="CM1795" s="4"/>
      <c r="CN1795" s="4"/>
      <c r="CO1795" s="4"/>
      <c r="CP1795" s="4"/>
      <c r="CQ1795" s="4"/>
      <c r="CR1795" s="4"/>
      <c r="CS1795" s="4"/>
      <c r="CT1795" s="4"/>
      <c r="CU1795" s="4"/>
      <c r="CV1795" s="4"/>
      <c r="CW1795" s="4"/>
    </row>
    <row r="1796" ht="12.75" customHeight="1">
      <c r="A1796" s="4"/>
      <c r="B1796" s="4"/>
      <c r="C1796" s="4"/>
      <c r="D1796" s="4"/>
      <c r="E1796" s="4"/>
      <c r="F1796" s="4"/>
      <c r="G1796" s="4"/>
      <c r="H1796" s="4"/>
      <c r="I1796" s="4"/>
      <c r="J1796" s="5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V1796" s="4"/>
      <c r="AW1796" s="4"/>
      <c r="AX1796" s="4"/>
      <c r="AY1796" s="4"/>
      <c r="AZ1796" s="4"/>
      <c r="BB1796" s="4"/>
      <c r="BC1796" s="4"/>
      <c r="BD1796" s="4"/>
      <c r="BE1796" s="4"/>
      <c r="BF1796" s="4"/>
      <c r="BG1796" s="4"/>
      <c r="BH1796" s="4"/>
      <c r="BI1796" s="4"/>
      <c r="BJ1796" s="4"/>
      <c r="BK1796" s="4"/>
      <c r="BL1796" s="4"/>
      <c r="BM1796" s="4"/>
      <c r="BN1796" s="4"/>
      <c r="BO1796" s="4"/>
      <c r="BP1796" s="4"/>
      <c r="BQ1796" s="4"/>
      <c r="BR1796" s="4"/>
      <c r="BS1796" s="4"/>
      <c r="BT1796" s="4"/>
      <c r="BU1796" s="4"/>
      <c r="BV1796" s="4"/>
      <c r="BW1796" s="4"/>
      <c r="BX1796" s="4"/>
      <c r="BY1796" s="4"/>
      <c r="BZ1796" s="4"/>
      <c r="CA1796" s="4"/>
      <c r="CB1796" s="4"/>
      <c r="CC1796" s="4"/>
      <c r="CD1796" s="4"/>
      <c r="CE1796" s="4"/>
      <c r="CF1796" s="4"/>
      <c r="CG1796" s="4"/>
      <c r="CH1796" s="4"/>
      <c r="CI1796" s="4"/>
      <c r="CJ1796" s="4"/>
      <c r="CK1796" s="4"/>
      <c r="CL1796" s="4"/>
      <c r="CM1796" s="4"/>
      <c r="CN1796" s="4"/>
      <c r="CO1796" s="4"/>
      <c r="CP1796" s="4"/>
      <c r="CQ1796" s="4"/>
      <c r="CR1796" s="4"/>
      <c r="CS1796" s="4"/>
      <c r="CT1796" s="4"/>
      <c r="CU1796" s="4"/>
      <c r="CV1796" s="4"/>
      <c r="CW1796" s="4"/>
    </row>
    <row r="1797" ht="12.75" customHeight="1">
      <c r="A1797" s="4"/>
      <c r="B1797" s="4"/>
      <c r="C1797" s="4"/>
      <c r="D1797" s="4"/>
      <c r="E1797" s="4"/>
      <c r="F1797" s="4"/>
      <c r="G1797" s="4"/>
      <c r="H1797" s="4"/>
      <c r="I1797" s="4"/>
      <c r="J1797" s="5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  <c r="AH1797" s="4"/>
      <c r="AI1797" s="4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V1797" s="4"/>
      <c r="AW1797" s="4"/>
      <c r="AX1797" s="4"/>
      <c r="AY1797" s="4"/>
      <c r="AZ1797" s="4"/>
      <c r="BB1797" s="4"/>
      <c r="BC1797" s="4"/>
      <c r="BD1797" s="4"/>
      <c r="BE1797" s="4"/>
      <c r="BF1797" s="4"/>
      <c r="BG1797" s="4"/>
      <c r="BH1797" s="4"/>
      <c r="BI1797" s="4"/>
      <c r="BJ1797" s="4"/>
      <c r="BK1797" s="4"/>
      <c r="BL1797" s="4"/>
      <c r="BM1797" s="4"/>
      <c r="BN1797" s="4"/>
      <c r="BO1797" s="4"/>
      <c r="BP1797" s="4"/>
      <c r="BQ1797" s="4"/>
      <c r="BR1797" s="4"/>
      <c r="BS1797" s="4"/>
      <c r="BT1797" s="4"/>
      <c r="BU1797" s="4"/>
      <c r="BV1797" s="4"/>
      <c r="BW1797" s="4"/>
      <c r="BX1797" s="4"/>
      <c r="BY1797" s="4"/>
      <c r="BZ1797" s="4"/>
      <c r="CA1797" s="4"/>
      <c r="CB1797" s="4"/>
      <c r="CC1797" s="4"/>
      <c r="CD1797" s="4"/>
      <c r="CE1797" s="4"/>
      <c r="CF1797" s="4"/>
      <c r="CG1797" s="4"/>
      <c r="CH1797" s="4"/>
      <c r="CI1797" s="4"/>
      <c r="CJ1797" s="4"/>
      <c r="CK1797" s="4"/>
      <c r="CL1797" s="4"/>
      <c r="CM1797" s="4"/>
      <c r="CN1797" s="4"/>
      <c r="CO1797" s="4"/>
      <c r="CP1797" s="4"/>
      <c r="CQ1797" s="4"/>
      <c r="CR1797" s="4"/>
      <c r="CS1797" s="4"/>
      <c r="CT1797" s="4"/>
      <c r="CU1797" s="4"/>
      <c r="CV1797" s="4"/>
      <c r="CW1797" s="4"/>
    </row>
    <row r="1798" ht="12.75" customHeight="1">
      <c r="A1798" s="4"/>
      <c r="B1798" s="4"/>
      <c r="C1798" s="4"/>
      <c r="D1798" s="4"/>
      <c r="E1798" s="4"/>
      <c r="F1798" s="4"/>
      <c r="G1798" s="4"/>
      <c r="H1798" s="4"/>
      <c r="I1798" s="4"/>
      <c r="J1798" s="5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H1798" s="4"/>
      <c r="AI1798" s="4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V1798" s="4"/>
      <c r="AW1798" s="4"/>
      <c r="AX1798" s="4"/>
      <c r="AY1798" s="4"/>
      <c r="AZ1798" s="4"/>
      <c r="BB1798" s="4"/>
      <c r="BC1798" s="4"/>
      <c r="BD1798" s="4"/>
      <c r="BE1798" s="4"/>
      <c r="BF1798" s="4"/>
      <c r="BG1798" s="4"/>
      <c r="BH1798" s="4"/>
      <c r="BI1798" s="4"/>
      <c r="BJ1798" s="4"/>
      <c r="BK1798" s="4"/>
      <c r="BL1798" s="4"/>
      <c r="BM1798" s="4"/>
      <c r="BN1798" s="4"/>
      <c r="BO1798" s="4"/>
      <c r="BP1798" s="4"/>
      <c r="BQ1798" s="4"/>
      <c r="BR1798" s="4"/>
      <c r="BS1798" s="4"/>
      <c r="BT1798" s="4"/>
      <c r="BU1798" s="4"/>
      <c r="BV1798" s="4"/>
      <c r="BW1798" s="4"/>
      <c r="BX1798" s="4"/>
      <c r="BY1798" s="4"/>
      <c r="BZ1798" s="4"/>
      <c r="CA1798" s="4"/>
      <c r="CB1798" s="4"/>
      <c r="CC1798" s="4"/>
      <c r="CD1798" s="4"/>
      <c r="CE1798" s="4"/>
      <c r="CF1798" s="4"/>
      <c r="CG1798" s="4"/>
      <c r="CH1798" s="4"/>
      <c r="CI1798" s="4"/>
      <c r="CJ1798" s="4"/>
      <c r="CK1798" s="4"/>
      <c r="CL1798" s="4"/>
      <c r="CM1798" s="4"/>
      <c r="CN1798" s="4"/>
      <c r="CO1798" s="4"/>
      <c r="CP1798" s="4"/>
      <c r="CQ1798" s="4"/>
      <c r="CR1798" s="4"/>
      <c r="CS1798" s="4"/>
      <c r="CT1798" s="4"/>
      <c r="CU1798" s="4"/>
      <c r="CV1798" s="4"/>
      <c r="CW1798" s="4"/>
    </row>
    <row r="1799" ht="12.75" customHeight="1">
      <c r="A1799" s="4"/>
      <c r="B1799" s="4"/>
      <c r="C1799" s="4"/>
      <c r="D1799" s="4"/>
      <c r="E1799" s="4"/>
      <c r="F1799" s="4"/>
      <c r="G1799" s="4"/>
      <c r="H1799" s="4"/>
      <c r="I1799" s="4"/>
      <c r="J1799" s="5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  <c r="AH1799" s="4"/>
      <c r="AI1799" s="4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V1799" s="4"/>
      <c r="AW1799" s="4"/>
      <c r="AX1799" s="4"/>
      <c r="AY1799" s="4"/>
      <c r="AZ1799" s="4"/>
      <c r="BB1799" s="4"/>
      <c r="BC1799" s="4"/>
      <c r="BD1799" s="4"/>
      <c r="BE1799" s="4"/>
      <c r="BF1799" s="4"/>
      <c r="BG1799" s="4"/>
      <c r="BH1799" s="4"/>
      <c r="BI1799" s="4"/>
      <c r="BJ1799" s="4"/>
      <c r="BK1799" s="4"/>
      <c r="BL1799" s="4"/>
      <c r="BM1799" s="4"/>
      <c r="BN1799" s="4"/>
      <c r="BO1799" s="4"/>
      <c r="BP1799" s="4"/>
      <c r="BQ1799" s="4"/>
      <c r="BR1799" s="4"/>
      <c r="BS1799" s="4"/>
      <c r="BT1799" s="4"/>
      <c r="BU1799" s="4"/>
      <c r="BV1799" s="4"/>
      <c r="BW1799" s="4"/>
      <c r="BX1799" s="4"/>
      <c r="BY1799" s="4"/>
      <c r="BZ1799" s="4"/>
      <c r="CA1799" s="4"/>
      <c r="CB1799" s="4"/>
      <c r="CC1799" s="4"/>
      <c r="CD1799" s="4"/>
      <c r="CE1799" s="4"/>
      <c r="CF1799" s="4"/>
      <c r="CG1799" s="4"/>
      <c r="CH1799" s="4"/>
      <c r="CI1799" s="4"/>
      <c r="CJ1799" s="4"/>
      <c r="CK1799" s="4"/>
      <c r="CL1799" s="4"/>
      <c r="CM1799" s="4"/>
      <c r="CN1799" s="4"/>
      <c r="CO1799" s="4"/>
      <c r="CP1799" s="4"/>
      <c r="CQ1799" s="4"/>
      <c r="CR1799" s="4"/>
      <c r="CS1799" s="4"/>
      <c r="CT1799" s="4"/>
      <c r="CU1799" s="4"/>
      <c r="CV1799" s="4"/>
      <c r="CW1799" s="4"/>
    </row>
    <row r="1800" ht="12.75" customHeight="1">
      <c r="A1800" s="4"/>
      <c r="B1800" s="4"/>
      <c r="C1800" s="4"/>
      <c r="D1800" s="4"/>
      <c r="E1800" s="4"/>
      <c r="F1800" s="4"/>
      <c r="G1800" s="4"/>
      <c r="H1800" s="4"/>
      <c r="I1800" s="4"/>
      <c r="J1800" s="5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  <c r="AH1800" s="4"/>
      <c r="AI1800" s="4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V1800" s="4"/>
      <c r="AW1800" s="4"/>
      <c r="AX1800" s="4"/>
      <c r="AY1800" s="4"/>
      <c r="AZ1800" s="4"/>
      <c r="BB1800" s="4"/>
      <c r="BC1800" s="4"/>
      <c r="BD1800" s="4"/>
      <c r="BE1800" s="4"/>
      <c r="BF1800" s="4"/>
      <c r="BG1800" s="4"/>
      <c r="BH1800" s="4"/>
      <c r="BI1800" s="4"/>
      <c r="BJ1800" s="4"/>
      <c r="BK1800" s="4"/>
      <c r="BL1800" s="4"/>
      <c r="BM1800" s="4"/>
      <c r="BN1800" s="4"/>
      <c r="BO1800" s="4"/>
      <c r="BP1800" s="4"/>
      <c r="BQ1800" s="4"/>
      <c r="BR1800" s="4"/>
      <c r="BS1800" s="4"/>
      <c r="BT1800" s="4"/>
      <c r="BU1800" s="4"/>
      <c r="BV1800" s="4"/>
      <c r="BW1800" s="4"/>
      <c r="BX1800" s="4"/>
      <c r="BY1800" s="4"/>
      <c r="BZ1800" s="4"/>
      <c r="CA1800" s="4"/>
      <c r="CB1800" s="4"/>
      <c r="CC1800" s="4"/>
      <c r="CD1800" s="4"/>
      <c r="CE1800" s="4"/>
      <c r="CF1800" s="4"/>
      <c r="CG1800" s="4"/>
      <c r="CH1800" s="4"/>
      <c r="CI1800" s="4"/>
      <c r="CJ1800" s="4"/>
      <c r="CK1800" s="4"/>
      <c r="CL1800" s="4"/>
      <c r="CM1800" s="4"/>
      <c r="CN1800" s="4"/>
      <c r="CO1800" s="4"/>
      <c r="CP1800" s="4"/>
      <c r="CQ1800" s="4"/>
      <c r="CR1800" s="4"/>
      <c r="CS1800" s="4"/>
      <c r="CT1800" s="4"/>
      <c r="CU1800" s="4"/>
      <c r="CV1800" s="4"/>
      <c r="CW1800" s="4"/>
    </row>
    <row r="1801" ht="12.75" customHeight="1">
      <c r="A1801" s="4"/>
      <c r="B1801" s="4"/>
      <c r="C1801" s="4"/>
      <c r="D1801" s="4"/>
      <c r="E1801" s="4"/>
      <c r="F1801" s="4"/>
      <c r="G1801" s="4"/>
      <c r="H1801" s="4"/>
      <c r="I1801" s="4"/>
      <c r="J1801" s="5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I1801" s="4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V1801" s="4"/>
      <c r="AW1801" s="4"/>
      <c r="AX1801" s="4"/>
      <c r="AY1801" s="4"/>
      <c r="AZ1801" s="4"/>
      <c r="BB1801" s="4"/>
      <c r="BC1801" s="4"/>
      <c r="BD1801" s="4"/>
      <c r="BE1801" s="4"/>
      <c r="BF1801" s="4"/>
      <c r="BG1801" s="4"/>
      <c r="BH1801" s="4"/>
      <c r="BI1801" s="4"/>
      <c r="BJ1801" s="4"/>
      <c r="BK1801" s="4"/>
      <c r="BL1801" s="4"/>
      <c r="BM1801" s="4"/>
      <c r="BN1801" s="4"/>
      <c r="BO1801" s="4"/>
      <c r="BP1801" s="4"/>
      <c r="BQ1801" s="4"/>
      <c r="BR1801" s="4"/>
      <c r="BS1801" s="4"/>
      <c r="BT1801" s="4"/>
      <c r="BU1801" s="4"/>
      <c r="BV1801" s="4"/>
      <c r="BW1801" s="4"/>
      <c r="BX1801" s="4"/>
      <c r="BY1801" s="4"/>
      <c r="BZ1801" s="4"/>
      <c r="CA1801" s="4"/>
      <c r="CB1801" s="4"/>
      <c r="CC1801" s="4"/>
      <c r="CD1801" s="4"/>
      <c r="CE1801" s="4"/>
      <c r="CF1801" s="4"/>
      <c r="CG1801" s="4"/>
      <c r="CH1801" s="4"/>
      <c r="CI1801" s="4"/>
      <c r="CJ1801" s="4"/>
      <c r="CK1801" s="4"/>
      <c r="CL1801" s="4"/>
      <c r="CM1801" s="4"/>
      <c r="CN1801" s="4"/>
      <c r="CO1801" s="4"/>
      <c r="CP1801" s="4"/>
      <c r="CQ1801" s="4"/>
      <c r="CR1801" s="4"/>
      <c r="CS1801" s="4"/>
      <c r="CT1801" s="4"/>
      <c r="CU1801" s="4"/>
      <c r="CV1801" s="4"/>
      <c r="CW1801" s="4"/>
    </row>
    <row r="1802" ht="12.75" customHeight="1">
      <c r="A1802" s="4"/>
      <c r="B1802" s="4"/>
      <c r="C1802" s="4"/>
      <c r="D1802" s="4"/>
      <c r="E1802" s="4"/>
      <c r="F1802" s="4"/>
      <c r="G1802" s="4"/>
      <c r="H1802" s="4"/>
      <c r="I1802" s="4"/>
      <c r="J1802" s="5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/>
      <c r="AI1802" s="4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V1802" s="4"/>
      <c r="AW1802" s="4"/>
      <c r="AX1802" s="4"/>
      <c r="AY1802" s="4"/>
      <c r="AZ1802" s="4"/>
      <c r="BB1802" s="4"/>
      <c r="BC1802" s="4"/>
      <c r="BD1802" s="4"/>
      <c r="BE1802" s="4"/>
      <c r="BF1802" s="4"/>
      <c r="BG1802" s="4"/>
      <c r="BH1802" s="4"/>
      <c r="BI1802" s="4"/>
      <c r="BJ1802" s="4"/>
      <c r="BK1802" s="4"/>
      <c r="BL1802" s="4"/>
      <c r="BM1802" s="4"/>
      <c r="BN1802" s="4"/>
      <c r="BO1802" s="4"/>
      <c r="BP1802" s="4"/>
      <c r="BQ1802" s="4"/>
      <c r="BR1802" s="4"/>
      <c r="BS1802" s="4"/>
      <c r="BT1802" s="4"/>
      <c r="BU1802" s="4"/>
      <c r="BV1802" s="4"/>
      <c r="BW1802" s="4"/>
      <c r="BX1802" s="4"/>
      <c r="BY1802" s="4"/>
      <c r="BZ1802" s="4"/>
      <c r="CA1802" s="4"/>
      <c r="CB1802" s="4"/>
      <c r="CC1802" s="4"/>
      <c r="CD1802" s="4"/>
      <c r="CE1802" s="4"/>
      <c r="CF1802" s="4"/>
      <c r="CG1802" s="4"/>
      <c r="CH1802" s="4"/>
      <c r="CI1802" s="4"/>
      <c r="CJ1802" s="4"/>
      <c r="CK1802" s="4"/>
      <c r="CL1802" s="4"/>
      <c r="CM1802" s="4"/>
      <c r="CN1802" s="4"/>
      <c r="CO1802" s="4"/>
      <c r="CP1802" s="4"/>
      <c r="CQ1802" s="4"/>
      <c r="CR1802" s="4"/>
      <c r="CS1802" s="4"/>
      <c r="CT1802" s="4"/>
      <c r="CU1802" s="4"/>
      <c r="CV1802" s="4"/>
      <c r="CW1802" s="4"/>
    </row>
    <row r="1803" ht="12.75" customHeight="1">
      <c r="A1803" s="4"/>
      <c r="B1803" s="4"/>
      <c r="C1803" s="4"/>
      <c r="D1803" s="4"/>
      <c r="E1803" s="4"/>
      <c r="F1803" s="4"/>
      <c r="G1803" s="4"/>
      <c r="H1803" s="4"/>
      <c r="I1803" s="4"/>
      <c r="J1803" s="5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H1803" s="4"/>
      <c r="AI1803" s="4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V1803" s="4"/>
      <c r="AW1803" s="4"/>
      <c r="AX1803" s="4"/>
      <c r="AY1803" s="4"/>
      <c r="AZ1803" s="4"/>
      <c r="BB1803" s="4"/>
      <c r="BC1803" s="4"/>
      <c r="BD1803" s="4"/>
      <c r="BE1803" s="4"/>
      <c r="BF1803" s="4"/>
      <c r="BG1803" s="4"/>
      <c r="BH1803" s="4"/>
      <c r="BI1803" s="4"/>
      <c r="BJ1803" s="4"/>
      <c r="BK1803" s="4"/>
      <c r="BL1803" s="4"/>
      <c r="BM1803" s="4"/>
      <c r="BN1803" s="4"/>
      <c r="BO1803" s="4"/>
      <c r="BP1803" s="4"/>
      <c r="BQ1803" s="4"/>
      <c r="BR1803" s="4"/>
      <c r="BS1803" s="4"/>
      <c r="BT1803" s="4"/>
      <c r="BU1803" s="4"/>
      <c r="BV1803" s="4"/>
      <c r="BW1803" s="4"/>
      <c r="BX1803" s="4"/>
      <c r="BY1803" s="4"/>
      <c r="BZ1803" s="4"/>
      <c r="CA1803" s="4"/>
      <c r="CB1803" s="4"/>
      <c r="CC1803" s="4"/>
      <c r="CD1803" s="4"/>
      <c r="CE1803" s="4"/>
      <c r="CF1803" s="4"/>
      <c r="CG1803" s="4"/>
      <c r="CH1803" s="4"/>
      <c r="CI1803" s="4"/>
      <c r="CJ1803" s="4"/>
      <c r="CK1803" s="4"/>
      <c r="CL1803" s="4"/>
      <c r="CM1803" s="4"/>
      <c r="CN1803" s="4"/>
      <c r="CO1803" s="4"/>
      <c r="CP1803" s="4"/>
      <c r="CQ1803" s="4"/>
      <c r="CR1803" s="4"/>
      <c r="CS1803" s="4"/>
      <c r="CT1803" s="4"/>
      <c r="CU1803" s="4"/>
      <c r="CV1803" s="4"/>
      <c r="CW1803" s="4"/>
    </row>
    <row r="1804" ht="12.75" customHeight="1">
      <c r="A1804" s="4"/>
      <c r="B1804" s="4"/>
      <c r="C1804" s="4"/>
      <c r="D1804" s="4"/>
      <c r="E1804" s="4"/>
      <c r="F1804" s="4"/>
      <c r="G1804" s="4"/>
      <c r="H1804" s="4"/>
      <c r="I1804" s="4"/>
      <c r="J1804" s="5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H1804" s="4"/>
      <c r="AI1804" s="4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V1804" s="4"/>
      <c r="AW1804" s="4"/>
      <c r="AX1804" s="4"/>
      <c r="AY1804" s="4"/>
      <c r="AZ1804" s="4"/>
      <c r="BB1804" s="4"/>
      <c r="BC1804" s="4"/>
      <c r="BD1804" s="4"/>
      <c r="BE1804" s="4"/>
      <c r="BF1804" s="4"/>
      <c r="BG1804" s="4"/>
      <c r="BH1804" s="4"/>
      <c r="BI1804" s="4"/>
      <c r="BJ1804" s="4"/>
      <c r="BK1804" s="4"/>
      <c r="BL1804" s="4"/>
      <c r="BM1804" s="4"/>
      <c r="BN1804" s="4"/>
      <c r="BO1804" s="4"/>
      <c r="BP1804" s="4"/>
      <c r="BQ1804" s="4"/>
      <c r="BR1804" s="4"/>
      <c r="BS1804" s="4"/>
      <c r="BT1804" s="4"/>
      <c r="BU1804" s="4"/>
      <c r="BV1804" s="4"/>
      <c r="BW1804" s="4"/>
      <c r="BX1804" s="4"/>
      <c r="BY1804" s="4"/>
      <c r="BZ1804" s="4"/>
      <c r="CA1804" s="4"/>
      <c r="CB1804" s="4"/>
      <c r="CC1804" s="4"/>
      <c r="CD1804" s="4"/>
      <c r="CE1804" s="4"/>
      <c r="CF1804" s="4"/>
      <c r="CG1804" s="4"/>
      <c r="CH1804" s="4"/>
      <c r="CI1804" s="4"/>
      <c r="CJ1804" s="4"/>
      <c r="CK1804" s="4"/>
      <c r="CL1804" s="4"/>
      <c r="CM1804" s="4"/>
      <c r="CN1804" s="4"/>
      <c r="CO1804" s="4"/>
      <c r="CP1804" s="4"/>
      <c r="CQ1804" s="4"/>
      <c r="CR1804" s="4"/>
      <c r="CS1804" s="4"/>
      <c r="CT1804" s="4"/>
      <c r="CU1804" s="4"/>
      <c r="CV1804" s="4"/>
      <c r="CW1804" s="4"/>
    </row>
    <row r="1805" ht="12.75" customHeight="1">
      <c r="A1805" s="4"/>
      <c r="B1805" s="4"/>
      <c r="C1805" s="4"/>
      <c r="D1805" s="4"/>
      <c r="E1805" s="4"/>
      <c r="F1805" s="4"/>
      <c r="G1805" s="4"/>
      <c r="H1805" s="4"/>
      <c r="I1805" s="4"/>
      <c r="J1805" s="5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H1805" s="4"/>
      <c r="AI1805" s="4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V1805" s="4"/>
      <c r="AW1805" s="4"/>
      <c r="AX1805" s="4"/>
      <c r="AY1805" s="4"/>
      <c r="AZ1805" s="4"/>
      <c r="BB1805" s="4"/>
      <c r="BC1805" s="4"/>
      <c r="BD1805" s="4"/>
      <c r="BE1805" s="4"/>
      <c r="BF1805" s="4"/>
      <c r="BG1805" s="4"/>
      <c r="BH1805" s="4"/>
      <c r="BI1805" s="4"/>
      <c r="BJ1805" s="4"/>
      <c r="BK1805" s="4"/>
      <c r="BL1805" s="4"/>
      <c r="BM1805" s="4"/>
      <c r="BN1805" s="4"/>
      <c r="BO1805" s="4"/>
      <c r="BP1805" s="4"/>
      <c r="BQ1805" s="4"/>
      <c r="BR1805" s="4"/>
      <c r="BS1805" s="4"/>
      <c r="BT1805" s="4"/>
      <c r="BU1805" s="4"/>
      <c r="BV1805" s="4"/>
      <c r="BW1805" s="4"/>
      <c r="BX1805" s="4"/>
      <c r="BY1805" s="4"/>
      <c r="BZ1805" s="4"/>
      <c r="CA1805" s="4"/>
      <c r="CB1805" s="4"/>
      <c r="CC1805" s="4"/>
      <c r="CD1805" s="4"/>
      <c r="CE1805" s="4"/>
      <c r="CF1805" s="4"/>
      <c r="CG1805" s="4"/>
      <c r="CH1805" s="4"/>
      <c r="CI1805" s="4"/>
      <c r="CJ1805" s="4"/>
      <c r="CK1805" s="4"/>
      <c r="CL1805" s="4"/>
      <c r="CM1805" s="4"/>
      <c r="CN1805" s="4"/>
      <c r="CO1805" s="4"/>
      <c r="CP1805" s="4"/>
      <c r="CQ1805" s="4"/>
      <c r="CR1805" s="4"/>
      <c r="CS1805" s="4"/>
      <c r="CT1805" s="4"/>
      <c r="CU1805" s="4"/>
      <c r="CV1805" s="4"/>
      <c r="CW1805" s="4"/>
    </row>
    <row r="1806" ht="12.75" customHeight="1">
      <c r="A1806" s="4"/>
      <c r="B1806" s="4"/>
      <c r="C1806" s="4"/>
      <c r="D1806" s="4"/>
      <c r="E1806" s="4"/>
      <c r="F1806" s="4"/>
      <c r="G1806" s="4"/>
      <c r="H1806" s="4"/>
      <c r="I1806" s="4"/>
      <c r="J1806" s="5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H1806" s="4"/>
      <c r="AI1806" s="4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V1806" s="4"/>
      <c r="AW1806" s="4"/>
      <c r="AX1806" s="4"/>
      <c r="AY1806" s="4"/>
      <c r="AZ1806" s="4"/>
      <c r="BB1806" s="4"/>
      <c r="BC1806" s="4"/>
      <c r="BD1806" s="4"/>
      <c r="BE1806" s="4"/>
      <c r="BF1806" s="4"/>
      <c r="BG1806" s="4"/>
      <c r="BH1806" s="4"/>
      <c r="BI1806" s="4"/>
      <c r="BJ1806" s="4"/>
      <c r="BK1806" s="4"/>
      <c r="BL1806" s="4"/>
      <c r="BM1806" s="4"/>
      <c r="BN1806" s="4"/>
      <c r="BO1806" s="4"/>
      <c r="BP1806" s="4"/>
      <c r="BQ1806" s="4"/>
      <c r="BR1806" s="4"/>
      <c r="BS1806" s="4"/>
      <c r="BT1806" s="4"/>
      <c r="BU1806" s="4"/>
      <c r="BV1806" s="4"/>
      <c r="BW1806" s="4"/>
      <c r="BX1806" s="4"/>
      <c r="BY1806" s="4"/>
      <c r="BZ1806" s="4"/>
      <c r="CA1806" s="4"/>
      <c r="CB1806" s="4"/>
      <c r="CC1806" s="4"/>
      <c r="CD1806" s="4"/>
      <c r="CE1806" s="4"/>
      <c r="CF1806" s="4"/>
      <c r="CG1806" s="4"/>
      <c r="CH1806" s="4"/>
      <c r="CI1806" s="4"/>
      <c r="CJ1806" s="4"/>
      <c r="CK1806" s="4"/>
      <c r="CL1806" s="4"/>
      <c r="CM1806" s="4"/>
      <c r="CN1806" s="4"/>
      <c r="CO1806" s="4"/>
      <c r="CP1806" s="4"/>
      <c r="CQ1806" s="4"/>
      <c r="CR1806" s="4"/>
      <c r="CS1806" s="4"/>
      <c r="CT1806" s="4"/>
      <c r="CU1806" s="4"/>
      <c r="CV1806" s="4"/>
      <c r="CW1806" s="4"/>
    </row>
    <row r="1807" ht="12.75" customHeight="1">
      <c r="A1807" s="4"/>
      <c r="B1807" s="4"/>
      <c r="C1807" s="4"/>
      <c r="D1807" s="4"/>
      <c r="E1807" s="4"/>
      <c r="F1807" s="4"/>
      <c r="G1807" s="4"/>
      <c r="H1807" s="4"/>
      <c r="I1807" s="4"/>
      <c r="J1807" s="5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H1807" s="4"/>
      <c r="AI1807" s="4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V1807" s="4"/>
      <c r="AW1807" s="4"/>
      <c r="AX1807" s="4"/>
      <c r="AY1807" s="4"/>
      <c r="AZ1807" s="4"/>
      <c r="BB1807" s="4"/>
      <c r="BC1807" s="4"/>
      <c r="BD1807" s="4"/>
      <c r="BE1807" s="4"/>
      <c r="BF1807" s="4"/>
      <c r="BG1807" s="4"/>
      <c r="BH1807" s="4"/>
      <c r="BI1807" s="4"/>
      <c r="BJ1807" s="4"/>
      <c r="BK1807" s="4"/>
      <c r="BL1807" s="4"/>
      <c r="BM1807" s="4"/>
      <c r="BN1807" s="4"/>
      <c r="BO1807" s="4"/>
      <c r="BP1807" s="4"/>
      <c r="BQ1807" s="4"/>
      <c r="BR1807" s="4"/>
      <c r="BS1807" s="4"/>
      <c r="BT1807" s="4"/>
      <c r="BU1807" s="4"/>
      <c r="BV1807" s="4"/>
      <c r="BW1807" s="4"/>
      <c r="BX1807" s="4"/>
      <c r="BY1807" s="4"/>
      <c r="BZ1807" s="4"/>
      <c r="CA1807" s="4"/>
      <c r="CB1807" s="4"/>
      <c r="CC1807" s="4"/>
      <c r="CD1807" s="4"/>
      <c r="CE1807" s="4"/>
      <c r="CF1807" s="4"/>
      <c r="CG1807" s="4"/>
      <c r="CH1807" s="4"/>
      <c r="CI1807" s="4"/>
      <c r="CJ1807" s="4"/>
      <c r="CK1807" s="4"/>
      <c r="CL1807" s="4"/>
      <c r="CM1807" s="4"/>
      <c r="CN1807" s="4"/>
      <c r="CO1807" s="4"/>
      <c r="CP1807" s="4"/>
      <c r="CQ1807" s="4"/>
      <c r="CR1807" s="4"/>
      <c r="CS1807" s="4"/>
      <c r="CT1807" s="4"/>
      <c r="CU1807" s="4"/>
      <c r="CV1807" s="4"/>
      <c r="CW1807" s="4"/>
    </row>
    <row r="1808" ht="12.75" customHeight="1">
      <c r="A1808" s="4"/>
      <c r="B1808" s="4"/>
      <c r="C1808" s="4"/>
      <c r="D1808" s="4"/>
      <c r="E1808" s="4"/>
      <c r="F1808" s="4"/>
      <c r="G1808" s="4"/>
      <c r="H1808" s="4"/>
      <c r="I1808" s="4"/>
      <c r="J1808" s="5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H1808" s="4"/>
      <c r="AI1808" s="4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V1808" s="4"/>
      <c r="AW1808" s="4"/>
      <c r="AX1808" s="4"/>
      <c r="AY1808" s="4"/>
      <c r="AZ1808" s="4"/>
      <c r="BB1808" s="4"/>
      <c r="BC1808" s="4"/>
      <c r="BD1808" s="4"/>
      <c r="BE1808" s="4"/>
      <c r="BF1808" s="4"/>
      <c r="BG1808" s="4"/>
      <c r="BH1808" s="4"/>
      <c r="BI1808" s="4"/>
      <c r="BJ1808" s="4"/>
      <c r="BK1808" s="4"/>
      <c r="BL1808" s="4"/>
      <c r="BM1808" s="4"/>
      <c r="BN1808" s="4"/>
      <c r="BO1808" s="4"/>
      <c r="BP1808" s="4"/>
      <c r="BQ1808" s="4"/>
      <c r="BR1808" s="4"/>
      <c r="BS1808" s="4"/>
      <c r="BT1808" s="4"/>
      <c r="BU1808" s="4"/>
      <c r="BV1808" s="4"/>
      <c r="BW1808" s="4"/>
      <c r="BX1808" s="4"/>
      <c r="BY1808" s="4"/>
      <c r="BZ1808" s="4"/>
      <c r="CA1808" s="4"/>
      <c r="CB1808" s="4"/>
      <c r="CC1808" s="4"/>
      <c r="CD1808" s="4"/>
      <c r="CE1808" s="4"/>
      <c r="CF1808" s="4"/>
      <c r="CG1808" s="4"/>
      <c r="CH1808" s="4"/>
      <c r="CI1808" s="4"/>
      <c r="CJ1808" s="4"/>
      <c r="CK1808" s="4"/>
      <c r="CL1808" s="4"/>
      <c r="CM1808" s="4"/>
      <c r="CN1808" s="4"/>
      <c r="CO1808" s="4"/>
      <c r="CP1808" s="4"/>
      <c r="CQ1808" s="4"/>
      <c r="CR1808" s="4"/>
      <c r="CS1808" s="4"/>
      <c r="CT1808" s="4"/>
      <c r="CU1808" s="4"/>
      <c r="CV1808" s="4"/>
      <c r="CW1808" s="4"/>
    </row>
    <row r="1809" ht="12.75" customHeight="1">
      <c r="A1809" s="4"/>
      <c r="B1809" s="4"/>
      <c r="C1809" s="4"/>
      <c r="D1809" s="4"/>
      <c r="E1809" s="4"/>
      <c r="F1809" s="4"/>
      <c r="G1809" s="4"/>
      <c r="H1809" s="4"/>
      <c r="I1809" s="4"/>
      <c r="J1809" s="5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H1809" s="4"/>
      <c r="AI1809" s="4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V1809" s="4"/>
      <c r="AW1809" s="4"/>
      <c r="AX1809" s="4"/>
      <c r="AY1809" s="4"/>
      <c r="AZ1809" s="4"/>
      <c r="BB1809" s="4"/>
      <c r="BC1809" s="4"/>
      <c r="BD1809" s="4"/>
      <c r="BE1809" s="4"/>
      <c r="BF1809" s="4"/>
      <c r="BG1809" s="4"/>
      <c r="BH1809" s="4"/>
      <c r="BI1809" s="4"/>
      <c r="BJ1809" s="4"/>
      <c r="BK1809" s="4"/>
      <c r="BL1809" s="4"/>
      <c r="BM1809" s="4"/>
      <c r="BN1809" s="4"/>
      <c r="BO1809" s="4"/>
      <c r="BP1809" s="4"/>
      <c r="BQ1809" s="4"/>
      <c r="BR1809" s="4"/>
      <c r="BS1809" s="4"/>
      <c r="BT1809" s="4"/>
      <c r="BU1809" s="4"/>
      <c r="BV1809" s="4"/>
      <c r="BW1809" s="4"/>
      <c r="BX1809" s="4"/>
      <c r="BY1809" s="4"/>
      <c r="BZ1809" s="4"/>
      <c r="CA1809" s="4"/>
      <c r="CB1809" s="4"/>
      <c r="CC1809" s="4"/>
      <c r="CD1809" s="4"/>
      <c r="CE1809" s="4"/>
      <c r="CF1809" s="4"/>
      <c r="CG1809" s="4"/>
      <c r="CH1809" s="4"/>
      <c r="CI1809" s="4"/>
      <c r="CJ1809" s="4"/>
      <c r="CK1809" s="4"/>
      <c r="CL1809" s="4"/>
      <c r="CM1809" s="4"/>
      <c r="CN1809" s="4"/>
      <c r="CO1809" s="4"/>
      <c r="CP1809" s="4"/>
      <c r="CQ1809" s="4"/>
      <c r="CR1809" s="4"/>
      <c r="CS1809" s="4"/>
      <c r="CT1809" s="4"/>
      <c r="CU1809" s="4"/>
      <c r="CV1809" s="4"/>
      <c r="CW1809" s="4"/>
    </row>
    <row r="1810" ht="12.75" customHeight="1">
      <c r="A1810" s="4"/>
      <c r="B1810" s="4"/>
      <c r="C1810" s="4"/>
      <c r="D1810" s="4"/>
      <c r="E1810" s="4"/>
      <c r="F1810" s="4"/>
      <c r="G1810" s="4"/>
      <c r="H1810" s="4"/>
      <c r="I1810" s="4"/>
      <c r="J1810" s="5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  <c r="AH1810" s="4"/>
      <c r="AI1810" s="4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V1810" s="4"/>
      <c r="AW1810" s="4"/>
      <c r="AX1810" s="4"/>
      <c r="AY1810" s="4"/>
      <c r="AZ1810" s="4"/>
      <c r="BB1810" s="4"/>
      <c r="BC1810" s="4"/>
      <c r="BD1810" s="4"/>
      <c r="BE1810" s="4"/>
      <c r="BF1810" s="4"/>
      <c r="BG1810" s="4"/>
      <c r="BH1810" s="4"/>
      <c r="BI1810" s="4"/>
      <c r="BJ1810" s="4"/>
      <c r="BK1810" s="4"/>
      <c r="BL1810" s="4"/>
      <c r="BM1810" s="4"/>
      <c r="BN1810" s="4"/>
      <c r="BO1810" s="4"/>
      <c r="BP1810" s="4"/>
      <c r="BQ1810" s="4"/>
      <c r="BR1810" s="4"/>
      <c r="BS1810" s="4"/>
      <c r="BT1810" s="4"/>
      <c r="BU1810" s="4"/>
      <c r="BV1810" s="4"/>
      <c r="BW1810" s="4"/>
      <c r="BX1810" s="4"/>
      <c r="BY1810" s="4"/>
      <c r="BZ1810" s="4"/>
      <c r="CA1810" s="4"/>
      <c r="CB1810" s="4"/>
      <c r="CC1810" s="4"/>
      <c r="CD1810" s="4"/>
      <c r="CE1810" s="4"/>
      <c r="CF1810" s="4"/>
      <c r="CG1810" s="4"/>
      <c r="CH1810" s="4"/>
      <c r="CI1810" s="4"/>
      <c r="CJ1810" s="4"/>
      <c r="CK1810" s="4"/>
      <c r="CL1810" s="4"/>
      <c r="CM1810" s="4"/>
      <c r="CN1810" s="4"/>
      <c r="CO1810" s="4"/>
      <c r="CP1810" s="4"/>
      <c r="CQ1810" s="4"/>
      <c r="CR1810" s="4"/>
      <c r="CS1810" s="4"/>
      <c r="CT1810" s="4"/>
      <c r="CU1810" s="4"/>
      <c r="CV1810" s="4"/>
      <c r="CW1810" s="4"/>
    </row>
    <row r="1811" ht="12.75" customHeight="1">
      <c r="A1811" s="4"/>
      <c r="B1811" s="4"/>
      <c r="C1811" s="4"/>
      <c r="D1811" s="4"/>
      <c r="E1811" s="4"/>
      <c r="F1811" s="4"/>
      <c r="G1811" s="4"/>
      <c r="H1811" s="4"/>
      <c r="I1811" s="4"/>
      <c r="J1811" s="5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  <c r="AH1811" s="4"/>
      <c r="AI1811" s="4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V1811" s="4"/>
      <c r="AW1811" s="4"/>
      <c r="AX1811" s="4"/>
      <c r="AY1811" s="4"/>
      <c r="AZ1811" s="4"/>
      <c r="BB1811" s="4"/>
      <c r="BC1811" s="4"/>
      <c r="BD1811" s="4"/>
      <c r="BE1811" s="4"/>
      <c r="BF1811" s="4"/>
      <c r="BG1811" s="4"/>
      <c r="BH1811" s="4"/>
      <c r="BI1811" s="4"/>
      <c r="BJ1811" s="4"/>
      <c r="BK1811" s="4"/>
      <c r="BL1811" s="4"/>
      <c r="BM1811" s="4"/>
      <c r="BN1811" s="4"/>
      <c r="BO1811" s="4"/>
      <c r="BP1811" s="4"/>
      <c r="BQ1811" s="4"/>
      <c r="BR1811" s="4"/>
      <c r="BS1811" s="4"/>
      <c r="BT1811" s="4"/>
      <c r="BU1811" s="4"/>
      <c r="BV1811" s="4"/>
      <c r="BW1811" s="4"/>
      <c r="BX1811" s="4"/>
      <c r="BY1811" s="4"/>
      <c r="BZ1811" s="4"/>
      <c r="CA1811" s="4"/>
      <c r="CB1811" s="4"/>
      <c r="CC1811" s="4"/>
      <c r="CD1811" s="4"/>
      <c r="CE1811" s="4"/>
      <c r="CF1811" s="4"/>
      <c r="CG1811" s="4"/>
      <c r="CH1811" s="4"/>
      <c r="CI1811" s="4"/>
      <c r="CJ1811" s="4"/>
      <c r="CK1811" s="4"/>
      <c r="CL1811" s="4"/>
      <c r="CM1811" s="4"/>
      <c r="CN1811" s="4"/>
      <c r="CO1811" s="4"/>
      <c r="CP1811" s="4"/>
      <c r="CQ1811" s="4"/>
      <c r="CR1811" s="4"/>
      <c r="CS1811" s="4"/>
      <c r="CT1811" s="4"/>
      <c r="CU1811" s="4"/>
      <c r="CV1811" s="4"/>
      <c r="CW1811" s="4"/>
    </row>
    <row r="1812" ht="12.75" customHeight="1">
      <c r="A1812" s="4"/>
      <c r="B1812" s="4"/>
      <c r="C1812" s="4"/>
      <c r="D1812" s="4"/>
      <c r="E1812" s="4"/>
      <c r="F1812" s="4"/>
      <c r="G1812" s="4"/>
      <c r="H1812" s="4"/>
      <c r="I1812" s="4"/>
      <c r="J1812" s="5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H1812" s="4"/>
      <c r="AI1812" s="4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V1812" s="4"/>
      <c r="AW1812" s="4"/>
      <c r="AX1812" s="4"/>
      <c r="AY1812" s="4"/>
      <c r="AZ1812" s="4"/>
      <c r="BB1812" s="4"/>
      <c r="BC1812" s="4"/>
      <c r="BD1812" s="4"/>
      <c r="BE1812" s="4"/>
      <c r="BF1812" s="4"/>
      <c r="BG1812" s="4"/>
      <c r="BH1812" s="4"/>
      <c r="BI1812" s="4"/>
      <c r="BJ1812" s="4"/>
      <c r="BK1812" s="4"/>
      <c r="BL1812" s="4"/>
      <c r="BM1812" s="4"/>
      <c r="BN1812" s="4"/>
      <c r="BO1812" s="4"/>
      <c r="BP1812" s="4"/>
      <c r="BQ1812" s="4"/>
      <c r="BR1812" s="4"/>
      <c r="BS1812" s="4"/>
      <c r="BT1812" s="4"/>
      <c r="BU1812" s="4"/>
      <c r="BV1812" s="4"/>
      <c r="BW1812" s="4"/>
      <c r="BX1812" s="4"/>
      <c r="BY1812" s="4"/>
      <c r="BZ1812" s="4"/>
      <c r="CA1812" s="4"/>
      <c r="CB1812" s="4"/>
      <c r="CC1812" s="4"/>
      <c r="CD1812" s="4"/>
      <c r="CE1812" s="4"/>
      <c r="CF1812" s="4"/>
      <c r="CG1812" s="4"/>
      <c r="CH1812" s="4"/>
      <c r="CI1812" s="4"/>
      <c r="CJ1812" s="4"/>
      <c r="CK1812" s="4"/>
      <c r="CL1812" s="4"/>
      <c r="CM1812" s="4"/>
      <c r="CN1812" s="4"/>
      <c r="CO1812" s="4"/>
      <c r="CP1812" s="4"/>
      <c r="CQ1812" s="4"/>
      <c r="CR1812" s="4"/>
      <c r="CS1812" s="4"/>
      <c r="CT1812" s="4"/>
      <c r="CU1812" s="4"/>
      <c r="CV1812" s="4"/>
      <c r="CW1812" s="4"/>
    </row>
    <row r="1813" ht="12.75" customHeight="1">
      <c r="A1813" s="4"/>
      <c r="B1813" s="4"/>
      <c r="C1813" s="4"/>
      <c r="D1813" s="4"/>
      <c r="E1813" s="4"/>
      <c r="F1813" s="4"/>
      <c r="G1813" s="4"/>
      <c r="H1813" s="4"/>
      <c r="I1813" s="4"/>
      <c r="J1813" s="5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H1813" s="4"/>
      <c r="AI1813" s="4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V1813" s="4"/>
      <c r="AW1813" s="4"/>
      <c r="AX1813" s="4"/>
      <c r="AY1813" s="4"/>
      <c r="AZ1813" s="4"/>
      <c r="BB1813" s="4"/>
      <c r="BC1813" s="4"/>
      <c r="BD1813" s="4"/>
      <c r="BE1813" s="4"/>
      <c r="BF1813" s="4"/>
      <c r="BG1813" s="4"/>
      <c r="BH1813" s="4"/>
      <c r="BI1813" s="4"/>
      <c r="BJ1813" s="4"/>
      <c r="BK1813" s="4"/>
      <c r="BL1813" s="4"/>
      <c r="BM1813" s="4"/>
      <c r="BN1813" s="4"/>
      <c r="BO1813" s="4"/>
      <c r="BP1813" s="4"/>
      <c r="BQ1813" s="4"/>
      <c r="BR1813" s="4"/>
      <c r="BS1813" s="4"/>
      <c r="BT1813" s="4"/>
      <c r="BU1813" s="4"/>
      <c r="BV1813" s="4"/>
      <c r="BW1813" s="4"/>
      <c r="BX1813" s="4"/>
      <c r="BY1813" s="4"/>
      <c r="BZ1813" s="4"/>
      <c r="CA1813" s="4"/>
      <c r="CB1813" s="4"/>
      <c r="CC1813" s="4"/>
      <c r="CD1813" s="4"/>
      <c r="CE1813" s="4"/>
      <c r="CF1813" s="4"/>
      <c r="CG1813" s="4"/>
      <c r="CH1813" s="4"/>
      <c r="CI1813" s="4"/>
      <c r="CJ1813" s="4"/>
      <c r="CK1813" s="4"/>
      <c r="CL1813" s="4"/>
      <c r="CM1813" s="4"/>
      <c r="CN1813" s="4"/>
      <c r="CO1813" s="4"/>
      <c r="CP1813" s="4"/>
      <c r="CQ1813" s="4"/>
      <c r="CR1813" s="4"/>
      <c r="CS1813" s="4"/>
      <c r="CT1813" s="4"/>
      <c r="CU1813" s="4"/>
      <c r="CV1813" s="4"/>
      <c r="CW1813" s="4"/>
    </row>
    <row r="1814" ht="12.75" customHeight="1">
      <c r="A1814" s="4"/>
      <c r="B1814" s="4"/>
      <c r="C1814" s="4"/>
      <c r="D1814" s="4"/>
      <c r="E1814" s="4"/>
      <c r="F1814" s="4"/>
      <c r="G1814" s="4"/>
      <c r="H1814" s="4"/>
      <c r="I1814" s="4"/>
      <c r="J1814" s="5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  <c r="AH1814" s="4"/>
      <c r="AI1814" s="4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V1814" s="4"/>
      <c r="AW1814" s="4"/>
      <c r="AX1814" s="4"/>
      <c r="AY1814" s="4"/>
      <c r="AZ1814" s="4"/>
      <c r="BB1814" s="4"/>
      <c r="BC1814" s="4"/>
      <c r="BD1814" s="4"/>
      <c r="BE1814" s="4"/>
      <c r="BF1814" s="4"/>
      <c r="BG1814" s="4"/>
      <c r="BH1814" s="4"/>
      <c r="BI1814" s="4"/>
      <c r="BJ1814" s="4"/>
      <c r="BK1814" s="4"/>
      <c r="BL1814" s="4"/>
      <c r="BM1814" s="4"/>
      <c r="BN1814" s="4"/>
      <c r="BO1814" s="4"/>
      <c r="BP1814" s="4"/>
      <c r="BQ1814" s="4"/>
      <c r="BR1814" s="4"/>
      <c r="BS1814" s="4"/>
      <c r="BT1814" s="4"/>
      <c r="BU1814" s="4"/>
      <c r="BV1814" s="4"/>
      <c r="BW1814" s="4"/>
      <c r="BX1814" s="4"/>
      <c r="BY1814" s="4"/>
      <c r="BZ1814" s="4"/>
      <c r="CA1814" s="4"/>
      <c r="CB1814" s="4"/>
      <c r="CC1814" s="4"/>
      <c r="CD1814" s="4"/>
      <c r="CE1814" s="4"/>
      <c r="CF1814" s="4"/>
      <c r="CG1814" s="4"/>
      <c r="CH1814" s="4"/>
      <c r="CI1814" s="4"/>
      <c r="CJ1814" s="4"/>
      <c r="CK1814" s="4"/>
      <c r="CL1814" s="4"/>
      <c r="CM1814" s="4"/>
      <c r="CN1814" s="4"/>
      <c r="CO1814" s="4"/>
      <c r="CP1814" s="4"/>
      <c r="CQ1814" s="4"/>
      <c r="CR1814" s="4"/>
      <c r="CS1814" s="4"/>
      <c r="CT1814" s="4"/>
      <c r="CU1814" s="4"/>
      <c r="CV1814" s="4"/>
      <c r="CW1814" s="4"/>
    </row>
    <row r="1815" ht="12.75" customHeight="1">
      <c r="A1815" s="4"/>
      <c r="B1815" s="4"/>
      <c r="C1815" s="4"/>
      <c r="D1815" s="4"/>
      <c r="E1815" s="4"/>
      <c r="F1815" s="4"/>
      <c r="G1815" s="4"/>
      <c r="H1815" s="4"/>
      <c r="I1815" s="4"/>
      <c r="J1815" s="5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H1815" s="4"/>
      <c r="AI1815" s="4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V1815" s="4"/>
      <c r="AW1815" s="4"/>
      <c r="AX1815" s="4"/>
      <c r="AY1815" s="4"/>
      <c r="AZ1815" s="4"/>
      <c r="BB1815" s="4"/>
      <c r="BC1815" s="4"/>
      <c r="BD1815" s="4"/>
      <c r="BE1815" s="4"/>
      <c r="BF1815" s="4"/>
      <c r="BG1815" s="4"/>
      <c r="BH1815" s="4"/>
      <c r="BI1815" s="4"/>
      <c r="BJ1815" s="4"/>
      <c r="BK1815" s="4"/>
      <c r="BL1815" s="4"/>
      <c r="BM1815" s="4"/>
      <c r="BN1815" s="4"/>
      <c r="BO1815" s="4"/>
      <c r="BP1815" s="4"/>
      <c r="BQ1815" s="4"/>
      <c r="BR1815" s="4"/>
      <c r="BS1815" s="4"/>
      <c r="BT1815" s="4"/>
      <c r="BU1815" s="4"/>
      <c r="BV1815" s="4"/>
      <c r="BW1815" s="4"/>
      <c r="BX1815" s="4"/>
      <c r="BY1815" s="4"/>
      <c r="BZ1815" s="4"/>
      <c r="CA1815" s="4"/>
      <c r="CB1815" s="4"/>
      <c r="CC1815" s="4"/>
      <c r="CD1815" s="4"/>
      <c r="CE1815" s="4"/>
      <c r="CF1815" s="4"/>
      <c r="CG1815" s="4"/>
      <c r="CH1815" s="4"/>
      <c r="CI1815" s="4"/>
      <c r="CJ1815" s="4"/>
      <c r="CK1815" s="4"/>
      <c r="CL1815" s="4"/>
      <c r="CM1815" s="4"/>
      <c r="CN1815" s="4"/>
      <c r="CO1815" s="4"/>
      <c r="CP1815" s="4"/>
      <c r="CQ1815" s="4"/>
      <c r="CR1815" s="4"/>
      <c r="CS1815" s="4"/>
      <c r="CT1815" s="4"/>
      <c r="CU1815" s="4"/>
      <c r="CV1815" s="4"/>
      <c r="CW1815" s="4"/>
    </row>
    <row r="1816" ht="12.75" customHeight="1">
      <c r="A1816" s="4"/>
      <c r="B1816" s="4"/>
      <c r="C1816" s="4"/>
      <c r="D1816" s="4"/>
      <c r="E1816" s="4"/>
      <c r="F1816" s="4"/>
      <c r="G1816" s="4"/>
      <c r="H1816" s="4"/>
      <c r="I1816" s="4"/>
      <c r="J1816" s="5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  <c r="AH1816" s="4"/>
      <c r="AI1816" s="4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V1816" s="4"/>
      <c r="AW1816" s="4"/>
      <c r="AX1816" s="4"/>
      <c r="AY1816" s="4"/>
      <c r="AZ1816" s="4"/>
      <c r="BB1816" s="4"/>
      <c r="BC1816" s="4"/>
      <c r="BD1816" s="4"/>
      <c r="BE1816" s="4"/>
      <c r="BF1816" s="4"/>
      <c r="BG1816" s="4"/>
      <c r="BH1816" s="4"/>
      <c r="BI1816" s="4"/>
      <c r="BJ1816" s="4"/>
      <c r="BK1816" s="4"/>
      <c r="BL1816" s="4"/>
      <c r="BM1816" s="4"/>
      <c r="BN1816" s="4"/>
      <c r="BO1816" s="4"/>
      <c r="BP1816" s="4"/>
      <c r="BQ1816" s="4"/>
      <c r="BR1816" s="4"/>
      <c r="BS1816" s="4"/>
      <c r="BT1816" s="4"/>
      <c r="BU1816" s="4"/>
      <c r="BV1816" s="4"/>
      <c r="BW1816" s="4"/>
      <c r="BX1816" s="4"/>
      <c r="BY1816" s="4"/>
      <c r="BZ1816" s="4"/>
      <c r="CA1816" s="4"/>
      <c r="CB1816" s="4"/>
      <c r="CC1816" s="4"/>
      <c r="CD1816" s="4"/>
      <c r="CE1816" s="4"/>
      <c r="CF1816" s="4"/>
      <c r="CG1816" s="4"/>
      <c r="CH1816" s="4"/>
      <c r="CI1816" s="4"/>
      <c r="CJ1816" s="4"/>
      <c r="CK1816" s="4"/>
      <c r="CL1816" s="4"/>
      <c r="CM1816" s="4"/>
      <c r="CN1816" s="4"/>
      <c r="CO1816" s="4"/>
      <c r="CP1816" s="4"/>
      <c r="CQ1816" s="4"/>
      <c r="CR1816" s="4"/>
      <c r="CS1816" s="4"/>
      <c r="CT1816" s="4"/>
      <c r="CU1816" s="4"/>
      <c r="CV1816" s="4"/>
      <c r="CW1816" s="4"/>
    </row>
    <row r="1817" ht="12.75" customHeight="1">
      <c r="A1817" s="4"/>
      <c r="B1817" s="4"/>
      <c r="C1817" s="4"/>
      <c r="D1817" s="4"/>
      <c r="E1817" s="4"/>
      <c r="F1817" s="4"/>
      <c r="G1817" s="4"/>
      <c r="H1817" s="4"/>
      <c r="I1817" s="4"/>
      <c r="J1817" s="5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  <c r="AH1817" s="4"/>
      <c r="AI1817" s="4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V1817" s="4"/>
      <c r="AW1817" s="4"/>
      <c r="AX1817" s="4"/>
      <c r="AY1817" s="4"/>
      <c r="AZ1817" s="4"/>
      <c r="BB1817" s="4"/>
      <c r="BC1817" s="4"/>
      <c r="BD1817" s="4"/>
      <c r="BE1817" s="4"/>
      <c r="BF1817" s="4"/>
      <c r="BG1817" s="4"/>
      <c r="BH1817" s="4"/>
      <c r="BI1817" s="4"/>
      <c r="BJ1817" s="4"/>
      <c r="BK1817" s="4"/>
      <c r="BL1817" s="4"/>
      <c r="BM1817" s="4"/>
      <c r="BN1817" s="4"/>
      <c r="BO1817" s="4"/>
      <c r="BP1817" s="4"/>
      <c r="BQ1817" s="4"/>
      <c r="BR1817" s="4"/>
      <c r="BS1817" s="4"/>
      <c r="BT1817" s="4"/>
      <c r="BU1817" s="4"/>
      <c r="BV1817" s="4"/>
      <c r="BW1817" s="4"/>
      <c r="BX1817" s="4"/>
      <c r="BY1817" s="4"/>
      <c r="BZ1817" s="4"/>
      <c r="CA1817" s="4"/>
      <c r="CB1817" s="4"/>
      <c r="CC1817" s="4"/>
      <c r="CD1817" s="4"/>
      <c r="CE1817" s="4"/>
      <c r="CF1817" s="4"/>
      <c r="CG1817" s="4"/>
      <c r="CH1817" s="4"/>
      <c r="CI1817" s="4"/>
      <c r="CJ1817" s="4"/>
      <c r="CK1817" s="4"/>
      <c r="CL1817" s="4"/>
      <c r="CM1817" s="4"/>
      <c r="CN1817" s="4"/>
      <c r="CO1817" s="4"/>
      <c r="CP1817" s="4"/>
      <c r="CQ1817" s="4"/>
      <c r="CR1817" s="4"/>
      <c r="CS1817" s="4"/>
      <c r="CT1817" s="4"/>
      <c r="CU1817" s="4"/>
      <c r="CV1817" s="4"/>
      <c r="CW1817" s="4"/>
    </row>
    <row r="1818" ht="12.75" customHeight="1">
      <c r="A1818" s="4"/>
      <c r="B1818" s="4"/>
      <c r="C1818" s="4"/>
      <c r="D1818" s="4"/>
      <c r="E1818" s="4"/>
      <c r="F1818" s="4"/>
      <c r="G1818" s="4"/>
      <c r="H1818" s="4"/>
      <c r="I1818" s="4"/>
      <c r="J1818" s="5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H1818" s="4"/>
      <c r="AI1818" s="4"/>
      <c r="AJ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V1818" s="4"/>
      <c r="AW1818" s="4"/>
      <c r="AX1818" s="4"/>
      <c r="AY1818" s="4"/>
      <c r="AZ1818" s="4"/>
      <c r="BB1818" s="4"/>
      <c r="BC1818" s="4"/>
      <c r="BD1818" s="4"/>
      <c r="BE1818" s="4"/>
      <c r="BF1818" s="4"/>
      <c r="BG1818" s="4"/>
      <c r="BH1818" s="4"/>
      <c r="BI1818" s="4"/>
      <c r="BJ1818" s="4"/>
      <c r="BK1818" s="4"/>
      <c r="BL1818" s="4"/>
      <c r="BM1818" s="4"/>
      <c r="BN1818" s="4"/>
      <c r="BO1818" s="4"/>
      <c r="BP1818" s="4"/>
      <c r="BQ1818" s="4"/>
      <c r="BR1818" s="4"/>
      <c r="BS1818" s="4"/>
      <c r="BT1818" s="4"/>
      <c r="BU1818" s="4"/>
      <c r="BV1818" s="4"/>
      <c r="BW1818" s="4"/>
      <c r="BX1818" s="4"/>
      <c r="BY1818" s="4"/>
      <c r="BZ1818" s="4"/>
      <c r="CA1818" s="4"/>
      <c r="CB1818" s="4"/>
      <c r="CC1818" s="4"/>
      <c r="CD1818" s="4"/>
      <c r="CE1818" s="4"/>
      <c r="CF1818" s="4"/>
      <c r="CG1818" s="4"/>
      <c r="CH1818" s="4"/>
      <c r="CI1818" s="4"/>
      <c r="CJ1818" s="4"/>
      <c r="CK1818" s="4"/>
      <c r="CL1818" s="4"/>
      <c r="CM1818" s="4"/>
      <c r="CN1818" s="4"/>
      <c r="CO1818" s="4"/>
      <c r="CP1818" s="4"/>
      <c r="CQ1818" s="4"/>
      <c r="CR1818" s="4"/>
      <c r="CS1818" s="4"/>
      <c r="CT1818" s="4"/>
      <c r="CU1818" s="4"/>
      <c r="CV1818" s="4"/>
      <c r="CW1818" s="4"/>
    </row>
    <row r="1819" ht="12.75" customHeight="1">
      <c r="A1819" s="4"/>
      <c r="B1819" s="4"/>
      <c r="C1819" s="4"/>
      <c r="D1819" s="4"/>
      <c r="E1819" s="4"/>
      <c r="F1819" s="4"/>
      <c r="G1819" s="4"/>
      <c r="H1819" s="4"/>
      <c r="I1819" s="4"/>
      <c r="J1819" s="5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H1819" s="4"/>
      <c r="AI1819" s="4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V1819" s="4"/>
      <c r="AW1819" s="4"/>
      <c r="AX1819" s="4"/>
      <c r="AY1819" s="4"/>
      <c r="AZ1819" s="4"/>
      <c r="BB1819" s="4"/>
      <c r="BC1819" s="4"/>
      <c r="BD1819" s="4"/>
      <c r="BE1819" s="4"/>
      <c r="BF1819" s="4"/>
      <c r="BG1819" s="4"/>
      <c r="BH1819" s="4"/>
      <c r="BI1819" s="4"/>
      <c r="BJ1819" s="4"/>
      <c r="BK1819" s="4"/>
      <c r="BL1819" s="4"/>
      <c r="BM1819" s="4"/>
      <c r="BN1819" s="4"/>
      <c r="BO1819" s="4"/>
      <c r="BP1819" s="4"/>
      <c r="BQ1819" s="4"/>
      <c r="BR1819" s="4"/>
      <c r="BS1819" s="4"/>
      <c r="BT1819" s="4"/>
      <c r="BU1819" s="4"/>
      <c r="BV1819" s="4"/>
      <c r="BW1819" s="4"/>
      <c r="BX1819" s="4"/>
      <c r="BY1819" s="4"/>
      <c r="BZ1819" s="4"/>
      <c r="CA1819" s="4"/>
      <c r="CB1819" s="4"/>
      <c r="CC1819" s="4"/>
      <c r="CD1819" s="4"/>
      <c r="CE1819" s="4"/>
      <c r="CF1819" s="4"/>
      <c r="CG1819" s="4"/>
      <c r="CH1819" s="4"/>
      <c r="CI1819" s="4"/>
      <c r="CJ1819" s="4"/>
      <c r="CK1819" s="4"/>
      <c r="CL1819" s="4"/>
      <c r="CM1819" s="4"/>
      <c r="CN1819" s="4"/>
      <c r="CO1819" s="4"/>
      <c r="CP1819" s="4"/>
      <c r="CQ1819" s="4"/>
      <c r="CR1819" s="4"/>
      <c r="CS1819" s="4"/>
      <c r="CT1819" s="4"/>
      <c r="CU1819" s="4"/>
      <c r="CV1819" s="4"/>
      <c r="CW1819" s="4"/>
    </row>
    <row r="1820" ht="12.75" customHeight="1">
      <c r="A1820" s="4"/>
      <c r="B1820" s="4"/>
      <c r="C1820" s="4"/>
      <c r="D1820" s="4"/>
      <c r="E1820" s="4"/>
      <c r="F1820" s="4"/>
      <c r="G1820" s="4"/>
      <c r="H1820" s="4"/>
      <c r="I1820" s="4"/>
      <c r="J1820" s="5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  <c r="AH1820" s="4"/>
      <c r="AI1820" s="4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V1820" s="4"/>
      <c r="AW1820" s="4"/>
      <c r="AX1820" s="4"/>
      <c r="AY1820" s="4"/>
      <c r="AZ1820" s="4"/>
      <c r="BB1820" s="4"/>
      <c r="BC1820" s="4"/>
      <c r="BD1820" s="4"/>
      <c r="BE1820" s="4"/>
      <c r="BF1820" s="4"/>
      <c r="BG1820" s="4"/>
      <c r="BH1820" s="4"/>
      <c r="BI1820" s="4"/>
      <c r="BJ1820" s="4"/>
      <c r="BK1820" s="4"/>
      <c r="BL1820" s="4"/>
      <c r="BM1820" s="4"/>
      <c r="BN1820" s="4"/>
      <c r="BO1820" s="4"/>
      <c r="BP1820" s="4"/>
      <c r="BQ1820" s="4"/>
      <c r="BR1820" s="4"/>
      <c r="BS1820" s="4"/>
      <c r="BT1820" s="4"/>
      <c r="BU1820" s="4"/>
      <c r="BV1820" s="4"/>
      <c r="BW1820" s="4"/>
      <c r="BX1820" s="4"/>
      <c r="BY1820" s="4"/>
      <c r="BZ1820" s="4"/>
      <c r="CA1820" s="4"/>
      <c r="CB1820" s="4"/>
      <c r="CC1820" s="4"/>
      <c r="CD1820" s="4"/>
      <c r="CE1820" s="4"/>
      <c r="CF1820" s="4"/>
      <c r="CG1820" s="4"/>
      <c r="CH1820" s="4"/>
      <c r="CI1820" s="4"/>
      <c r="CJ1820" s="4"/>
      <c r="CK1820" s="4"/>
      <c r="CL1820" s="4"/>
      <c r="CM1820" s="4"/>
      <c r="CN1820" s="4"/>
      <c r="CO1820" s="4"/>
      <c r="CP1820" s="4"/>
      <c r="CQ1820" s="4"/>
      <c r="CR1820" s="4"/>
      <c r="CS1820" s="4"/>
      <c r="CT1820" s="4"/>
      <c r="CU1820" s="4"/>
      <c r="CV1820" s="4"/>
      <c r="CW1820" s="4"/>
    </row>
    <row r="1821" ht="12.75" customHeight="1">
      <c r="A1821" s="4"/>
      <c r="B1821" s="4"/>
      <c r="C1821" s="4"/>
      <c r="D1821" s="4"/>
      <c r="E1821" s="4"/>
      <c r="F1821" s="4"/>
      <c r="G1821" s="4"/>
      <c r="H1821" s="4"/>
      <c r="I1821" s="4"/>
      <c r="J1821" s="5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H1821" s="4"/>
      <c r="AI1821" s="4"/>
      <c r="AJ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V1821" s="4"/>
      <c r="AW1821" s="4"/>
      <c r="AX1821" s="4"/>
      <c r="AY1821" s="4"/>
      <c r="AZ1821" s="4"/>
      <c r="BB1821" s="4"/>
      <c r="BC1821" s="4"/>
      <c r="BD1821" s="4"/>
      <c r="BE1821" s="4"/>
      <c r="BF1821" s="4"/>
      <c r="BG1821" s="4"/>
      <c r="BH1821" s="4"/>
      <c r="BI1821" s="4"/>
      <c r="BJ1821" s="4"/>
      <c r="BK1821" s="4"/>
      <c r="BL1821" s="4"/>
      <c r="BM1821" s="4"/>
      <c r="BN1821" s="4"/>
      <c r="BO1821" s="4"/>
      <c r="BP1821" s="4"/>
      <c r="BQ1821" s="4"/>
      <c r="BR1821" s="4"/>
      <c r="BS1821" s="4"/>
      <c r="BT1821" s="4"/>
      <c r="BU1821" s="4"/>
      <c r="BV1821" s="4"/>
      <c r="BW1821" s="4"/>
      <c r="BX1821" s="4"/>
      <c r="BY1821" s="4"/>
      <c r="BZ1821" s="4"/>
      <c r="CA1821" s="4"/>
      <c r="CB1821" s="4"/>
      <c r="CC1821" s="4"/>
      <c r="CD1821" s="4"/>
      <c r="CE1821" s="4"/>
      <c r="CF1821" s="4"/>
      <c r="CG1821" s="4"/>
      <c r="CH1821" s="4"/>
      <c r="CI1821" s="4"/>
      <c r="CJ1821" s="4"/>
      <c r="CK1821" s="4"/>
      <c r="CL1821" s="4"/>
      <c r="CM1821" s="4"/>
      <c r="CN1821" s="4"/>
      <c r="CO1821" s="4"/>
      <c r="CP1821" s="4"/>
      <c r="CQ1821" s="4"/>
      <c r="CR1821" s="4"/>
      <c r="CS1821" s="4"/>
      <c r="CT1821" s="4"/>
      <c r="CU1821" s="4"/>
      <c r="CV1821" s="4"/>
      <c r="CW1821" s="4"/>
    </row>
    <row r="1822" ht="12.75" customHeight="1">
      <c r="A1822" s="4"/>
      <c r="B1822" s="4"/>
      <c r="C1822" s="4"/>
      <c r="D1822" s="4"/>
      <c r="E1822" s="4"/>
      <c r="F1822" s="4"/>
      <c r="G1822" s="4"/>
      <c r="H1822" s="4"/>
      <c r="I1822" s="4"/>
      <c r="J1822" s="5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  <c r="AH1822" s="4"/>
      <c r="AI1822" s="4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V1822" s="4"/>
      <c r="AW1822" s="4"/>
      <c r="AX1822" s="4"/>
      <c r="AY1822" s="4"/>
      <c r="AZ1822" s="4"/>
      <c r="BB1822" s="4"/>
      <c r="BC1822" s="4"/>
      <c r="BD1822" s="4"/>
      <c r="BE1822" s="4"/>
      <c r="BF1822" s="4"/>
      <c r="BG1822" s="4"/>
      <c r="BH1822" s="4"/>
      <c r="BI1822" s="4"/>
      <c r="BJ1822" s="4"/>
      <c r="BK1822" s="4"/>
      <c r="BL1822" s="4"/>
      <c r="BM1822" s="4"/>
      <c r="BN1822" s="4"/>
      <c r="BO1822" s="4"/>
      <c r="BP1822" s="4"/>
      <c r="BQ1822" s="4"/>
      <c r="BR1822" s="4"/>
      <c r="BS1822" s="4"/>
      <c r="BT1822" s="4"/>
      <c r="BU1822" s="4"/>
      <c r="BV1822" s="4"/>
      <c r="BW1822" s="4"/>
      <c r="BX1822" s="4"/>
      <c r="BY1822" s="4"/>
      <c r="BZ1822" s="4"/>
      <c r="CA1822" s="4"/>
      <c r="CB1822" s="4"/>
      <c r="CC1822" s="4"/>
      <c r="CD1822" s="4"/>
      <c r="CE1822" s="4"/>
      <c r="CF1822" s="4"/>
      <c r="CG1822" s="4"/>
      <c r="CH1822" s="4"/>
      <c r="CI1822" s="4"/>
      <c r="CJ1822" s="4"/>
      <c r="CK1822" s="4"/>
      <c r="CL1822" s="4"/>
      <c r="CM1822" s="4"/>
      <c r="CN1822" s="4"/>
      <c r="CO1822" s="4"/>
      <c r="CP1822" s="4"/>
      <c r="CQ1822" s="4"/>
      <c r="CR1822" s="4"/>
      <c r="CS1822" s="4"/>
      <c r="CT1822" s="4"/>
      <c r="CU1822" s="4"/>
      <c r="CV1822" s="4"/>
      <c r="CW1822" s="4"/>
    </row>
    <row r="1823" ht="12.75" customHeight="1">
      <c r="A1823" s="4"/>
      <c r="B1823" s="4"/>
      <c r="C1823" s="4"/>
      <c r="D1823" s="4"/>
      <c r="E1823" s="4"/>
      <c r="F1823" s="4"/>
      <c r="G1823" s="4"/>
      <c r="H1823" s="4"/>
      <c r="I1823" s="4"/>
      <c r="J1823" s="5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H1823" s="4"/>
      <c r="AI1823" s="4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V1823" s="4"/>
      <c r="AW1823" s="4"/>
      <c r="AX1823" s="4"/>
      <c r="AY1823" s="4"/>
      <c r="AZ1823" s="4"/>
      <c r="BB1823" s="4"/>
      <c r="BC1823" s="4"/>
      <c r="BD1823" s="4"/>
      <c r="BE1823" s="4"/>
      <c r="BF1823" s="4"/>
      <c r="BG1823" s="4"/>
      <c r="BH1823" s="4"/>
      <c r="BI1823" s="4"/>
      <c r="BJ1823" s="4"/>
      <c r="BK1823" s="4"/>
      <c r="BL1823" s="4"/>
      <c r="BM1823" s="4"/>
      <c r="BN1823" s="4"/>
      <c r="BO1823" s="4"/>
      <c r="BP1823" s="4"/>
      <c r="BQ1823" s="4"/>
      <c r="BR1823" s="4"/>
      <c r="BS1823" s="4"/>
      <c r="BT1823" s="4"/>
      <c r="BU1823" s="4"/>
      <c r="BV1823" s="4"/>
      <c r="BW1823" s="4"/>
      <c r="BX1823" s="4"/>
      <c r="BY1823" s="4"/>
      <c r="BZ1823" s="4"/>
      <c r="CA1823" s="4"/>
      <c r="CB1823" s="4"/>
      <c r="CC1823" s="4"/>
      <c r="CD1823" s="4"/>
      <c r="CE1823" s="4"/>
      <c r="CF1823" s="4"/>
      <c r="CG1823" s="4"/>
      <c r="CH1823" s="4"/>
      <c r="CI1823" s="4"/>
      <c r="CJ1823" s="4"/>
      <c r="CK1823" s="4"/>
      <c r="CL1823" s="4"/>
      <c r="CM1823" s="4"/>
      <c r="CN1823" s="4"/>
      <c r="CO1823" s="4"/>
      <c r="CP1823" s="4"/>
      <c r="CQ1823" s="4"/>
      <c r="CR1823" s="4"/>
      <c r="CS1823" s="4"/>
      <c r="CT1823" s="4"/>
      <c r="CU1823" s="4"/>
      <c r="CV1823" s="4"/>
      <c r="CW1823" s="4"/>
    </row>
    <row r="1824" ht="12.75" customHeight="1">
      <c r="A1824" s="4"/>
      <c r="B1824" s="4"/>
      <c r="C1824" s="4"/>
      <c r="D1824" s="4"/>
      <c r="E1824" s="4"/>
      <c r="F1824" s="4"/>
      <c r="G1824" s="4"/>
      <c r="H1824" s="4"/>
      <c r="I1824" s="4"/>
      <c r="J1824" s="5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  <c r="AH1824" s="4"/>
      <c r="AI1824" s="4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V1824" s="4"/>
      <c r="AW1824" s="4"/>
      <c r="AX1824" s="4"/>
      <c r="AY1824" s="4"/>
      <c r="AZ1824" s="4"/>
      <c r="BB1824" s="4"/>
      <c r="BC1824" s="4"/>
      <c r="BD1824" s="4"/>
      <c r="BE1824" s="4"/>
      <c r="BF1824" s="4"/>
      <c r="BG1824" s="4"/>
      <c r="BH1824" s="4"/>
      <c r="BI1824" s="4"/>
      <c r="BJ1824" s="4"/>
      <c r="BK1824" s="4"/>
      <c r="BL1824" s="4"/>
      <c r="BM1824" s="4"/>
      <c r="BN1824" s="4"/>
      <c r="BO1824" s="4"/>
      <c r="BP1824" s="4"/>
      <c r="BQ1824" s="4"/>
      <c r="BR1824" s="4"/>
      <c r="BS1824" s="4"/>
      <c r="BT1824" s="4"/>
      <c r="BU1824" s="4"/>
      <c r="BV1824" s="4"/>
      <c r="BW1824" s="4"/>
      <c r="BX1824" s="4"/>
      <c r="BY1824" s="4"/>
      <c r="BZ1824" s="4"/>
      <c r="CA1824" s="4"/>
      <c r="CB1824" s="4"/>
      <c r="CC1824" s="4"/>
      <c r="CD1824" s="4"/>
      <c r="CE1824" s="4"/>
      <c r="CF1824" s="4"/>
      <c r="CG1824" s="4"/>
      <c r="CH1824" s="4"/>
      <c r="CI1824" s="4"/>
      <c r="CJ1824" s="4"/>
      <c r="CK1824" s="4"/>
      <c r="CL1824" s="4"/>
      <c r="CM1824" s="4"/>
      <c r="CN1824" s="4"/>
      <c r="CO1824" s="4"/>
      <c r="CP1824" s="4"/>
      <c r="CQ1824" s="4"/>
      <c r="CR1824" s="4"/>
      <c r="CS1824" s="4"/>
      <c r="CT1824" s="4"/>
      <c r="CU1824" s="4"/>
      <c r="CV1824" s="4"/>
      <c r="CW1824" s="4"/>
    </row>
    <row r="1825" ht="12.75" customHeight="1">
      <c r="A1825" s="4"/>
      <c r="B1825" s="4"/>
      <c r="C1825" s="4"/>
      <c r="D1825" s="4"/>
      <c r="E1825" s="4"/>
      <c r="F1825" s="4"/>
      <c r="G1825" s="4"/>
      <c r="H1825" s="4"/>
      <c r="I1825" s="4"/>
      <c r="J1825" s="5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H1825" s="4"/>
      <c r="AI1825" s="4"/>
      <c r="AJ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V1825" s="4"/>
      <c r="AW1825" s="4"/>
      <c r="AX1825" s="4"/>
      <c r="AY1825" s="4"/>
      <c r="AZ1825" s="4"/>
      <c r="BB1825" s="4"/>
      <c r="BC1825" s="4"/>
      <c r="BD1825" s="4"/>
      <c r="BE1825" s="4"/>
      <c r="BF1825" s="4"/>
      <c r="BG1825" s="4"/>
      <c r="BH1825" s="4"/>
      <c r="BI1825" s="4"/>
      <c r="BJ1825" s="4"/>
      <c r="BK1825" s="4"/>
      <c r="BL1825" s="4"/>
      <c r="BM1825" s="4"/>
      <c r="BN1825" s="4"/>
      <c r="BO1825" s="4"/>
      <c r="BP1825" s="4"/>
      <c r="BQ1825" s="4"/>
      <c r="BR1825" s="4"/>
      <c r="BS1825" s="4"/>
      <c r="BT1825" s="4"/>
      <c r="BU1825" s="4"/>
      <c r="BV1825" s="4"/>
      <c r="BW1825" s="4"/>
      <c r="BX1825" s="4"/>
      <c r="BY1825" s="4"/>
      <c r="BZ1825" s="4"/>
      <c r="CA1825" s="4"/>
      <c r="CB1825" s="4"/>
      <c r="CC1825" s="4"/>
      <c r="CD1825" s="4"/>
      <c r="CE1825" s="4"/>
      <c r="CF1825" s="4"/>
      <c r="CG1825" s="4"/>
      <c r="CH1825" s="4"/>
      <c r="CI1825" s="4"/>
      <c r="CJ1825" s="4"/>
      <c r="CK1825" s="4"/>
      <c r="CL1825" s="4"/>
      <c r="CM1825" s="4"/>
      <c r="CN1825" s="4"/>
      <c r="CO1825" s="4"/>
      <c r="CP1825" s="4"/>
      <c r="CQ1825" s="4"/>
      <c r="CR1825" s="4"/>
      <c r="CS1825" s="4"/>
      <c r="CT1825" s="4"/>
      <c r="CU1825" s="4"/>
      <c r="CV1825" s="4"/>
      <c r="CW1825" s="4"/>
    </row>
    <row r="1826" ht="12.75" customHeight="1">
      <c r="A1826" s="4"/>
      <c r="B1826" s="4"/>
      <c r="C1826" s="4"/>
      <c r="D1826" s="4"/>
      <c r="E1826" s="4"/>
      <c r="F1826" s="4"/>
      <c r="G1826" s="4"/>
      <c r="H1826" s="4"/>
      <c r="I1826" s="4"/>
      <c r="J1826" s="5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  <c r="AH1826" s="4"/>
      <c r="AI1826" s="4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V1826" s="4"/>
      <c r="AW1826" s="4"/>
      <c r="AX1826" s="4"/>
      <c r="AY1826" s="4"/>
      <c r="AZ1826" s="4"/>
      <c r="BB1826" s="4"/>
      <c r="BC1826" s="4"/>
      <c r="BD1826" s="4"/>
      <c r="BE1826" s="4"/>
      <c r="BF1826" s="4"/>
      <c r="BG1826" s="4"/>
      <c r="BH1826" s="4"/>
      <c r="BI1826" s="4"/>
      <c r="BJ1826" s="4"/>
      <c r="BK1826" s="4"/>
      <c r="BL1826" s="4"/>
      <c r="BM1826" s="4"/>
      <c r="BN1826" s="4"/>
      <c r="BO1826" s="4"/>
      <c r="BP1826" s="4"/>
      <c r="BQ1826" s="4"/>
      <c r="BR1826" s="4"/>
      <c r="BS1826" s="4"/>
      <c r="BT1826" s="4"/>
      <c r="BU1826" s="4"/>
      <c r="BV1826" s="4"/>
      <c r="BW1826" s="4"/>
      <c r="BX1826" s="4"/>
      <c r="BY1826" s="4"/>
      <c r="BZ1826" s="4"/>
      <c r="CA1826" s="4"/>
      <c r="CB1826" s="4"/>
      <c r="CC1826" s="4"/>
      <c r="CD1826" s="4"/>
      <c r="CE1826" s="4"/>
      <c r="CF1826" s="4"/>
      <c r="CG1826" s="4"/>
      <c r="CH1826" s="4"/>
      <c r="CI1826" s="4"/>
      <c r="CJ1826" s="4"/>
      <c r="CK1826" s="4"/>
      <c r="CL1826" s="4"/>
      <c r="CM1826" s="4"/>
      <c r="CN1826" s="4"/>
      <c r="CO1826" s="4"/>
      <c r="CP1826" s="4"/>
      <c r="CQ1826" s="4"/>
      <c r="CR1826" s="4"/>
      <c r="CS1826" s="4"/>
      <c r="CT1826" s="4"/>
      <c r="CU1826" s="4"/>
      <c r="CV1826" s="4"/>
      <c r="CW1826" s="4"/>
    </row>
    <row r="1827" ht="12.75" customHeight="1">
      <c r="A1827" s="4"/>
      <c r="B1827" s="4"/>
      <c r="C1827" s="4"/>
      <c r="D1827" s="4"/>
      <c r="E1827" s="4"/>
      <c r="F1827" s="4"/>
      <c r="G1827" s="4"/>
      <c r="H1827" s="4"/>
      <c r="I1827" s="4"/>
      <c r="J1827" s="5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H1827" s="4"/>
      <c r="AI1827" s="4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V1827" s="4"/>
      <c r="AW1827" s="4"/>
      <c r="AX1827" s="4"/>
      <c r="AY1827" s="4"/>
      <c r="AZ1827" s="4"/>
      <c r="BB1827" s="4"/>
      <c r="BC1827" s="4"/>
      <c r="BD1827" s="4"/>
      <c r="BE1827" s="4"/>
      <c r="BF1827" s="4"/>
      <c r="BG1827" s="4"/>
      <c r="BH1827" s="4"/>
      <c r="BI1827" s="4"/>
      <c r="BJ1827" s="4"/>
      <c r="BK1827" s="4"/>
      <c r="BL1827" s="4"/>
      <c r="BM1827" s="4"/>
      <c r="BN1827" s="4"/>
      <c r="BO1827" s="4"/>
      <c r="BP1827" s="4"/>
      <c r="BQ1827" s="4"/>
      <c r="BR1827" s="4"/>
      <c r="BS1827" s="4"/>
      <c r="BT1827" s="4"/>
      <c r="BU1827" s="4"/>
      <c r="BV1827" s="4"/>
      <c r="BW1827" s="4"/>
      <c r="BX1827" s="4"/>
      <c r="BY1827" s="4"/>
      <c r="BZ1827" s="4"/>
      <c r="CA1827" s="4"/>
      <c r="CB1827" s="4"/>
      <c r="CC1827" s="4"/>
      <c r="CD1827" s="4"/>
      <c r="CE1827" s="4"/>
      <c r="CF1827" s="4"/>
      <c r="CG1827" s="4"/>
      <c r="CH1827" s="4"/>
      <c r="CI1827" s="4"/>
      <c r="CJ1827" s="4"/>
      <c r="CK1827" s="4"/>
      <c r="CL1827" s="4"/>
      <c r="CM1827" s="4"/>
      <c r="CN1827" s="4"/>
      <c r="CO1827" s="4"/>
      <c r="CP1827" s="4"/>
      <c r="CQ1827" s="4"/>
      <c r="CR1827" s="4"/>
      <c r="CS1827" s="4"/>
      <c r="CT1827" s="4"/>
      <c r="CU1827" s="4"/>
      <c r="CV1827" s="4"/>
      <c r="CW1827" s="4"/>
    </row>
    <row r="1828" ht="12.75" customHeight="1">
      <c r="A1828" s="4"/>
      <c r="B1828" s="4"/>
      <c r="C1828" s="4"/>
      <c r="D1828" s="4"/>
      <c r="E1828" s="4"/>
      <c r="F1828" s="4"/>
      <c r="G1828" s="4"/>
      <c r="H1828" s="4"/>
      <c r="I1828" s="4"/>
      <c r="J1828" s="5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  <c r="AH1828" s="4"/>
      <c r="AI1828" s="4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V1828" s="4"/>
      <c r="AW1828" s="4"/>
      <c r="AX1828" s="4"/>
      <c r="AY1828" s="4"/>
      <c r="AZ1828" s="4"/>
      <c r="BB1828" s="4"/>
      <c r="BC1828" s="4"/>
      <c r="BD1828" s="4"/>
      <c r="BE1828" s="4"/>
      <c r="BF1828" s="4"/>
      <c r="BG1828" s="4"/>
      <c r="BH1828" s="4"/>
      <c r="BI1828" s="4"/>
      <c r="BJ1828" s="4"/>
      <c r="BK1828" s="4"/>
      <c r="BL1828" s="4"/>
      <c r="BM1828" s="4"/>
      <c r="BN1828" s="4"/>
      <c r="BO1828" s="4"/>
      <c r="BP1828" s="4"/>
      <c r="BQ1828" s="4"/>
      <c r="BR1828" s="4"/>
      <c r="BS1828" s="4"/>
      <c r="BT1828" s="4"/>
      <c r="BU1828" s="4"/>
      <c r="BV1828" s="4"/>
      <c r="BW1828" s="4"/>
      <c r="BX1828" s="4"/>
      <c r="BY1828" s="4"/>
      <c r="BZ1828" s="4"/>
      <c r="CA1828" s="4"/>
      <c r="CB1828" s="4"/>
      <c r="CC1828" s="4"/>
      <c r="CD1828" s="4"/>
      <c r="CE1828" s="4"/>
      <c r="CF1828" s="4"/>
      <c r="CG1828" s="4"/>
      <c r="CH1828" s="4"/>
      <c r="CI1828" s="4"/>
      <c r="CJ1828" s="4"/>
      <c r="CK1828" s="4"/>
      <c r="CL1828" s="4"/>
      <c r="CM1828" s="4"/>
      <c r="CN1828" s="4"/>
      <c r="CO1828" s="4"/>
      <c r="CP1828" s="4"/>
      <c r="CQ1828" s="4"/>
      <c r="CR1828" s="4"/>
      <c r="CS1828" s="4"/>
      <c r="CT1828" s="4"/>
      <c r="CU1828" s="4"/>
      <c r="CV1828" s="4"/>
      <c r="CW1828" s="4"/>
    </row>
    <row r="1829" ht="12.75" customHeight="1">
      <c r="A1829" s="4"/>
      <c r="B1829" s="4"/>
      <c r="C1829" s="4"/>
      <c r="D1829" s="4"/>
      <c r="E1829" s="4"/>
      <c r="F1829" s="4"/>
      <c r="G1829" s="4"/>
      <c r="H1829" s="4"/>
      <c r="I1829" s="4"/>
      <c r="J1829" s="5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  <c r="AH1829" s="4"/>
      <c r="AI1829" s="4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V1829" s="4"/>
      <c r="AW1829" s="4"/>
      <c r="AX1829" s="4"/>
      <c r="AY1829" s="4"/>
      <c r="AZ1829" s="4"/>
      <c r="BB1829" s="4"/>
      <c r="BC1829" s="4"/>
      <c r="BD1829" s="4"/>
      <c r="BE1829" s="4"/>
      <c r="BF1829" s="4"/>
      <c r="BG1829" s="4"/>
      <c r="BH1829" s="4"/>
      <c r="BI1829" s="4"/>
      <c r="BJ1829" s="4"/>
      <c r="BK1829" s="4"/>
      <c r="BL1829" s="4"/>
      <c r="BM1829" s="4"/>
      <c r="BN1829" s="4"/>
      <c r="BO1829" s="4"/>
      <c r="BP1829" s="4"/>
      <c r="BQ1829" s="4"/>
      <c r="BR1829" s="4"/>
      <c r="BS1829" s="4"/>
      <c r="BT1829" s="4"/>
      <c r="BU1829" s="4"/>
      <c r="BV1829" s="4"/>
      <c r="BW1829" s="4"/>
      <c r="BX1829" s="4"/>
      <c r="BY1829" s="4"/>
      <c r="BZ1829" s="4"/>
      <c r="CA1829" s="4"/>
      <c r="CB1829" s="4"/>
      <c r="CC1829" s="4"/>
      <c r="CD1829" s="4"/>
      <c r="CE1829" s="4"/>
      <c r="CF1829" s="4"/>
      <c r="CG1829" s="4"/>
      <c r="CH1829" s="4"/>
      <c r="CI1829" s="4"/>
      <c r="CJ1829" s="4"/>
      <c r="CK1829" s="4"/>
      <c r="CL1829" s="4"/>
      <c r="CM1829" s="4"/>
      <c r="CN1829" s="4"/>
      <c r="CO1829" s="4"/>
      <c r="CP1829" s="4"/>
      <c r="CQ1829" s="4"/>
      <c r="CR1829" s="4"/>
      <c r="CS1829" s="4"/>
      <c r="CT1829" s="4"/>
      <c r="CU1829" s="4"/>
      <c r="CV1829" s="4"/>
      <c r="CW1829" s="4"/>
    </row>
    <row r="1830" ht="12.75" customHeight="1">
      <c r="A1830" s="4"/>
      <c r="B1830" s="4"/>
      <c r="C1830" s="4"/>
      <c r="D1830" s="4"/>
      <c r="E1830" s="4"/>
      <c r="F1830" s="4"/>
      <c r="G1830" s="4"/>
      <c r="H1830" s="4"/>
      <c r="I1830" s="4"/>
      <c r="J1830" s="5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  <c r="AH1830" s="4"/>
      <c r="AI1830" s="4"/>
      <c r="AJ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V1830" s="4"/>
      <c r="AW1830" s="4"/>
      <c r="AX1830" s="4"/>
      <c r="AY1830" s="4"/>
      <c r="AZ1830" s="4"/>
      <c r="BB1830" s="4"/>
      <c r="BC1830" s="4"/>
      <c r="BD1830" s="4"/>
      <c r="BE1830" s="4"/>
      <c r="BF1830" s="4"/>
      <c r="BG1830" s="4"/>
      <c r="BH1830" s="4"/>
      <c r="BI1830" s="4"/>
      <c r="BJ1830" s="4"/>
      <c r="BK1830" s="4"/>
      <c r="BL1830" s="4"/>
      <c r="BM1830" s="4"/>
      <c r="BN1830" s="4"/>
      <c r="BO1830" s="4"/>
      <c r="BP1830" s="4"/>
      <c r="BQ1830" s="4"/>
      <c r="BR1830" s="4"/>
      <c r="BS1830" s="4"/>
      <c r="BT1830" s="4"/>
      <c r="BU1830" s="4"/>
      <c r="BV1830" s="4"/>
      <c r="BW1830" s="4"/>
      <c r="BX1830" s="4"/>
      <c r="BY1830" s="4"/>
      <c r="BZ1830" s="4"/>
      <c r="CA1830" s="4"/>
      <c r="CB1830" s="4"/>
      <c r="CC1830" s="4"/>
      <c r="CD1830" s="4"/>
      <c r="CE1830" s="4"/>
      <c r="CF1830" s="4"/>
      <c r="CG1830" s="4"/>
      <c r="CH1830" s="4"/>
      <c r="CI1830" s="4"/>
      <c r="CJ1830" s="4"/>
      <c r="CK1830" s="4"/>
      <c r="CL1830" s="4"/>
      <c r="CM1830" s="4"/>
      <c r="CN1830" s="4"/>
      <c r="CO1830" s="4"/>
      <c r="CP1830" s="4"/>
      <c r="CQ1830" s="4"/>
      <c r="CR1830" s="4"/>
      <c r="CS1830" s="4"/>
      <c r="CT1830" s="4"/>
      <c r="CU1830" s="4"/>
      <c r="CV1830" s="4"/>
      <c r="CW1830" s="4"/>
    </row>
    <row r="1831" ht="12.75" customHeight="1">
      <c r="A1831" s="4"/>
      <c r="B1831" s="4"/>
      <c r="C1831" s="4"/>
      <c r="D1831" s="4"/>
      <c r="E1831" s="4"/>
      <c r="F1831" s="4"/>
      <c r="G1831" s="4"/>
      <c r="H1831" s="4"/>
      <c r="I1831" s="4"/>
      <c r="J1831" s="5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  <c r="AH1831" s="4"/>
      <c r="AI1831" s="4"/>
      <c r="AJ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V1831" s="4"/>
      <c r="AW1831" s="4"/>
      <c r="AX1831" s="4"/>
      <c r="AY1831" s="4"/>
      <c r="AZ1831" s="4"/>
      <c r="BB1831" s="4"/>
      <c r="BC1831" s="4"/>
      <c r="BD1831" s="4"/>
      <c r="BE1831" s="4"/>
      <c r="BF1831" s="4"/>
      <c r="BG1831" s="4"/>
      <c r="BH1831" s="4"/>
      <c r="BI1831" s="4"/>
      <c r="BJ1831" s="4"/>
      <c r="BK1831" s="4"/>
      <c r="BL1831" s="4"/>
      <c r="BM1831" s="4"/>
      <c r="BN1831" s="4"/>
      <c r="BO1831" s="4"/>
      <c r="BP1831" s="4"/>
      <c r="BQ1831" s="4"/>
      <c r="BR1831" s="4"/>
      <c r="BS1831" s="4"/>
      <c r="BT1831" s="4"/>
      <c r="BU1831" s="4"/>
      <c r="BV1831" s="4"/>
      <c r="BW1831" s="4"/>
      <c r="BX1831" s="4"/>
      <c r="BY1831" s="4"/>
      <c r="BZ1831" s="4"/>
      <c r="CA1831" s="4"/>
      <c r="CB1831" s="4"/>
      <c r="CC1831" s="4"/>
      <c r="CD1831" s="4"/>
      <c r="CE1831" s="4"/>
      <c r="CF1831" s="4"/>
      <c r="CG1831" s="4"/>
      <c r="CH1831" s="4"/>
      <c r="CI1831" s="4"/>
      <c r="CJ1831" s="4"/>
      <c r="CK1831" s="4"/>
      <c r="CL1831" s="4"/>
      <c r="CM1831" s="4"/>
      <c r="CN1831" s="4"/>
      <c r="CO1831" s="4"/>
      <c r="CP1831" s="4"/>
      <c r="CQ1831" s="4"/>
      <c r="CR1831" s="4"/>
      <c r="CS1831" s="4"/>
      <c r="CT1831" s="4"/>
      <c r="CU1831" s="4"/>
      <c r="CV1831" s="4"/>
      <c r="CW1831" s="4"/>
    </row>
    <row r="1832" ht="12.75" customHeight="1">
      <c r="A1832" s="4"/>
      <c r="B1832" s="4"/>
      <c r="C1832" s="4"/>
      <c r="D1832" s="4"/>
      <c r="E1832" s="4"/>
      <c r="F1832" s="4"/>
      <c r="G1832" s="4"/>
      <c r="H1832" s="4"/>
      <c r="I1832" s="4"/>
      <c r="J1832" s="5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  <c r="AH1832" s="4"/>
      <c r="AI1832" s="4"/>
      <c r="AJ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V1832" s="4"/>
      <c r="AW1832" s="4"/>
      <c r="AX1832" s="4"/>
      <c r="AY1832" s="4"/>
      <c r="AZ1832" s="4"/>
      <c r="BB1832" s="4"/>
      <c r="BC1832" s="4"/>
      <c r="BD1832" s="4"/>
      <c r="BE1832" s="4"/>
      <c r="BF1832" s="4"/>
      <c r="BG1832" s="4"/>
      <c r="BH1832" s="4"/>
      <c r="BI1832" s="4"/>
      <c r="BJ1832" s="4"/>
      <c r="BK1832" s="4"/>
      <c r="BL1832" s="4"/>
      <c r="BM1832" s="4"/>
      <c r="BN1832" s="4"/>
      <c r="BO1832" s="4"/>
      <c r="BP1832" s="4"/>
      <c r="BQ1832" s="4"/>
      <c r="BR1832" s="4"/>
      <c r="BS1832" s="4"/>
      <c r="BT1832" s="4"/>
      <c r="BU1832" s="4"/>
      <c r="BV1832" s="4"/>
      <c r="BW1832" s="4"/>
      <c r="BX1832" s="4"/>
      <c r="BY1832" s="4"/>
      <c r="BZ1832" s="4"/>
      <c r="CA1832" s="4"/>
      <c r="CB1832" s="4"/>
      <c r="CC1832" s="4"/>
      <c r="CD1832" s="4"/>
      <c r="CE1832" s="4"/>
      <c r="CF1832" s="4"/>
      <c r="CG1832" s="4"/>
      <c r="CH1832" s="4"/>
      <c r="CI1832" s="4"/>
      <c r="CJ1832" s="4"/>
      <c r="CK1832" s="4"/>
      <c r="CL1832" s="4"/>
      <c r="CM1832" s="4"/>
      <c r="CN1832" s="4"/>
      <c r="CO1832" s="4"/>
      <c r="CP1832" s="4"/>
      <c r="CQ1832" s="4"/>
      <c r="CR1832" s="4"/>
      <c r="CS1832" s="4"/>
      <c r="CT1832" s="4"/>
      <c r="CU1832" s="4"/>
      <c r="CV1832" s="4"/>
      <c r="CW1832" s="4"/>
    </row>
    <row r="1833" ht="12.75" customHeight="1">
      <c r="A1833" s="4"/>
      <c r="B1833" s="4"/>
      <c r="C1833" s="4"/>
      <c r="D1833" s="4"/>
      <c r="E1833" s="4"/>
      <c r="F1833" s="4"/>
      <c r="G1833" s="4"/>
      <c r="H1833" s="4"/>
      <c r="I1833" s="4"/>
      <c r="J1833" s="5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H1833" s="4"/>
      <c r="AI1833" s="4"/>
      <c r="AJ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V1833" s="4"/>
      <c r="AW1833" s="4"/>
      <c r="AX1833" s="4"/>
      <c r="AY1833" s="4"/>
      <c r="AZ1833" s="4"/>
      <c r="BB1833" s="4"/>
      <c r="BC1833" s="4"/>
      <c r="BD1833" s="4"/>
      <c r="BE1833" s="4"/>
      <c r="BF1833" s="4"/>
      <c r="BG1833" s="4"/>
      <c r="BH1833" s="4"/>
      <c r="BI1833" s="4"/>
      <c r="BJ1833" s="4"/>
      <c r="BK1833" s="4"/>
      <c r="BL1833" s="4"/>
      <c r="BM1833" s="4"/>
      <c r="BN1833" s="4"/>
      <c r="BO1833" s="4"/>
      <c r="BP1833" s="4"/>
      <c r="BQ1833" s="4"/>
      <c r="BR1833" s="4"/>
      <c r="BS1833" s="4"/>
      <c r="BT1833" s="4"/>
      <c r="BU1833" s="4"/>
      <c r="BV1833" s="4"/>
      <c r="BW1833" s="4"/>
      <c r="BX1833" s="4"/>
      <c r="BY1833" s="4"/>
      <c r="BZ1833" s="4"/>
      <c r="CA1833" s="4"/>
      <c r="CB1833" s="4"/>
      <c r="CC1833" s="4"/>
      <c r="CD1833" s="4"/>
      <c r="CE1833" s="4"/>
      <c r="CF1833" s="4"/>
      <c r="CG1833" s="4"/>
      <c r="CH1833" s="4"/>
      <c r="CI1833" s="4"/>
      <c r="CJ1833" s="4"/>
      <c r="CK1833" s="4"/>
      <c r="CL1833" s="4"/>
      <c r="CM1833" s="4"/>
      <c r="CN1833" s="4"/>
      <c r="CO1833" s="4"/>
      <c r="CP1833" s="4"/>
      <c r="CQ1833" s="4"/>
      <c r="CR1833" s="4"/>
      <c r="CS1833" s="4"/>
      <c r="CT1833" s="4"/>
      <c r="CU1833" s="4"/>
      <c r="CV1833" s="4"/>
      <c r="CW1833" s="4"/>
    </row>
    <row r="1834" ht="12.75" customHeight="1">
      <c r="A1834" s="4"/>
      <c r="B1834" s="4"/>
      <c r="C1834" s="4"/>
      <c r="D1834" s="4"/>
      <c r="E1834" s="4"/>
      <c r="F1834" s="4"/>
      <c r="G1834" s="4"/>
      <c r="H1834" s="4"/>
      <c r="I1834" s="4"/>
      <c r="J1834" s="5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  <c r="AH1834" s="4"/>
      <c r="AI1834" s="4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V1834" s="4"/>
      <c r="AW1834" s="4"/>
      <c r="AX1834" s="4"/>
      <c r="AY1834" s="4"/>
      <c r="AZ1834" s="4"/>
      <c r="BB1834" s="4"/>
      <c r="BC1834" s="4"/>
      <c r="BD1834" s="4"/>
      <c r="BE1834" s="4"/>
      <c r="BF1834" s="4"/>
      <c r="BG1834" s="4"/>
      <c r="BH1834" s="4"/>
      <c r="BI1834" s="4"/>
      <c r="BJ1834" s="4"/>
      <c r="BK1834" s="4"/>
      <c r="BL1834" s="4"/>
      <c r="BM1834" s="4"/>
      <c r="BN1834" s="4"/>
      <c r="BO1834" s="4"/>
      <c r="BP1834" s="4"/>
      <c r="BQ1834" s="4"/>
      <c r="BR1834" s="4"/>
      <c r="BS1834" s="4"/>
      <c r="BT1834" s="4"/>
      <c r="BU1834" s="4"/>
      <c r="BV1834" s="4"/>
      <c r="BW1834" s="4"/>
      <c r="BX1834" s="4"/>
      <c r="BY1834" s="4"/>
      <c r="BZ1834" s="4"/>
      <c r="CA1834" s="4"/>
      <c r="CB1834" s="4"/>
      <c r="CC1834" s="4"/>
      <c r="CD1834" s="4"/>
      <c r="CE1834" s="4"/>
      <c r="CF1834" s="4"/>
      <c r="CG1834" s="4"/>
      <c r="CH1834" s="4"/>
      <c r="CI1834" s="4"/>
      <c r="CJ1834" s="4"/>
      <c r="CK1834" s="4"/>
      <c r="CL1834" s="4"/>
      <c r="CM1834" s="4"/>
      <c r="CN1834" s="4"/>
      <c r="CO1834" s="4"/>
      <c r="CP1834" s="4"/>
      <c r="CQ1834" s="4"/>
      <c r="CR1834" s="4"/>
      <c r="CS1834" s="4"/>
      <c r="CT1834" s="4"/>
      <c r="CU1834" s="4"/>
      <c r="CV1834" s="4"/>
      <c r="CW1834" s="4"/>
    </row>
    <row r="1835" ht="12.75" customHeight="1">
      <c r="A1835" s="4"/>
      <c r="B1835" s="4"/>
      <c r="C1835" s="4"/>
      <c r="D1835" s="4"/>
      <c r="E1835" s="4"/>
      <c r="F1835" s="4"/>
      <c r="G1835" s="4"/>
      <c r="H1835" s="4"/>
      <c r="I1835" s="4"/>
      <c r="J1835" s="5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  <c r="AH1835" s="4"/>
      <c r="AI1835" s="4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V1835" s="4"/>
      <c r="AW1835" s="4"/>
      <c r="AX1835" s="4"/>
      <c r="AY1835" s="4"/>
      <c r="AZ1835" s="4"/>
      <c r="BB1835" s="4"/>
      <c r="BC1835" s="4"/>
      <c r="BD1835" s="4"/>
      <c r="BE1835" s="4"/>
      <c r="BF1835" s="4"/>
      <c r="BG1835" s="4"/>
      <c r="BH1835" s="4"/>
      <c r="BI1835" s="4"/>
      <c r="BJ1835" s="4"/>
      <c r="BK1835" s="4"/>
      <c r="BL1835" s="4"/>
      <c r="BM1835" s="4"/>
      <c r="BN1835" s="4"/>
      <c r="BO1835" s="4"/>
      <c r="BP1835" s="4"/>
      <c r="BQ1835" s="4"/>
      <c r="BR1835" s="4"/>
      <c r="BS1835" s="4"/>
      <c r="BT1835" s="4"/>
      <c r="BU1835" s="4"/>
      <c r="BV1835" s="4"/>
      <c r="BW1835" s="4"/>
      <c r="BX1835" s="4"/>
      <c r="BY1835" s="4"/>
      <c r="BZ1835" s="4"/>
      <c r="CA1835" s="4"/>
      <c r="CB1835" s="4"/>
      <c r="CC1835" s="4"/>
      <c r="CD1835" s="4"/>
      <c r="CE1835" s="4"/>
      <c r="CF1835" s="4"/>
      <c r="CG1835" s="4"/>
      <c r="CH1835" s="4"/>
      <c r="CI1835" s="4"/>
      <c r="CJ1835" s="4"/>
      <c r="CK1835" s="4"/>
      <c r="CL1835" s="4"/>
      <c r="CM1835" s="4"/>
      <c r="CN1835" s="4"/>
      <c r="CO1835" s="4"/>
      <c r="CP1835" s="4"/>
      <c r="CQ1835" s="4"/>
      <c r="CR1835" s="4"/>
      <c r="CS1835" s="4"/>
      <c r="CT1835" s="4"/>
      <c r="CU1835" s="4"/>
      <c r="CV1835" s="4"/>
      <c r="CW1835" s="4"/>
    </row>
    <row r="1836" ht="12.75" customHeight="1">
      <c r="A1836" s="4"/>
      <c r="B1836" s="4"/>
      <c r="C1836" s="4"/>
      <c r="D1836" s="4"/>
      <c r="E1836" s="4"/>
      <c r="F1836" s="4"/>
      <c r="G1836" s="4"/>
      <c r="H1836" s="4"/>
      <c r="I1836" s="4"/>
      <c r="J1836" s="5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H1836" s="4"/>
      <c r="AI1836" s="4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V1836" s="4"/>
      <c r="AW1836" s="4"/>
      <c r="AX1836" s="4"/>
      <c r="AY1836" s="4"/>
      <c r="AZ1836" s="4"/>
      <c r="BB1836" s="4"/>
      <c r="BC1836" s="4"/>
      <c r="BD1836" s="4"/>
      <c r="BE1836" s="4"/>
      <c r="BF1836" s="4"/>
      <c r="BG1836" s="4"/>
      <c r="BH1836" s="4"/>
      <c r="BI1836" s="4"/>
      <c r="BJ1836" s="4"/>
      <c r="BK1836" s="4"/>
      <c r="BL1836" s="4"/>
      <c r="BM1836" s="4"/>
      <c r="BN1836" s="4"/>
      <c r="BO1836" s="4"/>
      <c r="BP1836" s="4"/>
      <c r="BQ1836" s="4"/>
      <c r="BR1836" s="4"/>
      <c r="BS1836" s="4"/>
      <c r="BT1836" s="4"/>
      <c r="BU1836" s="4"/>
      <c r="BV1836" s="4"/>
      <c r="BW1836" s="4"/>
      <c r="BX1836" s="4"/>
      <c r="BY1836" s="4"/>
      <c r="BZ1836" s="4"/>
      <c r="CA1836" s="4"/>
      <c r="CB1836" s="4"/>
      <c r="CC1836" s="4"/>
      <c r="CD1836" s="4"/>
      <c r="CE1836" s="4"/>
      <c r="CF1836" s="4"/>
      <c r="CG1836" s="4"/>
      <c r="CH1836" s="4"/>
      <c r="CI1836" s="4"/>
      <c r="CJ1836" s="4"/>
      <c r="CK1836" s="4"/>
      <c r="CL1836" s="4"/>
      <c r="CM1836" s="4"/>
      <c r="CN1836" s="4"/>
      <c r="CO1836" s="4"/>
      <c r="CP1836" s="4"/>
      <c r="CQ1836" s="4"/>
      <c r="CR1836" s="4"/>
      <c r="CS1836" s="4"/>
      <c r="CT1836" s="4"/>
      <c r="CU1836" s="4"/>
      <c r="CV1836" s="4"/>
      <c r="CW1836" s="4"/>
    </row>
    <row r="1837" ht="12.75" customHeight="1">
      <c r="A1837" s="4"/>
      <c r="B1837" s="4"/>
      <c r="C1837" s="4"/>
      <c r="D1837" s="4"/>
      <c r="E1837" s="4"/>
      <c r="F1837" s="4"/>
      <c r="G1837" s="4"/>
      <c r="H1837" s="4"/>
      <c r="I1837" s="4"/>
      <c r="J1837" s="5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H1837" s="4"/>
      <c r="AI1837" s="4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V1837" s="4"/>
      <c r="AW1837" s="4"/>
      <c r="AX1837" s="4"/>
      <c r="AY1837" s="4"/>
      <c r="AZ1837" s="4"/>
      <c r="BB1837" s="4"/>
      <c r="BC1837" s="4"/>
      <c r="BD1837" s="4"/>
      <c r="BE1837" s="4"/>
      <c r="BF1837" s="4"/>
      <c r="BG1837" s="4"/>
      <c r="BH1837" s="4"/>
      <c r="BI1837" s="4"/>
      <c r="BJ1837" s="4"/>
      <c r="BK1837" s="4"/>
      <c r="BL1837" s="4"/>
      <c r="BM1837" s="4"/>
      <c r="BN1837" s="4"/>
      <c r="BO1837" s="4"/>
      <c r="BP1837" s="4"/>
      <c r="BQ1837" s="4"/>
      <c r="BR1837" s="4"/>
      <c r="BS1837" s="4"/>
      <c r="BT1837" s="4"/>
      <c r="BU1837" s="4"/>
      <c r="BV1837" s="4"/>
      <c r="BW1837" s="4"/>
      <c r="BX1837" s="4"/>
      <c r="BY1837" s="4"/>
      <c r="BZ1837" s="4"/>
      <c r="CA1837" s="4"/>
      <c r="CB1837" s="4"/>
      <c r="CC1837" s="4"/>
      <c r="CD1837" s="4"/>
      <c r="CE1837" s="4"/>
      <c r="CF1837" s="4"/>
      <c r="CG1837" s="4"/>
      <c r="CH1837" s="4"/>
      <c r="CI1837" s="4"/>
      <c r="CJ1837" s="4"/>
      <c r="CK1837" s="4"/>
      <c r="CL1837" s="4"/>
      <c r="CM1837" s="4"/>
      <c r="CN1837" s="4"/>
      <c r="CO1837" s="4"/>
      <c r="CP1837" s="4"/>
      <c r="CQ1837" s="4"/>
      <c r="CR1837" s="4"/>
      <c r="CS1837" s="4"/>
      <c r="CT1837" s="4"/>
      <c r="CU1837" s="4"/>
      <c r="CV1837" s="4"/>
      <c r="CW1837" s="4"/>
    </row>
    <row r="1838" ht="12.75" customHeight="1">
      <c r="A1838" s="4"/>
      <c r="B1838" s="4"/>
      <c r="C1838" s="4"/>
      <c r="D1838" s="4"/>
      <c r="E1838" s="4"/>
      <c r="F1838" s="4"/>
      <c r="G1838" s="4"/>
      <c r="H1838" s="4"/>
      <c r="I1838" s="4"/>
      <c r="J1838" s="5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  <c r="AH1838" s="4"/>
      <c r="AI1838" s="4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V1838" s="4"/>
      <c r="AW1838" s="4"/>
      <c r="AX1838" s="4"/>
      <c r="AY1838" s="4"/>
      <c r="AZ1838" s="4"/>
      <c r="BB1838" s="4"/>
      <c r="BC1838" s="4"/>
      <c r="BD1838" s="4"/>
      <c r="BE1838" s="4"/>
      <c r="BF1838" s="4"/>
      <c r="BG1838" s="4"/>
      <c r="BH1838" s="4"/>
      <c r="BI1838" s="4"/>
      <c r="BJ1838" s="4"/>
      <c r="BK1838" s="4"/>
      <c r="BL1838" s="4"/>
      <c r="BM1838" s="4"/>
      <c r="BN1838" s="4"/>
      <c r="BO1838" s="4"/>
      <c r="BP1838" s="4"/>
      <c r="BQ1838" s="4"/>
      <c r="BR1838" s="4"/>
      <c r="BS1838" s="4"/>
      <c r="BT1838" s="4"/>
      <c r="BU1838" s="4"/>
      <c r="BV1838" s="4"/>
      <c r="BW1838" s="4"/>
      <c r="BX1838" s="4"/>
      <c r="BY1838" s="4"/>
      <c r="BZ1838" s="4"/>
      <c r="CA1838" s="4"/>
      <c r="CB1838" s="4"/>
      <c r="CC1838" s="4"/>
      <c r="CD1838" s="4"/>
      <c r="CE1838" s="4"/>
      <c r="CF1838" s="4"/>
      <c r="CG1838" s="4"/>
      <c r="CH1838" s="4"/>
      <c r="CI1838" s="4"/>
      <c r="CJ1838" s="4"/>
      <c r="CK1838" s="4"/>
      <c r="CL1838" s="4"/>
      <c r="CM1838" s="4"/>
      <c r="CN1838" s="4"/>
      <c r="CO1838" s="4"/>
      <c r="CP1838" s="4"/>
      <c r="CQ1838" s="4"/>
      <c r="CR1838" s="4"/>
      <c r="CS1838" s="4"/>
      <c r="CT1838" s="4"/>
      <c r="CU1838" s="4"/>
      <c r="CV1838" s="4"/>
      <c r="CW1838" s="4"/>
    </row>
    <row r="1839" ht="12.75" customHeight="1">
      <c r="A1839" s="4"/>
      <c r="B1839" s="4"/>
      <c r="C1839" s="4"/>
      <c r="D1839" s="4"/>
      <c r="E1839" s="4"/>
      <c r="F1839" s="4"/>
      <c r="G1839" s="4"/>
      <c r="H1839" s="4"/>
      <c r="I1839" s="4"/>
      <c r="J1839" s="5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  <c r="AH1839" s="4"/>
      <c r="AI1839" s="4"/>
      <c r="AJ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V1839" s="4"/>
      <c r="AW1839" s="4"/>
      <c r="AX1839" s="4"/>
      <c r="AY1839" s="4"/>
      <c r="AZ1839" s="4"/>
      <c r="BB1839" s="4"/>
      <c r="BC1839" s="4"/>
      <c r="BD1839" s="4"/>
      <c r="BE1839" s="4"/>
      <c r="BF1839" s="4"/>
      <c r="BG1839" s="4"/>
      <c r="BH1839" s="4"/>
      <c r="BI1839" s="4"/>
      <c r="BJ1839" s="4"/>
      <c r="BK1839" s="4"/>
      <c r="BL1839" s="4"/>
      <c r="BM1839" s="4"/>
      <c r="BN1839" s="4"/>
      <c r="BO1839" s="4"/>
      <c r="BP1839" s="4"/>
      <c r="BQ1839" s="4"/>
      <c r="BR1839" s="4"/>
      <c r="BS1839" s="4"/>
      <c r="BT1839" s="4"/>
      <c r="BU1839" s="4"/>
      <c r="BV1839" s="4"/>
      <c r="BW1839" s="4"/>
      <c r="BX1839" s="4"/>
      <c r="BY1839" s="4"/>
      <c r="BZ1839" s="4"/>
      <c r="CA1839" s="4"/>
      <c r="CB1839" s="4"/>
      <c r="CC1839" s="4"/>
      <c r="CD1839" s="4"/>
      <c r="CE1839" s="4"/>
      <c r="CF1839" s="4"/>
      <c r="CG1839" s="4"/>
      <c r="CH1839" s="4"/>
      <c r="CI1839" s="4"/>
      <c r="CJ1839" s="4"/>
      <c r="CK1839" s="4"/>
      <c r="CL1839" s="4"/>
      <c r="CM1839" s="4"/>
      <c r="CN1839" s="4"/>
      <c r="CO1839" s="4"/>
      <c r="CP1839" s="4"/>
      <c r="CQ1839" s="4"/>
      <c r="CR1839" s="4"/>
      <c r="CS1839" s="4"/>
      <c r="CT1839" s="4"/>
      <c r="CU1839" s="4"/>
      <c r="CV1839" s="4"/>
      <c r="CW1839" s="4"/>
    </row>
    <row r="1840" ht="12.75" customHeight="1">
      <c r="A1840" s="4"/>
      <c r="B1840" s="4"/>
      <c r="C1840" s="4"/>
      <c r="D1840" s="4"/>
      <c r="E1840" s="4"/>
      <c r="F1840" s="4"/>
      <c r="G1840" s="4"/>
      <c r="H1840" s="4"/>
      <c r="I1840" s="4"/>
      <c r="J1840" s="5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  <c r="AH1840" s="4"/>
      <c r="AI1840" s="4"/>
      <c r="AJ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V1840" s="4"/>
      <c r="AW1840" s="4"/>
      <c r="AX1840" s="4"/>
      <c r="AY1840" s="4"/>
      <c r="AZ1840" s="4"/>
      <c r="BB1840" s="4"/>
      <c r="BC1840" s="4"/>
      <c r="BD1840" s="4"/>
      <c r="BE1840" s="4"/>
      <c r="BF1840" s="4"/>
      <c r="BG1840" s="4"/>
      <c r="BH1840" s="4"/>
      <c r="BI1840" s="4"/>
      <c r="BJ1840" s="4"/>
      <c r="BK1840" s="4"/>
      <c r="BL1840" s="4"/>
      <c r="BM1840" s="4"/>
      <c r="BN1840" s="4"/>
      <c r="BO1840" s="4"/>
      <c r="BP1840" s="4"/>
      <c r="BQ1840" s="4"/>
      <c r="BR1840" s="4"/>
      <c r="BS1840" s="4"/>
      <c r="BT1840" s="4"/>
      <c r="BU1840" s="4"/>
      <c r="BV1840" s="4"/>
      <c r="BW1840" s="4"/>
      <c r="BX1840" s="4"/>
      <c r="BY1840" s="4"/>
      <c r="BZ1840" s="4"/>
      <c r="CA1840" s="4"/>
      <c r="CB1840" s="4"/>
      <c r="CC1840" s="4"/>
      <c r="CD1840" s="4"/>
      <c r="CE1840" s="4"/>
      <c r="CF1840" s="4"/>
      <c r="CG1840" s="4"/>
      <c r="CH1840" s="4"/>
      <c r="CI1840" s="4"/>
      <c r="CJ1840" s="4"/>
      <c r="CK1840" s="4"/>
      <c r="CL1840" s="4"/>
      <c r="CM1840" s="4"/>
      <c r="CN1840" s="4"/>
      <c r="CO1840" s="4"/>
      <c r="CP1840" s="4"/>
      <c r="CQ1840" s="4"/>
      <c r="CR1840" s="4"/>
      <c r="CS1840" s="4"/>
      <c r="CT1840" s="4"/>
      <c r="CU1840" s="4"/>
      <c r="CV1840" s="4"/>
      <c r="CW1840" s="4"/>
    </row>
    <row r="1841" ht="12.75" customHeight="1">
      <c r="A1841" s="4"/>
      <c r="B1841" s="4"/>
      <c r="C1841" s="4"/>
      <c r="D1841" s="4"/>
      <c r="E1841" s="4"/>
      <c r="F1841" s="4"/>
      <c r="G1841" s="4"/>
      <c r="H1841" s="4"/>
      <c r="I1841" s="4"/>
      <c r="J1841" s="5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I1841" s="4"/>
      <c r="AJ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V1841" s="4"/>
      <c r="AW1841" s="4"/>
      <c r="AX1841" s="4"/>
      <c r="AY1841" s="4"/>
      <c r="AZ1841" s="4"/>
      <c r="BB1841" s="4"/>
      <c r="BC1841" s="4"/>
      <c r="BD1841" s="4"/>
      <c r="BE1841" s="4"/>
      <c r="BF1841" s="4"/>
      <c r="BG1841" s="4"/>
      <c r="BH1841" s="4"/>
      <c r="BI1841" s="4"/>
      <c r="BJ1841" s="4"/>
      <c r="BK1841" s="4"/>
      <c r="BL1841" s="4"/>
      <c r="BM1841" s="4"/>
      <c r="BN1841" s="4"/>
      <c r="BO1841" s="4"/>
      <c r="BP1841" s="4"/>
      <c r="BQ1841" s="4"/>
      <c r="BR1841" s="4"/>
      <c r="BS1841" s="4"/>
      <c r="BT1841" s="4"/>
      <c r="BU1841" s="4"/>
      <c r="BV1841" s="4"/>
      <c r="BW1841" s="4"/>
      <c r="BX1841" s="4"/>
      <c r="BY1841" s="4"/>
      <c r="BZ1841" s="4"/>
      <c r="CA1841" s="4"/>
      <c r="CB1841" s="4"/>
      <c r="CC1841" s="4"/>
      <c r="CD1841" s="4"/>
      <c r="CE1841" s="4"/>
      <c r="CF1841" s="4"/>
      <c r="CG1841" s="4"/>
      <c r="CH1841" s="4"/>
      <c r="CI1841" s="4"/>
      <c r="CJ1841" s="4"/>
      <c r="CK1841" s="4"/>
      <c r="CL1841" s="4"/>
      <c r="CM1841" s="4"/>
      <c r="CN1841" s="4"/>
      <c r="CO1841" s="4"/>
      <c r="CP1841" s="4"/>
      <c r="CQ1841" s="4"/>
      <c r="CR1841" s="4"/>
      <c r="CS1841" s="4"/>
      <c r="CT1841" s="4"/>
      <c r="CU1841" s="4"/>
      <c r="CV1841" s="4"/>
      <c r="CW1841" s="4"/>
    </row>
    <row r="1842" ht="12.75" customHeight="1">
      <c r="A1842" s="4"/>
      <c r="B1842" s="4"/>
      <c r="C1842" s="4"/>
      <c r="D1842" s="4"/>
      <c r="E1842" s="4"/>
      <c r="F1842" s="4"/>
      <c r="G1842" s="4"/>
      <c r="H1842" s="4"/>
      <c r="I1842" s="4"/>
      <c r="J1842" s="5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  <c r="AH1842" s="4"/>
      <c r="AI1842" s="4"/>
      <c r="AJ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V1842" s="4"/>
      <c r="AW1842" s="4"/>
      <c r="AX1842" s="4"/>
      <c r="AY1842" s="4"/>
      <c r="AZ1842" s="4"/>
      <c r="BB1842" s="4"/>
      <c r="BC1842" s="4"/>
      <c r="BD1842" s="4"/>
      <c r="BE1842" s="4"/>
      <c r="BF1842" s="4"/>
      <c r="BG1842" s="4"/>
      <c r="BH1842" s="4"/>
      <c r="BI1842" s="4"/>
      <c r="BJ1842" s="4"/>
      <c r="BK1842" s="4"/>
      <c r="BL1842" s="4"/>
      <c r="BM1842" s="4"/>
      <c r="BN1842" s="4"/>
      <c r="BO1842" s="4"/>
      <c r="BP1842" s="4"/>
      <c r="BQ1842" s="4"/>
      <c r="BR1842" s="4"/>
      <c r="BS1842" s="4"/>
      <c r="BT1842" s="4"/>
      <c r="BU1842" s="4"/>
      <c r="BV1842" s="4"/>
      <c r="BW1842" s="4"/>
      <c r="BX1842" s="4"/>
      <c r="BY1842" s="4"/>
      <c r="BZ1842" s="4"/>
      <c r="CA1842" s="4"/>
      <c r="CB1842" s="4"/>
      <c r="CC1842" s="4"/>
      <c r="CD1842" s="4"/>
      <c r="CE1842" s="4"/>
      <c r="CF1842" s="4"/>
      <c r="CG1842" s="4"/>
      <c r="CH1842" s="4"/>
      <c r="CI1842" s="4"/>
      <c r="CJ1842" s="4"/>
      <c r="CK1842" s="4"/>
      <c r="CL1842" s="4"/>
      <c r="CM1842" s="4"/>
      <c r="CN1842" s="4"/>
      <c r="CO1842" s="4"/>
      <c r="CP1842" s="4"/>
      <c r="CQ1842" s="4"/>
      <c r="CR1842" s="4"/>
      <c r="CS1842" s="4"/>
      <c r="CT1842" s="4"/>
      <c r="CU1842" s="4"/>
      <c r="CV1842" s="4"/>
      <c r="CW1842" s="4"/>
    </row>
    <row r="1843" ht="12.75" customHeight="1">
      <c r="A1843" s="4"/>
      <c r="B1843" s="4"/>
      <c r="C1843" s="4"/>
      <c r="D1843" s="4"/>
      <c r="E1843" s="4"/>
      <c r="F1843" s="4"/>
      <c r="G1843" s="4"/>
      <c r="H1843" s="4"/>
      <c r="I1843" s="4"/>
      <c r="J1843" s="5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H1843" s="4"/>
      <c r="AI1843" s="4"/>
      <c r="AJ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V1843" s="4"/>
      <c r="AW1843" s="4"/>
      <c r="AX1843" s="4"/>
      <c r="AY1843" s="4"/>
      <c r="AZ1843" s="4"/>
      <c r="BB1843" s="4"/>
      <c r="BC1843" s="4"/>
      <c r="BD1843" s="4"/>
      <c r="BE1843" s="4"/>
      <c r="BF1843" s="4"/>
      <c r="BG1843" s="4"/>
      <c r="BH1843" s="4"/>
      <c r="BI1843" s="4"/>
      <c r="BJ1843" s="4"/>
      <c r="BK1843" s="4"/>
      <c r="BL1843" s="4"/>
      <c r="BM1843" s="4"/>
      <c r="BN1843" s="4"/>
      <c r="BO1843" s="4"/>
      <c r="BP1843" s="4"/>
      <c r="BQ1843" s="4"/>
      <c r="BR1843" s="4"/>
      <c r="BS1843" s="4"/>
      <c r="BT1843" s="4"/>
      <c r="BU1843" s="4"/>
      <c r="BV1843" s="4"/>
      <c r="BW1843" s="4"/>
      <c r="BX1843" s="4"/>
      <c r="BY1843" s="4"/>
      <c r="BZ1843" s="4"/>
      <c r="CA1843" s="4"/>
      <c r="CB1843" s="4"/>
      <c r="CC1843" s="4"/>
      <c r="CD1843" s="4"/>
      <c r="CE1843" s="4"/>
      <c r="CF1843" s="4"/>
      <c r="CG1843" s="4"/>
      <c r="CH1843" s="4"/>
      <c r="CI1843" s="4"/>
      <c r="CJ1843" s="4"/>
      <c r="CK1843" s="4"/>
      <c r="CL1843" s="4"/>
      <c r="CM1843" s="4"/>
      <c r="CN1843" s="4"/>
      <c r="CO1843" s="4"/>
      <c r="CP1843" s="4"/>
      <c r="CQ1843" s="4"/>
      <c r="CR1843" s="4"/>
      <c r="CS1843" s="4"/>
      <c r="CT1843" s="4"/>
      <c r="CU1843" s="4"/>
      <c r="CV1843" s="4"/>
      <c r="CW1843" s="4"/>
    </row>
    <row r="1844" ht="12.75" customHeight="1">
      <c r="A1844" s="4"/>
      <c r="B1844" s="4"/>
      <c r="C1844" s="4"/>
      <c r="D1844" s="4"/>
      <c r="E1844" s="4"/>
      <c r="F1844" s="4"/>
      <c r="G1844" s="4"/>
      <c r="H1844" s="4"/>
      <c r="I1844" s="4"/>
      <c r="J1844" s="5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  <c r="AH1844" s="4"/>
      <c r="AI1844" s="4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V1844" s="4"/>
      <c r="AW1844" s="4"/>
      <c r="AX1844" s="4"/>
      <c r="AY1844" s="4"/>
      <c r="AZ1844" s="4"/>
      <c r="BB1844" s="4"/>
      <c r="BC1844" s="4"/>
      <c r="BD1844" s="4"/>
      <c r="BE1844" s="4"/>
      <c r="BF1844" s="4"/>
      <c r="BG1844" s="4"/>
      <c r="BH1844" s="4"/>
      <c r="BI1844" s="4"/>
      <c r="BJ1844" s="4"/>
      <c r="BK1844" s="4"/>
      <c r="BL1844" s="4"/>
      <c r="BM1844" s="4"/>
      <c r="BN1844" s="4"/>
      <c r="BO1844" s="4"/>
      <c r="BP1844" s="4"/>
      <c r="BQ1844" s="4"/>
      <c r="BR1844" s="4"/>
      <c r="BS1844" s="4"/>
      <c r="BT1844" s="4"/>
      <c r="BU1844" s="4"/>
      <c r="BV1844" s="4"/>
      <c r="BW1844" s="4"/>
      <c r="BX1844" s="4"/>
      <c r="BY1844" s="4"/>
      <c r="BZ1844" s="4"/>
      <c r="CA1844" s="4"/>
      <c r="CB1844" s="4"/>
      <c r="CC1844" s="4"/>
      <c r="CD1844" s="4"/>
      <c r="CE1844" s="4"/>
      <c r="CF1844" s="4"/>
      <c r="CG1844" s="4"/>
      <c r="CH1844" s="4"/>
      <c r="CI1844" s="4"/>
      <c r="CJ1844" s="4"/>
      <c r="CK1844" s="4"/>
      <c r="CL1844" s="4"/>
      <c r="CM1844" s="4"/>
      <c r="CN1844" s="4"/>
      <c r="CO1844" s="4"/>
      <c r="CP1844" s="4"/>
      <c r="CQ1844" s="4"/>
      <c r="CR1844" s="4"/>
      <c r="CS1844" s="4"/>
      <c r="CT1844" s="4"/>
      <c r="CU1844" s="4"/>
      <c r="CV1844" s="4"/>
      <c r="CW1844" s="4"/>
    </row>
    <row r="1845" ht="12.75" customHeight="1">
      <c r="A1845" s="4"/>
      <c r="B1845" s="4"/>
      <c r="C1845" s="4"/>
      <c r="D1845" s="4"/>
      <c r="E1845" s="4"/>
      <c r="F1845" s="4"/>
      <c r="G1845" s="4"/>
      <c r="H1845" s="4"/>
      <c r="I1845" s="4"/>
      <c r="J1845" s="5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H1845" s="4"/>
      <c r="AI1845" s="4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V1845" s="4"/>
      <c r="AW1845" s="4"/>
      <c r="AX1845" s="4"/>
      <c r="AY1845" s="4"/>
      <c r="AZ1845" s="4"/>
      <c r="BB1845" s="4"/>
      <c r="BC1845" s="4"/>
      <c r="BD1845" s="4"/>
      <c r="BE1845" s="4"/>
      <c r="BF1845" s="4"/>
      <c r="BG1845" s="4"/>
      <c r="BH1845" s="4"/>
      <c r="BI1845" s="4"/>
      <c r="BJ1845" s="4"/>
      <c r="BK1845" s="4"/>
      <c r="BL1845" s="4"/>
      <c r="BM1845" s="4"/>
      <c r="BN1845" s="4"/>
      <c r="BO1845" s="4"/>
      <c r="BP1845" s="4"/>
      <c r="BQ1845" s="4"/>
      <c r="BR1845" s="4"/>
      <c r="BS1845" s="4"/>
      <c r="BT1845" s="4"/>
      <c r="BU1845" s="4"/>
      <c r="BV1845" s="4"/>
      <c r="BW1845" s="4"/>
      <c r="BX1845" s="4"/>
      <c r="BY1845" s="4"/>
      <c r="BZ1845" s="4"/>
      <c r="CA1845" s="4"/>
      <c r="CB1845" s="4"/>
      <c r="CC1845" s="4"/>
      <c r="CD1845" s="4"/>
      <c r="CE1845" s="4"/>
      <c r="CF1845" s="4"/>
      <c r="CG1845" s="4"/>
      <c r="CH1845" s="4"/>
      <c r="CI1845" s="4"/>
      <c r="CJ1845" s="4"/>
      <c r="CK1845" s="4"/>
      <c r="CL1845" s="4"/>
      <c r="CM1845" s="4"/>
      <c r="CN1845" s="4"/>
      <c r="CO1845" s="4"/>
      <c r="CP1845" s="4"/>
      <c r="CQ1845" s="4"/>
      <c r="CR1845" s="4"/>
      <c r="CS1845" s="4"/>
      <c r="CT1845" s="4"/>
      <c r="CU1845" s="4"/>
      <c r="CV1845" s="4"/>
      <c r="CW1845" s="4"/>
    </row>
    <row r="1846" ht="12.75" customHeight="1">
      <c r="A1846" s="4"/>
      <c r="B1846" s="4"/>
      <c r="C1846" s="4"/>
      <c r="D1846" s="4"/>
      <c r="E1846" s="4"/>
      <c r="F1846" s="4"/>
      <c r="G1846" s="4"/>
      <c r="H1846" s="4"/>
      <c r="I1846" s="4"/>
      <c r="J1846" s="5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  <c r="AH1846" s="4"/>
      <c r="AI1846" s="4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V1846" s="4"/>
      <c r="AW1846" s="4"/>
      <c r="AX1846" s="4"/>
      <c r="AY1846" s="4"/>
      <c r="AZ1846" s="4"/>
      <c r="BB1846" s="4"/>
      <c r="BC1846" s="4"/>
      <c r="BD1846" s="4"/>
      <c r="BE1846" s="4"/>
      <c r="BF1846" s="4"/>
      <c r="BG1846" s="4"/>
      <c r="BH1846" s="4"/>
      <c r="BI1846" s="4"/>
      <c r="BJ1846" s="4"/>
      <c r="BK1846" s="4"/>
      <c r="BL1846" s="4"/>
      <c r="BM1846" s="4"/>
      <c r="BN1846" s="4"/>
      <c r="BO1846" s="4"/>
      <c r="BP1846" s="4"/>
      <c r="BQ1846" s="4"/>
      <c r="BR1846" s="4"/>
      <c r="BS1846" s="4"/>
      <c r="BT1846" s="4"/>
      <c r="BU1846" s="4"/>
      <c r="BV1846" s="4"/>
      <c r="BW1846" s="4"/>
      <c r="BX1846" s="4"/>
      <c r="BY1846" s="4"/>
      <c r="BZ1846" s="4"/>
      <c r="CA1846" s="4"/>
      <c r="CB1846" s="4"/>
      <c r="CC1846" s="4"/>
      <c r="CD1846" s="4"/>
      <c r="CE1846" s="4"/>
      <c r="CF1846" s="4"/>
      <c r="CG1846" s="4"/>
      <c r="CH1846" s="4"/>
      <c r="CI1846" s="4"/>
      <c r="CJ1846" s="4"/>
      <c r="CK1846" s="4"/>
      <c r="CL1846" s="4"/>
      <c r="CM1846" s="4"/>
      <c r="CN1846" s="4"/>
      <c r="CO1846" s="4"/>
      <c r="CP1846" s="4"/>
      <c r="CQ1846" s="4"/>
      <c r="CR1846" s="4"/>
      <c r="CS1846" s="4"/>
      <c r="CT1846" s="4"/>
      <c r="CU1846" s="4"/>
      <c r="CV1846" s="4"/>
      <c r="CW1846" s="4"/>
    </row>
    <row r="1847" ht="12.75" customHeight="1">
      <c r="A1847" s="4"/>
      <c r="B1847" s="4"/>
      <c r="C1847" s="4"/>
      <c r="D1847" s="4"/>
      <c r="E1847" s="4"/>
      <c r="F1847" s="4"/>
      <c r="G1847" s="4"/>
      <c r="H1847" s="4"/>
      <c r="I1847" s="4"/>
      <c r="J1847" s="5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  <c r="AH1847" s="4"/>
      <c r="AI1847" s="4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V1847" s="4"/>
      <c r="AW1847" s="4"/>
      <c r="AX1847" s="4"/>
      <c r="AY1847" s="4"/>
      <c r="AZ1847" s="4"/>
      <c r="BB1847" s="4"/>
      <c r="BC1847" s="4"/>
      <c r="BD1847" s="4"/>
      <c r="BE1847" s="4"/>
      <c r="BF1847" s="4"/>
      <c r="BG1847" s="4"/>
      <c r="BH1847" s="4"/>
      <c r="BI1847" s="4"/>
      <c r="BJ1847" s="4"/>
      <c r="BK1847" s="4"/>
      <c r="BL1847" s="4"/>
      <c r="BM1847" s="4"/>
      <c r="BN1847" s="4"/>
      <c r="BO1847" s="4"/>
      <c r="BP1847" s="4"/>
      <c r="BQ1847" s="4"/>
      <c r="BR1847" s="4"/>
      <c r="BS1847" s="4"/>
      <c r="BT1847" s="4"/>
      <c r="BU1847" s="4"/>
      <c r="BV1847" s="4"/>
      <c r="BW1847" s="4"/>
      <c r="BX1847" s="4"/>
      <c r="BY1847" s="4"/>
      <c r="BZ1847" s="4"/>
      <c r="CA1847" s="4"/>
      <c r="CB1847" s="4"/>
      <c r="CC1847" s="4"/>
      <c r="CD1847" s="4"/>
      <c r="CE1847" s="4"/>
      <c r="CF1847" s="4"/>
      <c r="CG1847" s="4"/>
      <c r="CH1847" s="4"/>
      <c r="CI1847" s="4"/>
      <c r="CJ1847" s="4"/>
      <c r="CK1847" s="4"/>
      <c r="CL1847" s="4"/>
      <c r="CM1847" s="4"/>
      <c r="CN1847" s="4"/>
      <c r="CO1847" s="4"/>
      <c r="CP1847" s="4"/>
      <c r="CQ1847" s="4"/>
      <c r="CR1847" s="4"/>
      <c r="CS1847" s="4"/>
      <c r="CT1847" s="4"/>
      <c r="CU1847" s="4"/>
      <c r="CV1847" s="4"/>
      <c r="CW1847" s="4"/>
    </row>
    <row r="1848" ht="12.75" customHeight="1">
      <c r="A1848" s="4"/>
      <c r="B1848" s="4"/>
      <c r="C1848" s="4"/>
      <c r="D1848" s="4"/>
      <c r="E1848" s="4"/>
      <c r="F1848" s="4"/>
      <c r="G1848" s="4"/>
      <c r="H1848" s="4"/>
      <c r="I1848" s="4"/>
      <c r="J1848" s="5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  <c r="AH1848" s="4"/>
      <c r="AI1848" s="4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V1848" s="4"/>
      <c r="AW1848" s="4"/>
      <c r="AX1848" s="4"/>
      <c r="AY1848" s="4"/>
      <c r="AZ1848" s="4"/>
      <c r="BB1848" s="4"/>
      <c r="BC1848" s="4"/>
      <c r="BD1848" s="4"/>
      <c r="BE1848" s="4"/>
      <c r="BF1848" s="4"/>
      <c r="BG1848" s="4"/>
      <c r="BH1848" s="4"/>
      <c r="BI1848" s="4"/>
      <c r="BJ1848" s="4"/>
      <c r="BK1848" s="4"/>
      <c r="BL1848" s="4"/>
      <c r="BM1848" s="4"/>
      <c r="BN1848" s="4"/>
      <c r="BO1848" s="4"/>
      <c r="BP1848" s="4"/>
      <c r="BQ1848" s="4"/>
      <c r="BR1848" s="4"/>
      <c r="BS1848" s="4"/>
      <c r="BT1848" s="4"/>
      <c r="BU1848" s="4"/>
      <c r="BV1848" s="4"/>
      <c r="BW1848" s="4"/>
      <c r="BX1848" s="4"/>
      <c r="BY1848" s="4"/>
      <c r="BZ1848" s="4"/>
      <c r="CA1848" s="4"/>
      <c r="CB1848" s="4"/>
      <c r="CC1848" s="4"/>
      <c r="CD1848" s="4"/>
      <c r="CE1848" s="4"/>
      <c r="CF1848" s="4"/>
      <c r="CG1848" s="4"/>
      <c r="CH1848" s="4"/>
      <c r="CI1848" s="4"/>
      <c r="CJ1848" s="4"/>
      <c r="CK1848" s="4"/>
      <c r="CL1848" s="4"/>
      <c r="CM1848" s="4"/>
      <c r="CN1848" s="4"/>
      <c r="CO1848" s="4"/>
      <c r="CP1848" s="4"/>
      <c r="CQ1848" s="4"/>
      <c r="CR1848" s="4"/>
      <c r="CS1848" s="4"/>
      <c r="CT1848" s="4"/>
      <c r="CU1848" s="4"/>
      <c r="CV1848" s="4"/>
      <c r="CW1848" s="4"/>
    </row>
    <row r="1849" ht="12.75" customHeight="1">
      <c r="A1849" s="4"/>
      <c r="B1849" s="4"/>
      <c r="C1849" s="4"/>
      <c r="D1849" s="4"/>
      <c r="E1849" s="4"/>
      <c r="F1849" s="4"/>
      <c r="G1849" s="4"/>
      <c r="H1849" s="4"/>
      <c r="I1849" s="4"/>
      <c r="J1849" s="5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H1849" s="4"/>
      <c r="AI1849" s="4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V1849" s="4"/>
      <c r="AW1849" s="4"/>
      <c r="AX1849" s="4"/>
      <c r="AY1849" s="4"/>
      <c r="AZ1849" s="4"/>
      <c r="BB1849" s="4"/>
      <c r="BC1849" s="4"/>
      <c r="BD1849" s="4"/>
      <c r="BE1849" s="4"/>
      <c r="BF1849" s="4"/>
      <c r="BG1849" s="4"/>
      <c r="BH1849" s="4"/>
      <c r="BI1849" s="4"/>
      <c r="BJ1849" s="4"/>
      <c r="BK1849" s="4"/>
      <c r="BL1849" s="4"/>
      <c r="BM1849" s="4"/>
      <c r="BN1849" s="4"/>
      <c r="BO1849" s="4"/>
      <c r="BP1849" s="4"/>
      <c r="BQ1849" s="4"/>
      <c r="BR1849" s="4"/>
      <c r="BS1849" s="4"/>
      <c r="BT1849" s="4"/>
      <c r="BU1849" s="4"/>
      <c r="BV1849" s="4"/>
      <c r="BW1849" s="4"/>
      <c r="BX1849" s="4"/>
      <c r="BY1849" s="4"/>
      <c r="BZ1849" s="4"/>
      <c r="CA1849" s="4"/>
      <c r="CB1849" s="4"/>
      <c r="CC1849" s="4"/>
      <c r="CD1849" s="4"/>
      <c r="CE1849" s="4"/>
      <c r="CF1849" s="4"/>
      <c r="CG1849" s="4"/>
      <c r="CH1849" s="4"/>
      <c r="CI1849" s="4"/>
      <c r="CJ1849" s="4"/>
      <c r="CK1849" s="4"/>
      <c r="CL1849" s="4"/>
      <c r="CM1849" s="4"/>
      <c r="CN1849" s="4"/>
      <c r="CO1849" s="4"/>
      <c r="CP1849" s="4"/>
      <c r="CQ1849" s="4"/>
      <c r="CR1849" s="4"/>
      <c r="CS1849" s="4"/>
      <c r="CT1849" s="4"/>
      <c r="CU1849" s="4"/>
      <c r="CV1849" s="4"/>
      <c r="CW1849" s="4"/>
    </row>
    <row r="1850" ht="12.75" customHeight="1">
      <c r="A1850" s="4"/>
      <c r="B1850" s="4"/>
      <c r="C1850" s="4"/>
      <c r="D1850" s="4"/>
      <c r="E1850" s="4"/>
      <c r="F1850" s="4"/>
      <c r="G1850" s="4"/>
      <c r="H1850" s="4"/>
      <c r="I1850" s="4"/>
      <c r="J1850" s="5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  <c r="AH1850" s="4"/>
      <c r="AI1850" s="4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V1850" s="4"/>
      <c r="AW1850" s="4"/>
      <c r="AX1850" s="4"/>
      <c r="AY1850" s="4"/>
      <c r="AZ1850" s="4"/>
      <c r="BB1850" s="4"/>
      <c r="BC1850" s="4"/>
      <c r="BD1850" s="4"/>
      <c r="BE1850" s="4"/>
      <c r="BF1850" s="4"/>
      <c r="BG1850" s="4"/>
      <c r="BH1850" s="4"/>
      <c r="BI1850" s="4"/>
      <c r="BJ1850" s="4"/>
      <c r="BK1850" s="4"/>
      <c r="BL1850" s="4"/>
      <c r="BM1850" s="4"/>
      <c r="BN1850" s="4"/>
      <c r="BO1850" s="4"/>
      <c r="BP1850" s="4"/>
      <c r="BQ1850" s="4"/>
      <c r="BR1850" s="4"/>
      <c r="BS1850" s="4"/>
      <c r="BT1850" s="4"/>
      <c r="BU1850" s="4"/>
      <c r="BV1850" s="4"/>
      <c r="BW1850" s="4"/>
      <c r="BX1850" s="4"/>
      <c r="BY1850" s="4"/>
      <c r="BZ1850" s="4"/>
      <c r="CA1850" s="4"/>
      <c r="CB1850" s="4"/>
      <c r="CC1850" s="4"/>
      <c r="CD1850" s="4"/>
      <c r="CE1850" s="4"/>
      <c r="CF1850" s="4"/>
      <c r="CG1850" s="4"/>
      <c r="CH1850" s="4"/>
      <c r="CI1850" s="4"/>
      <c r="CJ1850" s="4"/>
      <c r="CK1850" s="4"/>
      <c r="CL1850" s="4"/>
      <c r="CM1850" s="4"/>
      <c r="CN1850" s="4"/>
      <c r="CO1850" s="4"/>
      <c r="CP1850" s="4"/>
      <c r="CQ1850" s="4"/>
      <c r="CR1850" s="4"/>
      <c r="CS1850" s="4"/>
      <c r="CT1850" s="4"/>
      <c r="CU1850" s="4"/>
      <c r="CV1850" s="4"/>
      <c r="CW1850" s="4"/>
    </row>
    <row r="1851" ht="12.75" customHeight="1">
      <c r="A1851" s="4"/>
      <c r="B1851" s="4"/>
      <c r="C1851" s="4"/>
      <c r="D1851" s="4"/>
      <c r="E1851" s="4"/>
      <c r="F1851" s="4"/>
      <c r="G1851" s="4"/>
      <c r="H1851" s="4"/>
      <c r="I1851" s="4"/>
      <c r="J1851" s="5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  <c r="AH1851" s="4"/>
      <c r="AI1851" s="4"/>
      <c r="AJ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V1851" s="4"/>
      <c r="AW1851" s="4"/>
      <c r="AX1851" s="4"/>
      <c r="AY1851" s="4"/>
      <c r="AZ1851" s="4"/>
      <c r="BB1851" s="4"/>
      <c r="BC1851" s="4"/>
      <c r="BD1851" s="4"/>
      <c r="BE1851" s="4"/>
      <c r="BF1851" s="4"/>
      <c r="BG1851" s="4"/>
      <c r="BH1851" s="4"/>
      <c r="BI1851" s="4"/>
      <c r="BJ1851" s="4"/>
      <c r="BK1851" s="4"/>
      <c r="BL1851" s="4"/>
      <c r="BM1851" s="4"/>
      <c r="BN1851" s="4"/>
      <c r="BO1851" s="4"/>
      <c r="BP1851" s="4"/>
      <c r="BQ1851" s="4"/>
      <c r="BR1851" s="4"/>
      <c r="BS1851" s="4"/>
      <c r="BT1851" s="4"/>
      <c r="BU1851" s="4"/>
      <c r="BV1851" s="4"/>
      <c r="BW1851" s="4"/>
      <c r="BX1851" s="4"/>
      <c r="BY1851" s="4"/>
      <c r="BZ1851" s="4"/>
      <c r="CA1851" s="4"/>
      <c r="CB1851" s="4"/>
      <c r="CC1851" s="4"/>
      <c r="CD1851" s="4"/>
      <c r="CE1851" s="4"/>
      <c r="CF1851" s="4"/>
      <c r="CG1851" s="4"/>
      <c r="CH1851" s="4"/>
      <c r="CI1851" s="4"/>
      <c r="CJ1851" s="4"/>
      <c r="CK1851" s="4"/>
      <c r="CL1851" s="4"/>
      <c r="CM1851" s="4"/>
      <c r="CN1851" s="4"/>
      <c r="CO1851" s="4"/>
      <c r="CP1851" s="4"/>
      <c r="CQ1851" s="4"/>
      <c r="CR1851" s="4"/>
      <c r="CS1851" s="4"/>
      <c r="CT1851" s="4"/>
      <c r="CU1851" s="4"/>
      <c r="CV1851" s="4"/>
      <c r="CW1851" s="4"/>
    </row>
    <row r="1852" ht="12.75" customHeight="1">
      <c r="A1852" s="4"/>
      <c r="B1852" s="4"/>
      <c r="C1852" s="4"/>
      <c r="D1852" s="4"/>
      <c r="E1852" s="4"/>
      <c r="F1852" s="4"/>
      <c r="G1852" s="4"/>
      <c r="H1852" s="4"/>
      <c r="I1852" s="4"/>
      <c r="J1852" s="5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H1852" s="4"/>
      <c r="AI1852" s="4"/>
      <c r="AJ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V1852" s="4"/>
      <c r="AW1852" s="4"/>
      <c r="AX1852" s="4"/>
      <c r="AY1852" s="4"/>
      <c r="AZ1852" s="4"/>
      <c r="BB1852" s="4"/>
      <c r="BC1852" s="4"/>
      <c r="BD1852" s="4"/>
      <c r="BE1852" s="4"/>
      <c r="BF1852" s="4"/>
      <c r="BG1852" s="4"/>
      <c r="BH1852" s="4"/>
      <c r="BI1852" s="4"/>
      <c r="BJ1852" s="4"/>
      <c r="BK1852" s="4"/>
      <c r="BL1852" s="4"/>
      <c r="BM1852" s="4"/>
      <c r="BN1852" s="4"/>
      <c r="BO1852" s="4"/>
      <c r="BP1852" s="4"/>
      <c r="BQ1852" s="4"/>
      <c r="BR1852" s="4"/>
      <c r="BS1852" s="4"/>
      <c r="BT1852" s="4"/>
      <c r="BU1852" s="4"/>
      <c r="BV1852" s="4"/>
      <c r="BW1852" s="4"/>
      <c r="BX1852" s="4"/>
      <c r="BY1852" s="4"/>
      <c r="BZ1852" s="4"/>
      <c r="CA1852" s="4"/>
      <c r="CB1852" s="4"/>
      <c r="CC1852" s="4"/>
      <c r="CD1852" s="4"/>
      <c r="CE1852" s="4"/>
      <c r="CF1852" s="4"/>
      <c r="CG1852" s="4"/>
      <c r="CH1852" s="4"/>
      <c r="CI1852" s="4"/>
      <c r="CJ1852" s="4"/>
      <c r="CK1852" s="4"/>
      <c r="CL1852" s="4"/>
      <c r="CM1852" s="4"/>
      <c r="CN1852" s="4"/>
      <c r="CO1852" s="4"/>
      <c r="CP1852" s="4"/>
      <c r="CQ1852" s="4"/>
      <c r="CR1852" s="4"/>
      <c r="CS1852" s="4"/>
      <c r="CT1852" s="4"/>
      <c r="CU1852" s="4"/>
      <c r="CV1852" s="4"/>
      <c r="CW1852" s="4"/>
    </row>
    <row r="1853" ht="12.75" customHeight="1">
      <c r="A1853" s="4"/>
      <c r="B1853" s="4"/>
      <c r="C1853" s="4"/>
      <c r="D1853" s="4"/>
      <c r="E1853" s="4"/>
      <c r="F1853" s="4"/>
      <c r="G1853" s="4"/>
      <c r="H1853" s="4"/>
      <c r="I1853" s="4"/>
      <c r="J1853" s="5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  <c r="AH1853" s="4"/>
      <c r="AI1853" s="4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V1853" s="4"/>
      <c r="AW1853" s="4"/>
      <c r="AX1853" s="4"/>
      <c r="AY1853" s="4"/>
      <c r="AZ1853" s="4"/>
      <c r="BB1853" s="4"/>
      <c r="BC1853" s="4"/>
      <c r="BD1853" s="4"/>
      <c r="BE1853" s="4"/>
      <c r="BF1853" s="4"/>
      <c r="BG1853" s="4"/>
      <c r="BH1853" s="4"/>
      <c r="BI1853" s="4"/>
      <c r="BJ1853" s="4"/>
      <c r="BK1853" s="4"/>
      <c r="BL1853" s="4"/>
      <c r="BM1853" s="4"/>
      <c r="BN1853" s="4"/>
      <c r="BO1853" s="4"/>
      <c r="BP1853" s="4"/>
      <c r="BQ1853" s="4"/>
      <c r="BR1853" s="4"/>
      <c r="BS1853" s="4"/>
      <c r="BT1853" s="4"/>
      <c r="BU1853" s="4"/>
      <c r="BV1853" s="4"/>
      <c r="BW1853" s="4"/>
      <c r="BX1853" s="4"/>
      <c r="BY1853" s="4"/>
      <c r="BZ1853" s="4"/>
      <c r="CA1853" s="4"/>
      <c r="CB1853" s="4"/>
      <c r="CC1853" s="4"/>
      <c r="CD1853" s="4"/>
      <c r="CE1853" s="4"/>
      <c r="CF1853" s="4"/>
      <c r="CG1853" s="4"/>
      <c r="CH1853" s="4"/>
      <c r="CI1853" s="4"/>
      <c r="CJ1853" s="4"/>
      <c r="CK1853" s="4"/>
      <c r="CL1853" s="4"/>
      <c r="CM1853" s="4"/>
      <c r="CN1853" s="4"/>
      <c r="CO1853" s="4"/>
      <c r="CP1853" s="4"/>
      <c r="CQ1853" s="4"/>
      <c r="CR1853" s="4"/>
      <c r="CS1853" s="4"/>
      <c r="CT1853" s="4"/>
      <c r="CU1853" s="4"/>
      <c r="CV1853" s="4"/>
      <c r="CW1853" s="4"/>
    </row>
    <row r="1854" ht="12.75" customHeight="1">
      <c r="A1854" s="4"/>
      <c r="B1854" s="4"/>
      <c r="C1854" s="4"/>
      <c r="D1854" s="4"/>
      <c r="E1854" s="4"/>
      <c r="F1854" s="4"/>
      <c r="G1854" s="4"/>
      <c r="H1854" s="4"/>
      <c r="I1854" s="4"/>
      <c r="J1854" s="5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H1854" s="4"/>
      <c r="AI1854" s="4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V1854" s="4"/>
      <c r="AW1854" s="4"/>
      <c r="AX1854" s="4"/>
      <c r="AY1854" s="4"/>
      <c r="AZ1854" s="4"/>
      <c r="BB1854" s="4"/>
      <c r="BC1854" s="4"/>
      <c r="BD1854" s="4"/>
      <c r="BE1854" s="4"/>
      <c r="BF1854" s="4"/>
      <c r="BG1854" s="4"/>
      <c r="BH1854" s="4"/>
      <c r="BI1854" s="4"/>
      <c r="BJ1854" s="4"/>
      <c r="BK1854" s="4"/>
      <c r="BL1854" s="4"/>
      <c r="BM1854" s="4"/>
      <c r="BN1854" s="4"/>
      <c r="BO1854" s="4"/>
      <c r="BP1854" s="4"/>
      <c r="BQ1854" s="4"/>
      <c r="BR1854" s="4"/>
      <c r="BS1854" s="4"/>
      <c r="BT1854" s="4"/>
      <c r="BU1854" s="4"/>
      <c r="BV1854" s="4"/>
      <c r="BW1854" s="4"/>
      <c r="BX1854" s="4"/>
      <c r="BY1854" s="4"/>
      <c r="BZ1854" s="4"/>
      <c r="CA1854" s="4"/>
      <c r="CB1854" s="4"/>
      <c r="CC1854" s="4"/>
      <c r="CD1854" s="4"/>
      <c r="CE1854" s="4"/>
      <c r="CF1854" s="4"/>
      <c r="CG1854" s="4"/>
      <c r="CH1854" s="4"/>
      <c r="CI1854" s="4"/>
      <c r="CJ1854" s="4"/>
      <c r="CK1854" s="4"/>
      <c r="CL1854" s="4"/>
      <c r="CM1854" s="4"/>
      <c r="CN1854" s="4"/>
      <c r="CO1854" s="4"/>
      <c r="CP1854" s="4"/>
      <c r="CQ1854" s="4"/>
      <c r="CR1854" s="4"/>
      <c r="CS1854" s="4"/>
      <c r="CT1854" s="4"/>
      <c r="CU1854" s="4"/>
      <c r="CV1854" s="4"/>
      <c r="CW1854" s="4"/>
    </row>
    <row r="1855" ht="12.75" customHeight="1">
      <c r="A1855" s="4"/>
      <c r="B1855" s="4"/>
      <c r="C1855" s="4"/>
      <c r="D1855" s="4"/>
      <c r="E1855" s="4"/>
      <c r="F1855" s="4"/>
      <c r="G1855" s="4"/>
      <c r="H1855" s="4"/>
      <c r="I1855" s="4"/>
      <c r="J1855" s="5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  <c r="AH1855" s="4"/>
      <c r="AI1855" s="4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V1855" s="4"/>
      <c r="AW1855" s="4"/>
      <c r="AX1855" s="4"/>
      <c r="AY1855" s="4"/>
      <c r="AZ1855" s="4"/>
      <c r="BB1855" s="4"/>
      <c r="BC1855" s="4"/>
      <c r="BD1855" s="4"/>
      <c r="BE1855" s="4"/>
      <c r="BF1855" s="4"/>
      <c r="BG1855" s="4"/>
      <c r="BH1855" s="4"/>
      <c r="BI1855" s="4"/>
      <c r="BJ1855" s="4"/>
      <c r="BK1855" s="4"/>
      <c r="BL1855" s="4"/>
      <c r="BM1855" s="4"/>
      <c r="BN1855" s="4"/>
      <c r="BO1855" s="4"/>
      <c r="BP1855" s="4"/>
      <c r="BQ1855" s="4"/>
      <c r="BR1855" s="4"/>
      <c r="BS1855" s="4"/>
      <c r="BT1855" s="4"/>
      <c r="BU1855" s="4"/>
      <c r="BV1855" s="4"/>
      <c r="BW1855" s="4"/>
      <c r="BX1855" s="4"/>
      <c r="BY1855" s="4"/>
      <c r="BZ1855" s="4"/>
      <c r="CA1855" s="4"/>
      <c r="CB1855" s="4"/>
      <c r="CC1855" s="4"/>
      <c r="CD1855" s="4"/>
      <c r="CE1855" s="4"/>
      <c r="CF1855" s="4"/>
      <c r="CG1855" s="4"/>
      <c r="CH1855" s="4"/>
      <c r="CI1855" s="4"/>
      <c r="CJ1855" s="4"/>
      <c r="CK1855" s="4"/>
      <c r="CL1855" s="4"/>
      <c r="CM1855" s="4"/>
      <c r="CN1855" s="4"/>
      <c r="CO1855" s="4"/>
      <c r="CP1855" s="4"/>
      <c r="CQ1855" s="4"/>
      <c r="CR1855" s="4"/>
      <c r="CS1855" s="4"/>
      <c r="CT1855" s="4"/>
      <c r="CU1855" s="4"/>
      <c r="CV1855" s="4"/>
      <c r="CW1855" s="4"/>
    </row>
    <row r="1856" ht="12.75" customHeight="1">
      <c r="A1856" s="4"/>
      <c r="B1856" s="4"/>
      <c r="C1856" s="4"/>
      <c r="D1856" s="4"/>
      <c r="E1856" s="4"/>
      <c r="F1856" s="4"/>
      <c r="G1856" s="4"/>
      <c r="H1856" s="4"/>
      <c r="I1856" s="4"/>
      <c r="J1856" s="5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  <c r="AH1856" s="4"/>
      <c r="AI1856" s="4"/>
      <c r="AJ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V1856" s="4"/>
      <c r="AW1856" s="4"/>
      <c r="AX1856" s="4"/>
      <c r="AY1856" s="4"/>
      <c r="AZ1856" s="4"/>
      <c r="BB1856" s="4"/>
      <c r="BC1856" s="4"/>
      <c r="BD1856" s="4"/>
      <c r="BE1856" s="4"/>
      <c r="BF1856" s="4"/>
      <c r="BG1856" s="4"/>
      <c r="BH1856" s="4"/>
      <c r="BI1856" s="4"/>
      <c r="BJ1856" s="4"/>
      <c r="BK1856" s="4"/>
      <c r="BL1856" s="4"/>
      <c r="BM1856" s="4"/>
      <c r="BN1856" s="4"/>
      <c r="BO1856" s="4"/>
      <c r="BP1856" s="4"/>
      <c r="BQ1856" s="4"/>
      <c r="BR1856" s="4"/>
      <c r="BS1856" s="4"/>
      <c r="BT1856" s="4"/>
      <c r="BU1856" s="4"/>
      <c r="BV1856" s="4"/>
      <c r="BW1856" s="4"/>
      <c r="BX1856" s="4"/>
      <c r="BY1856" s="4"/>
      <c r="BZ1856" s="4"/>
      <c r="CA1856" s="4"/>
      <c r="CB1856" s="4"/>
      <c r="CC1856" s="4"/>
      <c r="CD1856" s="4"/>
      <c r="CE1856" s="4"/>
      <c r="CF1856" s="4"/>
      <c r="CG1856" s="4"/>
      <c r="CH1856" s="4"/>
      <c r="CI1856" s="4"/>
      <c r="CJ1856" s="4"/>
      <c r="CK1856" s="4"/>
      <c r="CL1856" s="4"/>
      <c r="CM1856" s="4"/>
      <c r="CN1856" s="4"/>
      <c r="CO1856" s="4"/>
      <c r="CP1856" s="4"/>
      <c r="CQ1856" s="4"/>
      <c r="CR1856" s="4"/>
      <c r="CS1856" s="4"/>
      <c r="CT1856" s="4"/>
      <c r="CU1856" s="4"/>
      <c r="CV1856" s="4"/>
      <c r="CW1856" s="4"/>
    </row>
    <row r="1857" ht="12.75" customHeight="1">
      <c r="A1857" s="4"/>
      <c r="B1857" s="4"/>
      <c r="C1857" s="4"/>
      <c r="D1857" s="4"/>
      <c r="E1857" s="4"/>
      <c r="F1857" s="4"/>
      <c r="G1857" s="4"/>
      <c r="H1857" s="4"/>
      <c r="I1857" s="4"/>
      <c r="J1857" s="5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  <c r="AH1857" s="4"/>
      <c r="AI1857" s="4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V1857" s="4"/>
      <c r="AW1857" s="4"/>
      <c r="AX1857" s="4"/>
      <c r="AY1857" s="4"/>
      <c r="AZ1857" s="4"/>
      <c r="BB1857" s="4"/>
      <c r="BC1857" s="4"/>
      <c r="BD1857" s="4"/>
      <c r="BE1857" s="4"/>
      <c r="BF1857" s="4"/>
      <c r="BG1857" s="4"/>
      <c r="BH1857" s="4"/>
      <c r="BI1857" s="4"/>
      <c r="BJ1857" s="4"/>
      <c r="BK1857" s="4"/>
      <c r="BL1857" s="4"/>
      <c r="BM1857" s="4"/>
      <c r="BN1857" s="4"/>
      <c r="BO1857" s="4"/>
      <c r="BP1857" s="4"/>
      <c r="BQ1857" s="4"/>
      <c r="BR1857" s="4"/>
      <c r="BS1857" s="4"/>
      <c r="BT1857" s="4"/>
      <c r="BU1857" s="4"/>
      <c r="BV1857" s="4"/>
      <c r="BW1857" s="4"/>
      <c r="BX1857" s="4"/>
      <c r="BY1857" s="4"/>
      <c r="BZ1857" s="4"/>
      <c r="CA1857" s="4"/>
      <c r="CB1857" s="4"/>
      <c r="CC1857" s="4"/>
      <c r="CD1857" s="4"/>
      <c r="CE1857" s="4"/>
      <c r="CF1857" s="4"/>
      <c r="CG1857" s="4"/>
      <c r="CH1857" s="4"/>
      <c r="CI1857" s="4"/>
      <c r="CJ1857" s="4"/>
      <c r="CK1857" s="4"/>
      <c r="CL1857" s="4"/>
      <c r="CM1857" s="4"/>
      <c r="CN1857" s="4"/>
      <c r="CO1857" s="4"/>
      <c r="CP1857" s="4"/>
      <c r="CQ1857" s="4"/>
      <c r="CR1857" s="4"/>
      <c r="CS1857" s="4"/>
      <c r="CT1857" s="4"/>
      <c r="CU1857" s="4"/>
      <c r="CV1857" s="4"/>
      <c r="CW1857" s="4"/>
    </row>
    <row r="1858" ht="12.75" customHeight="1">
      <c r="A1858" s="4"/>
      <c r="B1858" s="4"/>
      <c r="C1858" s="4"/>
      <c r="D1858" s="4"/>
      <c r="E1858" s="4"/>
      <c r="F1858" s="4"/>
      <c r="G1858" s="4"/>
      <c r="H1858" s="4"/>
      <c r="I1858" s="4"/>
      <c r="J1858" s="5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H1858" s="4"/>
      <c r="AI1858" s="4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V1858" s="4"/>
      <c r="AW1858" s="4"/>
      <c r="AX1858" s="4"/>
      <c r="AY1858" s="4"/>
      <c r="AZ1858" s="4"/>
      <c r="BB1858" s="4"/>
      <c r="BC1858" s="4"/>
      <c r="BD1858" s="4"/>
      <c r="BE1858" s="4"/>
      <c r="BF1858" s="4"/>
      <c r="BG1858" s="4"/>
      <c r="BH1858" s="4"/>
      <c r="BI1858" s="4"/>
      <c r="BJ1858" s="4"/>
      <c r="BK1858" s="4"/>
      <c r="BL1858" s="4"/>
      <c r="BM1858" s="4"/>
      <c r="BN1858" s="4"/>
      <c r="BO1858" s="4"/>
      <c r="BP1858" s="4"/>
      <c r="BQ1858" s="4"/>
      <c r="BR1858" s="4"/>
      <c r="BS1858" s="4"/>
      <c r="BT1858" s="4"/>
      <c r="BU1858" s="4"/>
      <c r="BV1858" s="4"/>
      <c r="BW1858" s="4"/>
      <c r="BX1858" s="4"/>
      <c r="BY1858" s="4"/>
      <c r="BZ1858" s="4"/>
      <c r="CA1858" s="4"/>
      <c r="CB1858" s="4"/>
      <c r="CC1858" s="4"/>
      <c r="CD1858" s="4"/>
      <c r="CE1858" s="4"/>
      <c r="CF1858" s="4"/>
      <c r="CG1858" s="4"/>
      <c r="CH1858" s="4"/>
      <c r="CI1858" s="4"/>
      <c r="CJ1858" s="4"/>
      <c r="CK1858" s="4"/>
      <c r="CL1858" s="4"/>
      <c r="CM1858" s="4"/>
      <c r="CN1858" s="4"/>
      <c r="CO1858" s="4"/>
      <c r="CP1858" s="4"/>
      <c r="CQ1858" s="4"/>
      <c r="CR1858" s="4"/>
      <c r="CS1858" s="4"/>
      <c r="CT1858" s="4"/>
      <c r="CU1858" s="4"/>
      <c r="CV1858" s="4"/>
      <c r="CW1858" s="4"/>
    </row>
    <row r="1859" ht="12.75" customHeight="1">
      <c r="A1859" s="4"/>
      <c r="B1859" s="4"/>
      <c r="C1859" s="4"/>
      <c r="D1859" s="4"/>
      <c r="E1859" s="4"/>
      <c r="F1859" s="4"/>
      <c r="G1859" s="4"/>
      <c r="H1859" s="4"/>
      <c r="I1859" s="4"/>
      <c r="J1859" s="5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  <c r="AH1859" s="4"/>
      <c r="AI1859" s="4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V1859" s="4"/>
      <c r="AW1859" s="4"/>
      <c r="AX1859" s="4"/>
      <c r="AY1859" s="4"/>
      <c r="AZ1859" s="4"/>
      <c r="BB1859" s="4"/>
      <c r="BC1859" s="4"/>
      <c r="BD1859" s="4"/>
      <c r="BE1859" s="4"/>
      <c r="BF1859" s="4"/>
      <c r="BG1859" s="4"/>
      <c r="BH1859" s="4"/>
      <c r="BI1859" s="4"/>
      <c r="BJ1859" s="4"/>
      <c r="BK1859" s="4"/>
      <c r="BL1859" s="4"/>
      <c r="BM1859" s="4"/>
      <c r="BN1859" s="4"/>
      <c r="BO1859" s="4"/>
      <c r="BP1859" s="4"/>
      <c r="BQ1859" s="4"/>
      <c r="BR1859" s="4"/>
      <c r="BS1859" s="4"/>
      <c r="BT1859" s="4"/>
      <c r="BU1859" s="4"/>
      <c r="BV1859" s="4"/>
      <c r="BW1859" s="4"/>
      <c r="BX1859" s="4"/>
      <c r="BY1859" s="4"/>
      <c r="BZ1859" s="4"/>
      <c r="CA1859" s="4"/>
      <c r="CB1859" s="4"/>
      <c r="CC1859" s="4"/>
      <c r="CD1859" s="4"/>
      <c r="CE1859" s="4"/>
      <c r="CF1859" s="4"/>
      <c r="CG1859" s="4"/>
      <c r="CH1859" s="4"/>
      <c r="CI1859" s="4"/>
      <c r="CJ1859" s="4"/>
      <c r="CK1859" s="4"/>
      <c r="CL1859" s="4"/>
      <c r="CM1859" s="4"/>
      <c r="CN1859" s="4"/>
      <c r="CO1859" s="4"/>
      <c r="CP1859" s="4"/>
      <c r="CQ1859" s="4"/>
      <c r="CR1859" s="4"/>
      <c r="CS1859" s="4"/>
      <c r="CT1859" s="4"/>
      <c r="CU1859" s="4"/>
      <c r="CV1859" s="4"/>
      <c r="CW1859" s="4"/>
    </row>
    <row r="1860" ht="12.75" customHeight="1">
      <c r="A1860" s="4"/>
      <c r="B1860" s="4"/>
      <c r="C1860" s="4"/>
      <c r="D1860" s="4"/>
      <c r="E1860" s="4"/>
      <c r="F1860" s="4"/>
      <c r="G1860" s="4"/>
      <c r="H1860" s="4"/>
      <c r="I1860" s="4"/>
      <c r="J1860" s="5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V1860" s="4"/>
      <c r="AW1860" s="4"/>
      <c r="AX1860" s="4"/>
      <c r="AY1860" s="4"/>
      <c r="AZ1860" s="4"/>
      <c r="BB1860" s="4"/>
      <c r="BC1860" s="4"/>
      <c r="BD1860" s="4"/>
      <c r="BE1860" s="4"/>
      <c r="BF1860" s="4"/>
      <c r="BG1860" s="4"/>
      <c r="BH1860" s="4"/>
      <c r="BI1860" s="4"/>
      <c r="BJ1860" s="4"/>
      <c r="BK1860" s="4"/>
      <c r="BL1860" s="4"/>
      <c r="BM1860" s="4"/>
      <c r="BN1860" s="4"/>
      <c r="BO1860" s="4"/>
      <c r="BP1860" s="4"/>
      <c r="BQ1860" s="4"/>
      <c r="BR1860" s="4"/>
      <c r="BS1860" s="4"/>
      <c r="BT1860" s="4"/>
      <c r="BU1860" s="4"/>
      <c r="BV1860" s="4"/>
      <c r="BW1860" s="4"/>
      <c r="BX1860" s="4"/>
      <c r="BY1860" s="4"/>
      <c r="BZ1860" s="4"/>
      <c r="CA1860" s="4"/>
      <c r="CB1860" s="4"/>
      <c r="CC1860" s="4"/>
      <c r="CD1860" s="4"/>
      <c r="CE1860" s="4"/>
      <c r="CF1860" s="4"/>
      <c r="CG1860" s="4"/>
      <c r="CH1860" s="4"/>
      <c r="CI1860" s="4"/>
      <c r="CJ1860" s="4"/>
      <c r="CK1860" s="4"/>
      <c r="CL1860" s="4"/>
      <c r="CM1860" s="4"/>
      <c r="CN1860" s="4"/>
      <c r="CO1860" s="4"/>
      <c r="CP1860" s="4"/>
      <c r="CQ1860" s="4"/>
      <c r="CR1860" s="4"/>
      <c r="CS1860" s="4"/>
      <c r="CT1860" s="4"/>
      <c r="CU1860" s="4"/>
      <c r="CV1860" s="4"/>
      <c r="CW1860" s="4"/>
    </row>
    <row r="1861" ht="12.75" customHeight="1">
      <c r="A1861" s="4"/>
      <c r="B1861" s="4"/>
      <c r="C1861" s="4"/>
      <c r="D1861" s="4"/>
      <c r="E1861" s="4"/>
      <c r="F1861" s="4"/>
      <c r="G1861" s="4"/>
      <c r="H1861" s="4"/>
      <c r="I1861" s="4"/>
      <c r="J1861" s="5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  <c r="AH1861" s="4"/>
      <c r="AI1861" s="4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V1861" s="4"/>
      <c r="AW1861" s="4"/>
      <c r="AX1861" s="4"/>
      <c r="AY1861" s="4"/>
      <c r="AZ1861" s="4"/>
      <c r="BB1861" s="4"/>
      <c r="BC1861" s="4"/>
      <c r="BD1861" s="4"/>
      <c r="BE1861" s="4"/>
      <c r="BF1861" s="4"/>
      <c r="BG1861" s="4"/>
      <c r="BH1861" s="4"/>
      <c r="BI1861" s="4"/>
      <c r="BJ1861" s="4"/>
      <c r="BK1861" s="4"/>
      <c r="BL1861" s="4"/>
      <c r="BM1861" s="4"/>
      <c r="BN1861" s="4"/>
      <c r="BO1861" s="4"/>
      <c r="BP1861" s="4"/>
      <c r="BQ1861" s="4"/>
      <c r="BR1861" s="4"/>
      <c r="BS1861" s="4"/>
      <c r="BT1861" s="4"/>
      <c r="BU1861" s="4"/>
      <c r="BV1861" s="4"/>
      <c r="BW1861" s="4"/>
      <c r="BX1861" s="4"/>
      <c r="BY1861" s="4"/>
      <c r="BZ1861" s="4"/>
      <c r="CA1861" s="4"/>
      <c r="CB1861" s="4"/>
      <c r="CC1861" s="4"/>
      <c r="CD1861" s="4"/>
      <c r="CE1861" s="4"/>
      <c r="CF1861" s="4"/>
      <c r="CG1861" s="4"/>
      <c r="CH1861" s="4"/>
      <c r="CI1861" s="4"/>
      <c r="CJ1861" s="4"/>
      <c r="CK1861" s="4"/>
      <c r="CL1861" s="4"/>
      <c r="CM1861" s="4"/>
      <c r="CN1861" s="4"/>
      <c r="CO1861" s="4"/>
      <c r="CP1861" s="4"/>
      <c r="CQ1861" s="4"/>
      <c r="CR1861" s="4"/>
      <c r="CS1861" s="4"/>
      <c r="CT1861" s="4"/>
      <c r="CU1861" s="4"/>
      <c r="CV1861" s="4"/>
      <c r="CW1861" s="4"/>
    </row>
    <row r="1862" ht="12.75" customHeight="1">
      <c r="A1862" s="4"/>
      <c r="B1862" s="4"/>
      <c r="C1862" s="4"/>
      <c r="D1862" s="4"/>
      <c r="E1862" s="4"/>
      <c r="F1862" s="4"/>
      <c r="G1862" s="4"/>
      <c r="H1862" s="4"/>
      <c r="I1862" s="4"/>
      <c r="J1862" s="5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H1862" s="4"/>
      <c r="AI1862" s="4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V1862" s="4"/>
      <c r="AW1862" s="4"/>
      <c r="AX1862" s="4"/>
      <c r="AY1862" s="4"/>
      <c r="AZ1862" s="4"/>
      <c r="BB1862" s="4"/>
      <c r="BC1862" s="4"/>
      <c r="BD1862" s="4"/>
      <c r="BE1862" s="4"/>
      <c r="BF1862" s="4"/>
      <c r="BG1862" s="4"/>
      <c r="BH1862" s="4"/>
      <c r="BI1862" s="4"/>
      <c r="BJ1862" s="4"/>
      <c r="BK1862" s="4"/>
      <c r="BL1862" s="4"/>
      <c r="BM1862" s="4"/>
      <c r="BN1862" s="4"/>
      <c r="BO1862" s="4"/>
      <c r="BP1862" s="4"/>
      <c r="BQ1862" s="4"/>
      <c r="BR1862" s="4"/>
      <c r="BS1862" s="4"/>
      <c r="BT1862" s="4"/>
      <c r="BU1862" s="4"/>
      <c r="BV1862" s="4"/>
      <c r="BW1862" s="4"/>
      <c r="BX1862" s="4"/>
      <c r="BY1862" s="4"/>
      <c r="BZ1862" s="4"/>
      <c r="CA1862" s="4"/>
      <c r="CB1862" s="4"/>
      <c r="CC1862" s="4"/>
      <c r="CD1862" s="4"/>
      <c r="CE1862" s="4"/>
      <c r="CF1862" s="4"/>
      <c r="CG1862" s="4"/>
      <c r="CH1862" s="4"/>
      <c r="CI1862" s="4"/>
      <c r="CJ1862" s="4"/>
      <c r="CK1862" s="4"/>
      <c r="CL1862" s="4"/>
      <c r="CM1862" s="4"/>
      <c r="CN1862" s="4"/>
      <c r="CO1862" s="4"/>
      <c r="CP1862" s="4"/>
      <c r="CQ1862" s="4"/>
      <c r="CR1862" s="4"/>
      <c r="CS1862" s="4"/>
      <c r="CT1862" s="4"/>
      <c r="CU1862" s="4"/>
      <c r="CV1862" s="4"/>
      <c r="CW1862" s="4"/>
    </row>
    <row r="1863" ht="12.75" customHeight="1">
      <c r="A1863" s="4"/>
      <c r="B1863" s="4"/>
      <c r="C1863" s="4"/>
      <c r="D1863" s="4"/>
      <c r="E1863" s="4"/>
      <c r="F1863" s="4"/>
      <c r="G1863" s="4"/>
      <c r="H1863" s="4"/>
      <c r="I1863" s="4"/>
      <c r="J1863" s="5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  <c r="AH1863" s="4"/>
      <c r="AI1863" s="4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V1863" s="4"/>
      <c r="AW1863" s="4"/>
      <c r="AX1863" s="4"/>
      <c r="AY1863" s="4"/>
      <c r="AZ1863" s="4"/>
      <c r="BB1863" s="4"/>
      <c r="BC1863" s="4"/>
      <c r="BD1863" s="4"/>
      <c r="BE1863" s="4"/>
      <c r="BF1863" s="4"/>
      <c r="BG1863" s="4"/>
      <c r="BH1863" s="4"/>
      <c r="BI1863" s="4"/>
      <c r="BJ1863" s="4"/>
      <c r="BK1863" s="4"/>
      <c r="BL1863" s="4"/>
      <c r="BM1863" s="4"/>
      <c r="BN1863" s="4"/>
      <c r="BO1863" s="4"/>
      <c r="BP1863" s="4"/>
      <c r="BQ1863" s="4"/>
      <c r="BR1863" s="4"/>
      <c r="BS1863" s="4"/>
      <c r="BT1863" s="4"/>
      <c r="BU1863" s="4"/>
      <c r="BV1863" s="4"/>
      <c r="BW1863" s="4"/>
      <c r="BX1863" s="4"/>
      <c r="BY1863" s="4"/>
      <c r="BZ1863" s="4"/>
      <c r="CA1863" s="4"/>
      <c r="CB1863" s="4"/>
      <c r="CC1863" s="4"/>
      <c r="CD1863" s="4"/>
      <c r="CE1863" s="4"/>
      <c r="CF1863" s="4"/>
      <c r="CG1863" s="4"/>
      <c r="CH1863" s="4"/>
      <c r="CI1863" s="4"/>
      <c r="CJ1863" s="4"/>
      <c r="CK1863" s="4"/>
      <c r="CL1863" s="4"/>
      <c r="CM1863" s="4"/>
      <c r="CN1863" s="4"/>
      <c r="CO1863" s="4"/>
      <c r="CP1863" s="4"/>
      <c r="CQ1863" s="4"/>
      <c r="CR1863" s="4"/>
      <c r="CS1863" s="4"/>
      <c r="CT1863" s="4"/>
      <c r="CU1863" s="4"/>
      <c r="CV1863" s="4"/>
      <c r="CW1863" s="4"/>
    </row>
    <row r="1864" ht="12.75" customHeight="1">
      <c r="A1864" s="4"/>
      <c r="B1864" s="4"/>
      <c r="C1864" s="4"/>
      <c r="D1864" s="4"/>
      <c r="E1864" s="4"/>
      <c r="F1864" s="4"/>
      <c r="G1864" s="4"/>
      <c r="H1864" s="4"/>
      <c r="I1864" s="4"/>
      <c r="J1864" s="5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  <c r="AH1864" s="4"/>
      <c r="AI1864" s="4"/>
      <c r="AJ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V1864" s="4"/>
      <c r="AW1864" s="4"/>
      <c r="AX1864" s="4"/>
      <c r="AY1864" s="4"/>
      <c r="AZ1864" s="4"/>
      <c r="BB1864" s="4"/>
      <c r="BC1864" s="4"/>
      <c r="BD1864" s="4"/>
      <c r="BE1864" s="4"/>
      <c r="BF1864" s="4"/>
      <c r="BG1864" s="4"/>
      <c r="BH1864" s="4"/>
      <c r="BI1864" s="4"/>
      <c r="BJ1864" s="4"/>
      <c r="BK1864" s="4"/>
      <c r="BL1864" s="4"/>
      <c r="BM1864" s="4"/>
      <c r="BN1864" s="4"/>
      <c r="BO1864" s="4"/>
      <c r="BP1864" s="4"/>
      <c r="BQ1864" s="4"/>
      <c r="BR1864" s="4"/>
      <c r="BS1864" s="4"/>
      <c r="BT1864" s="4"/>
      <c r="BU1864" s="4"/>
      <c r="BV1864" s="4"/>
      <c r="BW1864" s="4"/>
      <c r="BX1864" s="4"/>
      <c r="BY1864" s="4"/>
      <c r="BZ1864" s="4"/>
      <c r="CA1864" s="4"/>
      <c r="CB1864" s="4"/>
      <c r="CC1864" s="4"/>
      <c r="CD1864" s="4"/>
      <c r="CE1864" s="4"/>
      <c r="CF1864" s="4"/>
      <c r="CG1864" s="4"/>
      <c r="CH1864" s="4"/>
      <c r="CI1864" s="4"/>
      <c r="CJ1864" s="4"/>
      <c r="CK1864" s="4"/>
      <c r="CL1864" s="4"/>
      <c r="CM1864" s="4"/>
      <c r="CN1864" s="4"/>
      <c r="CO1864" s="4"/>
      <c r="CP1864" s="4"/>
      <c r="CQ1864" s="4"/>
      <c r="CR1864" s="4"/>
      <c r="CS1864" s="4"/>
      <c r="CT1864" s="4"/>
      <c r="CU1864" s="4"/>
      <c r="CV1864" s="4"/>
      <c r="CW1864" s="4"/>
    </row>
    <row r="1865" ht="12.75" customHeight="1">
      <c r="A1865" s="4"/>
      <c r="B1865" s="4"/>
      <c r="C1865" s="4"/>
      <c r="D1865" s="4"/>
      <c r="E1865" s="4"/>
      <c r="F1865" s="4"/>
      <c r="G1865" s="4"/>
      <c r="H1865" s="4"/>
      <c r="I1865" s="4"/>
      <c r="J1865" s="5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 s="4"/>
      <c r="AH1865" s="4"/>
      <c r="AI1865" s="4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V1865" s="4"/>
      <c r="AW1865" s="4"/>
      <c r="AX1865" s="4"/>
      <c r="AY1865" s="4"/>
      <c r="AZ1865" s="4"/>
      <c r="BB1865" s="4"/>
      <c r="BC1865" s="4"/>
      <c r="BD1865" s="4"/>
      <c r="BE1865" s="4"/>
      <c r="BF1865" s="4"/>
      <c r="BG1865" s="4"/>
      <c r="BH1865" s="4"/>
      <c r="BI1865" s="4"/>
      <c r="BJ1865" s="4"/>
      <c r="BK1865" s="4"/>
      <c r="BL1865" s="4"/>
      <c r="BM1865" s="4"/>
      <c r="BN1865" s="4"/>
      <c r="BO1865" s="4"/>
      <c r="BP1865" s="4"/>
      <c r="BQ1865" s="4"/>
      <c r="BR1865" s="4"/>
      <c r="BS1865" s="4"/>
      <c r="BT1865" s="4"/>
      <c r="BU1865" s="4"/>
      <c r="BV1865" s="4"/>
      <c r="BW1865" s="4"/>
      <c r="BX1865" s="4"/>
      <c r="BY1865" s="4"/>
      <c r="BZ1865" s="4"/>
      <c r="CA1865" s="4"/>
      <c r="CB1865" s="4"/>
      <c r="CC1865" s="4"/>
      <c r="CD1865" s="4"/>
      <c r="CE1865" s="4"/>
      <c r="CF1865" s="4"/>
      <c r="CG1865" s="4"/>
      <c r="CH1865" s="4"/>
      <c r="CI1865" s="4"/>
      <c r="CJ1865" s="4"/>
      <c r="CK1865" s="4"/>
      <c r="CL1865" s="4"/>
      <c r="CM1865" s="4"/>
      <c r="CN1865" s="4"/>
      <c r="CO1865" s="4"/>
      <c r="CP1865" s="4"/>
      <c r="CQ1865" s="4"/>
      <c r="CR1865" s="4"/>
      <c r="CS1865" s="4"/>
      <c r="CT1865" s="4"/>
      <c r="CU1865" s="4"/>
      <c r="CV1865" s="4"/>
      <c r="CW1865" s="4"/>
    </row>
    <row r="1866" ht="12.75" customHeight="1">
      <c r="A1866" s="4"/>
      <c r="B1866" s="4"/>
      <c r="C1866" s="4"/>
      <c r="D1866" s="4"/>
      <c r="E1866" s="4"/>
      <c r="F1866" s="4"/>
      <c r="G1866" s="4"/>
      <c r="H1866" s="4"/>
      <c r="I1866" s="4"/>
      <c r="J1866" s="5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  <c r="AH1866" s="4"/>
      <c r="AI1866" s="4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V1866" s="4"/>
      <c r="AW1866" s="4"/>
      <c r="AX1866" s="4"/>
      <c r="AY1866" s="4"/>
      <c r="AZ1866" s="4"/>
      <c r="BB1866" s="4"/>
      <c r="BC1866" s="4"/>
      <c r="BD1866" s="4"/>
      <c r="BE1866" s="4"/>
      <c r="BF1866" s="4"/>
      <c r="BG1866" s="4"/>
      <c r="BH1866" s="4"/>
      <c r="BI1866" s="4"/>
      <c r="BJ1866" s="4"/>
      <c r="BK1866" s="4"/>
      <c r="BL1866" s="4"/>
      <c r="BM1866" s="4"/>
      <c r="BN1866" s="4"/>
      <c r="BO1866" s="4"/>
      <c r="BP1866" s="4"/>
      <c r="BQ1866" s="4"/>
      <c r="BR1866" s="4"/>
      <c r="BS1866" s="4"/>
      <c r="BT1866" s="4"/>
      <c r="BU1866" s="4"/>
      <c r="BV1866" s="4"/>
      <c r="BW1866" s="4"/>
      <c r="BX1866" s="4"/>
      <c r="BY1866" s="4"/>
      <c r="BZ1866" s="4"/>
      <c r="CA1866" s="4"/>
      <c r="CB1866" s="4"/>
      <c r="CC1866" s="4"/>
      <c r="CD1866" s="4"/>
      <c r="CE1866" s="4"/>
      <c r="CF1866" s="4"/>
      <c r="CG1866" s="4"/>
      <c r="CH1866" s="4"/>
      <c r="CI1866" s="4"/>
      <c r="CJ1866" s="4"/>
      <c r="CK1866" s="4"/>
      <c r="CL1866" s="4"/>
      <c r="CM1866" s="4"/>
      <c r="CN1866" s="4"/>
      <c r="CO1866" s="4"/>
      <c r="CP1866" s="4"/>
      <c r="CQ1866" s="4"/>
      <c r="CR1866" s="4"/>
      <c r="CS1866" s="4"/>
      <c r="CT1866" s="4"/>
      <c r="CU1866" s="4"/>
      <c r="CV1866" s="4"/>
      <c r="CW1866" s="4"/>
    </row>
    <row r="1867" ht="12.75" customHeight="1">
      <c r="A1867" s="4"/>
      <c r="B1867" s="4"/>
      <c r="C1867" s="4"/>
      <c r="D1867" s="4"/>
      <c r="E1867" s="4"/>
      <c r="F1867" s="4"/>
      <c r="G1867" s="4"/>
      <c r="H1867" s="4"/>
      <c r="I1867" s="4"/>
      <c r="J1867" s="5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  <c r="AH1867" s="4"/>
      <c r="AI1867" s="4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V1867" s="4"/>
      <c r="AW1867" s="4"/>
      <c r="AX1867" s="4"/>
      <c r="AY1867" s="4"/>
      <c r="AZ1867" s="4"/>
      <c r="BB1867" s="4"/>
      <c r="BC1867" s="4"/>
      <c r="BD1867" s="4"/>
      <c r="BE1867" s="4"/>
      <c r="BF1867" s="4"/>
      <c r="BG1867" s="4"/>
      <c r="BH1867" s="4"/>
      <c r="BI1867" s="4"/>
      <c r="BJ1867" s="4"/>
      <c r="BK1867" s="4"/>
      <c r="BL1867" s="4"/>
      <c r="BM1867" s="4"/>
      <c r="BN1867" s="4"/>
      <c r="BO1867" s="4"/>
      <c r="BP1867" s="4"/>
      <c r="BQ1867" s="4"/>
      <c r="BR1867" s="4"/>
      <c r="BS1867" s="4"/>
      <c r="BT1867" s="4"/>
      <c r="BU1867" s="4"/>
      <c r="BV1867" s="4"/>
      <c r="BW1867" s="4"/>
      <c r="BX1867" s="4"/>
      <c r="BY1867" s="4"/>
      <c r="BZ1867" s="4"/>
      <c r="CA1867" s="4"/>
      <c r="CB1867" s="4"/>
      <c r="CC1867" s="4"/>
      <c r="CD1867" s="4"/>
      <c r="CE1867" s="4"/>
      <c r="CF1867" s="4"/>
      <c r="CG1867" s="4"/>
      <c r="CH1867" s="4"/>
      <c r="CI1867" s="4"/>
      <c r="CJ1867" s="4"/>
      <c r="CK1867" s="4"/>
      <c r="CL1867" s="4"/>
      <c r="CM1867" s="4"/>
      <c r="CN1867" s="4"/>
      <c r="CO1867" s="4"/>
      <c r="CP1867" s="4"/>
      <c r="CQ1867" s="4"/>
      <c r="CR1867" s="4"/>
      <c r="CS1867" s="4"/>
      <c r="CT1867" s="4"/>
      <c r="CU1867" s="4"/>
      <c r="CV1867" s="4"/>
      <c r="CW1867" s="4"/>
    </row>
    <row r="1868" ht="12.75" customHeight="1">
      <c r="A1868" s="4"/>
      <c r="B1868" s="4"/>
      <c r="C1868" s="4"/>
      <c r="D1868" s="4"/>
      <c r="E1868" s="4"/>
      <c r="F1868" s="4"/>
      <c r="G1868" s="4"/>
      <c r="H1868" s="4"/>
      <c r="I1868" s="4"/>
      <c r="J1868" s="5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H1868" s="4"/>
      <c r="AI1868" s="4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V1868" s="4"/>
      <c r="AW1868" s="4"/>
      <c r="AX1868" s="4"/>
      <c r="AY1868" s="4"/>
      <c r="AZ1868" s="4"/>
      <c r="BB1868" s="4"/>
      <c r="BC1868" s="4"/>
      <c r="BD1868" s="4"/>
      <c r="BE1868" s="4"/>
      <c r="BF1868" s="4"/>
      <c r="BG1868" s="4"/>
      <c r="BH1868" s="4"/>
      <c r="BI1868" s="4"/>
      <c r="BJ1868" s="4"/>
      <c r="BK1868" s="4"/>
      <c r="BL1868" s="4"/>
      <c r="BM1868" s="4"/>
      <c r="BN1868" s="4"/>
      <c r="BO1868" s="4"/>
      <c r="BP1868" s="4"/>
      <c r="BQ1868" s="4"/>
      <c r="BR1868" s="4"/>
      <c r="BS1868" s="4"/>
      <c r="BT1868" s="4"/>
      <c r="BU1868" s="4"/>
      <c r="BV1868" s="4"/>
      <c r="BW1868" s="4"/>
      <c r="BX1868" s="4"/>
      <c r="BY1868" s="4"/>
      <c r="BZ1868" s="4"/>
      <c r="CA1868" s="4"/>
      <c r="CB1868" s="4"/>
      <c r="CC1868" s="4"/>
      <c r="CD1868" s="4"/>
      <c r="CE1868" s="4"/>
      <c r="CF1868" s="4"/>
      <c r="CG1868" s="4"/>
      <c r="CH1868" s="4"/>
      <c r="CI1868" s="4"/>
      <c r="CJ1868" s="4"/>
      <c r="CK1868" s="4"/>
      <c r="CL1868" s="4"/>
      <c r="CM1868" s="4"/>
      <c r="CN1868" s="4"/>
      <c r="CO1868" s="4"/>
      <c r="CP1868" s="4"/>
      <c r="CQ1868" s="4"/>
      <c r="CR1868" s="4"/>
      <c r="CS1868" s="4"/>
      <c r="CT1868" s="4"/>
      <c r="CU1868" s="4"/>
      <c r="CV1868" s="4"/>
      <c r="CW1868" s="4"/>
    </row>
    <row r="1869" ht="12.75" customHeight="1">
      <c r="A1869" s="4"/>
      <c r="B1869" s="4"/>
      <c r="C1869" s="4"/>
      <c r="D1869" s="4"/>
      <c r="E1869" s="4"/>
      <c r="F1869" s="4"/>
      <c r="G1869" s="4"/>
      <c r="H1869" s="4"/>
      <c r="I1869" s="4"/>
      <c r="J1869" s="5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  <c r="AH1869" s="4"/>
      <c r="AI1869" s="4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V1869" s="4"/>
      <c r="AW1869" s="4"/>
      <c r="AX1869" s="4"/>
      <c r="AY1869" s="4"/>
      <c r="AZ1869" s="4"/>
      <c r="BB1869" s="4"/>
      <c r="BC1869" s="4"/>
      <c r="BD1869" s="4"/>
      <c r="BE1869" s="4"/>
      <c r="BF1869" s="4"/>
      <c r="BG1869" s="4"/>
      <c r="BH1869" s="4"/>
      <c r="BI1869" s="4"/>
      <c r="BJ1869" s="4"/>
      <c r="BK1869" s="4"/>
      <c r="BL1869" s="4"/>
      <c r="BM1869" s="4"/>
      <c r="BN1869" s="4"/>
      <c r="BO1869" s="4"/>
      <c r="BP1869" s="4"/>
      <c r="BQ1869" s="4"/>
      <c r="BR1869" s="4"/>
      <c r="BS1869" s="4"/>
      <c r="BT1869" s="4"/>
      <c r="BU1869" s="4"/>
      <c r="BV1869" s="4"/>
      <c r="BW1869" s="4"/>
      <c r="BX1869" s="4"/>
      <c r="BY1869" s="4"/>
      <c r="BZ1869" s="4"/>
      <c r="CA1869" s="4"/>
      <c r="CB1869" s="4"/>
      <c r="CC1869" s="4"/>
      <c r="CD1869" s="4"/>
      <c r="CE1869" s="4"/>
      <c r="CF1869" s="4"/>
      <c r="CG1869" s="4"/>
      <c r="CH1869" s="4"/>
      <c r="CI1869" s="4"/>
      <c r="CJ1869" s="4"/>
      <c r="CK1869" s="4"/>
      <c r="CL1869" s="4"/>
      <c r="CM1869" s="4"/>
      <c r="CN1869" s="4"/>
      <c r="CO1869" s="4"/>
      <c r="CP1869" s="4"/>
      <c r="CQ1869" s="4"/>
      <c r="CR1869" s="4"/>
      <c r="CS1869" s="4"/>
      <c r="CT1869" s="4"/>
      <c r="CU1869" s="4"/>
      <c r="CV1869" s="4"/>
      <c r="CW1869" s="4"/>
    </row>
    <row r="1870" ht="12.75" customHeight="1">
      <c r="A1870" s="4"/>
      <c r="B1870" s="4"/>
      <c r="C1870" s="4"/>
      <c r="D1870" s="4"/>
      <c r="E1870" s="4"/>
      <c r="F1870" s="4"/>
      <c r="G1870" s="4"/>
      <c r="H1870" s="4"/>
      <c r="I1870" s="4"/>
      <c r="J1870" s="5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H1870" s="4"/>
      <c r="AI1870" s="4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V1870" s="4"/>
      <c r="AW1870" s="4"/>
      <c r="AX1870" s="4"/>
      <c r="AY1870" s="4"/>
      <c r="AZ1870" s="4"/>
      <c r="BB1870" s="4"/>
      <c r="BC1870" s="4"/>
      <c r="BD1870" s="4"/>
      <c r="BE1870" s="4"/>
      <c r="BF1870" s="4"/>
      <c r="BG1870" s="4"/>
      <c r="BH1870" s="4"/>
      <c r="BI1870" s="4"/>
      <c r="BJ1870" s="4"/>
      <c r="BK1870" s="4"/>
      <c r="BL1870" s="4"/>
      <c r="BM1870" s="4"/>
      <c r="BN1870" s="4"/>
      <c r="BO1870" s="4"/>
      <c r="BP1870" s="4"/>
      <c r="BQ1870" s="4"/>
      <c r="BR1870" s="4"/>
      <c r="BS1870" s="4"/>
      <c r="BT1870" s="4"/>
      <c r="BU1870" s="4"/>
      <c r="BV1870" s="4"/>
      <c r="BW1870" s="4"/>
      <c r="BX1870" s="4"/>
      <c r="BY1870" s="4"/>
      <c r="BZ1870" s="4"/>
      <c r="CA1870" s="4"/>
      <c r="CB1870" s="4"/>
      <c r="CC1870" s="4"/>
      <c r="CD1870" s="4"/>
      <c r="CE1870" s="4"/>
      <c r="CF1870" s="4"/>
      <c r="CG1870" s="4"/>
      <c r="CH1870" s="4"/>
      <c r="CI1870" s="4"/>
      <c r="CJ1870" s="4"/>
      <c r="CK1870" s="4"/>
      <c r="CL1870" s="4"/>
      <c r="CM1870" s="4"/>
      <c r="CN1870" s="4"/>
      <c r="CO1870" s="4"/>
      <c r="CP1870" s="4"/>
      <c r="CQ1870" s="4"/>
      <c r="CR1870" s="4"/>
      <c r="CS1870" s="4"/>
      <c r="CT1870" s="4"/>
      <c r="CU1870" s="4"/>
      <c r="CV1870" s="4"/>
      <c r="CW1870" s="4"/>
    </row>
    <row r="1871" ht="12.75" customHeight="1">
      <c r="A1871" s="4"/>
      <c r="B1871" s="4"/>
      <c r="C1871" s="4"/>
      <c r="D1871" s="4"/>
      <c r="E1871" s="4"/>
      <c r="F1871" s="4"/>
      <c r="G1871" s="4"/>
      <c r="H1871" s="4"/>
      <c r="I1871" s="4"/>
      <c r="J1871" s="5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  <c r="AH1871" s="4"/>
      <c r="AI1871" s="4"/>
      <c r="AJ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V1871" s="4"/>
      <c r="AW1871" s="4"/>
      <c r="AX1871" s="4"/>
      <c r="AY1871" s="4"/>
      <c r="AZ1871" s="4"/>
      <c r="BB1871" s="4"/>
      <c r="BC1871" s="4"/>
      <c r="BD1871" s="4"/>
      <c r="BE1871" s="4"/>
      <c r="BF1871" s="4"/>
      <c r="BG1871" s="4"/>
      <c r="BH1871" s="4"/>
      <c r="BI1871" s="4"/>
      <c r="BJ1871" s="4"/>
      <c r="BK1871" s="4"/>
      <c r="BL1871" s="4"/>
      <c r="BM1871" s="4"/>
      <c r="BN1871" s="4"/>
      <c r="BO1871" s="4"/>
      <c r="BP1871" s="4"/>
      <c r="BQ1871" s="4"/>
      <c r="BR1871" s="4"/>
      <c r="BS1871" s="4"/>
      <c r="BT1871" s="4"/>
      <c r="BU1871" s="4"/>
      <c r="BV1871" s="4"/>
      <c r="BW1871" s="4"/>
      <c r="BX1871" s="4"/>
      <c r="BY1871" s="4"/>
      <c r="BZ1871" s="4"/>
      <c r="CA1871" s="4"/>
      <c r="CB1871" s="4"/>
      <c r="CC1871" s="4"/>
      <c r="CD1871" s="4"/>
      <c r="CE1871" s="4"/>
      <c r="CF1871" s="4"/>
      <c r="CG1871" s="4"/>
      <c r="CH1871" s="4"/>
      <c r="CI1871" s="4"/>
      <c r="CJ1871" s="4"/>
      <c r="CK1871" s="4"/>
      <c r="CL1871" s="4"/>
      <c r="CM1871" s="4"/>
      <c r="CN1871" s="4"/>
      <c r="CO1871" s="4"/>
      <c r="CP1871" s="4"/>
      <c r="CQ1871" s="4"/>
      <c r="CR1871" s="4"/>
      <c r="CS1871" s="4"/>
      <c r="CT1871" s="4"/>
      <c r="CU1871" s="4"/>
      <c r="CV1871" s="4"/>
      <c r="CW1871" s="4"/>
    </row>
    <row r="1872" ht="12.75" customHeight="1">
      <c r="A1872" s="4"/>
      <c r="B1872" s="4"/>
      <c r="C1872" s="4"/>
      <c r="D1872" s="4"/>
      <c r="E1872" s="4"/>
      <c r="F1872" s="4"/>
      <c r="G1872" s="4"/>
      <c r="H1872" s="4"/>
      <c r="I1872" s="4"/>
      <c r="J1872" s="5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  <c r="AH1872" s="4"/>
      <c r="AI1872" s="4"/>
      <c r="AJ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V1872" s="4"/>
      <c r="AW1872" s="4"/>
      <c r="AX1872" s="4"/>
      <c r="AY1872" s="4"/>
      <c r="AZ1872" s="4"/>
      <c r="BB1872" s="4"/>
      <c r="BC1872" s="4"/>
      <c r="BD1872" s="4"/>
      <c r="BE1872" s="4"/>
      <c r="BF1872" s="4"/>
      <c r="BG1872" s="4"/>
      <c r="BH1872" s="4"/>
      <c r="BI1872" s="4"/>
      <c r="BJ1872" s="4"/>
      <c r="BK1872" s="4"/>
      <c r="BL1872" s="4"/>
      <c r="BM1872" s="4"/>
      <c r="BN1872" s="4"/>
      <c r="BO1872" s="4"/>
      <c r="BP1872" s="4"/>
      <c r="BQ1872" s="4"/>
      <c r="BR1872" s="4"/>
      <c r="BS1872" s="4"/>
      <c r="BT1872" s="4"/>
      <c r="BU1872" s="4"/>
      <c r="BV1872" s="4"/>
      <c r="BW1872" s="4"/>
      <c r="BX1872" s="4"/>
      <c r="BY1872" s="4"/>
      <c r="BZ1872" s="4"/>
      <c r="CA1872" s="4"/>
      <c r="CB1872" s="4"/>
      <c r="CC1872" s="4"/>
      <c r="CD1872" s="4"/>
      <c r="CE1872" s="4"/>
      <c r="CF1872" s="4"/>
      <c r="CG1872" s="4"/>
      <c r="CH1872" s="4"/>
      <c r="CI1872" s="4"/>
      <c r="CJ1872" s="4"/>
      <c r="CK1872" s="4"/>
      <c r="CL1872" s="4"/>
      <c r="CM1872" s="4"/>
      <c r="CN1872" s="4"/>
      <c r="CO1872" s="4"/>
      <c r="CP1872" s="4"/>
      <c r="CQ1872" s="4"/>
      <c r="CR1872" s="4"/>
      <c r="CS1872" s="4"/>
      <c r="CT1872" s="4"/>
      <c r="CU1872" s="4"/>
      <c r="CV1872" s="4"/>
      <c r="CW1872" s="4"/>
    </row>
    <row r="1873" ht="12.75" customHeight="1">
      <c r="A1873" s="4"/>
      <c r="B1873" s="4"/>
      <c r="C1873" s="4"/>
      <c r="D1873" s="4"/>
      <c r="E1873" s="4"/>
      <c r="F1873" s="4"/>
      <c r="G1873" s="4"/>
      <c r="H1873" s="4"/>
      <c r="I1873" s="4"/>
      <c r="J1873" s="5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  <c r="AH1873" s="4"/>
      <c r="AI1873" s="4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V1873" s="4"/>
      <c r="AW1873" s="4"/>
      <c r="AX1873" s="4"/>
      <c r="AY1873" s="4"/>
      <c r="AZ1873" s="4"/>
      <c r="BB1873" s="4"/>
      <c r="BC1873" s="4"/>
      <c r="BD1873" s="4"/>
      <c r="BE1873" s="4"/>
      <c r="BF1873" s="4"/>
      <c r="BG1873" s="4"/>
      <c r="BH1873" s="4"/>
      <c r="BI1873" s="4"/>
      <c r="BJ1873" s="4"/>
      <c r="BK1873" s="4"/>
      <c r="BL1873" s="4"/>
      <c r="BM1873" s="4"/>
      <c r="BN1873" s="4"/>
      <c r="BO1873" s="4"/>
      <c r="BP1873" s="4"/>
      <c r="BQ1873" s="4"/>
      <c r="BR1873" s="4"/>
      <c r="BS1873" s="4"/>
      <c r="BT1873" s="4"/>
      <c r="BU1873" s="4"/>
      <c r="BV1873" s="4"/>
      <c r="BW1873" s="4"/>
      <c r="BX1873" s="4"/>
      <c r="BY1873" s="4"/>
      <c r="BZ1873" s="4"/>
      <c r="CA1873" s="4"/>
      <c r="CB1873" s="4"/>
      <c r="CC1873" s="4"/>
      <c r="CD1873" s="4"/>
      <c r="CE1873" s="4"/>
      <c r="CF1873" s="4"/>
      <c r="CG1873" s="4"/>
      <c r="CH1873" s="4"/>
      <c r="CI1873" s="4"/>
      <c r="CJ1873" s="4"/>
      <c r="CK1873" s="4"/>
      <c r="CL1873" s="4"/>
      <c r="CM1873" s="4"/>
      <c r="CN1873" s="4"/>
      <c r="CO1873" s="4"/>
      <c r="CP1873" s="4"/>
      <c r="CQ1873" s="4"/>
      <c r="CR1873" s="4"/>
      <c r="CS1873" s="4"/>
      <c r="CT1873" s="4"/>
      <c r="CU1873" s="4"/>
      <c r="CV1873" s="4"/>
      <c r="CW1873" s="4"/>
    </row>
    <row r="1874" ht="12.75" customHeight="1">
      <c r="A1874" s="4"/>
      <c r="B1874" s="4"/>
      <c r="C1874" s="4"/>
      <c r="D1874" s="4"/>
      <c r="E1874" s="4"/>
      <c r="F1874" s="4"/>
      <c r="G1874" s="4"/>
      <c r="H1874" s="4"/>
      <c r="I1874" s="4"/>
      <c r="J1874" s="5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  <c r="AH1874" s="4"/>
      <c r="AI1874" s="4"/>
      <c r="AJ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V1874" s="4"/>
      <c r="AW1874" s="4"/>
      <c r="AX1874" s="4"/>
      <c r="AY1874" s="4"/>
      <c r="AZ1874" s="4"/>
      <c r="BB1874" s="4"/>
      <c r="BC1874" s="4"/>
      <c r="BD1874" s="4"/>
      <c r="BE1874" s="4"/>
      <c r="BF1874" s="4"/>
      <c r="BG1874" s="4"/>
      <c r="BH1874" s="4"/>
      <c r="BI1874" s="4"/>
      <c r="BJ1874" s="4"/>
      <c r="BK1874" s="4"/>
      <c r="BL1874" s="4"/>
      <c r="BM1874" s="4"/>
      <c r="BN1874" s="4"/>
      <c r="BO1874" s="4"/>
      <c r="BP1874" s="4"/>
      <c r="BQ1874" s="4"/>
      <c r="BR1874" s="4"/>
      <c r="BS1874" s="4"/>
      <c r="BT1874" s="4"/>
      <c r="BU1874" s="4"/>
      <c r="BV1874" s="4"/>
      <c r="BW1874" s="4"/>
      <c r="BX1874" s="4"/>
      <c r="BY1874" s="4"/>
      <c r="BZ1874" s="4"/>
      <c r="CA1874" s="4"/>
      <c r="CB1874" s="4"/>
      <c r="CC1874" s="4"/>
      <c r="CD1874" s="4"/>
      <c r="CE1874" s="4"/>
      <c r="CF1874" s="4"/>
      <c r="CG1874" s="4"/>
      <c r="CH1874" s="4"/>
      <c r="CI1874" s="4"/>
      <c r="CJ1874" s="4"/>
      <c r="CK1874" s="4"/>
      <c r="CL1874" s="4"/>
      <c r="CM1874" s="4"/>
      <c r="CN1874" s="4"/>
      <c r="CO1874" s="4"/>
      <c r="CP1874" s="4"/>
      <c r="CQ1874" s="4"/>
      <c r="CR1874" s="4"/>
      <c r="CS1874" s="4"/>
      <c r="CT1874" s="4"/>
      <c r="CU1874" s="4"/>
      <c r="CV1874" s="4"/>
      <c r="CW1874" s="4"/>
    </row>
    <row r="1875" ht="12.75" customHeight="1">
      <c r="A1875" s="4"/>
      <c r="B1875" s="4"/>
      <c r="C1875" s="4"/>
      <c r="D1875" s="4"/>
      <c r="E1875" s="4"/>
      <c r="F1875" s="4"/>
      <c r="G1875" s="4"/>
      <c r="H1875" s="4"/>
      <c r="I1875" s="4"/>
      <c r="J1875" s="5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H1875" s="4"/>
      <c r="AI1875" s="4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V1875" s="4"/>
      <c r="AW1875" s="4"/>
      <c r="AX1875" s="4"/>
      <c r="AY1875" s="4"/>
      <c r="AZ1875" s="4"/>
      <c r="BB1875" s="4"/>
      <c r="BC1875" s="4"/>
      <c r="BD1875" s="4"/>
      <c r="BE1875" s="4"/>
      <c r="BF1875" s="4"/>
      <c r="BG1875" s="4"/>
      <c r="BH1875" s="4"/>
      <c r="BI1875" s="4"/>
      <c r="BJ1875" s="4"/>
      <c r="BK1875" s="4"/>
      <c r="BL1875" s="4"/>
      <c r="BM1875" s="4"/>
      <c r="BN1875" s="4"/>
      <c r="BO1875" s="4"/>
      <c r="BP1875" s="4"/>
      <c r="BQ1875" s="4"/>
      <c r="BR1875" s="4"/>
      <c r="BS1875" s="4"/>
      <c r="BT1875" s="4"/>
      <c r="BU1875" s="4"/>
      <c r="BV1875" s="4"/>
      <c r="BW1875" s="4"/>
      <c r="BX1875" s="4"/>
      <c r="BY1875" s="4"/>
      <c r="BZ1875" s="4"/>
      <c r="CA1875" s="4"/>
      <c r="CB1875" s="4"/>
      <c r="CC1875" s="4"/>
      <c r="CD1875" s="4"/>
      <c r="CE1875" s="4"/>
      <c r="CF1875" s="4"/>
      <c r="CG1875" s="4"/>
      <c r="CH1875" s="4"/>
      <c r="CI1875" s="4"/>
      <c r="CJ1875" s="4"/>
      <c r="CK1875" s="4"/>
      <c r="CL1875" s="4"/>
      <c r="CM1875" s="4"/>
      <c r="CN1875" s="4"/>
      <c r="CO1875" s="4"/>
      <c r="CP1875" s="4"/>
      <c r="CQ1875" s="4"/>
      <c r="CR1875" s="4"/>
      <c r="CS1875" s="4"/>
      <c r="CT1875" s="4"/>
      <c r="CU1875" s="4"/>
      <c r="CV1875" s="4"/>
      <c r="CW1875" s="4"/>
    </row>
    <row r="1876" ht="12.75" customHeight="1">
      <c r="A1876" s="4"/>
      <c r="B1876" s="4"/>
      <c r="C1876" s="4"/>
      <c r="D1876" s="4"/>
      <c r="E1876" s="4"/>
      <c r="F1876" s="4"/>
      <c r="G1876" s="4"/>
      <c r="H1876" s="4"/>
      <c r="I1876" s="4"/>
      <c r="J1876" s="5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  <c r="AH1876" s="4"/>
      <c r="AI1876" s="4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V1876" s="4"/>
      <c r="AW1876" s="4"/>
      <c r="AX1876" s="4"/>
      <c r="AY1876" s="4"/>
      <c r="AZ1876" s="4"/>
      <c r="BB1876" s="4"/>
      <c r="BC1876" s="4"/>
      <c r="BD1876" s="4"/>
      <c r="BE1876" s="4"/>
      <c r="BF1876" s="4"/>
      <c r="BG1876" s="4"/>
      <c r="BH1876" s="4"/>
      <c r="BI1876" s="4"/>
      <c r="BJ1876" s="4"/>
      <c r="BK1876" s="4"/>
      <c r="BL1876" s="4"/>
      <c r="BM1876" s="4"/>
      <c r="BN1876" s="4"/>
      <c r="BO1876" s="4"/>
      <c r="BP1876" s="4"/>
      <c r="BQ1876" s="4"/>
      <c r="BR1876" s="4"/>
      <c r="BS1876" s="4"/>
      <c r="BT1876" s="4"/>
      <c r="BU1876" s="4"/>
      <c r="BV1876" s="4"/>
      <c r="BW1876" s="4"/>
      <c r="BX1876" s="4"/>
      <c r="BY1876" s="4"/>
      <c r="BZ1876" s="4"/>
      <c r="CA1876" s="4"/>
      <c r="CB1876" s="4"/>
      <c r="CC1876" s="4"/>
      <c r="CD1876" s="4"/>
      <c r="CE1876" s="4"/>
      <c r="CF1876" s="4"/>
      <c r="CG1876" s="4"/>
      <c r="CH1876" s="4"/>
      <c r="CI1876" s="4"/>
      <c r="CJ1876" s="4"/>
      <c r="CK1876" s="4"/>
      <c r="CL1876" s="4"/>
      <c r="CM1876" s="4"/>
      <c r="CN1876" s="4"/>
      <c r="CO1876" s="4"/>
      <c r="CP1876" s="4"/>
      <c r="CQ1876" s="4"/>
      <c r="CR1876" s="4"/>
      <c r="CS1876" s="4"/>
      <c r="CT1876" s="4"/>
      <c r="CU1876" s="4"/>
      <c r="CV1876" s="4"/>
      <c r="CW1876" s="4"/>
    </row>
    <row r="1877" ht="12.75" customHeight="1">
      <c r="A1877" s="4"/>
      <c r="B1877" s="4"/>
      <c r="C1877" s="4"/>
      <c r="D1877" s="4"/>
      <c r="E1877" s="4"/>
      <c r="F1877" s="4"/>
      <c r="G1877" s="4"/>
      <c r="H1877" s="4"/>
      <c r="I1877" s="4"/>
      <c r="J1877" s="5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  <c r="AH1877" s="4"/>
      <c r="AI1877" s="4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V1877" s="4"/>
      <c r="AW1877" s="4"/>
      <c r="AX1877" s="4"/>
      <c r="AY1877" s="4"/>
      <c r="AZ1877" s="4"/>
      <c r="BB1877" s="4"/>
      <c r="BC1877" s="4"/>
      <c r="BD1877" s="4"/>
      <c r="BE1877" s="4"/>
      <c r="BF1877" s="4"/>
      <c r="BG1877" s="4"/>
      <c r="BH1877" s="4"/>
      <c r="BI1877" s="4"/>
      <c r="BJ1877" s="4"/>
      <c r="BK1877" s="4"/>
      <c r="BL1877" s="4"/>
      <c r="BM1877" s="4"/>
      <c r="BN1877" s="4"/>
      <c r="BO1877" s="4"/>
      <c r="BP1877" s="4"/>
      <c r="BQ1877" s="4"/>
      <c r="BR1877" s="4"/>
      <c r="BS1877" s="4"/>
      <c r="BT1877" s="4"/>
      <c r="BU1877" s="4"/>
      <c r="BV1877" s="4"/>
      <c r="BW1877" s="4"/>
      <c r="BX1877" s="4"/>
      <c r="BY1877" s="4"/>
      <c r="BZ1877" s="4"/>
      <c r="CA1877" s="4"/>
      <c r="CB1877" s="4"/>
      <c r="CC1877" s="4"/>
      <c r="CD1877" s="4"/>
      <c r="CE1877" s="4"/>
      <c r="CF1877" s="4"/>
      <c r="CG1877" s="4"/>
      <c r="CH1877" s="4"/>
      <c r="CI1877" s="4"/>
      <c r="CJ1877" s="4"/>
      <c r="CK1877" s="4"/>
      <c r="CL1877" s="4"/>
      <c r="CM1877" s="4"/>
      <c r="CN1877" s="4"/>
      <c r="CO1877" s="4"/>
      <c r="CP1877" s="4"/>
      <c r="CQ1877" s="4"/>
      <c r="CR1877" s="4"/>
      <c r="CS1877" s="4"/>
      <c r="CT1877" s="4"/>
      <c r="CU1877" s="4"/>
      <c r="CV1877" s="4"/>
      <c r="CW1877" s="4"/>
    </row>
    <row r="1878" ht="12.75" customHeight="1">
      <c r="A1878" s="4"/>
      <c r="B1878" s="4"/>
      <c r="C1878" s="4"/>
      <c r="D1878" s="4"/>
      <c r="E1878" s="4"/>
      <c r="F1878" s="4"/>
      <c r="G1878" s="4"/>
      <c r="H1878" s="4"/>
      <c r="I1878" s="4"/>
      <c r="J1878" s="5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  <c r="AH1878" s="4"/>
      <c r="AI1878" s="4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V1878" s="4"/>
      <c r="AW1878" s="4"/>
      <c r="AX1878" s="4"/>
      <c r="AY1878" s="4"/>
      <c r="AZ1878" s="4"/>
      <c r="BB1878" s="4"/>
      <c r="BC1878" s="4"/>
      <c r="BD1878" s="4"/>
      <c r="BE1878" s="4"/>
      <c r="BF1878" s="4"/>
      <c r="BG1878" s="4"/>
      <c r="BH1878" s="4"/>
      <c r="BI1878" s="4"/>
      <c r="BJ1878" s="4"/>
      <c r="BK1878" s="4"/>
      <c r="BL1878" s="4"/>
      <c r="BM1878" s="4"/>
      <c r="BN1878" s="4"/>
      <c r="BO1878" s="4"/>
      <c r="BP1878" s="4"/>
      <c r="BQ1878" s="4"/>
      <c r="BR1878" s="4"/>
      <c r="BS1878" s="4"/>
      <c r="BT1878" s="4"/>
      <c r="BU1878" s="4"/>
      <c r="BV1878" s="4"/>
      <c r="BW1878" s="4"/>
      <c r="BX1878" s="4"/>
      <c r="BY1878" s="4"/>
      <c r="BZ1878" s="4"/>
      <c r="CA1878" s="4"/>
      <c r="CB1878" s="4"/>
      <c r="CC1878" s="4"/>
      <c r="CD1878" s="4"/>
      <c r="CE1878" s="4"/>
      <c r="CF1878" s="4"/>
      <c r="CG1878" s="4"/>
      <c r="CH1878" s="4"/>
      <c r="CI1878" s="4"/>
      <c r="CJ1878" s="4"/>
      <c r="CK1878" s="4"/>
      <c r="CL1878" s="4"/>
      <c r="CM1878" s="4"/>
      <c r="CN1878" s="4"/>
      <c r="CO1878" s="4"/>
      <c r="CP1878" s="4"/>
      <c r="CQ1878" s="4"/>
      <c r="CR1878" s="4"/>
      <c r="CS1878" s="4"/>
      <c r="CT1878" s="4"/>
      <c r="CU1878" s="4"/>
      <c r="CV1878" s="4"/>
      <c r="CW1878" s="4"/>
    </row>
    <row r="1879" ht="12.75" customHeight="1">
      <c r="A1879" s="4"/>
      <c r="B1879" s="4"/>
      <c r="C1879" s="4"/>
      <c r="D1879" s="4"/>
      <c r="E1879" s="4"/>
      <c r="F1879" s="4"/>
      <c r="G1879" s="4"/>
      <c r="H1879" s="4"/>
      <c r="I1879" s="4"/>
      <c r="J1879" s="5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H1879" s="4"/>
      <c r="AI1879" s="4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V1879" s="4"/>
      <c r="AW1879" s="4"/>
      <c r="AX1879" s="4"/>
      <c r="AY1879" s="4"/>
      <c r="AZ1879" s="4"/>
      <c r="BB1879" s="4"/>
      <c r="BC1879" s="4"/>
      <c r="BD1879" s="4"/>
      <c r="BE1879" s="4"/>
      <c r="BF1879" s="4"/>
      <c r="BG1879" s="4"/>
      <c r="BH1879" s="4"/>
      <c r="BI1879" s="4"/>
      <c r="BJ1879" s="4"/>
      <c r="BK1879" s="4"/>
      <c r="BL1879" s="4"/>
      <c r="BM1879" s="4"/>
      <c r="BN1879" s="4"/>
      <c r="BO1879" s="4"/>
      <c r="BP1879" s="4"/>
      <c r="BQ1879" s="4"/>
      <c r="BR1879" s="4"/>
      <c r="BS1879" s="4"/>
      <c r="BT1879" s="4"/>
      <c r="BU1879" s="4"/>
      <c r="BV1879" s="4"/>
      <c r="BW1879" s="4"/>
      <c r="BX1879" s="4"/>
      <c r="BY1879" s="4"/>
      <c r="BZ1879" s="4"/>
      <c r="CA1879" s="4"/>
      <c r="CB1879" s="4"/>
      <c r="CC1879" s="4"/>
      <c r="CD1879" s="4"/>
      <c r="CE1879" s="4"/>
      <c r="CF1879" s="4"/>
      <c r="CG1879" s="4"/>
      <c r="CH1879" s="4"/>
      <c r="CI1879" s="4"/>
      <c r="CJ1879" s="4"/>
      <c r="CK1879" s="4"/>
      <c r="CL1879" s="4"/>
      <c r="CM1879" s="4"/>
      <c r="CN1879" s="4"/>
      <c r="CO1879" s="4"/>
      <c r="CP1879" s="4"/>
      <c r="CQ1879" s="4"/>
      <c r="CR1879" s="4"/>
      <c r="CS1879" s="4"/>
      <c r="CT1879" s="4"/>
      <c r="CU1879" s="4"/>
      <c r="CV1879" s="4"/>
      <c r="CW1879" s="4"/>
    </row>
    <row r="1880" ht="12.75" customHeight="1">
      <c r="A1880" s="4"/>
      <c r="B1880" s="4"/>
      <c r="C1880" s="4"/>
      <c r="D1880" s="4"/>
      <c r="E1880" s="4"/>
      <c r="F1880" s="4"/>
      <c r="G1880" s="4"/>
      <c r="H1880" s="4"/>
      <c r="I1880" s="4"/>
      <c r="J1880" s="5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  <c r="AH1880" s="4"/>
      <c r="AI1880" s="4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V1880" s="4"/>
      <c r="AW1880" s="4"/>
      <c r="AX1880" s="4"/>
      <c r="AY1880" s="4"/>
      <c r="AZ1880" s="4"/>
      <c r="BB1880" s="4"/>
      <c r="BC1880" s="4"/>
      <c r="BD1880" s="4"/>
      <c r="BE1880" s="4"/>
      <c r="BF1880" s="4"/>
      <c r="BG1880" s="4"/>
      <c r="BH1880" s="4"/>
      <c r="BI1880" s="4"/>
      <c r="BJ1880" s="4"/>
      <c r="BK1880" s="4"/>
      <c r="BL1880" s="4"/>
      <c r="BM1880" s="4"/>
      <c r="BN1880" s="4"/>
      <c r="BO1880" s="4"/>
      <c r="BP1880" s="4"/>
      <c r="BQ1880" s="4"/>
      <c r="BR1880" s="4"/>
      <c r="BS1880" s="4"/>
      <c r="BT1880" s="4"/>
      <c r="BU1880" s="4"/>
      <c r="BV1880" s="4"/>
      <c r="BW1880" s="4"/>
      <c r="BX1880" s="4"/>
      <c r="BY1880" s="4"/>
      <c r="BZ1880" s="4"/>
      <c r="CA1880" s="4"/>
      <c r="CB1880" s="4"/>
      <c r="CC1880" s="4"/>
      <c r="CD1880" s="4"/>
      <c r="CE1880" s="4"/>
      <c r="CF1880" s="4"/>
      <c r="CG1880" s="4"/>
      <c r="CH1880" s="4"/>
      <c r="CI1880" s="4"/>
      <c r="CJ1880" s="4"/>
      <c r="CK1880" s="4"/>
      <c r="CL1880" s="4"/>
      <c r="CM1880" s="4"/>
      <c r="CN1880" s="4"/>
      <c r="CO1880" s="4"/>
      <c r="CP1880" s="4"/>
      <c r="CQ1880" s="4"/>
      <c r="CR1880" s="4"/>
      <c r="CS1880" s="4"/>
      <c r="CT1880" s="4"/>
      <c r="CU1880" s="4"/>
      <c r="CV1880" s="4"/>
      <c r="CW1880" s="4"/>
    </row>
    <row r="1881" ht="12.75" customHeight="1">
      <c r="A1881" s="4"/>
      <c r="B1881" s="4"/>
      <c r="C1881" s="4"/>
      <c r="D1881" s="4"/>
      <c r="E1881" s="4"/>
      <c r="F1881" s="4"/>
      <c r="G1881" s="4"/>
      <c r="H1881" s="4"/>
      <c r="I1881" s="4"/>
      <c r="J1881" s="5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H1881" s="4"/>
      <c r="AI1881" s="4"/>
      <c r="AJ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V1881" s="4"/>
      <c r="AW1881" s="4"/>
      <c r="AX1881" s="4"/>
      <c r="AY1881" s="4"/>
      <c r="AZ1881" s="4"/>
      <c r="BB1881" s="4"/>
      <c r="BC1881" s="4"/>
      <c r="BD1881" s="4"/>
      <c r="BE1881" s="4"/>
      <c r="BF1881" s="4"/>
      <c r="BG1881" s="4"/>
      <c r="BH1881" s="4"/>
      <c r="BI1881" s="4"/>
      <c r="BJ1881" s="4"/>
      <c r="BK1881" s="4"/>
      <c r="BL1881" s="4"/>
      <c r="BM1881" s="4"/>
      <c r="BN1881" s="4"/>
      <c r="BO1881" s="4"/>
      <c r="BP1881" s="4"/>
      <c r="BQ1881" s="4"/>
      <c r="BR1881" s="4"/>
      <c r="BS1881" s="4"/>
      <c r="BT1881" s="4"/>
      <c r="BU1881" s="4"/>
      <c r="BV1881" s="4"/>
      <c r="BW1881" s="4"/>
      <c r="BX1881" s="4"/>
      <c r="BY1881" s="4"/>
      <c r="BZ1881" s="4"/>
      <c r="CA1881" s="4"/>
      <c r="CB1881" s="4"/>
      <c r="CC1881" s="4"/>
      <c r="CD1881" s="4"/>
      <c r="CE1881" s="4"/>
      <c r="CF1881" s="4"/>
      <c r="CG1881" s="4"/>
      <c r="CH1881" s="4"/>
      <c r="CI1881" s="4"/>
      <c r="CJ1881" s="4"/>
      <c r="CK1881" s="4"/>
      <c r="CL1881" s="4"/>
      <c r="CM1881" s="4"/>
      <c r="CN1881" s="4"/>
      <c r="CO1881" s="4"/>
      <c r="CP1881" s="4"/>
      <c r="CQ1881" s="4"/>
      <c r="CR1881" s="4"/>
      <c r="CS1881" s="4"/>
      <c r="CT1881" s="4"/>
      <c r="CU1881" s="4"/>
      <c r="CV1881" s="4"/>
      <c r="CW1881" s="4"/>
    </row>
    <row r="1882" ht="12.75" customHeight="1">
      <c r="A1882" s="4"/>
      <c r="B1882" s="4"/>
      <c r="C1882" s="4"/>
      <c r="D1882" s="4"/>
      <c r="E1882" s="4"/>
      <c r="F1882" s="4"/>
      <c r="G1882" s="4"/>
      <c r="H1882" s="4"/>
      <c r="I1882" s="4"/>
      <c r="J1882" s="5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  <c r="AH1882" s="4"/>
      <c r="AI1882" s="4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V1882" s="4"/>
      <c r="AW1882" s="4"/>
      <c r="AX1882" s="4"/>
      <c r="AY1882" s="4"/>
      <c r="AZ1882" s="4"/>
      <c r="BB1882" s="4"/>
      <c r="BC1882" s="4"/>
      <c r="BD1882" s="4"/>
      <c r="BE1882" s="4"/>
      <c r="BF1882" s="4"/>
      <c r="BG1882" s="4"/>
      <c r="BH1882" s="4"/>
      <c r="BI1882" s="4"/>
      <c r="BJ1882" s="4"/>
      <c r="BK1882" s="4"/>
      <c r="BL1882" s="4"/>
      <c r="BM1882" s="4"/>
      <c r="BN1882" s="4"/>
      <c r="BO1882" s="4"/>
      <c r="BP1882" s="4"/>
      <c r="BQ1882" s="4"/>
      <c r="BR1882" s="4"/>
      <c r="BS1882" s="4"/>
      <c r="BT1882" s="4"/>
      <c r="BU1882" s="4"/>
      <c r="BV1882" s="4"/>
      <c r="BW1882" s="4"/>
      <c r="BX1882" s="4"/>
      <c r="BY1882" s="4"/>
      <c r="BZ1882" s="4"/>
      <c r="CA1882" s="4"/>
      <c r="CB1882" s="4"/>
      <c r="CC1882" s="4"/>
      <c r="CD1882" s="4"/>
      <c r="CE1882" s="4"/>
      <c r="CF1882" s="4"/>
      <c r="CG1882" s="4"/>
      <c r="CH1882" s="4"/>
      <c r="CI1882" s="4"/>
      <c r="CJ1882" s="4"/>
      <c r="CK1882" s="4"/>
      <c r="CL1882" s="4"/>
      <c r="CM1882" s="4"/>
      <c r="CN1882" s="4"/>
      <c r="CO1882" s="4"/>
      <c r="CP1882" s="4"/>
      <c r="CQ1882" s="4"/>
      <c r="CR1882" s="4"/>
      <c r="CS1882" s="4"/>
      <c r="CT1882" s="4"/>
      <c r="CU1882" s="4"/>
      <c r="CV1882" s="4"/>
      <c r="CW1882" s="4"/>
    </row>
    <row r="1883" ht="12.75" customHeight="1">
      <c r="A1883" s="4"/>
      <c r="B1883" s="4"/>
      <c r="C1883" s="4"/>
      <c r="D1883" s="4"/>
      <c r="E1883" s="4"/>
      <c r="F1883" s="4"/>
      <c r="G1883" s="4"/>
      <c r="H1883" s="4"/>
      <c r="I1883" s="4"/>
      <c r="J1883" s="5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H1883" s="4"/>
      <c r="AI1883" s="4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V1883" s="4"/>
      <c r="AW1883" s="4"/>
      <c r="AX1883" s="4"/>
      <c r="AY1883" s="4"/>
      <c r="AZ1883" s="4"/>
      <c r="BB1883" s="4"/>
      <c r="BC1883" s="4"/>
      <c r="BD1883" s="4"/>
      <c r="BE1883" s="4"/>
      <c r="BF1883" s="4"/>
      <c r="BG1883" s="4"/>
      <c r="BH1883" s="4"/>
      <c r="BI1883" s="4"/>
      <c r="BJ1883" s="4"/>
      <c r="BK1883" s="4"/>
      <c r="BL1883" s="4"/>
      <c r="BM1883" s="4"/>
      <c r="BN1883" s="4"/>
      <c r="BO1883" s="4"/>
      <c r="BP1883" s="4"/>
      <c r="BQ1883" s="4"/>
      <c r="BR1883" s="4"/>
      <c r="BS1883" s="4"/>
      <c r="BT1883" s="4"/>
      <c r="BU1883" s="4"/>
      <c r="BV1883" s="4"/>
      <c r="BW1883" s="4"/>
      <c r="BX1883" s="4"/>
      <c r="BY1883" s="4"/>
      <c r="BZ1883" s="4"/>
      <c r="CA1883" s="4"/>
      <c r="CB1883" s="4"/>
      <c r="CC1883" s="4"/>
      <c r="CD1883" s="4"/>
      <c r="CE1883" s="4"/>
      <c r="CF1883" s="4"/>
      <c r="CG1883" s="4"/>
      <c r="CH1883" s="4"/>
      <c r="CI1883" s="4"/>
      <c r="CJ1883" s="4"/>
      <c r="CK1883" s="4"/>
      <c r="CL1883" s="4"/>
      <c r="CM1883" s="4"/>
      <c r="CN1883" s="4"/>
      <c r="CO1883" s="4"/>
      <c r="CP1883" s="4"/>
      <c r="CQ1883" s="4"/>
      <c r="CR1883" s="4"/>
      <c r="CS1883" s="4"/>
      <c r="CT1883" s="4"/>
      <c r="CU1883" s="4"/>
      <c r="CV1883" s="4"/>
      <c r="CW1883" s="4"/>
    </row>
    <row r="1884" ht="12.75" customHeight="1">
      <c r="A1884" s="4"/>
      <c r="B1884" s="4"/>
      <c r="C1884" s="4"/>
      <c r="D1884" s="4"/>
      <c r="E1884" s="4"/>
      <c r="F1884" s="4"/>
      <c r="G1884" s="4"/>
      <c r="H1884" s="4"/>
      <c r="I1884" s="4"/>
      <c r="J1884" s="5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  <c r="AH1884" s="4"/>
      <c r="AI1884" s="4"/>
      <c r="AJ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V1884" s="4"/>
      <c r="AW1884" s="4"/>
      <c r="AX1884" s="4"/>
      <c r="AY1884" s="4"/>
      <c r="AZ1884" s="4"/>
      <c r="BB1884" s="4"/>
      <c r="BC1884" s="4"/>
      <c r="BD1884" s="4"/>
      <c r="BE1884" s="4"/>
      <c r="BF1884" s="4"/>
      <c r="BG1884" s="4"/>
      <c r="BH1884" s="4"/>
      <c r="BI1884" s="4"/>
      <c r="BJ1884" s="4"/>
      <c r="BK1884" s="4"/>
      <c r="BL1884" s="4"/>
      <c r="BM1884" s="4"/>
      <c r="BN1884" s="4"/>
      <c r="BO1884" s="4"/>
      <c r="BP1884" s="4"/>
      <c r="BQ1884" s="4"/>
      <c r="BR1884" s="4"/>
      <c r="BS1884" s="4"/>
      <c r="BT1884" s="4"/>
      <c r="BU1884" s="4"/>
      <c r="BV1884" s="4"/>
      <c r="BW1884" s="4"/>
      <c r="BX1884" s="4"/>
      <c r="BY1884" s="4"/>
      <c r="BZ1884" s="4"/>
      <c r="CA1884" s="4"/>
      <c r="CB1884" s="4"/>
      <c r="CC1884" s="4"/>
      <c r="CD1884" s="4"/>
      <c r="CE1884" s="4"/>
      <c r="CF1884" s="4"/>
      <c r="CG1884" s="4"/>
      <c r="CH1884" s="4"/>
      <c r="CI1884" s="4"/>
      <c r="CJ1884" s="4"/>
      <c r="CK1884" s="4"/>
      <c r="CL1884" s="4"/>
      <c r="CM1884" s="4"/>
      <c r="CN1884" s="4"/>
      <c r="CO1884" s="4"/>
      <c r="CP1884" s="4"/>
      <c r="CQ1884" s="4"/>
      <c r="CR1884" s="4"/>
      <c r="CS1884" s="4"/>
      <c r="CT1884" s="4"/>
      <c r="CU1884" s="4"/>
      <c r="CV1884" s="4"/>
      <c r="CW1884" s="4"/>
    </row>
    <row r="1885" ht="12.75" customHeight="1">
      <c r="A1885" s="4"/>
      <c r="B1885" s="4"/>
      <c r="C1885" s="4"/>
      <c r="D1885" s="4"/>
      <c r="E1885" s="4"/>
      <c r="F1885" s="4"/>
      <c r="G1885" s="4"/>
      <c r="H1885" s="4"/>
      <c r="I1885" s="4"/>
      <c r="J1885" s="5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4"/>
      <c r="AH1885" s="4"/>
      <c r="AI1885" s="4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V1885" s="4"/>
      <c r="AW1885" s="4"/>
      <c r="AX1885" s="4"/>
      <c r="AY1885" s="4"/>
      <c r="AZ1885" s="4"/>
      <c r="BB1885" s="4"/>
      <c r="BC1885" s="4"/>
      <c r="BD1885" s="4"/>
      <c r="BE1885" s="4"/>
      <c r="BF1885" s="4"/>
      <c r="BG1885" s="4"/>
      <c r="BH1885" s="4"/>
      <c r="BI1885" s="4"/>
      <c r="BJ1885" s="4"/>
      <c r="BK1885" s="4"/>
      <c r="BL1885" s="4"/>
      <c r="BM1885" s="4"/>
      <c r="BN1885" s="4"/>
      <c r="BO1885" s="4"/>
      <c r="BP1885" s="4"/>
      <c r="BQ1885" s="4"/>
      <c r="BR1885" s="4"/>
      <c r="BS1885" s="4"/>
      <c r="BT1885" s="4"/>
      <c r="BU1885" s="4"/>
      <c r="BV1885" s="4"/>
      <c r="BW1885" s="4"/>
      <c r="BX1885" s="4"/>
      <c r="BY1885" s="4"/>
      <c r="BZ1885" s="4"/>
      <c r="CA1885" s="4"/>
      <c r="CB1885" s="4"/>
      <c r="CC1885" s="4"/>
      <c r="CD1885" s="4"/>
      <c r="CE1885" s="4"/>
      <c r="CF1885" s="4"/>
      <c r="CG1885" s="4"/>
      <c r="CH1885" s="4"/>
      <c r="CI1885" s="4"/>
      <c r="CJ1885" s="4"/>
      <c r="CK1885" s="4"/>
      <c r="CL1885" s="4"/>
      <c r="CM1885" s="4"/>
      <c r="CN1885" s="4"/>
      <c r="CO1885" s="4"/>
      <c r="CP1885" s="4"/>
      <c r="CQ1885" s="4"/>
      <c r="CR1885" s="4"/>
      <c r="CS1885" s="4"/>
      <c r="CT1885" s="4"/>
      <c r="CU1885" s="4"/>
      <c r="CV1885" s="4"/>
      <c r="CW1885" s="4"/>
    </row>
    <row r="1886" ht="12.75" customHeight="1">
      <c r="A1886" s="4"/>
      <c r="B1886" s="4"/>
      <c r="C1886" s="4"/>
      <c r="D1886" s="4"/>
      <c r="E1886" s="4"/>
      <c r="F1886" s="4"/>
      <c r="G1886" s="4"/>
      <c r="H1886" s="4"/>
      <c r="I1886" s="4"/>
      <c r="J1886" s="5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  <c r="AH1886" s="4"/>
      <c r="AI1886" s="4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V1886" s="4"/>
      <c r="AW1886" s="4"/>
      <c r="AX1886" s="4"/>
      <c r="AY1886" s="4"/>
      <c r="AZ1886" s="4"/>
      <c r="BB1886" s="4"/>
      <c r="BC1886" s="4"/>
      <c r="BD1886" s="4"/>
      <c r="BE1886" s="4"/>
      <c r="BF1886" s="4"/>
      <c r="BG1886" s="4"/>
      <c r="BH1886" s="4"/>
      <c r="BI1886" s="4"/>
      <c r="BJ1886" s="4"/>
      <c r="BK1886" s="4"/>
      <c r="BL1886" s="4"/>
      <c r="BM1886" s="4"/>
      <c r="BN1886" s="4"/>
      <c r="BO1886" s="4"/>
      <c r="BP1886" s="4"/>
      <c r="BQ1886" s="4"/>
      <c r="BR1886" s="4"/>
      <c r="BS1886" s="4"/>
      <c r="BT1886" s="4"/>
      <c r="BU1886" s="4"/>
      <c r="BV1886" s="4"/>
      <c r="BW1886" s="4"/>
      <c r="BX1886" s="4"/>
      <c r="BY1886" s="4"/>
      <c r="BZ1886" s="4"/>
      <c r="CA1886" s="4"/>
      <c r="CB1886" s="4"/>
      <c r="CC1886" s="4"/>
      <c r="CD1886" s="4"/>
      <c r="CE1886" s="4"/>
      <c r="CF1886" s="4"/>
      <c r="CG1886" s="4"/>
      <c r="CH1886" s="4"/>
      <c r="CI1886" s="4"/>
      <c r="CJ1886" s="4"/>
      <c r="CK1886" s="4"/>
      <c r="CL1886" s="4"/>
      <c r="CM1886" s="4"/>
      <c r="CN1886" s="4"/>
      <c r="CO1886" s="4"/>
      <c r="CP1886" s="4"/>
      <c r="CQ1886" s="4"/>
      <c r="CR1886" s="4"/>
      <c r="CS1886" s="4"/>
      <c r="CT1886" s="4"/>
      <c r="CU1886" s="4"/>
      <c r="CV1886" s="4"/>
      <c r="CW1886" s="4"/>
    </row>
    <row r="1887" ht="12.75" customHeight="1">
      <c r="A1887" s="4"/>
      <c r="B1887" s="4"/>
      <c r="C1887" s="4"/>
      <c r="D1887" s="4"/>
      <c r="E1887" s="4"/>
      <c r="F1887" s="4"/>
      <c r="G1887" s="4"/>
      <c r="H1887" s="4"/>
      <c r="I1887" s="4"/>
      <c r="J1887" s="5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  <c r="AH1887" s="4"/>
      <c r="AI1887" s="4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V1887" s="4"/>
      <c r="AW1887" s="4"/>
      <c r="AX1887" s="4"/>
      <c r="AY1887" s="4"/>
      <c r="AZ1887" s="4"/>
      <c r="BB1887" s="4"/>
      <c r="BC1887" s="4"/>
      <c r="BD1887" s="4"/>
      <c r="BE1887" s="4"/>
      <c r="BF1887" s="4"/>
      <c r="BG1887" s="4"/>
      <c r="BH1887" s="4"/>
      <c r="BI1887" s="4"/>
      <c r="BJ1887" s="4"/>
      <c r="BK1887" s="4"/>
      <c r="BL1887" s="4"/>
      <c r="BM1887" s="4"/>
      <c r="BN1887" s="4"/>
      <c r="BO1887" s="4"/>
      <c r="BP1887" s="4"/>
      <c r="BQ1887" s="4"/>
      <c r="BR1887" s="4"/>
      <c r="BS1887" s="4"/>
      <c r="BT1887" s="4"/>
      <c r="BU1887" s="4"/>
      <c r="BV1887" s="4"/>
      <c r="BW1887" s="4"/>
      <c r="BX1887" s="4"/>
      <c r="BY1887" s="4"/>
      <c r="BZ1887" s="4"/>
      <c r="CA1887" s="4"/>
      <c r="CB1887" s="4"/>
      <c r="CC1887" s="4"/>
      <c r="CD1887" s="4"/>
      <c r="CE1887" s="4"/>
      <c r="CF1887" s="4"/>
      <c r="CG1887" s="4"/>
      <c r="CH1887" s="4"/>
      <c r="CI1887" s="4"/>
      <c r="CJ1887" s="4"/>
      <c r="CK1887" s="4"/>
      <c r="CL1887" s="4"/>
      <c r="CM1887" s="4"/>
      <c r="CN1887" s="4"/>
      <c r="CO1887" s="4"/>
      <c r="CP1887" s="4"/>
      <c r="CQ1887" s="4"/>
      <c r="CR1887" s="4"/>
      <c r="CS1887" s="4"/>
      <c r="CT1887" s="4"/>
      <c r="CU1887" s="4"/>
      <c r="CV1887" s="4"/>
      <c r="CW1887" s="4"/>
    </row>
    <row r="1888" ht="12.75" customHeight="1">
      <c r="A1888" s="4"/>
      <c r="B1888" s="4"/>
      <c r="C1888" s="4"/>
      <c r="D1888" s="4"/>
      <c r="E1888" s="4"/>
      <c r="F1888" s="4"/>
      <c r="G1888" s="4"/>
      <c r="H1888" s="4"/>
      <c r="I1888" s="4"/>
      <c r="J1888" s="5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  <c r="AH1888" s="4"/>
      <c r="AI1888" s="4"/>
      <c r="AJ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V1888" s="4"/>
      <c r="AW1888" s="4"/>
      <c r="AX1888" s="4"/>
      <c r="AY1888" s="4"/>
      <c r="AZ1888" s="4"/>
      <c r="BB1888" s="4"/>
      <c r="BC1888" s="4"/>
      <c r="BD1888" s="4"/>
      <c r="BE1888" s="4"/>
      <c r="BF1888" s="4"/>
      <c r="BG1888" s="4"/>
      <c r="BH1888" s="4"/>
      <c r="BI1888" s="4"/>
      <c r="BJ1888" s="4"/>
      <c r="BK1888" s="4"/>
      <c r="BL1888" s="4"/>
      <c r="BM1888" s="4"/>
      <c r="BN1888" s="4"/>
      <c r="BO1888" s="4"/>
      <c r="BP1888" s="4"/>
      <c r="BQ1888" s="4"/>
      <c r="BR1888" s="4"/>
      <c r="BS1888" s="4"/>
      <c r="BT1888" s="4"/>
      <c r="BU1888" s="4"/>
      <c r="BV1888" s="4"/>
      <c r="BW1888" s="4"/>
      <c r="BX1888" s="4"/>
      <c r="BY1888" s="4"/>
      <c r="BZ1888" s="4"/>
      <c r="CA1888" s="4"/>
      <c r="CB1888" s="4"/>
      <c r="CC1888" s="4"/>
      <c r="CD1888" s="4"/>
      <c r="CE1888" s="4"/>
      <c r="CF1888" s="4"/>
      <c r="CG1888" s="4"/>
      <c r="CH1888" s="4"/>
      <c r="CI1888" s="4"/>
      <c r="CJ1888" s="4"/>
      <c r="CK1888" s="4"/>
      <c r="CL1888" s="4"/>
      <c r="CM1888" s="4"/>
      <c r="CN1888" s="4"/>
      <c r="CO1888" s="4"/>
      <c r="CP1888" s="4"/>
      <c r="CQ1888" s="4"/>
      <c r="CR1888" s="4"/>
      <c r="CS1888" s="4"/>
      <c r="CT1888" s="4"/>
      <c r="CU1888" s="4"/>
      <c r="CV1888" s="4"/>
      <c r="CW1888" s="4"/>
    </row>
    <row r="1889" ht="12.75" customHeight="1">
      <c r="A1889" s="4"/>
      <c r="B1889" s="4"/>
      <c r="C1889" s="4"/>
      <c r="D1889" s="4"/>
      <c r="E1889" s="4"/>
      <c r="F1889" s="4"/>
      <c r="G1889" s="4"/>
      <c r="H1889" s="4"/>
      <c r="I1889" s="4"/>
      <c r="J1889" s="5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  <c r="AH1889" s="4"/>
      <c r="AI1889" s="4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V1889" s="4"/>
      <c r="AW1889" s="4"/>
      <c r="AX1889" s="4"/>
      <c r="AY1889" s="4"/>
      <c r="AZ1889" s="4"/>
      <c r="BB1889" s="4"/>
      <c r="BC1889" s="4"/>
      <c r="BD1889" s="4"/>
      <c r="BE1889" s="4"/>
      <c r="BF1889" s="4"/>
      <c r="BG1889" s="4"/>
      <c r="BH1889" s="4"/>
      <c r="BI1889" s="4"/>
      <c r="BJ1889" s="4"/>
      <c r="BK1889" s="4"/>
      <c r="BL1889" s="4"/>
      <c r="BM1889" s="4"/>
      <c r="BN1889" s="4"/>
      <c r="BO1889" s="4"/>
      <c r="BP1889" s="4"/>
      <c r="BQ1889" s="4"/>
      <c r="BR1889" s="4"/>
      <c r="BS1889" s="4"/>
      <c r="BT1889" s="4"/>
      <c r="BU1889" s="4"/>
      <c r="BV1889" s="4"/>
      <c r="BW1889" s="4"/>
      <c r="BX1889" s="4"/>
      <c r="BY1889" s="4"/>
      <c r="BZ1889" s="4"/>
      <c r="CA1889" s="4"/>
      <c r="CB1889" s="4"/>
      <c r="CC1889" s="4"/>
      <c r="CD1889" s="4"/>
      <c r="CE1889" s="4"/>
      <c r="CF1889" s="4"/>
      <c r="CG1889" s="4"/>
      <c r="CH1889" s="4"/>
      <c r="CI1889" s="4"/>
      <c r="CJ1889" s="4"/>
      <c r="CK1889" s="4"/>
      <c r="CL1889" s="4"/>
      <c r="CM1889" s="4"/>
      <c r="CN1889" s="4"/>
      <c r="CO1889" s="4"/>
      <c r="CP1889" s="4"/>
      <c r="CQ1889" s="4"/>
      <c r="CR1889" s="4"/>
      <c r="CS1889" s="4"/>
      <c r="CT1889" s="4"/>
      <c r="CU1889" s="4"/>
      <c r="CV1889" s="4"/>
      <c r="CW1889" s="4"/>
    </row>
    <row r="1890" ht="12.75" customHeight="1">
      <c r="A1890" s="4"/>
      <c r="B1890" s="4"/>
      <c r="C1890" s="4"/>
      <c r="D1890" s="4"/>
      <c r="E1890" s="4"/>
      <c r="F1890" s="4"/>
      <c r="G1890" s="4"/>
      <c r="H1890" s="4"/>
      <c r="I1890" s="4"/>
      <c r="J1890" s="5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 s="4"/>
      <c r="AH1890" s="4"/>
      <c r="AI1890" s="4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V1890" s="4"/>
      <c r="AW1890" s="4"/>
      <c r="AX1890" s="4"/>
      <c r="AY1890" s="4"/>
      <c r="AZ1890" s="4"/>
      <c r="BB1890" s="4"/>
      <c r="BC1890" s="4"/>
      <c r="BD1890" s="4"/>
      <c r="BE1890" s="4"/>
      <c r="BF1890" s="4"/>
      <c r="BG1890" s="4"/>
      <c r="BH1890" s="4"/>
      <c r="BI1890" s="4"/>
      <c r="BJ1890" s="4"/>
      <c r="BK1890" s="4"/>
      <c r="BL1890" s="4"/>
      <c r="BM1890" s="4"/>
      <c r="BN1890" s="4"/>
      <c r="BO1890" s="4"/>
      <c r="BP1890" s="4"/>
      <c r="BQ1890" s="4"/>
      <c r="BR1890" s="4"/>
      <c r="BS1890" s="4"/>
      <c r="BT1890" s="4"/>
      <c r="BU1890" s="4"/>
      <c r="BV1890" s="4"/>
      <c r="BW1890" s="4"/>
      <c r="BX1890" s="4"/>
      <c r="BY1890" s="4"/>
      <c r="BZ1890" s="4"/>
      <c r="CA1890" s="4"/>
      <c r="CB1890" s="4"/>
      <c r="CC1890" s="4"/>
      <c r="CD1890" s="4"/>
      <c r="CE1890" s="4"/>
      <c r="CF1890" s="4"/>
      <c r="CG1890" s="4"/>
      <c r="CH1890" s="4"/>
      <c r="CI1890" s="4"/>
      <c r="CJ1890" s="4"/>
      <c r="CK1890" s="4"/>
      <c r="CL1890" s="4"/>
      <c r="CM1890" s="4"/>
      <c r="CN1890" s="4"/>
      <c r="CO1890" s="4"/>
      <c r="CP1890" s="4"/>
      <c r="CQ1890" s="4"/>
      <c r="CR1890" s="4"/>
      <c r="CS1890" s="4"/>
      <c r="CT1890" s="4"/>
      <c r="CU1890" s="4"/>
      <c r="CV1890" s="4"/>
      <c r="CW1890" s="4"/>
    </row>
    <row r="1891" ht="12.75" customHeight="1">
      <c r="A1891" s="4"/>
      <c r="B1891" s="4"/>
      <c r="C1891" s="4"/>
      <c r="D1891" s="4"/>
      <c r="E1891" s="4"/>
      <c r="F1891" s="4"/>
      <c r="G1891" s="4"/>
      <c r="H1891" s="4"/>
      <c r="I1891" s="4"/>
      <c r="J1891" s="5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H1891" s="4"/>
      <c r="AI1891" s="4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V1891" s="4"/>
      <c r="AW1891" s="4"/>
      <c r="AX1891" s="4"/>
      <c r="AY1891" s="4"/>
      <c r="AZ1891" s="4"/>
      <c r="BB1891" s="4"/>
      <c r="BC1891" s="4"/>
      <c r="BD1891" s="4"/>
      <c r="BE1891" s="4"/>
      <c r="BF1891" s="4"/>
      <c r="BG1891" s="4"/>
      <c r="BH1891" s="4"/>
      <c r="BI1891" s="4"/>
      <c r="BJ1891" s="4"/>
      <c r="BK1891" s="4"/>
      <c r="BL1891" s="4"/>
      <c r="BM1891" s="4"/>
      <c r="BN1891" s="4"/>
      <c r="BO1891" s="4"/>
      <c r="BP1891" s="4"/>
      <c r="BQ1891" s="4"/>
      <c r="BR1891" s="4"/>
      <c r="BS1891" s="4"/>
      <c r="BT1891" s="4"/>
      <c r="BU1891" s="4"/>
      <c r="BV1891" s="4"/>
      <c r="BW1891" s="4"/>
      <c r="BX1891" s="4"/>
      <c r="BY1891" s="4"/>
      <c r="BZ1891" s="4"/>
      <c r="CA1891" s="4"/>
      <c r="CB1891" s="4"/>
      <c r="CC1891" s="4"/>
      <c r="CD1891" s="4"/>
      <c r="CE1891" s="4"/>
      <c r="CF1891" s="4"/>
      <c r="CG1891" s="4"/>
      <c r="CH1891" s="4"/>
      <c r="CI1891" s="4"/>
      <c r="CJ1891" s="4"/>
      <c r="CK1891" s="4"/>
      <c r="CL1891" s="4"/>
      <c r="CM1891" s="4"/>
      <c r="CN1891" s="4"/>
      <c r="CO1891" s="4"/>
      <c r="CP1891" s="4"/>
      <c r="CQ1891" s="4"/>
      <c r="CR1891" s="4"/>
      <c r="CS1891" s="4"/>
      <c r="CT1891" s="4"/>
      <c r="CU1891" s="4"/>
      <c r="CV1891" s="4"/>
      <c r="CW1891" s="4"/>
    </row>
    <row r="1892" ht="12.75" customHeight="1">
      <c r="A1892" s="4"/>
      <c r="B1892" s="4"/>
      <c r="C1892" s="4"/>
      <c r="D1892" s="4"/>
      <c r="E1892" s="4"/>
      <c r="F1892" s="4"/>
      <c r="G1892" s="4"/>
      <c r="H1892" s="4"/>
      <c r="I1892" s="4"/>
      <c r="J1892" s="5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  <c r="AH1892" s="4"/>
      <c r="AI1892" s="4"/>
      <c r="AJ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V1892" s="4"/>
      <c r="AW1892" s="4"/>
      <c r="AX1892" s="4"/>
      <c r="AY1892" s="4"/>
      <c r="AZ1892" s="4"/>
      <c r="BB1892" s="4"/>
      <c r="BC1892" s="4"/>
      <c r="BD1892" s="4"/>
      <c r="BE1892" s="4"/>
      <c r="BF1892" s="4"/>
      <c r="BG1892" s="4"/>
      <c r="BH1892" s="4"/>
      <c r="BI1892" s="4"/>
      <c r="BJ1892" s="4"/>
      <c r="BK1892" s="4"/>
      <c r="BL1892" s="4"/>
      <c r="BM1892" s="4"/>
      <c r="BN1892" s="4"/>
      <c r="BO1892" s="4"/>
      <c r="BP1892" s="4"/>
      <c r="BQ1892" s="4"/>
      <c r="BR1892" s="4"/>
      <c r="BS1892" s="4"/>
      <c r="BT1892" s="4"/>
      <c r="BU1892" s="4"/>
      <c r="BV1892" s="4"/>
      <c r="BW1892" s="4"/>
      <c r="BX1892" s="4"/>
      <c r="BY1892" s="4"/>
      <c r="BZ1892" s="4"/>
      <c r="CA1892" s="4"/>
      <c r="CB1892" s="4"/>
      <c r="CC1892" s="4"/>
      <c r="CD1892" s="4"/>
      <c r="CE1892" s="4"/>
      <c r="CF1892" s="4"/>
      <c r="CG1892" s="4"/>
      <c r="CH1892" s="4"/>
      <c r="CI1892" s="4"/>
      <c r="CJ1892" s="4"/>
      <c r="CK1892" s="4"/>
      <c r="CL1892" s="4"/>
      <c r="CM1892" s="4"/>
      <c r="CN1892" s="4"/>
      <c r="CO1892" s="4"/>
      <c r="CP1892" s="4"/>
      <c r="CQ1892" s="4"/>
      <c r="CR1892" s="4"/>
      <c r="CS1892" s="4"/>
      <c r="CT1892" s="4"/>
      <c r="CU1892" s="4"/>
      <c r="CV1892" s="4"/>
      <c r="CW1892" s="4"/>
    </row>
    <row r="1893" ht="12.75" customHeight="1">
      <c r="A1893" s="4"/>
      <c r="B1893" s="4"/>
      <c r="C1893" s="4"/>
      <c r="D1893" s="4"/>
      <c r="E1893" s="4"/>
      <c r="F1893" s="4"/>
      <c r="G1893" s="4"/>
      <c r="H1893" s="4"/>
      <c r="I1893" s="4"/>
      <c r="J1893" s="5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H1893" s="4"/>
      <c r="AI1893" s="4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V1893" s="4"/>
      <c r="AW1893" s="4"/>
      <c r="AX1893" s="4"/>
      <c r="AY1893" s="4"/>
      <c r="AZ1893" s="4"/>
      <c r="BB1893" s="4"/>
      <c r="BC1893" s="4"/>
      <c r="BD1893" s="4"/>
      <c r="BE1893" s="4"/>
      <c r="BF1893" s="4"/>
      <c r="BG1893" s="4"/>
      <c r="BH1893" s="4"/>
      <c r="BI1893" s="4"/>
      <c r="BJ1893" s="4"/>
      <c r="BK1893" s="4"/>
      <c r="BL1893" s="4"/>
      <c r="BM1893" s="4"/>
      <c r="BN1893" s="4"/>
      <c r="BO1893" s="4"/>
      <c r="BP1893" s="4"/>
      <c r="BQ1893" s="4"/>
      <c r="BR1893" s="4"/>
      <c r="BS1893" s="4"/>
      <c r="BT1893" s="4"/>
      <c r="BU1893" s="4"/>
      <c r="BV1893" s="4"/>
      <c r="BW1893" s="4"/>
      <c r="BX1893" s="4"/>
      <c r="BY1893" s="4"/>
      <c r="BZ1893" s="4"/>
      <c r="CA1893" s="4"/>
      <c r="CB1893" s="4"/>
      <c r="CC1893" s="4"/>
      <c r="CD1893" s="4"/>
      <c r="CE1893" s="4"/>
      <c r="CF1893" s="4"/>
      <c r="CG1893" s="4"/>
      <c r="CH1893" s="4"/>
      <c r="CI1893" s="4"/>
      <c r="CJ1893" s="4"/>
      <c r="CK1893" s="4"/>
      <c r="CL1893" s="4"/>
      <c r="CM1893" s="4"/>
      <c r="CN1893" s="4"/>
      <c r="CO1893" s="4"/>
      <c r="CP1893" s="4"/>
      <c r="CQ1893" s="4"/>
      <c r="CR1893" s="4"/>
      <c r="CS1893" s="4"/>
      <c r="CT1893" s="4"/>
      <c r="CU1893" s="4"/>
      <c r="CV1893" s="4"/>
      <c r="CW1893" s="4"/>
    </row>
    <row r="1894" ht="12.75" customHeight="1">
      <c r="A1894" s="4"/>
      <c r="B1894" s="4"/>
      <c r="C1894" s="4"/>
      <c r="D1894" s="4"/>
      <c r="E1894" s="4"/>
      <c r="F1894" s="4"/>
      <c r="G1894" s="4"/>
      <c r="H1894" s="4"/>
      <c r="I1894" s="4"/>
      <c r="J1894" s="5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 s="4"/>
      <c r="AH1894" s="4"/>
      <c r="AI1894" s="4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V1894" s="4"/>
      <c r="AW1894" s="4"/>
      <c r="AX1894" s="4"/>
      <c r="AY1894" s="4"/>
      <c r="AZ1894" s="4"/>
      <c r="BB1894" s="4"/>
      <c r="BC1894" s="4"/>
      <c r="BD1894" s="4"/>
      <c r="BE1894" s="4"/>
      <c r="BF1894" s="4"/>
      <c r="BG1894" s="4"/>
      <c r="BH1894" s="4"/>
      <c r="BI1894" s="4"/>
      <c r="BJ1894" s="4"/>
      <c r="BK1894" s="4"/>
      <c r="BL1894" s="4"/>
      <c r="BM1894" s="4"/>
      <c r="BN1894" s="4"/>
      <c r="BO1894" s="4"/>
      <c r="BP1894" s="4"/>
      <c r="BQ1894" s="4"/>
      <c r="BR1894" s="4"/>
      <c r="BS1894" s="4"/>
      <c r="BT1894" s="4"/>
      <c r="BU1894" s="4"/>
      <c r="BV1894" s="4"/>
      <c r="BW1894" s="4"/>
      <c r="BX1894" s="4"/>
      <c r="BY1894" s="4"/>
      <c r="BZ1894" s="4"/>
      <c r="CA1894" s="4"/>
      <c r="CB1894" s="4"/>
      <c r="CC1894" s="4"/>
      <c r="CD1894" s="4"/>
      <c r="CE1894" s="4"/>
      <c r="CF1894" s="4"/>
      <c r="CG1894" s="4"/>
      <c r="CH1894" s="4"/>
      <c r="CI1894" s="4"/>
      <c r="CJ1894" s="4"/>
      <c r="CK1894" s="4"/>
      <c r="CL1894" s="4"/>
      <c r="CM1894" s="4"/>
      <c r="CN1894" s="4"/>
      <c r="CO1894" s="4"/>
      <c r="CP1894" s="4"/>
      <c r="CQ1894" s="4"/>
      <c r="CR1894" s="4"/>
      <c r="CS1894" s="4"/>
      <c r="CT1894" s="4"/>
      <c r="CU1894" s="4"/>
      <c r="CV1894" s="4"/>
      <c r="CW1894" s="4"/>
    </row>
    <row r="1895" ht="12.75" customHeight="1">
      <c r="A1895" s="4"/>
      <c r="B1895" s="4"/>
      <c r="C1895" s="4"/>
      <c r="D1895" s="4"/>
      <c r="E1895" s="4"/>
      <c r="F1895" s="4"/>
      <c r="G1895" s="4"/>
      <c r="H1895" s="4"/>
      <c r="I1895" s="4"/>
      <c r="J1895" s="5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  <c r="AH1895" s="4"/>
      <c r="AI1895" s="4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V1895" s="4"/>
      <c r="AW1895" s="4"/>
      <c r="AX1895" s="4"/>
      <c r="AY1895" s="4"/>
      <c r="AZ1895" s="4"/>
      <c r="BB1895" s="4"/>
      <c r="BC1895" s="4"/>
      <c r="BD1895" s="4"/>
      <c r="BE1895" s="4"/>
      <c r="BF1895" s="4"/>
      <c r="BG1895" s="4"/>
      <c r="BH1895" s="4"/>
      <c r="BI1895" s="4"/>
      <c r="BJ1895" s="4"/>
      <c r="BK1895" s="4"/>
      <c r="BL1895" s="4"/>
      <c r="BM1895" s="4"/>
      <c r="BN1895" s="4"/>
      <c r="BO1895" s="4"/>
      <c r="BP1895" s="4"/>
      <c r="BQ1895" s="4"/>
      <c r="BR1895" s="4"/>
      <c r="BS1895" s="4"/>
      <c r="BT1895" s="4"/>
      <c r="BU1895" s="4"/>
      <c r="BV1895" s="4"/>
      <c r="BW1895" s="4"/>
      <c r="BX1895" s="4"/>
      <c r="BY1895" s="4"/>
      <c r="BZ1895" s="4"/>
      <c r="CA1895" s="4"/>
      <c r="CB1895" s="4"/>
      <c r="CC1895" s="4"/>
      <c r="CD1895" s="4"/>
      <c r="CE1895" s="4"/>
      <c r="CF1895" s="4"/>
      <c r="CG1895" s="4"/>
      <c r="CH1895" s="4"/>
      <c r="CI1895" s="4"/>
      <c r="CJ1895" s="4"/>
      <c r="CK1895" s="4"/>
      <c r="CL1895" s="4"/>
      <c r="CM1895" s="4"/>
      <c r="CN1895" s="4"/>
      <c r="CO1895" s="4"/>
      <c r="CP1895" s="4"/>
      <c r="CQ1895" s="4"/>
      <c r="CR1895" s="4"/>
      <c r="CS1895" s="4"/>
      <c r="CT1895" s="4"/>
      <c r="CU1895" s="4"/>
      <c r="CV1895" s="4"/>
      <c r="CW1895" s="4"/>
    </row>
    <row r="1896" ht="12.75" customHeight="1">
      <c r="A1896" s="4"/>
      <c r="B1896" s="4"/>
      <c r="C1896" s="4"/>
      <c r="D1896" s="4"/>
      <c r="E1896" s="4"/>
      <c r="F1896" s="4"/>
      <c r="G1896" s="4"/>
      <c r="H1896" s="4"/>
      <c r="I1896" s="4"/>
      <c r="J1896" s="5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4"/>
      <c r="AH1896" s="4"/>
      <c r="AI1896" s="4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V1896" s="4"/>
      <c r="AW1896" s="4"/>
      <c r="AX1896" s="4"/>
      <c r="AY1896" s="4"/>
      <c r="AZ1896" s="4"/>
      <c r="BB1896" s="4"/>
      <c r="BC1896" s="4"/>
      <c r="BD1896" s="4"/>
      <c r="BE1896" s="4"/>
      <c r="BF1896" s="4"/>
      <c r="BG1896" s="4"/>
      <c r="BH1896" s="4"/>
      <c r="BI1896" s="4"/>
      <c r="BJ1896" s="4"/>
      <c r="BK1896" s="4"/>
      <c r="BL1896" s="4"/>
      <c r="BM1896" s="4"/>
      <c r="BN1896" s="4"/>
      <c r="BO1896" s="4"/>
      <c r="BP1896" s="4"/>
      <c r="BQ1896" s="4"/>
      <c r="BR1896" s="4"/>
      <c r="BS1896" s="4"/>
      <c r="BT1896" s="4"/>
      <c r="BU1896" s="4"/>
      <c r="BV1896" s="4"/>
      <c r="BW1896" s="4"/>
      <c r="BX1896" s="4"/>
      <c r="BY1896" s="4"/>
      <c r="BZ1896" s="4"/>
      <c r="CA1896" s="4"/>
      <c r="CB1896" s="4"/>
      <c r="CC1896" s="4"/>
      <c r="CD1896" s="4"/>
      <c r="CE1896" s="4"/>
      <c r="CF1896" s="4"/>
      <c r="CG1896" s="4"/>
      <c r="CH1896" s="4"/>
      <c r="CI1896" s="4"/>
      <c r="CJ1896" s="4"/>
      <c r="CK1896" s="4"/>
      <c r="CL1896" s="4"/>
      <c r="CM1896" s="4"/>
      <c r="CN1896" s="4"/>
      <c r="CO1896" s="4"/>
      <c r="CP1896" s="4"/>
      <c r="CQ1896" s="4"/>
      <c r="CR1896" s="4"/>
      <c r="CS1896" s="4"/>
      <c r="CT1896" s="4"/>
      <c r="CU1896" s="4"/>
      <c r="CV1896" s="4"/>
      <c r="CW1896" s="4"/>
    </row>
    <row r="1897" ht="12.75" customHeight="1">
      <c r="A1897" s="4"/>
      <c r="B1897" s="4"/>
      <c r="C1897" s="4"/>
      <c r="D1897" s="4"/>
      <c r="E1897" s="4"/>
      <c r="F1897" s="4"/>
      <c r="G1897" s="4"/>
      <c r="H1897" s="4"/>
      <c r="I1897" s="4"/>
      <c r="J1897" s="5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  <c r="AH1897" s="4"/>
      <c r="AI1897" s="4"/>
      <c r="AJ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V1897" s="4"/>
      <c r="AW1897" s="4"/>
      <c r="AX1897" s="4"/>
      <c r="AY1897" s="4"/>
      <c r="AZ1897" s="4"/>
      <c r="BB1897" s="4"/>
      <c r="BC1897" s="4"/>
      <c r="BD1897" s="4"/>
      <c r="BE1897" s="4"/>
      <c r="BF1897" s="4"/>
      <c r="BG1897" s="4"/>
      <c r="BH1897" s="4"/>
      <c r="BI1897" s="4"/>
      <c r="BJ1897" s="4"/>
      <c r="BK1897" s="4"/>
      <c r="BL1897" s="4"/>
      <c r="BM1897" s="4"/>
      <c r="BN1897" s="4"/>
      <c r="BO1897" s="4"/>
      <c r="BP1897" s="4"/>
      <c r="BQ1897" s="4"/>
      <c r="BR1897" s="4"/>
      <c r="BS1897" s="4"/>
      <c r="BT1897" s="4"/>
      <c r="BU1897" s="4"/>
      <c r="BV1897" s="4"/>
      <c r="BW1897" s="4"/>
      <c r="BX1897" s="4"/>
      <c r="BY1897" s="4"/>
      <c r="BZ1897" s="4"/>
      <c r="CA1897" s="4"/>
      <c r="CB1897" s="4"/>
      <c r="CC1897" s="4"/>
      <c r="CD1897" s="4"/>
      <c r="CE1897" s="4"/>
      <c r="CF1897" s="4"/>
      <c r="CG1897" s="4"/>
      <c r="CH1897" s="4"/>
      <c r="CI1897" s="4"/>
      <c r="CJ1897" s="4"/>
      <c r="CK1897" s="4"/>
      <c r="CL1897" s="4"/>
      <c r="CM1897" s="4"/>
      <c r="CN1897" s="4"/>
      <c r="CO1897" s="4"/>
      <c r="CP1897" s="4"/>
      <c r="CQ1897" s="4"/>
      <c r="CR1897" s="4"/>
      <c r="CS1897" s="4"/>
      <c r="CT1897" s="4"/>
      <c r="CU1897" s="4"/>
      <c r="CV1897" s="4"/>
      <c r="CW1897" s="4"/>
    </row>
    <row r="1898" ht="12.75" customHeight="1">
      <c r="A1898" s="4"/>
      <c r="B1898" s="4"/>
      <c r="C1898" s="4"/>
      <c r="D1898" s="4"/>
      <c r="E1898" s="4"/>
      <c r="F1898" s="4"/>
      <c r="G1898" s="4"/>
      <c r="H1898" s="4"/>
      <c r="I1898" s="4"/>
      <c r="J1898" s="5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 s="4"/>
      <c r="AH1898" s="4"/>
      <c r="AI1898" s="4"/>
      <c r="AJ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V1898" s="4"/>
      <c r="AW1898" s="4"/>
      <c r="AX1898" s="4"/>
      <c r="AY1898" s="4"/>
      <c r="AZ1898" s="4"/>
      <c r="BB1898" s="4"/>
      <c r="BC1898" s="4"/>
      <c r="BD1898" s="4"/>
      <c r="BE1898" s="4"/>
      <c r="BF1898" s="4"/>
      <c r="BG1898" s="4"/>
      <c r="BH1898" s="4"/>
      <c r="BI1898" s="4"/>
      <c r="BJ1898" s="4"/>
      <c r="BK1898" s="4"/>
      <c r="BL1898" s="4"/>
      <c r="BM1898" s="4"/>
      <c r="BN1898" s="4"/>
      <c r="BO1898" s="4"/>
      <c r="BP1898" s="4"/>
      <c r="BQ1898" s="4"/>
      <c r="BR1898" s="4"/>
      <c r="BS1898" s="4"/>
      <c r="BT1898" s="4"/>
      <c r="BU1898" s="4"/>
      <c r="BV1898" s="4"/>
      <c r="BW1898" s="4"/>
      <c r="BX1898" s="4"/>
      <c r="BY1898" s="4"/>
      <c r="BZ1898" s="4"/>
      <c r="CA1898" s="4"/>
      <c r="CB1898" s="4"/>
      <c r="CC1898" s="4"/>
      <c r="CD1898" s="4"/>
      <c r="CE1898" s="4"/>
      <c r="CF1898" s="4"/>
      <c r="CG1898" s="4"/>
      <c r="CH1898" s="4"/>
      <c r="CI1898" s="4"/>
      <c r="CJ1898" s="4"/>
      <c r="CK1898" s="4"/>
      <c r="CL1898" s="4"/>
      <c r="CM1898" s="4"/>
      <c r="CN1898" s="4"/>
      <c r="CO1898" s="4"/>
      <c r="CP1898" s="4"/>
      <c r="CQ1898" s="4"/>
      <c r="CR1898" s="4"/>
      <c r="CS1898" s="4"/>
      <c r="CT1898" s="4"/>
      <c r="CU1898" s="4"/>
      <c r="CV1898" s="4"/>
      <c r="CW1898" s="4"/>
    </row>
    <row r="1899" ht="12.75" customHeight="1">
      <c r="A1899" s="4"/>
      <c r="B1899" s="4"/>
      <c r="C1899" s="4"/>
      <c r="D1899" s="4"/>
      <c r="E1899" s="4"/>
      <c r="F1899" s="4"/>
      <c r="G1899" s="4"/>
      <c r="H1899" s="4"/>
      <c r="I1899" s="4"/>
      <c r="J1899" s="5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4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V1899" s="4"/>
      <c r="AW1899" s="4"/>
      <c r="AX1899" s="4"/>
      <c r="AY1899" s="4"/>
      <c r="AZ1899" s="4"/>
      <c r="BB1899" s="4"/>
      <c r="BC1899" s="4"/>
      <c r="BD1899" s="4"/>
      <c r="BE1899" s="4"/>
      <c r="BF1899" s="4"/>
      <c r="BG1899" s="4"/>
      <c r="BH1899" s="4"/>
      <c r="BI1899" s="4"/>
      <c r="BJ1899" s="4"/>
      <c r="BK1899" s="4"/>
      <c r="BL1899" s="4"/>
      <c r="BM1899" s="4"/>
      <c r="BN1899" s="4"/>
      <c r="BO1899" s="4"/>
      <c r="BP1899" s="4"/>
      <c r="BQ1899" s="4"/>
      <c r="BR1899" s="4"/>
      <c r="BS1899" s="4"/>
      <c r="BT1899" s="4"/>
      <c r="BU1899" s="4"/>
      <c r="BV1899" s="4"/>
      <c r="BW1899" s="4"/>
      <c r="BX1899" s="4"/>
      <c r="BY1899" s="4"/>
      <c r="BZ1899" s="4"/>
      <c r="CA1899" s="4"/>
      <c r="CB1899" s="4"/>
      <c r="CC1899" s="4"/>
      <c r="CD1899" s="4"/>
      <c r="CE1899" s="4"/>
      <c r="CF1899" s="4"/>
      <c r="CG1899" s="4"/>
      <c r="CH1899" s="4"/>
      <c r="CI1899" s="4"/>
      <c r="CJ1899" s="4"/>
      <c r="CK1899" s="4"/>
      <c r="CL1899" s="4"/>
      <c r="CM1899" s="4"/>
      <c r="CN1899" s="4"/>
      <c r="CO1899" s="4"/>
      <c r="CP1899" s="4"/>
      <c r="CQ1899" s="4"/>
      <c r="CR1899" s="4"/>
      <c r="CS1899" s="4"/>
      <c r="CT1899" s="4"/>
      <c r="CU1899" s="4"/>
      <c r="CV1899" s="4"/>
      <c r="CW1899" s="4"/>
    </row>
    <row r="1900" ht="12.75" customHeight="1">
      <c r="A1900" s="4"/>
      <c r="B1900" s="4"/>
      <c r="C1900" s="4"/>
      <c r="D1900" s="4"/>
      <c r="E1900" s="4"/>
      <c r="F1900" s="4"/>
      <c r="G1900" s="4"/>
      <c r="H1900" s="4"/>
      <c r="I1900" s="4"/>
      <c r="J1900" s="5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 s="4"/>
      <c r="AH1900" s="4"/>
      <c r="AI1900" s="4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V1900" s="4"/>
      <c r="AW1900" s="4"/>
      <c r="AX1900" s="4"/>
      <c r="AY1900" s="4"/>
      <c r="AZ1900" s="4"/>
      <c r="BB1900" s="4"/>
      <c r="BC1900" s="4"/>
      <c r="BD1900" s="4"/>
      <c r="BE1900" s="4"/>
      <c r="BF1900" s="4"/>
      <c r="BG1900" s="4"/>
      <c r="BH1900" s="4"/>
      <c r="BI1900" s="4"/>
      <c r="BJ1900" s="4"/>
      <c r="BK1900" s="4"/>
      <c r="BL1900" s="4"/>
      <c r="BM1900" s="4"/>
      <c r="BN1900" s="4"/>
      <c r="BO1900" s="4"/>
      <c r="BP1900" s="4"/>
      <c r="BQ1900" s="4"/>
      <c r="BR1900" s="4"/>
      <c r="BS1900" s="4"/>
      <c r="BT1900" s="4"/>
      <c r="BU1900" s="4"/>
      <c r="BV1900" s="4"/>
      <c r="BW1900" s="4"/>
      <c r="BX1900" s="4"/>
      <c r="BY1900" s="4"/>
      <c r="BZ1900" s="4"/>
      <c r="CA1900" s="4"/>
      <c r="CB1900" s="4"/>
      <c r="CC1900" s="4"/>
      <c r="CD1900" s="4"/>
      <c r="CE1900" s="4"/>
      <c r="CF1900" s="4"/>
      <c r="CG1900" s="4"/>
      <c r="CH1900" s="4"/>
      <c r="CI1900" s="4"/>
      <c r="CJ1900" s="4"/>
      <c r="CK1900" s="4"/>
      <c r="CL1900" s="4"/>
      <c r="CM1900" s="4"/>
      <c r="CN1900" s="4"/>
      <c r="CO1900" s="4"/>
      <c r="CP1900" s="4"/>
      <c r="CQ1900" s="4"/>
      <c r="CR1900" s="4"/>
      <c r="CS1900" s="4"/>
      <c r="CT1900" s="4"/>
      <c r="CU1900" s="4"/>
      <c r="CV1900" s="4"/>
      <c r="CW1900" s="4"/>
    </row>
    <row r="1901" ht="12.75" customHeight="1">
      <c r="A1901" s="4"/>
      <c r="B1901" s="4"/>
      <c r="C1901" s="4"/>
      <c r="D1901" s="4"/>
      <c r="E1901" s="4"/>
      <c r="F1901" s="4"/>
      <c r="G1901" s="4"/>
      <c r="H1901" s="4"/>
      <c r="I1901" s="4"/>
      <c r="J1901" s="5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  <c r="AH1901" s="4"/>
      <c r="AI1901" s="4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V1901" s="4"/>
      <c r="AW1901" s="4"/>
      <c r="AX1901" s="4"/>
      <c r="AY1901" s="4"/>
      <c r="AZ1901" s="4"/>
      <c r="BB1901" s="4"/>
      <c r="BC1901" s="4"/>
      <c r="BD1901" s="4"/>
      <c r="BE1901" s="4"/>
      <c r="BF1901" s="4"/>
      <c r="BG1901" s="4"/>
      <c r="BH1901" s="4"/>
      <c r="BI1901" s="4"/>
      <c r="BJ1901" s="4"/>
      <c r="BK1901" s="4"/>
      <c r="BL1901" s="4"/>
      <c r="BM1901" s="4"/>
      <c r="BN1901" s="4"/>
      <c r="BO1901" s="4"/>
      <c r="BP1901" s="4"/>
      <c r="BQ1901" s="4"/>
      <c r="BR1901" s="4"/>
      <c r="BS1901" s="4"/>
      <c r="BT1901" s="4"/>
      <c r="BU1901" s="4"/>
      <c r="BV1901" s="4"/>
      <c r="BW1901" s="4"/>
      <c r="BX1901" s="4"/>
      <c r="BY1901" s="4"/>
      <c r="BZ1901" s="4"/>
      <c r="CA1901" s="4"/>
      <c r="CB1901" s="4"/>
      <c r="CC1901" s="4"/>
      <c r="CD1901" s="4"/>
      <c r="CE1901" s="4"/>
      <c r="CF1901" s="4"/>
      <c r="CG1901" s="4"/>
      <c r="CH1901" s="4"/>
      <c r="CI1901" s="4"/>
      <c r="CJ1901" s="4"/>
      <c r="CK1901" s="4"/>
      <c r="CL1901" s="4"/>
      <c r="CM1901" s="4"/>
      <c r="CN1901" s="4"/>
      <c r="CO1901" s="4"/>
      <c r="CP1901" s="4"/>
      <c r="CQ1901" s="4"/>
      <c r="CR1901" s="4"/>
      <c r="CS1901" s="4"/>
      <c r="CT1901" s="4"/>
      <c r="CU1901" s="4"/>
      <c r="CV1901" s="4"/>
      <c r="CW1901" s="4"/>
    </row>
    <row r="1902" ht="12.75" customHeight="1">
      <c r="A1902" s="4"/>
      <c r="B1902" s="4"/>
      <c r="C1902" s="4"/>
      <c r="D1902" s="4"/>
      <c r="E1902" s="4"/>
      <c r="F1902" s="4"/>
      <c r="G1902" s="4"/>
      <c r="H1902" s="4"/>
      <c r="I1902" s="4"/>
      <c r="J1902" s="5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  <c r="AE1902" s="4"/>
      <c r="AF1902" s="4"/>
      <c r="AG1902" s="4"/>
      <c r="AH1902" s="4"/>
      <c r="AI1902" s="4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V1902" s="4"/>
      <c r="AW1902" s="4"/>
      <c r="AX1902" s="4"/>
      <c r="AY1902" s="4"/>
      <c r="AZ1902" s="4"/>
      <c r="BB1902" s="4"/>
      <c r="BC1902" s="4"/>
      <c r="BD1902" s="4"/>
      <c r="BE1902" s="4"/>
      <c r="BF1902" s="4"/>
      <c r="BG1902" s="4"/>
      <c r="BH1902" s="4"/>
      <c r="BI1902" s="4"/>
      <c r="BJ1902" s="4"/>
      <c r="BK1902" s="4"/>
      <c r="BL1902" s="4"/>
      <c r="BM1902" s="4"/>
      <c r="BN1902" s="4"/>
      <c r="BO1902" s="4"/>
      <c r="BP1902" s="4"/>
      <c r="BQ1902" s="4"/>
      <c r="BR1902" s="4"/>
      <c r="BS1902" s="4"/>
      <c r="BT1902" s="4"/>
      <c r="BU1902" s="4"/>
      <c r="BV1902" s="4"/>
      <c r="BW1902" s="4"/>
      <c r="BX1902" s="4"/>
      <c r="BY1902" s="4"/>
      <c r="BZ1902" s="4"/>
      <c r="CA1902" s="4"/>
      <c r="CB1902" s="4"/>
      <c r="CC1902" s="4"/>
      <c r="CD1902" s="4"/>
      <c r="CE1902" s="4"/>
      <c r="CF1902" s="4"/>
      <c r="CG1902" s="4"/>
      <c r="CH1902" s="4"/>
      <c r="CI1902" s="4"/>
      <c r="CJ1902" s="4"/>
      <c r="CK1902" s="4"/>
      <c r="CL1902" s="4"/>
      <c r="CM1902" s="4"/>
      <c r="CN1902" s="4"/>
      <c r="CO1902" s="4"/>
      <c r="CP1902" s="4"/>
      <c r="CQ1902" s="4"/>
      <c r="CR1902" s="4"/>
      <c r="CS1902" s="4"/>
      <c r="CT1902" s="4"/>
      <c r="CU1902" s="4"/>
      <c r="CV1902" s="4"/>
      <c r="CW1902" s="4"/>
    </row>
    <row r="1903" ht="12.75" customHeight="1">
      <c r="A1903" s="4"/>
      <c r="B1903" s="4"/>
      <c r="C1903" s="4"/>
      <c r="D1903" s="4"/>
      <c r="E1903" s="4"/>
      <c r="F1903" s="4"/>
      <c r="G1903" s="4"/>
      <c r="H1903" s="4"/>
      <c r="I1903" s="4"/>
      <c r="J1903" s="5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  <c r="AH1903" s="4"/>
      <c r="AI1903" s="4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V1903" s="4"/>
      <c r="AW1903" s="4"/>
      <c r="AX1903" s="4"/>
      <c r="AY1903" s="4"/>
      <c r="AZ1903" s="4"/>
      <c r="BB1903" s="4"/>
      <c r="BC1903" s="4"/>
      <c r="BD1903" s="4"/>
      <c r="BE1903" s="4"/>
      <c r="BF1903" s="4"/>
      <c r="BG1903" s="4"/>
      <c r="BH1903" s="4"/>
      <c r="BI1903" s="4"/>
      <c r="BJ1903" s="4"/>
      <c r="BK1903" s="4"/>
      <c r="BL1903" s="4"/>
      <c r="BM1903" s="4"/>
      <c r="BN1903" s="4"/>
      <c r="BO1903" s="4"/>
      <c r="BP1903" s="4"/>
      <c r="BQ1903" s="4"/>
      <c r="BR1903" s="4"/>
      <c r="BS1903" s="4"/>
      <c r="BT1903" s="4"/>
      <c r="BU1903" s="4"/>
      <c r="BV1903" s="4"/>
      <c r="BW1903" s="4"/>
      <c r="BX1903" s="4"/>
      <c r="BY1903" s="4"/>
      <c r="BZ1903" s="4"/>
      <c r="CA1903" s="4"/>
      <c r="CB1903" s="4"/>
      <c r="CC1903" s="4"/>
      <c r="CD1903" s="4"/>
      <c r="CE1903" s="4"/>
      <c r="CF1903" s="4"/>
      <c r="CG1903" s="4"/>
      <c r="CH1903" s="4"/>
      <c r="CI1903" s="4"/>
      <c r="CJ1903" s="4"/>
      <c r="CK1903" s="4"/>
      <c r="CL1903" s="4"/>
      <c r="CM1903" s="4"/>
      <c r="CN1903" s="4"/>
      <c r="CO1903" s="4"/>
      <c r="CP1903" s="4"/>
      <c r="CQ1903" s="4"/>
      <c r="CR1903" s="4"/>
      <c r="CS1903" s="4"/>
      <c r="CT1903" s="4"/>
      <c r="CU1903" s="4"/>
      <c r="CV1903" s="4"/>
      <c r="CW1903" s="4"/>
    </row>
    <row r="1904" ht="12.75" customHeight="1">
      <c r="A1904" s="4"/>
      <c r="B1904" s="4"/>
      <c r="C1904" s="4"/>
      <c r="D1904" s="4"/>
      <c r="E1904" s="4"/>
      <c r="F1904" s="4"/>
      <c r="G1904" s="4"/>
      <c r="H1904" s="4"/>
      <c r="I1904" s="4"/>
      <c r="J1904" s="5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  <c r="AG1904" s="4"/>
      <c r="AH1904" s="4"/>
      <c r="AI1904" s="4"/>
      <c r="AJ1904" s="4"/>
      <c r="AK1904" s="4"/>
      <c r="AL1904" s="4"/>
      <c r="AM1904" s="4"/>
      <c r="AN1904" s="4"/>
      <c r="AO1904" s="4"/>
      <c r="AP1904" s="4"/>
      <c r="AQ1904" s="4"/>
      <c r="AR1904" s="4"/>
      <c r="AS1904" s="4"/>
      <c r="AT1904" s="4"/>
      <c r="AV1904" s="4"/>
      <c r="AW1904" s="4"/>
      <c r="AX1904" s="4"/>
      <c r="AY1904" s="4"/>
      <c r="AZ1904" s="4"/>
      <c r="BB1904" s="4"/>
      <c r="BC1904" s="4"/>
      <c r="BD1904" s="4"/>
      <c r="BE1904" s="4"/>
      <c r="BF1904" s="4"/>
      <c r="BG1904" s="4"/>
      <c r="BH1904" s="4"/>
      <c r="BI1904" s="4"/>
      <c r="BJ1904" s="4"/>
      <c r="BK1904" s="4"/>
      <c r="BL1904" s="4"/>
      <c r="BM1904" s="4"/>
      <c r="BN1904" s="4"/>
      <c r="BO1904" s="4"/>
      <c r="BP1904" s="4"/>
      <c r="BQ1904" s="4"/>
      <c r="BR1904" s="4"/>
      <c r="BS1904" s="4"/>
      <c r="BT1904" s="4"/>
      <c r="BU1904" s="4"/>
      <c r="BV1904" s="4"/>
      <c r="BW1904" s="4"/>
      <c r="BX1904" s="4"/>
      <c r="BY1904" s="4"/>
      <c r="BZ1904" s="4"/>
      <c r="CA1904" s="4"/>
      <c r="CB1904" s="4"/>
      <c r="CC1904" s="4"/>
      <c r="CD1904" s="4"/>
      <c r="CE1904" s="4"/>
      <c r="CF1904" s="4"/>
      <c r="CG1904" s="4"/>
      <c r="CH1904" s="4"/>
      <c r="CI1904" s="4"/>
      <c r="CJ1904" s="4"/>
      <c r="CK1904" s="4"/>
      <c r="CL1904" s="4"/>
      <c r="CM1904" s="4"/>
      <c r="CN1904" s="4"/>
      <c r="CO1904" s="4"/>
      <c r="CP1904" s="4"/>
      <c r="CQ1904" s="4"/>
      <c r="CR1904" s="4"/>
      <c r="CS1904" s="4"/>
      <c r="CT1904" s="4"/>
      <c r="CU1904" s="4"/>
      <c r="CV1904" s="4"/>
      <c r="CW1904" s="4"/>
    </row>
    <row r="1905" ht="12.75" customHeight="1">
      <c r="A1905" s="4"/>
      <c r="B1905" s="4"/>
      <c r="C1905" s="4"/>
      <c r="D1905" s="4"/>
      <c r="E1905" s="4"/>
      <c r="F1905" s="4"/>
      <c r="G1905" s="4"/>
      <c r="H1905" s="4"/>
      <c r="I1905" s="4"/>
      <c r="J1905" s="5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  <c r="AH1905" s="4"/>
      <c r="AI1905" s="4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V1905" s="4"/>
      <c r="AW1905" s="4"/>
      <c r="AX1905" s="4"/>
      <c r="AY1905" s="4"/>
      <c r="AZ1905" s="4"/>
      <c r="BB1905" s="4"/>
      <c r="BC1905" s="4"/>
      <c r="BD1905" s="4"/>
      <c r="BE1905" s="4"/>
      <c r="BF1905" s="4"/>
      <c r="BG1905" s="4"/>
      <c r="BH1905" s="4"/>
      <c r="BI1905" s="4"/>
      <c r="BJ1905" s="4"/>
      <c r="BK1905" s="4"/>
      <c r="BL1905" s="4"/>
      <c r="BM1905" s="4"/>
      <c r="BN1905" s="4"/>
      <c r="BO1905" s="4"/>
      <c r="BP1905" s="4"/>
      <c r="BQ1905" s="4"/>
      <c r="BR1905" s="4"/>
      <c r="BS1905" s="4"/>
      <c r="BT1905" s="4"/>
      <c r="BU1905" s="4"/>
      <c r="BV1905" s="4"/>
      <c r="BW1905" s="4"/>
      <c r="BX1905" s="4"/>
      <c r="BY1905" s="4"/>
      <c r="BZ1905" s="4"/>
      <c r="CA1905" s="4"/>
      <c r="CB1905" s="4"/>
      <c r="CC1905" s="4"/>
      <c r="CD1905" s="4"/>
      <c r="CE1905" s="4"/>
      <c r="CF1905" s="4"/>
      <c r="CG1905" s="4"/>
      <c r="CH1905" s="4"/>
      <c r="CI1905" s="4"/>
      <c r="CJ1905" s="4"/>
      <c r="CK1905" s="4"/>
      <c r="CL1905" s="4"/>
      <c r="CM1905" s="4"/>
      <c r="CN1905" s="4"/>
      <c r="CO1905" s="4"/>
      <c r="CP1905" s="4"/>
      <c r="CQ1905" s="4"/>
      <c r="CR1905" s="4"/>
      <c r="CS1905" s="4"/>
      <c r="CT1905" s="4"/>
      <c r="CU1905" s="4"/>
      <c r="CV1905" s="4"/>
      <c r="CW1905" s="4"/>
    </row>
    <row r="1906" ht="12.75" customHeight="1">
      <c r="A1906" s="4"/>
      <c r="B1906" s="4"/>
      <c r="C1906" s="4"/>
      <c r="D1906" s="4"/>
      <c r="E1906" s="4"/>
      <c r="F1906" s="4"/>
      <c r="G1906" s="4"/>
      <c r="H1906" s="4"/>
      <c r="I1906" s="4"/>
      <c r="J1906" s="5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  <c r="AE1906" s="4"/>
      <c r="AF1906" s="4"/>
      <c r="AG1906" s="4"/>
      <c r="AH1906" s="4"/>
      <c r="AI1906" s="4"/>
      <c r="AJ1906" s="4"/>
      <c r="AK1906" s="4"/>
      <c r="AL1906" s="4"/>
      <c r="AM1906" s="4"/>
      <c r="AN1906" s="4"/>
      <c r="AO1906" s="4"/>
      <c r="AP1906" s="4"/>
      <c r="AQ1906" s="4"/>
      <c r="AR1906" s="4"/>
      <c r="AS1906" s="4"/>
      <c r="AT1906" s="4"/>
      <c r="AV1906" s="4"/>
      <c r="AW1906" s="4"/>
      <c r="AX1906" s="4"/>
      <c r="AY1906" s="4"/>
      <c r="AZ1906" s="4"/>
      <c r="BB1906" s="4"/>
      <c r="BC1906" s="4"/>
      <c r="BD1906" s="4"/>
      <c r="BE1906" s="4"/>
      <c r="BF1906" s="4"/>
      <c r="BG1906" s="4"/>
      <c r="BH1906" s="4"/>
      <c r="BI1906" s="4"/>
      <c r="BJ1906" s="4"/>
      <c r="BK1906" s="4"/>
      <c r="BL1906" s="4"/>
      <c r="BM1906" s="4"/>
      <c r="BN1906" s="4"/>
      <c r="BO1906" s="4"/>
      <c r="BP1906" s="4"/>
      <c r="BQ1906" s="4"/>
      <c r="BR1906" s="4"/>
      <c r="BS1906" s="4"/>
      <c r="BT1906" s="4"/>
      <c r="BU1906" s="4"/>
      <c r="BV1906" s="4"/>
      <c r="BW1906" s="4"/>
      <c r="BX1906" s="4"/>
      <c r="BY1906" s="4"/>
      <c r="BZ1906" s="4"/>
      <c r="CA1906" s="4"/>
      <c r="CB1906" s="4"/>
      <c r="CC1906" s="4"/>
      <c r="CD1906" s="4"/>
      <c r="CE1906" s="4"/>
      <c r="CF1906" s="4"/>
      <c r="CG1906" s="4"/>
      <c r="CH1906" s="4"/>
      <c r="CI1906" s="4"/>
      <c r="CJ1906" s="4"/>
      <c r="CK1906" s="4"/>
      <c r="CL1906" s="4"/>
      <c r="CM1906" s="4"/>
      <c r="CN1906" s="4"/>
      <c r="CO1906" s="4"/>
      <c r="CP1906" s="4"/>
      <c r="CQ1906" s="4"/>
      <c r="CR1906" s="4"/>
      <c r="CS1906" s="4"/>
      <c r="CT1906" s="4"/>
      <c r="CU1906" s="4"/>
      <c r="CV1906" s="4"/>
      <c r="CW1906" s="4"/>
    </row>
    <row r="1907" ht="12.75" customHeight="1">
      <c r="A1907" s="4"/>
      <c r="B1907" s="4"/>
      <c r="C1907" s="4"/>
      <c r="D1907" s="4"/>
      <c r="E1907" s="4"/>
      <c r="F1907" s="4"/>
      <c r="G1907" s="4"/>
      <c r="H1907" s="4"/>
      <c r="I1907" s="4"/>
      <c r="J1907" s="5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  <c r="AH1907" s="4"/>
      <c r="AI1907" s="4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V1907" s="4"/>
      <c r="AW1907" s="4"/>
      <c r="AX1907" s="4"/>
      <c r="AY1907" s="4"/>
      <c r="AZ1907" s="4"/>
      <c r="BB1907" s="4"/>
      <c r="BC1907" s="4"/>
      <c r="BD1907" s="4"/>
      <c r="BE1907" s="4"/>
      <c r="BF1907" s="4"/>
      <c r="BG1907" s="4"/>
      <c r="BH1907" s="4"/>
      <c r="BI1907" s="4"/>
      <c r="BJ1907" s="4"/>
      <c r="BK1907" s="4"/>
      <c r="BL1907" s="4"/>
      <c r="BM1907" s="4"/>
      <c r="BN1907" s="4"/>
      <c r="BO1907" s="4"/>
      <c r="BP1907" s="4"/>
      <c r="BQ1907" s="4"/>
      <c r="BR1907" s="4"/>
      <c r="BS1907" s="4"/>
      <c r="BT1907" s="4"/>
      <c r="BU1907" s="4"/>
      <c r="BV1907" s="4"/>
      <c r="BW1907" s="4"/>
      <c r="BX1907" s="4"/>
      <c r="BY1907" s="4"/>
      <c r="BZ1907" s="4"/>
      <c r="CA1907" s="4"/>
      <c r="CB1907" s="4"/>
      <c r="CC1907" s="4"/>
      <c r="CD1907" s="4"/>
      <c r="CE1907" s="4"/>
      <c r="CF1907" s="4"/>
      <c r="CG1907" s="4"/>
      <c r="CH1907" s="4"/>
      <c r="CI1907" s="4"/>
      <c r="CJ1907" s="4"/>
      <c r="CK1907" s="4"/>
      <c r="CL1907" s="4"/>
      <c r="CM1907" s="4"/>
      <c r="CN1907" s="4"/>
      <c r="CO1907" s="4"/>
      <c r="CP1907" s="4"/>
      <c r="CQ1907" s="4"/>
      <c r="CR1907" s="4"/>
      <c r="CS1907" s="4"/>
      <c r="CT1907" s="4"/>
      <c r="CU1907" s="4"/>
      <c r="CV1907" s="4"/>
      <c r="CW1907" s="4"/>
    </row>
    <row r="1908" ht="12.75" customHeight="1">
      <c r="A1908" s="4"/>
      <c r="B1908" s="4"/>
      <c r="C1908" s="4"/>
      <c r="D1908" s="4"/>
      <c r="E1908" s="4"/>
      <c r="F1908" s="4"/>
      <c r="G1908" s="4"/>
      <c r="H1908" s="4"/>
      <c r="I1908" s="4"/>
      <c r="J1908" s="5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 s="4"/>
      <c r="AH1908" s="4"/>
      <c r="AI1908" s="4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V1908" s="4"/>
      <c r="AW1908" s="4"/>
      <c r="AX1908" s="4"/>
      <c r="AY1908" s="4"/>
      <c r="AZ1908" s="4"/>
      <c r="BB1908" s="4"/>
      <c r="BC1908" s="4"/>
      <c r="BD1908" s="4"/>
      <c r="BE1908" s="4"/>
      <c r="BF1908" s="4"/>
      <c r="BG1908" s="4"/>
      <c r="BH1908" s="4"/>
      <c r="BI1908" s="4"/>
      <c r="BJ1908" s="4"/>
      <c r="BK1908" s="4"/>
      <c r="BL1908" s="4"/>
      <c r="BM1908" s="4"/>
      <c r="BN1908" s="4"/>
      <c r="BO1908" s="4"/>
      <c r="BP1908" s="4"/>
      <c r="BQ1908" s="4"/>
      <c r="BR1908" s="4"/>
      <c r="BS1908" s="4"/>
      <c r="BT1908" s="4"/>
      <c r="BU1908" s="4"/>
      <c r="BV1908" s="4"/>
      <c r="BW1908" s="4"/>
      <c r="BX1908" s="4"/>
      <c r="BY1908" s="4"/>
      <c r="BZ1908" s="4"/>
      <c r="CA1908" s="4"/>
      <c r="CB1908" s="4"/>
      <c r="CC1908" s="4"/>
      <c r="CD1908" s="4"/>
      <c r="CE1908" s="4"/>
      <c r="CF1908" s="4"/>
      <c r="CG1908" s="4"/>
      <c r="CH1908" s="4"/>
      <c r="CI1908" s="4"/>
      <c r="CJ1908" s="4"/>
      <c r="CK1908" s="4"/>
      <c r="CL1908" s="4"/>
      <c r="CM1908" s="4"/>
      <c r="CN1908" s="4"/>
      <c r="CO1908" s="4"/>
      <c r="CP1908" s="4"/>
      <c r="CQ1908" s="4"/>
      <c r="CR1908" s="4"/>
      <c r="CS1908" s="4"/>
      <c r="CT1908" s="4"/>
      <c r="CU1908" s="4"/>
      <c r="CV1908" s="4"/>
      <c r="CW1908" s="4"/>
    </row>
    <row r="1909" ht="12.75" customHeight="1">
      <c r="A1909" s="4"/>
      <c r="B1909" s="4"/>
      <c r="C1909" s="4"/>
      <c r="D1909" s="4"/>
      <c r="E1909" s="4"/>
      <c r="F1909" s="4"/>
      <c r="G1909" s="4"/>
      <c r="H1909" s="4"/>
      <c r="I1909" s="4"/>
      <c r="J1909" s="5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  <c r="AE1909" s="4"/>
      <c r="AF1909" s="4"/>
      <c r="AG1909" s="4"/>
      <c r="AH1909" s="4"/>
      <c r="AI1909" s="4"/>
      <c r="AJ1909" s="4"/>
      <c r="AK1909" s="4"/>
      <c r="AL1909" s="4"/>
      <c r="AM1909" s="4"/>
      <c r="AN1909" s="4"/>
      <c r="AO1909" s="4"/>
      <c r="AP1909" s="4"/>
      <c r="AQ1909" s="4"/>
      <c r="AR1909" s="4"/>
      <c r="AS1909" s="4"/>
      <c r="AT1909" s="4"/>
      <c r="AV1909" s="4"/>
      <c r="AW1909" s="4"/>
      <c r="AX1909" s="4"/>
      <c r="AY1909" s="4"/>
      <c r="AZ1909" s="4"/>
      <c r="BB1909" s="4"/>
      <c r="BC1909" s="4"/>
      <c r="BD1909" s="4"/>
      <c r="BE1909" s="4"/>
      <c r="BF1909" s="4"/>
      <c r="BG1909" s="4"/>
      <c r="BH1909" s="4"/>
      <c r="BI1909" s="4"/>
      <c r="BJ1909" s="4"/>
      <c r="BK1909" s="4"/>
      <c r="BL1909" s="4"/>
      <c r="BM1909" s="4"/>
      <c r="BN1909" s="4"/>
      <c r="BO1909" s="4"/>
      <c r="BP1909" s="4"/>
      <c r="BQ1909" s="4"/>
      <c r="BR1909" s="4"/>
      <c r="BS1909" s="4"/>
      <c r="BT1909" s="4"/>
      <c r="BU1909" s="4"/>
      <c r="BV1909" s="4"/>
      <c r="BW1909" s="4"/>
      <c r="BX1909" s="4"/>
      <c r="BY1909" s="4"/>
      <c r="BZ1909" s="4"/>
      <c r="CA1909" s="4"/>
      <c r="CB1909" s="4"/>
      <c r="CC1909" s="4"/>
      <c r="CD1909" s="4"/>
      <c r="CE1909" s="4"/>
      <c r="CF1909" s="4"/>
      <c r="CG1909" s="4"/>
      <c r="CH1909" s="4"/>
      <c r="CI1909" s="4"/>
      <c r="CJ1909" s="4"/>
      <c r="CK1909" s="4"/>
      <c r="CL1909" s="4"/>
      <c r="CM1909" s="4"/>
      <c r="CN1909" s="4"/>
      <c r="CO1909" s="4"/>
      <c r="CP1909" s="4"/>
      <c r="CQ1909" s="4"/>
      <c r="CR1909" s="4"/>
      <c r="CS1909" s="4"/>
      <c r="CT1909" s="4"/>
      <c r="CU1909" s="4"/>
      <c r="CV1909" s="4"/>
      <c r="CW1909" s="4"/>
    </row>
    <row r="1910" ht="12.75" customHeight="1">
      <c r="A1910" s="4"/>
      <c r="B1910" s="4"/>
      <c r="C1910" s="4"/>
      <c r="D1910" s="4"/>
      <c r="E1910" s="4"/>
      <c r="F1910" s="4"/>
      <c r="G1910" s="4"/>
      <c r="H1910" s="4"/>
      <c r="I1910" s="4"/>
      <c r="J1910" s="5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  <c r="AE1910" s="4"/>
      <c r="AF1910" s="4"/>
      <c r="AG1910" s="4"/>
      <c r="AH1910" s="4"/>
      <c r="AI1910" s="4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V1910" s="4"/>
      <c r="AW1910" s="4"/>
      <c r="AX1910" s="4"/>
      <c r="AY1910" s="4"/>
      <c r="AZ1910" s="4"/>
      <c r="BB1910" s="4"/>
      <c r="BC1910" s="4"/>
      <c r="BD1910" s="4"/>
      <c r="BE1910" s="4"/>
      <c r="BF1910" s="4"/>
      <c r="BG1910" s="4"/>
      <c r="BH1910" s="4"/>
      <c r="BI1910" s="4"/>
      <c r="BJ1910" s="4"/>
      <c r="BK1910" s="4"/>
      <c r="BL1910" s="4"/>
      <c r="BM1910" s="4"/>
      <c r="BN1910" s="4"/>
      <c r="BO1910" s="4"/>
      <c r="BP1910" s="4"/>
      <c r="BQ1910" s="4"/>
      <c r="BR1910" s="4"/>
      <c r="BS1910" s="4"/>
      <c r="BT1910" s="4"/>
      <c r="BU1910" s="4"/>
      <c r="BV1910" s="4"/>
      <c r="BW1910" s="4"/>
      <c r="BX1910" s="4"/>
      <c r="BY1910" s="4"/>
      <c r="BZ1910" s="4"/>
      <c r="CA1910" s="4"/>
      <c r="CB1910" s="4"/>
      <c r="CC1910" s="4"/>
      <c r="CD1910" s="4"/>
      <c r="CE1910" s="4"/>
      <c r="CF1910" s="4"/>
      <c r="CG1910" s="4"/>
      <c r="CH1910" s="4"/>
      <c r="CI1910" s="4"/>
      <c r="CJ1910" s="4"/>
      <c r="CK1910" s="4"/>
      <c r="CL1910" s="4"/>
      <c r="CM1910" s="4"/>
      <c r="CN1910" s="4"/>
      <c r="CO1910" s="4"/>
      <c r="CP1910" s="4"/>
      <c r="CQ1910" s="4"/>
      <c r="CR1910" s="4"/>
      <c r="CS1910" s="4"/>
      <c r="CT1910" s="4"/>
      <c r="CU1910" s="4"/>
      <c r="CV1910" s="4"/>
      <c r="CW1910" s="4"/>
    </row>
    <row r="1911" ht="12.75" customHeight="1">
      <c r="A1911" s="4"/>
      <c r="B1911" s="4"/>
      <c r="C1911" s="4"/>
      <c r="D1911" s="4"/>
      <c r="E1911" s="4"/>
      <c r="F1911" s="4"/>
      <c r="G1911" s="4"/>
      <c r="H1911" s="4"/>
      <c r="I1911" s="4"/>
      <c r="J1911" s="5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  <c r="AH1911" s="4"/>
      <c r="AI1911" s="4"/>
      <c r="AJ1911" s="4"/>
      <c r="AK1911" s="4"/>
      <c r="AL1911" s="4"/>
      <c r="AM1911" s="4"/>
      <c r="AN1911" s="4"/>
      <c r="AO1911" s="4"/>
      <c r="AP1911" s="4"/>
      <c r="AQ1911" s="4"/>
      <c r="AR1911" s="4"/>
      <c r="AS1911" s="4"/>
      <c r="AT1911" s="4"/>
      <c r="AV1911" s="4"/>
      <c r="AW1911" s="4"/>
      <c r="AX1911" s="4"/>
      <c r="AY1911" s="4"/>
      <c r="AZ1911" s="4"/>
      <c r="BB1911" s="4"/>
      <c r="BC1911" s="4"/>
      <c r="BD1911" s="4"/>
      <c r="BE1911" s="4"/>
      <c r="BF1911" s="4"/>
      <c r="BG1911" s="4"/>
      <c r="BH1911" s="4"/>
      <c r="BI1911" s="4"/>
      <c r="BJ1911" s="4"/>
      <c r="BK1911" s="4"/>
      <c r="BL1911" s="4"/>
      <c r="BM1911" s="4"/>
      <c r="BN1911" s="4"/>
      <c r="BO1911" s="4"/>
      <c r="BP1911" s="4"/>
      <c r="BQ1911" s="4"/>
      <c r="BR1911" s="4"/>
      <c r="BS1911" s="4"/>
      <c r="BT1911" s="4"/>
      <c r="BU1911" s="4"/>
      <c r="BV1911" s="4"/>
      <c r="BW1911" s="4"/>
      <c r="BX1911" s="4"/>
      <c r="BY1911" s="4"/>
      <c r="BZ1911" s="4"/>
      <c r="CA1911" s="4"/>
      <c r="CB1911" s="4"/>
      <c r="CC1911" s="4"/>
      <c r="CD1911" s="4"/>
      <c r="CE1911" s="4"/>
      <c r="CF1911" s="4"/>
      <c r="CG1911" s="4"/>
      <c r="CH1911" s="4"/>
      <c r="CI1911" s="4"/>
      <c r="CJ1911" s="4"/>
      <c r="CK1911" s="4"/>
      <c r="CL1911" s="4"/>
      <c r="CM1911" s="4"/>
      <c r="CN1911" s="4"/>
      <c r="CO1911" s="4"/>
      <c r="CP1911" s="4"/>
      <c r="CQ1911" s="4"/>
      <c r="CR1911" s="4"/>
      <c r="CS1911" s="4"/>
      <c r="CT1911" s="4"/>
      <c r="CU1911" s="4"/>
      <c r="CV1911" s="4"/>
      <c r="CW1911" s="4"/>
    </row>
    <row r="1912" ht="12.75" customHeight="1">
      <c r="A1912" s="4"/>
      <c r="B1912" s="4"/>
      <c r="C1912" s="4"/>
      <c r="D1912" s="4"/>
      <c r="E1912" s="4"/>
      <c r="F1912" s="4"/>
      <c r="G1912" s="4"/>
      <c r="H1912" s="4"/>
      <c r="I1912" s="4"/>
      <c r="J1912" s="5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 s="4"/>
      <c r="AH1912" s="4"/>
      <c r="AI1912" s="4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V1912" s="4"/>
      <c r="AW1912" s="4"/>
      <c r="AX1912" s="4"/>
      <c r="AY1912" s="4"/>
      <c r="AZ1912" s="4"/>
      <c r="BB1912" s="4"/>
      <c r="BC1912" s="4"/>
      <c r="BD1912" s="4"/>
      <c r="BE1912" s="4"/>
      <c r="BF1912" s="4"/>
      <c r="BG1912" s="4"/>
      <c r="BH1912" s="4"/>
      <c r="BI1912" s="4"/>
      <c r="BJ1912" s="4"/>
      <c r="BK1912" s="4"/>
      <c r="BL1912" s="4"/>
      <c r="BM1912" s="4"/>
      <c r="BN1912" s="4"/>
      <c r="BO1912" s="4"/>
      <c r="BP1912" s="4"/>
      <c r="BQ1912" s="4"/>
      <c r="BR1912" s="4"/>
      <c r="BS1912" s="4"/>
      <c r="BT1912" s="4"/>
      <c r="BU1912" s="4"/>
      <c r="BV1912" s="4"/>
      <c r="BW1912" s="4"/>
      <c r="BX1912" s="4"/>
      <c r="BY1912" s="4"/>
      <c r="BZ1912" s="4"/>
      <c r="CA1912" s="4"/>
      <c r="CB1912" s="4"/>
      <c r="CC1912" s="4"/>
      <c r="CD1912" s="4"/>
      <c r="CE1912" s="4"/>
      <c r="CF1912" s="4"/>
      <c r="CG1912" s="4"/>
      <c r="CH1912" s="4"/>
      <c r="CI1912" s="4"/>
      <c r="CJ1912" s="4"/>
      <c r="CK1912" s="4"/>
      <c r="CL1912" s="4"/>
      <c r="CM1912" s="4"/>
      <c r="CN1912" s="4"/>
      <c r="CO1912" s="4"/>
      <c r="CP1912" s="4"/>
      <c r="CQ1912" s="4"/>
      <c r="CR1912" s="4"/>
      <c r="CS1912" s="4"/>
      <c r="CT1912" s="4"/>
      <c r="CU1912" s="4"/>
      <c r="CV1912" s="4"/>
      <c r="CW1912" s="4"/>
    </row>
    <row r="1913" ht="12.75" customHeight="1">
      <c r="A1913" s="4"/>
      <c r="B1913" s="4"/>
      <c r="C1913" s="4"/>
      <c r="D1913" s="4"/>
      <c r="E1913" s="4"/>
      <c r="F1913" s="4"/>
      <c r="G1913" s="4"/>
      <c r="H1913" s="4"/>
      <c r="I1913" s="4"/>
      <c r="J1913" s="5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 s="4"/>
      <c r="AH1913" s="4"/>
      <c r="AI1913" s="4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V1913" s="4"/>
      <c r="AW1913" s="4"/>
      <c r="AX1913" s="4"/>
      <c r="AY1913" s="4"/>
      <c r="AZ1913" s="4"/>
      <c r="BB1913" s="4"/>
      <c r="BC1913" s="4"/>
      <c r="BD1913" s="4"/>
      <c r="BE1913" s="4"/>
      <c r="BF1913" s="4"/>
      <c r="BG1913" s="4"/>
      <c r="BH1913" s="4"/>
      <c r="BI1913" s="4"/>
      <c r="BJ1913" s="4"/>
      <c r="BK1913" s="4"/>
      <c r="BL1913" s="4"/>
      <c r="BM1913" s="4"/>
      <c r="BN1913" s="4"/>
      <c r="BO1913" s="4"/>
      <c r="BP1913" s="4"/>
      <c r="BQ1913" s="4"/>
      <c r="BR1913" s="4"/>
      <c r="BS1913" s="4"/>
      <c r="BT1913" s="4"/>
      <c r="BU1913" s="4"/>
      <c r="BV1913" s="4"/>
      <c r="BW1913" s="4"/>
      <c r="BX1913" s="4"/>
      <c r="BY1913" s="4"/>
      <c r="BZ1913" s="4"/>
      <c r="CA1913" s="4"/>
      <c r="CB1913" s="4"/>
      <c r="CC1913" s="4"/>
      <c r="CD1913" s="4"/>
      <c r="CE1913" s="4"/>
      <c r="CF1913" s="4"/>
      <c r="CG1913" s="4"/>
      <c r="CH1913" s="4"/>
      <c r="CI1913" s="4"/>
      <c r="CJ1913" s="4"/>
      <c r="CK1913" s="4"/>
      <c r="CL1913" s="4"/>
      <c r="CM1913" s="4"/>
      <c r="CN1913" s="4"/>
      <c r="CO1913" s="4"/>
      <c r="CP1913" s="4"/>
      <c r="CQ1913" s="4"/>
      <c r="CR1913" s="4"/>
      <c r="CS1913" s="4"/>
      <c r="CT1913" s="4"/>
      <c r="CU1913" s="4"/>
      <c r="CV1913" s="4"/>
      <c r="CW1913" s="4"/>
    </row>
    <row r="1914" ht="12.75" customHeight="1">
      <c r="A1914" s="4"/>
      <c r="B1914" s="4"/>
      <c r="C1914" s="4"/>
      <c r="D1914" s="4"/>
      <c r="E1914" s="4"/>
      <c r="F1914" s="4"/>
      <c r="G1914" s="4"/>
      <c r="H1914" s="4"/>
      <c r="I1914" s="4"/>
      <c r="J1914" s="5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 s="4"/>
      <c r="AH1914" s="4"/>
      <c r="AI1914" s="4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V1914" s="4"/>
      <c r="AW1914" s="4"/>
      <c r="AX1914" s="4"/>
      <c r="AY1914" s="4"/>
      <c r="AZ1914" s="4"/>
      <c r="BB1914" s="4"/>
      <c r="BC1914" s="4"/>
      <c r="BD1914" s="4"/>
      <c r="BE1914" s="4"/>
      <c r="BF1914" s="4"/>
      <c r="BG1914" s="4"/>
      <c r="BH1914" s="4"/>
      <c r="BI1914" s="4"/>
      <c r="BJ1914" s="4"/>
      <c r="BK1914" s="4"/>
      <c r="BL1914" s="4"/>
      <c r="BM1914" s="4"/>
      <c r="BN1914" s="4"/>
      <c r="BO1914" s="4"/>
      <c r="BP1914" s="4"/>
      <c r="BQ1914" s="4"/>
      <c r="BR1914" s="4"/>
      <c r="BS1914" s="4"/>
      <c r="BT1914" s="4"/>
      <c r="BU1914" s="4"/>
      <c r="BV1914" s="4"/>
      <c r="BW1914" s="4"/>
      <c r="BX1914" s="4"/>
      <c r="BY1914" s="4"/>
      <c r="BZ1914" s="4"/>
      <c r="CA1914" s="4"/>
      <c r="CB1914" s="4"/>
      <c r="CC1914" s="4"/>
      <c r="CD1914" s="4"/>
      <c r="CE1914" s="4"/>
      <c r="CF1914" s="4"/>
      <c r="CG1914" s="4"/>
      <c r="CH1914" s="4"/>
      <c r="CI1914" s="4"/>
      <c r="CJ1914" s="4"/>
      <c r="CK1914" s="4"/>
      <c r="CL1914" s="4"/>
      <c r="CM1914" s="4"/>
      <c r="CN1914" s="4"/>
      <c r="CO1914" s="4"/>
      <c r="CP1914" s="4"/>
      <c r="CQ1914" s="4"/>
      <c r="CR1914" s="4"/>
      <c r="CS1914" s="4"/>
      <c r="CT1914" s="4"/>
      <c r="CU1914" s="4"/>
      <c r="CV1914" s="4"/>
      <c r="CW1914" s="4"/>
    </row>
    <row r="1915" ht="12.75" customHeight="1">
      <c r="A1915" s="4"/>
      <c r="B1915" s="4"/>
      <c r="C1915" s="4"/>
      <c r="D1915" s="4"/>
      <c r="E1915" s="4"/>
      <c r="F1915" s="4"/>
      <c r="G1915" s="4"/>
      <c r="H1915" s="4"/>
      <c r="I1915" s="4"/>
      <c r="J1915" s="5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V1915" s="4"/>
      <c r="AW1915" s="4"/>
      <c r="AX1915" s="4"/>
      <c r="AY1915" s="4"/>
      <c r="AZ1915" s="4"/>
      <c r="BB1915" s="4"/>
      <c r="BC1915" s="4"/>
      <c r="BD1915" s="4"/>
      <c r="BE1915" s="4"/>
      <c r="BF1915" s="4"/>
      <c r="BG1915" s="4"/>
      <c r="BH1915" s="4"/>
      <c r="BI1915" s="4"/>
      <c r="BJ1915" s="4"/>
      <c r="BK1915" s="4"/>
      <c r="BL1915" s="4"/>
      <c r="BM1915" s="4"/>
      <c r="BN1915" s="4"/>
      <c r="BO1915" s="4"/>
      <c r="BP1915" s="4"/>
      <c r="BQ1915" s="4"/>
      <c r="BR1915" s="4"/>
      <c r="BS1915" s="4"/>
      <c r="BT1915" s="4"/>
      <c r="BU1915" s="4"/>
      <c r="BV1915" s="4"/>
      <c r="BW1915" s="4"/>
      <c r="BX1915" s="4"/>
      <c r="BY1915" s="4"/>
      <c r="BZ1915" s="4"/>
      <c r="CA1915" s="4"/>
      <c r="CB1915" s="4"/>
      <c r="CC1915" s="4"/>
      <c r="CD1915" s="4"/>
      <c r="CE1915" s="4"/>
      <c r="CF1915" s="4"/>
      <c r="CG1915" s="4"/>
      <c r="CH1915" s="4"/>
      <c r="CI1915" s="4"/>
      <c r="CJ1915" s="4"/>
      <c r="CK1915" s="4"/>
      <c r="CL1915" s="4"/>
      <c r="CM1915" s="4"/>
      <c r="CN1915" s="4"/>
      <c r="CO1915" s="4"/>
      <c r="CP1915" s="4"/>
      <c r="CQ1915" s="4"/>
      <c r="CR1915" s="4"/>
      <c r="CS1915" s="4"/>
      <c r="CT1915" s="4"/>
      <c r="CU1915" s="4"/>
      <c r="CV1915" s="4"/>
      <c r="CW1915" s="4"/>
    </row>
    <row r="1916" ht="12.75" customHeight="1">
      <c r="A1916" s="4"/>
      <c r="B1916" s="4"/>
      <c r="C1916" s="4"/>
      <c r="D1916" s="4"/>
      <c r="E1916" s="4"/>
      <c r="F1916" s="4"/>
      <c r="G1916" s="4"/>
      <c r="H1916" s="4"/>
      <c r="I1916" s="4"/>
      <c r="J1916" s="5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  <c r="AF1916" s="4"/>
      <c r="AG1916" s="4"/>
      <c r="AH1916" s="4"/>
      <c r="AI1916" s="4"/>
      <c r="AJ1916" s="4"/>
      <c r="AK1916" s="4"/>
      <c r="AL1916" s="4"/>
      <c r="AM1916" s="4"/>
      <c r="AN1916" s="4"/>
      <c r="AO1916" s="4"/>
      <c r="AP1916" s="4"/>
      <c r="AQ1916" s="4"/>
      <c r="AR1916" s="4"/>
      <c r="AS1916" s="4"/>
      <c r="AT1916" s="4"/>
      <c r="AV1916" s="4"/>
      <c r="AW1916" s="4"/>
      <c r="AX1916" s="4"/>
      <c r="AY1916" s="4"/>
      <c r="AZ1916" s="4"/>
      <c r="BB1916" s="4"/>
      <c r="BC1916" s="4"/>
      <c r="BD1916" s="4"/>
      <c r="BE1916" s="4"/>
      <c r="BF1916" s="4"/>
      <c r="BG1916" s="4"/>
      <c r="BH1916" s="4"/>
      <c r="BI1916" s="4"/>
      <c r="BJ1916" s="4"/>
      <c r="BK1916" s="4"/>
      <c r="BL1916" s="4"/>
      <c r="BM1916" s="4"/>
      <c r="BN1916" s="4"/>
      <c r="BO1916" s="4"/>
      <c r="BP1916" s="4"/>
      <c r="BQ1916" s="4"/>
      <c r="BR1916" s="4"/>
      <c r="BS1916" s="4"/>
      <c r="BT1916" s="4"/>
      <c r="BU1916" s="4"/>
      <c r="BV1916" s="4"/>
      <c r="BW1916" s="4"/>
      <c r="BX1916" s="4"/>
      <c r="BY1916" s="4"/>
      <c r="BZ1916" s="4"/>
      <c r="CA1916" s="4"/>
      <c r="CB1916" s="4"/>
      <c r="CC1916" s="4"/>
      <c r="CD1916" s="4"/>
      <c r="CE1916" s="4"/>
      <c r="CF1916" s="4"/>
      <c r="CG1916" s="4"/>
      <c r="CH1916" s="4"/>
      <c r="CI1916" s="4"/>
      <c r="CJ1916" s="4"/>
      <c r="CK1916" s="4"/>
      <c r="CL1916" s="4"/>
      <c r="CM1916" s="4"/>
      <c r="CN1916" s="4"/>
      <c r="CO1916" s="4"/>
      <c r="CP1916" s="4"/>
      <c r="CQ1916" s="4"/>
      <c r="CR1916" s="4"/>
      <c r="CS1916" s="4"/>
      <c r="CT1916" s="4"/>
      <c r="CU1916" s="4"/>
      <c r="CV1916" s="4"/>
      <c r="CW1916" s="4"/>
    </row>
  </sheetData>
  <autoFilter ref="$AL$3:$AW$1633"/>
  <mergeCells count="1">
    <mergeCell ref="A1:E2"/>
  </mergeCells>
  <conditionalFormatting sqref="L25:L45 L121:L141">
    <cfRule type="colorScale" priority="1">
      <colorScale>
        <cfvo type="min"/>
        <cfvo type="max"/>
        <color rgb="FF63BE7B"/>
        <color rgb="FFFCFCFF"/>
      </colorScale>
    </cfRule>
  </conditionalFormatting>
  <conditionalFormatting sqref="L88:L101">
    <cfRule type="colorScale" priority="2">
      <colorScale>
        <cfvo type="min"/>
        <cfvo type="max"/>
        <color rgb="FF63BE7B"/>
        <color rgb="FFFCFCFF"/>
      </colorScale>
    </cfRule>
  </conditionalFormatting>
  <conditionalFormatting sqref="M72:Z8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104:Z117">
    <cfRule type="colorScale" priority="4">
      <colorScale>
        <cfvo type="min"/>
        <cfvo type="max"/>
        <color rgb="FFFCFCFF"/>
        <color rgb="FF63BE7B"/>
      </colorScale>
    </cfRule>
  </conditionalFormatting>
  <conditionalFormatting sqref="M48:AA68 M144:AA164">
    <cfRule type="colorScale" priority="5">
      <colorScale>
        <cfvo type="min"/>
        <cfvo type="max"/>
        <color rgb="FFFCFCFF"/>
        <color rgb="FF63BE7B"/>
      </colorScale>
    </cfRule>
  </conditionalFormatting>
  <conditionalFormatting sqref="AA72:AA85">
    <cfRule type="colorScale" priority="6">
      <colorScale>
        <cfvo type="min"/>
        <cfvo type="max"/>
        <color rgb="FFFCFCFF"/>
        <color rgb="FFF8696B"/>
      </colorScale>
    </cfRule>
  </conditionalFormatting>
  <conditionalFormatting sqref="AB4:AB22 AB216:AB234">
    <cfRule type="colorScale" priority="7">
      <colorScale>
        <cfvo type="min"/>
        <cfvo type="max"/>
        <color rgb="FFFCFCFF"/>
        <color rgb="FFF8696B"/>
      </colorScale>
    </cfRule>
  </conditionalFormatting>
  <conditionalFormatting sqref="AB72:AB75">
    <cfRule type="colorScale" priority="8">
      <colorScale>
        <cfvo type="min"/>
        <cfvo type="max"/>
        <color rgb="FFF8696B"/>
        <color rgb="FFFCFCFF"/>
      </colorScale>
    </cfRule>
  </conditionalFormatting>
  <conditionalFormatting sqref="AB72:AB85">
    <cfRule type="colorScale" priority="9">
      <colorScale>
        <cfvo type="min"/>
        <cfvo type="max"/>
        <color rgb="FF63BE7B"/>
        <color rgb="FFFCFCFF"/>
      </colorScale>
    </cfRule>
  </conditionalFormatting>
  <conditionalFormatting sqref="AB88:AB101">
    <cfRule type="colorScale" priority="10">
      <colorScale>
        <cfvo type="min"/>
        <cfvo type="max"/>
        <color rgb="FF63BE7B"/>
        <color rgb="FFFCFCFF"/>
      </colorScale>
    </cfRule>
  </conditionalFormatting>
  <conditionalFormatting sqref="AB104:AB117">
    <cfRule type="colorScale" priority="11">
      <colorScale>
        <cfvo type="min"/>
        <cfvo type="max"/>
        <color rgb="FFF8696B"/>
        <color rgb="FFFCFCFF"/>
      </colorScale>
    </cfRule>
  </conditionalFormatting>
  <conditionalFormatting sqref="AC4:AC22 AC216:AC234">
    <cfRule type="colorScale" priority="12">
      <colorScale>
        <cfvo type="min"/>
        <cfvo type="max"/>
        <color rgb="FF63BE7B"/>
        <color rgb="FFFCFCFF"/>
      </colorScale>
    </cfRule>
  </conditionalFormatting>
  <conditionalFormatting sqref="AC25:AC45 AC121:AC141">
    <cfRule type="colorScale" priority="13">
      <colorScale>
        <cfvo type="min"/>
        <cfvo type="max"/>
        <color rgb="FF63BE7B"/>
        <color rgb="FFFCFCFF"/>
      </colorScale>
    </cfRule>
  </conditionalFormatting>
  <conditionalFormatting sqref="AC48:AC68 AC144:AC164">
    <cfRule type="colorScale" priority="14">
      <colorScale>
        <cfvo type="min"/>
        <cfvo type="max"/>
        <color rgb="FFF8696B"/>
        <color rgb="FFFCFCFF"/>
      </colorScale>
    </cfRule>
  </conditionalFormatting>
  <conditionalFormatting sqref="AC72:AC85">
    <cfRule type="colorScale" priority="1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D88:AE101">
    <cfRule type="colorScale" priority="16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D104:AE117">
    <cfRule type="colorScale" priority="17">
      <colorScale>
        <cfvo type="min"/>
        <cfvo type="max"/>
        <color rgb="FFFCFCFF"/>
        <color rgb="FF63BE7B"/>
      </colorScale>
    </cfRule>
  </conditionalFormatting>
  <conditionalFormatting sqref="AJ5:AJ18">
    <cfRule type="colorScale" priority="18">
      <colorScale>
        <cfvo type="min"/>
        <cfvo type="max"/>
        <color rgb="FFFCFCFF"/>
        <color rgb="FFF8696B"/>
      </colorScale>
    </cfRule>
  </conditionalFormatting>
  <conditionalFormatting sqref="BO44:BO57">
    <cfRule type="colorScale" priority="19">
      <colorScale>
        <cfvo type="min"/>
        <cfvo type="max"/>
        <color rgb="FFFCFCFF"/>
        <color rgb="FF63BE7B"/>
      </colorScale>
    </cfRule>
  </conditionalFormatting>
  <conditionalFormatting sqref="BO61:BO74">
    <cfRule type="colorScale" priority="20">
      <colorScale>
        <cfvo type="min"/>
        <cfvo type="max"/>
        <color rgb="FFFCFCFF"/>
        <color rgb="FF63BE7B"/>
      </colorScale>
    </cfRule>
  </conditionalFormatting>
  <conditionalFormatting sqref="BU44:BU57">
    <cfRule type="colorScale" priority="21">
      <colorScale>
        <cfvo type="min"/>
        <cfvo type="max"/>
        <color rgb="FFFCFCFF"/>
        <color rgb="FF63BE7B"/>
      </colorScale>
    </cfRule>
  </conditionalFormatting>
  <conditionalFormatting sqref="BU61:BU74">
    <cfRule type="colorScale" priority="22">
      <colorScale>
        <cfvo type="min"/>
        <cfvo type="max"/>
        <color rgb="FFFCFCFF"/>
        <color rgb="FF63BE7B"/>
      </colorScale>
    </cfRule>
  </conditionalFormatting>
  <conditionalFormatting sqref="BU61:BV74">
    <cfRule type="colorScale" priority="23">
      <colorScale>
        <cfvo type="min"/>
        <cfvo type="max"/>
        <color rgb="FFFCFCFF"/>
        <color rgb="FF63BE7B"/>
      </colorScale>
    </cfRule>
  </conditionalFormatting>
  <conditionalFormatting sqref="BV44:BV57 CC44:CC57">
    <cfRule type="colorScale" priority="24">
      <colorScale>
        <cfvo type="min"/>
        <cfvo type="formula" val="0"/>
        <cfvo type="max"/>
        <color rgb="FFF8696B"/>
        <color rgb="FFFCFCFF"/>
        <color rgb="FF63BE7B"/>
      </colorScale>
    </cfRule>
  </conditionalFormatting>
  <conditionalFormatting sqref="BV61:BV74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L168:AA188">
    <cfRule type="colorScale" priority="26">
      <colorScale>
        <cfvo type="min"/>
        <cfvo type="max"/>
        <color rgb="FFFFFFFF"/>
        <color rgb="FF57BB8A"/>
      </colorScale>
    </cfRule>
  </conditionalFormatting>
  <conditionalFormatting sqref="L193:AA213">
    <cfRule type="colorScale" priority="27">
      <colorScale>
        <cfvo type="min"/>
        <cfvo type="max"/>
        <color rgb="FFFFFFFF"/>
        <color rgb="FF57BB8A"/>
      </colorScale>
    </cfRule>
  </conditionalFormatting>
  <conditionalFormatting sqref="M4:AA22 M216:AA234">
    <cfRule type="colorScale" priority="28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rintOptions/>
  <pageMargins bottom="0.75" footer="0.0" header="0.0" left="0.7" right="0.7" top="0.75"/>
  <pageSetup orientation="landscape"/>
  <drawing r:id="rId1"/>
  <tableParts count="15"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</tableParts>
</worksheet>
</file>