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McMaster Scraper" sheetId="1" r:id="rId1"/>
    <sheet name="Design Table" sheetId="2" r:id="rId2"/>
  </sheets>
  <calcPr calcId="145621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B2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" i="2"/>
  <c r="C3" i="2"/>
  <c r="C4" i="2"/>
  <c r="C5" i="2"/>
  <c r="C6" i="2"/>
  <c r="A6" i="2" s="1"/>
  <c r="F6" i="2" s="1"/>
  <c r="C7" i="2"/>
  <c r="A7" i="2" s="1"/>
  <c r="F7" i="2" s="1"/>
  <c r="C8" i="2"/>
  <c r="A8" i="2" s="1"/>
  <c r="F8" i="2" s="1"/>
  <c r="C9" i="2"/>
  <c r="C10" i="2"/>
  <c r="C11" i="2"/>
  <c r="C12" i="2"/>
  <c r="C13" i="2"/>
  <c r="C14" i="2"/>
  <c r="A14" i="2" s="1"/>
  <c r="F14" i="2" s="1"/>
  <c r="C15" i="2"/>
  <c r="A15" i="2" s="1"/>
  <c r="F15" i="2" s="1"/>
  <c r="C16" i="2"/>
  <c r="A16" i="2" s="1"/>
  <c r="F16" i="2" s="1"/>
  <c r="C17" i="2"/>
  <c r="C18" i="2"/>
  <c r="C19" i="2"/>
  <c r="C20" i="2"/>
  <c r="C21" i="2"/>
  <c r="C22" i="2"/>
  <c r="A22" i="2" s="1"/>
  <c r="F22" i="2" s="1"/>
  <c r="C23" i="2"/>
  <c r="A23" i="2" s="1"/>
  <c r="F23" i="2" s="1"/>
  <c r="C2" i="2"/>
  <c r="A2" i="2" s="1"/>
  <c r="F2" i="2" s="1"/>
  <c r="I3" i="1"/>
  <c r="J3" i="1"/>
  <c r="I4" i="1"/>
  <c r="J4" i="1" s="1"/>
  <c r="I5" i="1"/>
  <c r="J5" i="1"/>
  <c r="I6" i="1"/>
  <c r="J6" i="1" s="1"/>
  <c r="I7" i="1"/>
  <c r="J7" i="1"/>
  <c r="I8" i="1"/>
  <c r="J8" i="1" s="1"/>
  <c r="I9" i="1"/>
  <c r="J9" i="1"/>
  <c r="I10" i="1"/>
  <c r="J10" i="1" s="1"/>
  <c r="I11" i="1"/>
  <c r="J11" i="1"/>
  <c r="I12" i="1"/>
  <c r="J12" i="1" s="1"/>
  <c r="I13" i="1"/>
  <c r="J13" i="1"/>
  <c r="I14" i="1"/>
  <c r="J14" i="1" s="1"/>
  <c r="I15" i="1"/>
  <c r="J15" i="1"/>
  <c r="I16" i="1"/>
  <c r="J16" i="1" s="1"/>
  <c r="I17" i="1"/>
  <c r="J17" i="1"/>
  <c r="I18" i="1"/>
  <c r="J18" i="1" s="1"/>
  <c r="I19" i="1"/>
  <c r="J19" i="1"/>
  <c r="I20" i="1"/>
  <c r="J20" i="1" s="1"/>
  <c r="I21" i="1"/>
  <c r="J21" i="1"/>
  <c r="I22" i="1"/>
  <c r="J22" i="1" s="1"/>
  <c r="I23" i="1"/>
  <c r="J23" i="1"/>
  <c r="J2" i="1"/>
  <c r="I2" i="1"/>
  <c r="A21" i="2" l="1"/>
  <c r="F21" i="2" s="1"/>
  <c r="A13" i="2"/>
  <c r="F13" i="2" s="1"/>
  <c r="A5" i="2"/>
  <c r="F5" i="2" s="1"/>
  <c r="A20" i="2"/>
  <c r="F20" i="2" s="1"/>
  <c r="A12" i="2"/>
  <c r="F12" i="2" s="1"/>
  <c r="A4" i="2"/>
  <c r="F4" i="2" s="1"/>
  <c r="A19" i="2"/>
  <c r="F19" i="2" s="1"/>
  <c r="A11" i="2"/>
  <c r="F11" i="2" s="1"/>
  <c r="A3" i="2"/>
  <c r="F3" i="2" s="1"/>
  <c r="A18" i="2"/>
  <c r="F18" i="2" s="1"/>
  <c r="A10" i="2"/>
  <c r="F10" i="2" s="1"/>
  <c r="A17" i="2"/>
  <c r="F17" i="2" s="1"/>
  <c r="A9" i="2"/>
  <c r="F9" i="2" s="1"/>
  <c r="G15" i="1" l="1"/>
  <c r="G16" i="1"/>
  <c r="G17" i="1"/>
  <c r="G18" i="1"/>
  <c r="G19" i="1"/>
  <c r="G20" i="1"/>
  <c r="G21" i="1"/>
  <c r="G22" i="1"/>
  <c r="G23" i="1"/>
  <c r="G14" i="1"/>
  <c r="G3" i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<sst xmlns="http://schemas.openxmlformats.org/spreadsheetml/2006/main" count="57" uniqueCount="43">
  <si>
    <t>98381A467</t>
  </si>
  <si>
    <t>98381A468</t>
  </si>
  <si>
    <t>98381A469</t>
  </si>
  <si>
    <t>98381A216</t>
  </si>
  <si>
    <t>98381A470</t>
  </si>
  <si>
    <t>98381A218</t>
  </si>
  <si>
    <t>98381A471</t>
  </si>
  <si>
    <t>98381A220</t>
  </si>
  <si>
    <t>98381A472</t>
  </si>
  <si>
    <t>98381A473</t>
  </si>
  <si>
    <t>98381A474</t>
  </si>
  <si>
    <t>1"</t>
  </si>
  <si>
    <t>98381A475</t>
  </si>
  <si>
    <t>1/8"</t>
  </si>
  <si>
    <t>3/16"</t>
  </si>
  <si>
    <t>1/4"</t>
  </si>
  <si>
    <t>5/16"</t>
  </si>
  <si>
    <t>3/8"</t>
  </si>
  <si>
    <t>7/16"</t>
  </si>
  <si>
    <t>1/2"</t>
  </si>
  <si>
    <t>9/16"</t>
  </si>
  <si>
    <t>5/8"</t>
  </si>
  <si>
    <t>3/4"</t>
  </si>
  <si>
    <t>7/8"</t>
  </si>
  <si>
    <t>98381A501</t>
  </si>
  <si>
    <t>98381A502</t>
  </si>
  <si>
    <t>98381A503</t>
  </si>
  <si>
    <t>98381A504</t>
  </si>
  <si>
    <t>98381A505</t>
  </si>
  <si>
    <t>98381A506</t>
  </si>
  <si>
    <t>98381A507</t>
  </si>
  <si>
    <t>98381A508</t>
  </si>
  <si>
    <t>98381A509</t>
  </si>
  <si>
    <t>98381A510</t>
  </si>
  <si>
    <t>Length</t>
  </si>
  <si>
    <t>cost per</t>
  </si>
  <si>
    <t>PN</t>
  </si>
  <si>
    <t>Qty</t>
  </si>
  <si>
    <t>OD</t>
  </si>
  <si>
    <t>Name</t>
  </si>
  <si>
    <t>Part Number</t>
  </si>
  <si>
    <t>Cost</t>
  </si>
  <si>
    <t>Part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</si>
</sst>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A14" sqref="A14:XFD14"/>
    </sheetView>
  </sheetViews>
  <sheetFormatPr defaultRowHeight="15" x14ac:dyDescent="0.25"/>
  <cols>
    <col min="4" max="4" width="10.28515625" bestFit="1" customWidth="1"/>
  </cols>
  <sheetData>
    <row r="1" spans="1:10" x14ac:dyDescent="0.25">
      <c r="A1" t="s">
        <v>38</v>
      </c>
      <c r="B1" t="s">
        <v>34</v>
      </c>
      <c r="C1" t="s">
        <v>37</v>
      </c>
      <c r="D1" t="s">
        <v>36</v>
      </c>
      <c r="G1" t="s">
        <v>35</v>
      </c>
      <c r="I1" t="s">
        <v>34</v>
      </c>
      <c r="J1" t="s">
        <v>34</v>
      </c>
    </row>
    <row r="2" spans="1:10" x14ac:dyDescent="0.25">
      <c r="A2">
        <v>0.125</v>
      </c>
      <c r="B2" t="s">
        <v>13</v>
      </c>
      <c r="C2">
        <v>10</v>
      </c>
      <c r="D2" t="s">
        <v>0</v>
      </c>
      <c r="E2" s="1">
        <v>6.67</v>
      </c>
      <c r="G2" s="1">
        <f>E2/C2</f>
        <v>0.66700000000000004</v>
      </c>
      <c r="I2" t="str">
        <f>SUBSTITUTE(B2, """","")</f>
        <v>1/8</v>
      </c>
      <c r="J2">
        <f>IFERROR(IFERROR(LEFT(I2, FIND(" ", I2)-1) + MID(I2, FIND(" ", I2)+1, SEARCH("/", I2)-FIND(" ", I2)-1)/RIGHT(I2,LEN(I2)-SEARCH("/",I2)), LEFT(I2, SEARCH("/", I2)-1)/RIGHT(I2,LEN(I2)-SEARCH("/",I2))), I2)</f>
        <v>0.125</v>
      </c>
    </row>
    <row r="3" spans="1:10" x14ac:dyDescent="0.25">
      <c r="A3">
        <v>0.125</v>
      </c>
      <c r="B3" t="s">
        <v>14</v>
      </c>
      <c r="C3">
        <v>50</v>
      </c>
      <c r="D3" t="s">
        <v>1</v>
      </c>
      <c r="E3">
        <v>9.56</v>
      </c>
      <c r="G3" s="1">
        <f t="shared" ref="G3:G13" si="0">E3/C3</f>
        <v>0.19120000000000001</v>
      </c>
      <c r="I3" t="str">
        <f t="shared" ref="I3:I23" si="1">SUBSTITUTE(B3, """","")</f>
        <v>3/16</v>
      </c>
      <c r="J3">
        <f t="shared" ref="J3:J23" si="2">IFERROR(IFERROR(LEFT(I3, FIND(" ", I3)-1) + MID(I3, FIND(" ", I3)+1, SEARCH("/", I3)-FIND(" ", I3)-1)/RIGHT(I3,LEN(I3)-SEARCH("/",I3)), LEFT(I3, SEARCH("/", I3)-1)/RIGHT(I3,LEN(I3)-SEARCH("/",I3))), I3)</f>
        <v>0.1875</v>
      </c>
    </row>
    <row r="4" spans="1:10" x14ac:dyDescent="0.25">
      <c r="A4">
        <v>0.125</v>
      </c>
      <c r="B4" t="s">
        <v>15</v>
      </c>
      <c r="C4">
        <v>50</v>
      </c>
      <c r="D4" t="s">
        <v>2</v>
      </c>
      <c r="E4">
        <v>8.35</v>
      </c>
      <c r="G4" s="1">
        <f t="shared" si="0"/>
        <v>0.16699999999999998</v>
      </c>
      <c r="I4" t="str">
        <f t="shared" si="1"/>
        <v>1/4</v>
      </c>
      <c r="J4">
        <f t="shared" si="2"/>
        <v>0.25</v>
      </c>
    </row>
    <row r="5" spans="1:10" x14ac:dyDescent="0.25">
      <c r="A5">
        <v>0.125</v>
      </c>
      <c r="B5" t="s">
        <v>16</v>
      </c>
      <c r="C5">
        <v>100</v>
      </c>
      <c r="D5" t="s">
        <v>3</v>
      </c>
      <c r="E5">
        <v>11.42</v>
      </c>
      <c r="G5" s="1">
        <f t="shared" si="0"/>
        <v>0.1142</v>
      </c>
      <c r="I5" t="str">
        <f t="shared" si="1"/>
        <v>5/16</v>
      </c>
      <c r="J5">
        <f t="shared" si="2"/>
        <v>0.3125</v>
      </c>
    </row>
    <row r="6" spans="1:10" x14ac:dyDescent="0.25">
      <c r="A6">
        <v>0.125</v>
      </c>
      <c r="B6" t="s">
        <v>17</v>
      </c>
      <c r="C6">
        <v>100</v>
      </c>
      <c r="D6" t="s">
        <v>4</v>
      </c>
      <c r="E6">
        <v>9.59</v>
      </c>
      <c r="G6" s="1">
        <f t="shared" si="0"/>
        <v>9.5899999999999999E-2</v>
      </c>
      <c r="I6" t="str">
        <f t="shared" si="1"/>
        <v>3/8</v>
      </c>
      <c r="J6">
        <f t="shared" si="2"/>
        <v>0.375</v>
      </c>
    </row>
    <row r="7" spans="1:10" x14ac:dyDescent="0.25">
      <c r="A7">
        <v>0.125</v>
      </c>
      <c r="B7" t="s">
        <v>18</v>
      </c>
      <c r="C7">
        <v>100</v>
      </c>
      <c r="D7" t="s">
        <v>5</v>
      </c>
      <c r="E7">
        <v>13.29</v>
      </c>
      <c r="G7" s="1">
        <f t="shared" si="0"/>
        <v>0.13289999999999999</v>
      </c>
      <c r="I7" t="str">
        <f t="shared" si="1"/>
        <v>7/16</v>
      </c>
      <c r="J7">
        <f t="shared" si="2"/>
        <v>0.4375</v>
      </c>
    </row>
    <row r="8" spans="1:10" x14ac:dyDescent="0.25">
      <c r="A8">
        <v>0.125</v>
      </c>
      <c r="B8" t="s">
        <v>19</v>
      </c>
      <c r="C8">
        <v>100</v>
      </c>
      <c r="D8" t="s">
        <v>6</v>
      </c>
      <c r="E8">
        <v>10.01</v>
      </c>
      <c r="G8" s="1">
        <f t="shared" si="0"/>
        <v>0.10009999999999999</v>
      </c>
      <c r="I8" t="str">
        <f t="shared" si="1"/>
        <v>1/2</v>
      </c>
      <c r="J8">
        <f t="shared" si="2"/>
        <v>0.5</v>
      </c>
    </row>
    <row r="9" spans="1:10" x14ac:dyDescent="0.25">
      <c r="A9">
        <v>0.125</v>
      </c>
      <c r="B9" t="s">
        <v>20</v>
      </c>
      <c r="C9">
        <v>100</v>
      </c>
      <c r="D9" t="s">
        <v>7</v>
      </c>
      <c r="E9">
        <v>13.22</v>
      </c>
      <c r="G9" s="1">
        <f t="shared" si="0"/>
        <v>0.13220000000000001</v>
      </c>
      <c r="I9" t="str">
        <f t="shared" si="1"/>
        <v>9/16</v>
      </c>
      <c r="J9">
        <f t="shared" si="2"/>
        <v>0.5625</v>
      </c>
    </row>
    <row r="10" spans="1:10" x14ac:dyDescent="0.25">
      <c r="A10">
        <v>0.125</v>
      </c>
      <c r="B10" t="s">
        <v>21</v>
      </c>
      <c r="C10">
        <v>50</v>
      </c>
      <c r="D10" t="s">
        <v>8</v>
      </c>
      <c r="E10">
        <v>7.55</v>
      </c>
      <c r="G10" s="1">
        <f t="shared" si="0"/>
        <v>0.151</v>
      </c>
      <c r="I10" t="str">
        <f t="shared" si="1"/>
        <v>5/8</v>
      </c>
      <c r="J10">
        <f t="shared" si="2"/>
        <v>0.625</v>
      </c>
    </row>
    <row r="11" spans="1:10" x14ac:dyDescent="0.25">
      <c r="A11">
        <v>0.125</v>
      </c>
      <c r="B11" t="s">
        <v>22</v>
      </c>
      <c r="C11">
        <v>50</v>
      </c>
      <c r="D11" t="s">
        <v>9</v>
      </c>
      <c r="E11">
        <v>7.87</v>
      </c>
      <c r="G11" s="1">
        <f t="shared" si="0"/>
        <v>0.15740000000000001</v>
      </c>
      <c r="I11" t="str">
        <f t="shared" si="1"/>
        <v>3/4</v>
      </c>
      <c r="J11">
        <f t="shared" si="2"/>
        <v>0.75</v>
      </c>
    </row>
    <row r="12" spans="1:10" x14ac:dyDescent="0.25">
      <c r="A12">
        <v>0.125</v>
      </c>
      <c r="B12" t="s">
        <v>23</v>
      </c>
      <c r="C12">
        <v>50</v>
      </c>
      <c r="D12" t="s">
        <v>10</v>
      </c>
      <c r="E12">
        <v>8.51</v>
      </c>
      <c r="G12" s="1">
        <f t="shared" si="0"/>
        <v>0.17019999999999999</v>
      </c>
      <c r="I12" t="str">
        <f t="shared" si="1"/>
        <v>7/8</v>
      </c>
      <c r="J12">
        <f t="shared" si="2"/>
        <v>0.875</v>
      </c>
    </row>
    <row r="13" spans="1:10" x14ac:dyDescent="0.25">
      <c r="A13">
        <v>0.125</v>
      </c>
      <c r="B13" t="s">
        <v>11</v>
      </c>
      <c r="C13">
        <v>50</v>
      </c>
      <c r="D13" t="s">
        <v>12</v>
      </c>
      <c r="E13">
        <v>8.69</v>
      </c>
      <c r="G13" s="1">
        <f t="shared" si="0"/>
        <v>0.17379999999999998</v>
      </c>
      <c r="I13" t="str">
        <f t="shared" si="1"/>
        <v>1</v>
      </c>
      <c r="J13" t="str">
        <f t="shared" si="2"/>
        <v>1</v>
      </c>
    </row>
    <row r="14" spans="1:10" x14ac:dyDescent="0.25">
      <c r="A14">
        <v>0.1875</v>
      </c>
      <c r="B14" t="s">
        <v>15</v>
      </c>
      <c r="C14">
        <v>50</v>
      </c>
      <c r="D14" t="s">
        <v>24</v>
      </c>
      <c r="E14">
        <v>11.05</v>
      </c>
      <c r="G14" s="1">
        <f>E14/C14</f>
        <v>0.221</v>
      </c>
      <c r="I14" t="str">
        <f t="shared" si="1"/>
        <v>1/4</v>
      </c>
      <c r="J14">
        <f t="shared" si="2"/>
        <v>0.25</v>
      </c>
    </row>
    <row r="15" spans="1:10" x14ac:dyDescent="0.25">
      <c r="A15">
        <v>0.1875</v>
      </c>
      <c r="B15" t="s">
        <v>16</v>
      </c>
      <c r="C15">
        <v>50</v>
      </c>
      <c r="D15" t="s">
        <v>25</v>
      </c>
      <c r="E15">
        <v>6.36</v>
      </c>
      <c r="G15" s="1">
        <f t="shared" ref="G15:G23" si="3">E15/C15</f>
        <v>0.12720000000000001</v>
      </c>
      <c r="I15" t="str">
        <f t="shared" si="1"/>
        <v>5/16</v>
      </c>
      <c r="J15">
        <f t="shared" si="2"/>
        <v>0.3125</v>
      </c>
    </row>
    <row r="16" spans="1:10" x14ac:dyDescent="0.25">
      <c r="A16">
        <v>0.1875</v>
      </c>
      <c r="B16" t="s">
        <v>17</v>
      </c>
      <c r="C16">
        <v>50</v>
      </c>
      <c r="D16" t="s">
        <v>26</v>
      </c>
      <c r="E16">
        <v>7.64</v>
      </c>
      <c r="G16" s="1">
        <f t="shared" si="3"/>
        <v>0.15279999999999999</v>
      </c>
      <c r="I16" t="str">
        <f t="shared" si="1"/>
        <v>3/8</v>
      </c>
      <c r="J16">
        <f t="shared" si="2"/>
        <v>0.375</v>
      </c>
    </row>
    <row r="17" spans="1:10" x14ac:dyDescent="0.25">
      <c r="A17">
        <v>0.1875</v>
      </c>
      <c r="B17" t="s">
        <v>18</v>
      </c>
      <c r="C17">
        <v>50</v>
      </c>
      <c r="D17" t="s">
        <v>27</v>
      </c>
      <c r="E17">
        <v>8.2200000000000006</v>
      </c>
      <c r="G17" s="1">
        <f t="shared" si="3"/>
        <v>0.16440000000000002</v>
      </c>
      <c r="I17" t="str">
        <f t="shared" si="1"/>
        <v>7/16</v>
      </c>
      <c r="J17">
        <f t="shared" si="2"/>
        <v>0.4375</v>
      </c>
    </row>
    <row r="18" spans="1:10" x14ac:dyDescent="0.25">
      <c r="A18">
        <v>0.1875</v>
      </c>
      <c r="B18" t="s">
        <v>19</v>
      </c>
      <c r="C18">
        <v>50</v>
      </c>
      <c r="D18" t="s">
        <v>28</v>
      </c>
      <c r="E18">
        <v>7.36</v>
      </c>
      <c r="G18" s="1">
        <f t="shared" si="3"/>
        <v>0.1472</v>
      </c>
      <c r="I18" t="str">
        <f t="shared" si="1"/>
        <v>1/2</v>
      </c>
      <c r="J18">
        <f t="shared" si="2"/>
        <v>0.5</v>
      </c>
    </row>
    <row r="19" spans="1:10" x14ac:dyDescent="0.25">
      <c r="A19">
        <v>0.1875</v>
      </c>
      <c r="B19" t="s">
        <v>20</v>
      </c>
      <c r="C19">
        <v>50</v>
      </c>
      <c r="D19" t="s">
        <v>29</v>
      </c>
      <c r="E19">
        <v>9.5399999999999991</v>
      </c>
      <c r="G19" s="1">
        <f t="shared" si="3"/>
        <v>0.19079999999999997</v>
      </c>
      <c r="I19" t="str">
        <f t="shared" si="1"/>
        <v>9/16</v>
      </c>
      <c r="J19">
        <f t="shared" si="2"/>
        <v>0.5625</v>
      </c>
    </row>
    <row r="20" spans="1:10" x14ac:dyDescent="0.25">
      <c r="A20">
        <v>0.1875</v>
      </c>
      <c r="B20" t="s">
        <v>21</v>
      </c>
      <c r="C20">
        <v>50</v>
      </c>
      <c r="D20" t="s">
        <v>30</v>
      </c>
      <c r="E20">
        <v>7.64</v>
      </c>
      <c r="G20" s="1">
        <f t="shared" si="3"/>
        <v>0.15279999999999999</v>
      </c>
      <c r="I20" t="str">
        <f t="shared" si="1"/>
        <v>5/8</v>
      </c>
      <c r="J20">
        <f t="shared" si="2"/>
        <v>0.625</v>
      </c>
    </row>
    <row r="21" spans="1:10" x14ac:dyDescent="0.25">
      <c r="A21">
        <v>0.1875</v>
      </c>
      <c r="B21" t="s">
        <v>22</v>
      </c>
      <c r="C21">
        <v>50</v>
      </c>
      <c r="D21" t="s">
        <v>31</v>
      </c>
      <c r="E21">
        <v>7.8</v>
      </c>
      <c r="G21" s="1">
        <f t="shared" si="3"/>
        <v>0.156</v>
      </c>
      <c r="I21" t="str">
        <f t="shared" si="1"/>
        <v>3/4</v>
      </c>
      <c r="J21">
        <f t="shared" si="2"/>
        <v>0.75</v>
      </c>
    </row>
    <row r="22" spans="1:10" x14ac:dyDescent="0.25">
      <c r="A22">
        <v>0.1875</v>
      </c>
      <c r="B22" t="s">
        <v>23</v>
      </c>
      <c r="C22">
        <v>50</v>
      </c>
      <c r="D22" t="s">
        <v>32</v>
      </c>
      <c r="E22">
        <v>9.6199999999999992</v>
      </c>
      <c r="G22" s="1">
        <f t="shared" si="3"/>
        <v>0.19239999999999999</v>
      </c>
      <c r="I22" t="str">
        <f t="shared" si="1"/>
        <v>7/8</v>
      </c>
      <c r="J22">
        <f t="shared" si="2"/>
        <v>0.875</v>
      </c>
    </row>
    <row r="23" spans="1:10" x14ac:dyDescent="0.25">
      <c r="A23">
        <v>0.1875</v>
      </c>
      <c r="B23" t="s">
        <v>11</v>
      </c>
      <c r="C23">
        <v>50</v>
      </c>
      <c r="D23" t="s">
        <v>33</v>
      </c>
      <c r="E23">
        <v>10.7</v>
      </c>
      <c r="G23" s="1">
        <f t="shared" si="3"/>
        <v>0.214</v>
      </c>
      <c r="I23" t="str">
        <f t="shared" si="1"/>
        <v>1</v>
      </c>
      <c r="J23" t="str">
        <f t="shared" si="2"/>
        <v>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D26" sqref="D26"/>
    </sheetView>
  </sheetViews>
  <sheetFormatPr defaultRowHeight="15" x14ac:dyDescent="0.25"/>
  <cols>
    <col min="1" max="1" width="24.85546875" bestFit="1" customWidth="1"/>
    <col min="2" max="2" width="8.28515625" customWidth="1"/>
    <col min="4" max="4" width="12.28515625" bestFit="1" customWidth="1"/>
    <col min="6" max="6" width="43" bestFit="1" customWidth="1"/>
  </cols>
  <sheetData>
    <row r="1" spans="1:6" x14ac:dyDescent="0.25">
      <c r="A1" t="s">
        <v>39</v>
      </c>
      <c r="B1" t="s">
        <v>34</v>
      </c>
      <c r="C1" t="s">
        <v>38</v>
      </c>
      <c r="D1" t="s">
        <v>40</v>
      </c>
      <c r="E1" t="s">
        <v>41</v>
      </c>
      <c r="F1" t="s">
        <v>42</v>
      </c>
    </row>
    <row r="2" spans="1:6" x14ac:dyDescent="0.25">
      <c r="A2" t="str">
        <f>CONCATENATE(C2,""" OD, ",B2,""" Length")</f>
        <v>0.125" OD, 0.125" Length</v>
      </c>
      <c r="B2">
        <f>'McMaster Scraper'!J2</f>
        <v>0.125</v>
      </c>
      <c r="C2">
        <f>'McMaster Scraper'!A2</f>
        <v>0.125</v>
      </c>
      <c r="D2" t="str">
        <f>'McMaster Scraper'!D2</f>
        <v>98381A467</v>
      </c>
      <c r="E2" s="1">
        <f>'McMaster Scraper'!G2</f>
        <v>0.66700000000000004</v>
      </c>
      <c r="F2" t="str">
        <f>CONCATENATE(A2, " Alloy Steel Dowel Pin")</f>
        <v>0.125" OD, 0.125" Length Alloy Steel Dowel Pin</v>
      </c>
    </row>
    <row r="3" spans="1:6" x14ac:dyDescent="0.25">
      <c r="A3" t="str">
        <f>CONCATENATE(C3,""" OD, ",B3,""" Length")</f>
        <v>0.125" OD, 0.1875" Length</v>
      </c>
      <c r="B3">
        <f>'McMaster Scraper'!J3</f>
        <v>0.1875</v>
      </c>
      <c r="C3">
        <f>'McMaster Scraper'!A3</f>
        <v>0.125</v>
      </c>
      <c r="D3" t="str">
        <f>'McMaster Scraper'!D3</f>
        <v>98381A468</v>
      </c>
      <c r="E3" s="1">
        <f>'McMaster Scraper'!G3</f>
        <v>0.19120000000000001</v>
      </c>
      <c r="F3" t="str">
        <f t="shared" ref="F3:F24" si="0">CONCATENATE(A3, " Alloy Steel Dowel Pin")</f>
        <v>0.125" OD, 0.1875" Length Alloy Steel Dowel Pin</v>
      </c>
    </row>
    <row r="4" spans="1:6" x14ac:dyDescent="0.25">
      <c r="A4" t="str">
        <f>CONCATENATE(C4,""" OD, ",B4,""" Length")</f>
        <v>0.125" OD, 0.25" Length</v>
      </c>
      <c r="B4">
        <f>'McMaster Scraper'!J4</f>
        <v>0.25</v>
      </c>
      <c r="C4">
        <f>'McMaster Scraper'!A4</f>
        <v>0.125</v>
      </c>
      <c r="D4" t="str">
        <f>'McMaster Scraper'!D4</f>
        <v>98381A469</v>
      </c>
      <c r="E4" s="1">
        <f>'McMaster Scraper'!G4</f>
        <v>0.16699999999999998</v>
      </c>
      <c r="F4" t="str">
        <f t="shared" si="0"/>
        <v>0.125" OD, 0.25" Length Alloy Steel Dowel Pin</v>
      </c>
    </row>
    <row r="5" spans="1:6" x14ac:dyDescent="0.25">
      <c r="A5" t="str">
        <f>CONCATENATE(C5,""" OD, ",B5,""" Length")</f>
        <v>0.125" OD, 0.3125" Length</v>
      </c>
      <c r="B5">
        <f>'McMaster Scraper'!J5</f>
        <v>0.3125</v>
      </c>
      <c r="C5">
        <f>'McMaster Scraper'!A5</f>
        <v>0.125</v>
      </c>
      <c r="D5" t="str">
        <f>'McMaster Scraper'!D5</f>
        <v>98381A216</v>
      </c>
      <c r="E5" s="1">
        <f>'McMaster Scraper'!G5</f>
        <v>0.1142</v>
      </c>
      <c r="F5" t="str">
        <f t="shared" si="0"/>
        <v>0.125" OD, 0.3125" Length Alloy Steel Dowel Pin</v>
      </c>
    </row>
    <row r="6" spans="1:6" x14ac:dyDescent="0.25">
      <c r="A6" t="str">
        <f>CONCATENATE(C6,""" OD, ",B6,""" Length")</f>
        <v>0.125" OD, 0.375" Length</v>
      </c>
      <c r="B6">
        <f>'McMaster Scraper'!J6</f>
        <v>0.375</v>
      </c>
      <c r="C6">
        <f>'McMaster Scraper'!A6</f>
        <v>0.125</v>
      </c>
      <c r="D6" t="str">
        <f>'McMaster Scraper'!D6</f>
        <v>98381A470</v>
      </c>
      <c r="E6" s="1">
        <f>'McMaster Scraper'!G6</f>
        <v>9.5899999999999999E-2</v>
      </c>
      <c r="F6" t="str">
        <f t="shared" si="0"/>
        <v>0.125" OD, 0.375" Length Alloy Steel Dowel Pin</v>
      </c>
    </row>
    <row r="7" spans="1:6" x14ac:dyDescent="0.25">
      <c r="A7" t="str">
        <f>CONCATENATE(C7,""" OD, ",B7,""" Length")</f>
        <v>0.125" OD, 0.4375" Length</v>
      </c>
      <c r="B7">
        <f>'McMaster Scraper'!J7</f>
        <v>0.4375</v>
      </c>
      <c r="C7">
        <f>'McMaster Scraper'!A7</f>
        <v>0.125</v>
      </c>
      <c r="D7" t="str">
        <f>'McMaster Scraper'!D7</f>
        <v>98381A218</v>
      </c>
      <c r="E7" s="1">
        <f>'McMaster Scraper'!G7</f>
        <v>0.13289999999999999</v>
      </c>
      <c r="F7" t="str">
        <f t="shared" si="0"/>
        <v>0.125" OD, 0.4375" Length Alloy Steel Dowel Pin</v>
      </c>
    </row>
    <row r="8" spans="1:6" x14ac:dyDescent="0.25">
      <c r="A8" t="str">
        <f>CONCATENATE(C8,""" OD, ",B8,""" Length")</f>
        <v>0.125" OD, 0.5" Length</v>
      </c>
      <c r="B8">
        <f>'McMaster Scraper'!J8</f>
        <v>0.5</v>
      </c>
      <c r="C8">
        <f>'McMaster Scraper'!A8</f>
        <v>0.125</v>
      </c>
      <c r="D8" t="str">
        <f>'McMaster Scraper'!D8</f>
        <v>98381A471</v>
      </c>
      <c r="E8" s="1">
        <f>'McMaster Scraper'!G8</f>
        <v>0.10009999999999999</v>
      </c>
      <c r="F8" t="str">
        <f t="shared" si="0"/>
        <v>0.125" OD, 0.5" Length Alloy Steel Dowel Pin</v>
      </c>
    </row>
    <row r="9" spans="1:6" x14ac:dyDescent="0.25">
      <c r="A9" t="str">
        <f>CONCATENATE(C9,""" OD, ",B9,""" Length")</f>
        <v>0.125" OD, 0.5625" Length</v>
      </c>
      <c r="B9">
        <f>'McMaster Scraper'!J9</f>
        <v>0.5625</v>
      </c>
      <c r="C9">
        <f>'McMaster Scraper'!A9</f>
        <v>0.125</v>
      </c>
      <c r="D9" t="str">
        <f>'McMaster Scraper'!D9</f>
        <v>98381A220</v>
      </c>
      <c r="E9" s="1">
        <f>'McMaster Scraper'!G9</f>
        <v>0.13220000000000001</v>
      </c>
      <c r="F9" t="str">
        <f t="shared" si="0"/>
        <v>0.125" OD, 0.5625" Length Alloy Steel Dowel Pin</v>
      </c>
    </row>
    <row r="10" spans="1:6" x14ac:dyDescent="0.25">
      <c r="A10" t="str">
        <f>CONCATENATE(C10,""" OD, ",B10,""" Length")</f>
        <v>0.125" OD, 0.625" Length</v>
      </c>
      <c r="B10">
        <f>'McMaster Scraper'!J10</f>
        <v>0.625</v>
      </c>
      <c r="C10">
        <f>'McMaster Scraper'!A10</f>
        <v>0.125</v>
      </c>
      <c r="D10" t="str">
        <f>'McMaster Scraper'!D10</f>
        <v>98381A472</v>
      </c>
      <c r="E10" s="1">
        <f>'McMaster Scraper'!G10</f>
        <v>0.151</v>
      </c>
      <c r="F10" t="str">
        <f t="shared" si="0"/>
        <v>0.125" OD, 0.625" Length Alloy Steel Dowel Pin</v>
      </c>
    </row>
    <row r="11" spans="1:6" x14ac:dyDescent="0.25">
      <c r="A11" t="str">
        <f>CONCATENATE(C11,""" OD, ",B11,""" Length")</f>
        <v>0.125" OD, 0.75" Length</v>
      </c>
      <c r="B11">
        <f>'McMaster Scraper'!J11</f>
        <v>0.75</v>
      </c>
      <c r="C11">
        <f>'McMaster Scraper'!A11</f>
        <v>0.125</v>
      </c>
      <c r="D11" t="str">
        <f>'McMaster Scraper'!D11</f>
        <v>98381A473</v>
      </c>
      <c r="E11" s="1">
        <f>'McMaster Scraper'!G11</f>
        <v>0.15740000000000001</v>
      </c>
      <c r="F11" t="str">
        <f t="shared" si="0"/>
        <v>0.125" OD, 0.75" Length Alloy Steel Dowel Pin</v>
      </c>
    </row>
    <row r="12" spans="1:6" x14ac:dyDescent="0.25">
      <c r="A12" t="str">
        <f>CONCATENATE(C12,""" OD, ",B12,""" Length")</f>
        <v>0.125" OD, 0.875" Length</v>
      </c>
      <c r="B12">
        <f>'McMaster Scraper'!J12</f>
        <v>0.875</v>
      </c>
      <c r="C12">
        <f>'McMaster Scraper'!A12</f>
        <v>0.125</v>
      </c>
      <c r="D12" t="str">
        <f>'McMaster Scraper'!D12</f>
        <v>98381A474</v>
      </c>
      <c r="E12" s="1">
        <f>'McMaster Scraper'!G12</f>
        <v>0.17019999999999999</v>
      </c>
      <c r="F12" t="str">
        <f t="shared" si="0"/>
        <v>0.125" OD, 0.875" Length Alloy Steel Dowel Pin</v>
      </c>
    </row>
    <row r="13" spans="1:6" x14ac:dyDescent="0.25">
      <c r="A13" t="str">
        <f>CONCATENATE(C13,""" OD, ",B13,""" Length")</f>
        <v>0.125" OD, 1" Length</v>
      </c>
      <c r="B13" t="str">
        <f>'McMaster Scraper'!J13</f>
        <v>1</v>
      </c>
      <c r="C13">
        <f>'McMaster Scraper'!A13</f>
        <v>0.125</v>
      </c>
      <c r="D13" t="str">
        <f>'McMaster Scraper'!D13</f>
        <v>98381A475</v>
      </c>
      <c r="E13" s="1">
        <f>'McMaster Scraper'!G13</f>
        <v>0.17379999999999998</v>
      </c>
      <c r="F13" t="str">
        <f t="shared" si="0"/>
        <v>0.125" OD, 1" Length Alloy Steel Dowel Pin</v>
      </c>
    </row>
    <row r="14" spans="1:6" x14ac:dyDescent="0.25">
      <c r="A14" t="str">
        <f>CONCATENATE(C14,""" OD, ",B14,""" Length")</f>
        <v>0.1875" OD, 0.25" Length</v>
      </c>
      <c r="B14">
        <f>'McMaster Scraper'!J14</f>
        <v>0.25</v>
      </c>
      <c r="C14">
        <f>'McMaster Scraper'!A14</f>
        <v>0.1875</v>
      </c>
      <c r="D14" t="str">
        <f>'McMaster Scraper'!D14</f>
        <v>98381A501</v>
      </c>
      <c r="E14" s="1">
        <f>'McMaster Scraper'!G14</f>
        <v>0.221</v>
      </c>
      <c r="F14" t="str">
        <f t="shared" si="0"/>
        <v>0.1875" OD, 0.25" Length Alloy Steel Dowel Pin</v>
      </c>
    </row>
    <row r="15" spans="1:6" x14ac:dyDescent="0.25">
      <c r="A15" t="str">
        <f>CONCATENATE(C15,""" OD, ",B15,""" Length")</f>
        <v>0.1875" OD, 0.3125" Length</v>
      </c>
      <c r="B15">
        <f>'McMaster Scraper'!J15</f>
        <v>0.3125</v>
      </c>
      <c r="C15">
        <f>'McMaster Scraper'!A15</f>
        <v>0.1875</v>
      </c>
      <c r="D15" t="str">
        <f>'McMaster Scraper'!D15</f>
        <v>98381A502</v>
      </c>
      <c r="E15" s="1">
        <f>'McMaster Scraper'!G15</f>
        <v>0.12720000000000001</v>
      </c>
      <c r="F15" t="str">
        <f t="shared" si="0"/>
        <v>0.1875" OD, 0.3125" Length Alloy Steel Dowel Pin</v>
      </c>
    </row>
    <row r="16" spans="1:6" x14ac:dyDescent="0.25">
      <c r="A16" t="str">
        <f>CONCATENATE(C16,""" OD, ",B16,""" Length")</f>
        <v>0.1875" OD, 0.375" Length</v>
      </c>
      <c r="B16">
        <f>'McMaster Scraper'!J16</f>
        <v>0.375</v>
      </c>
      <c r="C16">
        <f>'McMaster Scraper'!A16</f>
        <v>0.1875</v>
      </c>
      <c r="D16" t="str">
        <f>'McMaster Scraper'!D16</f>
        <v>98381A503</v>
      </c>
      <c r="E16" s="1">
        <f>'McMaster Scraper'!G16</f>
        <v>0.15279999999999999</v>
      </c>
      <c r="F16" t="str">
        <f t="shared" si="0"/>
        <v>0.1875" OD, 0.375" Length Alloy Steel Dowel Pin</v>
      </c>
    </row>
    <row r="17" spans="1:6" x14ac:dyDescent="0.25">
      <c r="A17" t="str">
        <f>CONCATENATE(C17,""" OD, ",B17,""" Length")</f>
        <v>0.1875" OD, 0.4375" Length</v>
      </c>
      <c r="B17">
        <f>'McMaster Scraper'!J17</f>
        <v>0.4375</v>
      </c>
      <c r="C17">
        <f>'McMaster Scraper'!A17</f>
        <v>0.1875</v>
      </c>
      <c r="D17" t="str">
        <f>'McMaster Scraper'!D17</f>
        <v>98381A504</v>
      </c>
      <c r="E17" s="1">
        <f>'McMaster Scraper'!G17</f>
        <v>0.16440000000000002</v>
      </c>
      <c r="F17" t="str">
        <f t="shared" si="0"/>
        <v>0.1875" OD, 0.4375" Length Alloy Steel Dowel Pin</v>
      </c>
    </row>
    <row r="18" spans="1:6" x14ac:dyDescent="0.25">
      <c r="A18" t="str">
        <f>CONCATENATE(C18,""" OD, ",B18,""" Length")</f>
        <v>0.1875" OD, 0.5" Length</v>
      </c>
      <c r="B18">
        <f>'McMaster Scraper'!J18</f>
        <v>0.5</v>
      </c>
      <c r="C18">
        <f>'McMaster Scraper'!A18</f>
        <v>0.1875</v>
      </c>
      <c r="D18" t="str">
        <f>'McMaster Scraper'!D18</f>
        <v>98381A505</v>
      </c>
      <c r="E18" s="1">
        <f>'McMaster Scraper'!G18</f>
        <v>0.1472</v>
      </c>
      <c r="F18" t="str">
        <f t="shared" si="0"/>
        <v>0.1875" OD, 0.5" Length Alloy Steel Dowel Pin</v>
      </c>
    </row>
    <row r="19" spans="1:6" x14ac:dyDescent="0.25">
      <c r="A19" t="str">
        <f>CONCATENATE(C19,""" OD, ",B19,""" Length")</f>
        <v>0.1875" OD, 0.5625" Length</v>
      </c>
      <c r="B19">
        <f>'McMaster Scraper'!J19</f>
        <v>0.5625</v>
      </c>
      <c r="C19">
        <f>'McMaster Scraper'!A19</f>
        <v>0.1875</v>
      </c>
      <c r="D19" t="str">
        <f>'McMaster Scraper'!D19</f>
        <v>98381A506</v>
      </c>
      <c r="E19" s="1">
        <f>'McMaster Scraper'!G19</f>
        <v>0.19079999999999997</v>
      </c>
      <c r="F19" t="str">
        <f t="shared" si="0"/>
        <v>0.1875" OD, 0.5625" Length Alloy Steel Dowel Pin</v>
      </c>
    </row>
    <row r="20" spans="1:6" x14ac:dyDescent="0.25">
      <c r="A20" t="str">
        <f>CONCATENATE(C20,""" OD, ",B20,""" Length")</f>
        <v>0.1875" OD, 0.625" Length</v>
      </c>
      <c r="B20">
        <f>'McMaster Scraper'!J20</f>
        <v>0.625</v>
      </c>
      <c r="C20">
        <f>'McMaster Scraper'!A20</f>
        <v>0.1875</v>
      </c>
      <c r="D20" t="str">
        <f>'McMaster Scraper'!D20</f>
        <v>98381A507</v>
      </c>
      <c r="E20" s="1">
        <f>'McMaster Scraper'!G20</f>
        <v>0.15279999999999999</v>
      </c>
      <c r="F20" t="str">
        <f t="shared" si="0"/>
        <v>0.1875" OD, 0.625" Length Alloy Steel Dowel Pin</v>
      </c>
    </row>
    <row r="21" spans="1:6" x14ac:dyDescent="0.25">
      <c r="A21" t="str">
        <f>CONCATENATE(C21,""" OD, ",B21,""" Length")</f>
        <v>0.1875" OD, 0.75" Length</v>
      </c>
      <c r="B21">
        <f>'McMaster Scraper'!J21</f>
        <v>0.75</v>
      </c>
      <c r="C21">
        <f>'McMaster Scraper'!A21</f>
        <v>0.1875</v>
      </c>
      <c r="D21" t="str">
        <f>'McMaster Scraper'!D21</f>
        <v>98381A508</v>
      </c>
      <c r="E21" s="1">
        <f>'McMaster Scraper'!G21</f>
        <v>0.156</v>
      </c>
      <c r="F21" t="str">
        <f t="shared" si="0"/>
        <v>0.1875" OD, 0.75" Length Alloy Steel Dowel Pin</v>
      </c>
    </row>
    <row r="22" spans="1:6" x14ac:dyDescent="0.25">
      <c r="A22" t="str">
        <f>CONCATENATE(C22,""" OD, ",B22,""" Length")</f>
        <v>0.1875" OD, 0.875" Length</v>
      </c>
      <c r="B22">
        <f>'McMaster Scraper'!J22</f>
        <v>0.875</v>
      </c>
      <c r="C22">
        <f>'McMaster Scraper'!A22</f>
        <v>0.1875</v>
      </c>
      <c r="D22" t="str">
        <f>'McMaster Scraper'!D22</f>
        <v>98381A509</v>
      </c>
      <c r="E22" s="1">
        <f>'McMaster Scraper'!G22</f>
        <v>0.19239999999999999</v>
      </c>
      <c r="F22" t="str">
        <f t="shared" si="0"/>
        <v>0.1875" OD, 0.875" Length Alloy Steel Dowel Pin</v>
      </c>
    </row>
    <row r="23" spans="1:6" x14ac:dyDescent="0.25">
      <c r="A23" t="str">
        <f>CONCATENATE(C23,""" OD, ",B23,""" Length")</f>
        <v>0.1875" OD, 1" Length</v>
      </c>
      <c r="B23" t="str">
        <f>'McMaster Scraper'!J23</f>
        <v>1</v>
      </c>
      <c r="C23">
        <f>'McMaster Scraper'!A23</f>
        <v>0.1875</v>
      </c>
      <c r="D23" t="str">
        <f>'McMaster Scraper'!D23</f>
        <v>98381A510</v>
      </c>
      <c r="E23" s="1">
        <f>'McMaster Scraper'!G23</f>
        <v>0.214</v>
      </c>
      <c r="F23" t="str">
        <f t="shared" si="0"/>
        <v>0.1875" OD, 1" Length Alloy Steel Dowel Pin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McMaster Scraper</vt:lpstr>
      <vt:lpstr>Design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Spartan Robotics Team</dc:creator>
  <cp:lastModifiedBy>Spartan Robotics Team</cp:lastModifiedBy>
  <dcterms:created xsi:type="dcterms:W3CDTF">2015-11-29T20:03:23Z</dcterms:created>
  <dcterms:modified xsi:type="dcterms:W3CDTF">2015-11-29T22:18:15Z</dcterms:modified>
</cp:coreProperties>
</file>