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RawList" sheetId="1" r:id="rId1"/>
    <sheet name="DesignTableList" sheetId="3" r:id="rId2"/>
  </sheets>
  <calcPr calcId="145621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B3" i="3" l="1"/>
  <c r="C3" i="3"/>
  <c r="A3" i="3" s="1"/>
  <c r="D3" i="3"/>
  <c r="E3" i="3"/>
  <c r="F3" i="3"/>
  <c r="G3" i="3"/>
  <c r="H3" i="3"/>
  <c r="I3" i="3"/>
  <c r="J3" i="3"/>
  <c r="B4" i="3"/>
  <c r="C4" i="3"/>
  <c r="A4" i="3" s="1"/>
  <c r="D4" i="3"/>
  <c r="E4" i="3"/>
  <c r="F4" i="3"/>
  <c r="G4" i="3"/>
  <c r="H4" i="3"/>
  <c r="I4" i="3"/>
  <c r="J4" i="3"/>
  <c r="B5" i="3"/>
  <c r="C5" i="3"/>
  <c r="A5" i="3" s="1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A6" i="3" s="1"/>
  <c r="I6" i="3"/>
  <c r="J6" i="3"/>
  <c r="B7" i="3"/>
  <c r="C7" i="3"/>
  <c r="A7" i="3" s="1"/>
  <c r="D7" i="3"/>
  <c r="E7" i="3"/>
  <c r="F7" i="3"/>
  <c r="G7" i="3"/>
  <c r="H7" i="3"/>
  <c r="I7" i="3"/>
  <c r="J7" i="3"/>
  <c r="B8" i="3"/>
  <c r="C8" i="3"/>
  <c r="A8" i="3" s="1"/>
  <c r="K8" i="3" s="1"/>
  <c r="E8" i="3"/>
  <c r="F8" i="3"/>
  <c r="G8" i="3"/>
  <c r="H8" i="3"/>
  <c r="I8" i="3"/>
  <c r="J8" i="3"/>
  <c r="B9" i="3"/>
  <c r="C9" i="3"/>
  <c r="A9" i="3" s="1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A10" i="3" s="1"/>
  <c r="I10" i="3"/>
  <c r="J10" i="3"/>
  <c r="B11" i="3"/>
  <c r="C11" i="3"/>
  <c r="A11" i="3" s="1"/>
  <c r="D11" i="3"/>
  <c r="E11" i="3"/>
  <c r="F11" i="3"/>
  <c r="G11" i="3"/>
  <c r="H11" i="3"/>
  <c r="I11" i="3"/>
  <c r="J11" i="3"/>
  <c r="B12" i="3"/>
  <c r="C12" i="3"/>
  <c r="A12" i="3" s="1"/>
  <c r="D12" i="3"/>
  <c r="E12" i="3"/>
  <c r="F12" i="3"/>
  <c r="G12" i="3"/>
  <c r="H12" i="3"/>
  <c r="I12" i="3"/>
  <c r="J12" i="3"/>
  <c r="B13" i="3"/>
  <c r="C13" i="3"/>
  <c r="A13" i="3" s="1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A14" i="3" s="1"/>
  <c r="I14" i="3"/>
  <c r="J14" i="3"/>
  <c r="B15" i="3"/>
  <c r="C15" i="3"/>
  <c r="A15" i="3" s="1"/>
  <c r="D15" i="3"/>
  <c r="E15" i="3"/>
  <c r="F15" i="3"/>
  <c r="G15" i="3"/>
  <c r="H15" i="3"/>
  <c r="I15" i="3"/>
  <c r="J15" i="3"/>
  <c r="B16" i="3"/>
  <c r="C16" i="3"/>
  <c r="A16" i="3" s="1"/>
  <c r="D16" i="3"/>
  <c r="E16" i="3"/>
  <c r="F16" i="3"/>
  <c r="G16" i="3"/>
  <c r="H16" i="3"/>
  <c r="I16" i="3"/>
  <c r="J16" i="3"/>
  <c r="B17" i="3"/>
  <c r="C17" i="3"/>
  <c r="A17" i="3" s="1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A18" i="3" s="1"/>
  <c r="I18" i="3"/>
  <c r="J18" i="3"/>
  <c r="B19" i="3"/>
  <c r="C19" i="3"/>
  <c r="A19" i="3" s="1"/>
  <c r="D19" i="3"/>
  <c r="E19" i="3"/>
  <c r="F19" i="3"/>
  <c r="G19" i="3"/>
  <c r="H19" i="3"/>
  <c r="I19" i="3"/>
  <c r="J19" i="3"/>
  <c r="B20" i="3"/>
  <c r="C20" i="3"/>
  <c r="A20" i="3" s="1"/>
  <c r="D20" i="3"/>
  <c r="E20" i="3"/>
  <c r="F20" i="3"/>
  <c r="G20" i="3"/>
  <c r="H20" i="3"/>
  <c r="I20" i="3"/>
  <c r="J20" i="3"/>
  <c r="B21" i="3"/>
  <c r="C21" i="3"/>
  <c r="D21" i="3"/>
  <c r="A21" i="3" s="1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A22" i="3" s="1"/>
  <c r="I22" i="3"/>
  <c r="J22" i="3"/>
  <c r="J2" i="3" l="1"/>
  <c r="I2" i="3"/>
  <c r="G2" i="3"/>
  <c r="H2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" i="3"/>
  <c r="E2" i="3"/>
  <c r="D2" i="3"/>
  <c r="C2" i="3"/>
  <c r="B2" i="3"/>
  <c r="A2" i="3" l="1"/>
</calcChain>
</file>

<file path=xl/sharedStrings.xml><?xml version="1.0" encoding="utf-8"?>
<sst xmlns="http://schemas.openxmlformats.org/spreadsheetml/2006/main" count="62" uniqueCount="57">
  <si>
    <t>R6-2Z</t>
  </si>
  <si>
    <t>R4A-2Z</t>
  </si>
  <si>
    <t>FR4-2Z</t>
  </si>
  <si>
    <t>R4-2Z</t>
  </si>
  <si>
    <t>FR6-2Z</t>
  </si>
  <si>
    <t>R8-ZZ</t>
  </si>
  <si>
    <t>FR8-ZZ</t>
  </si>
  <si>
    <t>R3-2Z</t>
  </si>
  <si>
    <t>Trade Number</t>
  </si>
  <si>
    <t>Vexpro Number</t>
  </si>
  <si>
    <t>ID</t>
  </si>
  <si>
    <t>OD</t>
  </si>
  <si>
    <t>Width</t>
  </si>
  <si>
    <t>Flange OD</t>
  </si>
  <si>
    <t>Flange W</t>
  </si>
  <si>
    <t>217-3246</t>
  </si>
  <si>
    <t>217-2788</t>
  </si>
  <si>
    <t>217-3489</t>
  </si>
  <si>
    <t>217-3239</t>
  </si>
  <si>
    <t>217-3109</t>
  </si>
  <si>
    <t>217-3337</t>
  </si>
  <si>
    <t>ThunderHex</t>
  </si>
  <si>
    <t>217-4270</t>
  </si>
  <si>
    <t>217-2731</t>
  </si>
  <si>
    <t>217-4006</t>
  </si>
  <si>
    <t>217-2732</t>
  </si>
  <si>
    <t>217-2733</t>
  </si>
  <si>
    <t>217-2789</t>
  </si>
  <si>
    <t>Hex Bearing</t>
  </si>
  <si>
    <t>Hex?</t>
  </si>
  <si>
    <t>Y</t>
  </si>
  <si>
    <t>217-2735</t>
  </si>
  <si>
    <t>217-3875</t>
  </si>
  <si>
    <t>6805-2Z</t>
  </si>
  <si>
    <t>13.75mm</t>
  </si>
  <si>
    <t>25mm</t>
  </si>
  <si>
    <t>37mm</t>
  </si>
  <si>
    <t>7mm</t>
  </si>
  <si>
    <t>217-2742</t>
  </si>
  <si>
    <t>15mm</t>
  </si>
  <si>
    <t>28mm</t>
  </si>
  <si>
    <t>17mm</t>
  </si>
  <si>
    <t>26mm</t>
  </si>
  <si>
    <t>5mm</t>
  </si>
  <si>
    <t>217-2741</t>
  </si>
  <si>
    <t>Name</t>
  </si>
  <si>
    <t>width@base</t>
  </si>
  <si>
    <t>ID@base</t>
  </si>
  <si>
    <t>OD@base</t>
  </si>
  <si>
    <t>width@flange</t>
  </si>
  <si>
    <t>OD@flange</t>
  </si>
  <si>
    <t>$STATE@RevolveFlange</t>
  </si>
  <si>
    <t>$STATE@Cut-ExtrudeHex</t>
  </si>
  <si>
    <t>$PRP@Vendor</t>
  </si>
  <si>
    <t>$PRP@Vendor Part Number</t>
  </si>
  <si>
    <t>R166-2Z</t>
  </si>
  <si>
    <t>$PRP@PartName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</si>
</sst>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NumberFormat="1" applyAlignment="1"/>
    <xf numFmtId="0" fontId="1" fillId="0" borderId="0" xfId="1" applyNumberFormat="1" applyAlignme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$PRP@Vendor" TargetMode="External"/><Relationship Id="rId2" Type="http://schemas.openxmlformats.org/officeDocument/2006/relationships/hyperlink" Target="mailto:$STATE@Cut-ExtrudeHex" TargetMode="External"/><Relationship Id="rId1" Type="http://schemas.openxmlformats.org/officeDocument/2006/relationships/hyperlink" Target="mailto:$STATE@RevolveFlange" TargetMode="External"/><Relationship Id="rId5" Type="http://schemas.openxmlformats.org/officeDocument/2006/relationships/hyperlink" Target="mailto:$PRP@PartName" TargetMode="External"/><Relationship Id="rId4" Type="http://schemas.openxmlformats.org/officeDocument/2006/relationships/hyperlink" Target="mailto:$PRP@Vendor%20Part%20Nu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41" sqref="B41"/>
    </sheetView>
  </sheetViews>
  <sheetFormatPr defaultRowHeight="15" x14ac:dyDescent="0.25"/>
  <cols>
    <col min="1" max="1" width="13.85546875" bestFit="1" customWidth="1"/>
    <col min="2" max="2" width="15.28515625" bestFit="1" customWidth="1"/>
    <col min="6" max="6" width="10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29</v>
      </c>
    </row>
    <row r="2" spans="1:8" x14ac:dyDescent="0.25">
      <c r="A2" t="s">
        <v>7</v>
      </c>
      <c r="B2" t="s">
        <v>15</v>
      </c>
      <c r="C2">
        <v>0.1875</v>
      </c>
      <c r="D2">
        <v>0.5</v>
      </c>
      <c r="E2">
        <v>0.19600000000000001</v>
      </c>
    </row>
    <row r="3" spans="1:8" x14ac:dyDescent="0.25">
      <c r="A3" t="s">
        <v>55</v>
      </c>
      <c r="C3">
        <v>0.1875</v>
      </c>
      <c r="D3">
        <v>0.375</v>
      </c>
      <c r="E3">
        <v>0.125</v>
      </c>
    </row>
    <row r="4" spans="1:8" x14ac:dyDescent="0.25">
      <c r="B4" s="1" t="s">
        <v>16</v>
      </c>
      <c r="C4">
        <v>0.25</v>
      </c>
      <c r="D4">
        <v>0.375</v>
      </c>
      <c r="E4">
        <v>0.125</v>
      </c>
    </row>
    <row r="5" spans="1:8" x14ac:dyDescent="0.25">
      <c r="B5" s="1" t="s">
        <v>17</v>
      </c>
      <c r="C5">
        <v>0.25</v>
      </c>
      <c r="D5">
        <v>0.5</v>
      </c>
      <c r="E5">
        <v>0.1875</v>
      </c>
    </row>
    <row r="6" spans="1:8" x14ac:dyDescent="0.25">
      <c r="A6" t="s">
        <v>3</v>
      </c>
      <c r="C6">
        <v>0.25</v>
      </c>
      <c r="D6">
        <v>0.625</v>
      </c>
      <c r="E6">
        <v>0.19600000000000001</v>
      </c>
    </row>
    <row r="7" spans="1:8" x14ac:dyDescent="0.25">
      <c r="A7" t="s">
        <v>2</v>
      </c>
      <c r="C7">
        <v>0.25</v>
      </c>
      <c r="D7">
        <v>0.625</v>
      </c>
      <c r="E7">
        <v>0.19600000000000001</v>
      </c>
      <c r="F7">
        <v>0.69</v>
      </c>
      <c r="G7">
        <v>0.04</v>
      </c>
    </row>
    <row r="8" spans="1:8" x14ac:dyDescent="0.25">
      <c r="A8" t="s">
        <v>1</v>
      </c>
      <c r="C8">
        <v>0.25</v>
      </c>
      <c r="D8">
        <v>0.7</v>
      </c>
      <c r="E8">
        <v>0.28100000000000003</v>
      </c>
    </row>
    <row r="9" spans="1:8" x14ac:dyDescent="0.25">
      <c r="A9" t="s">
        <v>0</v>
      </c>
      <c r="B9" t="s">
        <v>18</v>
      </c>
      <c r="C9">
        <v>0.375</v>
      </c>
      <c r="D9">
        <v>0.875</v>
      </c>
      <c r="E9">
        <v>0.28100000000000003</v>
      </c>
    </row>
    <row r="10" spans="1:8" x14ac:dyDescent="0.25">
      <c r="A10" t="s">
        <v>4</v>
      </c>
      <c r="B10" t="s">
        <v>26</v>
      </c>
      <c r="C10">
        <v>0.375</v>
      </c>
      <c r="D10">
        <v>0.875</v>
      </c>
      <c r="E10">
        <v>0.28100000000000003</v>
      </c>
      <c r="F10">
        <v>0.96899999999999997</v>
      </c>
      <c r="G10">
        <v>6.25E-2</v>
      </c>
    </row>
    <row r="11" spans="1:8" x14ac:dyDescent="0.25">
      <c r="B11" t="s">
        <v>25</v>
      </c>
      <c r="C11">
        <v>0.375</v>
      </c>
      <c r="D11">
        <v>1.125</v>
      </c>
      <c r="E11">
        <v>0.313</v>
      </c>
      <c r="F11">
        <v>1.2250000000000001</v>
      </c>
      <c r="G11">
        <v>6.25E-2</v>
      </c>
    </row>
    <row r="12" spans="1:8" x14ac:dyDescent="0.25">
      <c r="A12" t="s">
        <v>5</v>
      </c>
      <c r="B12" t="s">
        <v>19</v>
      </c>
      <c r="C12">
        <v>0.5</v>
      </c>
      <c r="D12">
        <v>1.125</v>
      </c>
      <c r="E12">
        <v>0.313</v>
      </c>
    </row>
    <row r="13" spans="1:8" x14ac:dyDescent="0.25">
      <c r="B13" t="s">
        <v>20</v>
      </c>
      <c r="C13">
        <v>0.5</v>
      </c>
      <c r="D13">
        <v>0.875</v>
      </c>
      <c r="E13">
        <v>0.28100000000000003</v>
      </c>
    </row>
    <row r="14" spans="1:8" x14ac:dyDescent="0.25">
      <c r="A14" t="s">
        <v>6</v>
      </c>
      <c r="B14" t="s">
        <v>23</v>
      </c>
      <c r="C14">
        <v>0.5</v>
      </c>
      <c r="D14">
        <v>1.125</v>
      </c>
      <c r="E14">
        <v>0.313</v>
      </c>
      <c r="F14">
        <v>1.2250000000000001</v>
      </c>
      <c r="G14">
        <v>6.25E-2</v>
      </c>
    </row>
    <row r="15" spans="1:8" x14ac:dyDescent="0.25">
      <c r="A15" t="s">
        <v>21</v>
      </c>
      <c r="B15" t="s">
        <v>22</v>
      </c>
      <c r="C15" t="s">
        <v>34</v>
      </c>
      <c r="D15">
        <v>1.125</v>
      </c>
      <c r="E15">
        <v>0.313</v>
      </c>
    </row>
    <row r="16" spans="1:8" x14ac:dyDescent="0.25">
      <c r="A16" t="s">
        <v>21</v>
      </c>
      <c r="B16" t="s">
        <v>24</v>
      </c>
      <c r="C16" t="s">
        <v>34</v>
      </c>
      <c r="D16">
        <v>1.125</v>
      </c>
      <c r="E16">
        <v>0.313</v>
      </c>
      <c r="F16">
        <v>1.2250000000000001</v>
      </c>
      <c r="G16">
        <v>6.25E-2</v>
      </c>
    </row>
    <row r="17" spans="1:8" x14ac:dyDescent="0.25">
      <c r="B17" t="s">
        <v>27</v>
      </c>
      <c r="C17">
        <v>0.75</v>
      </c>
      <c r="D17">
        <v>1.375</v>
      </c>
      <c r="E17">
        <v>0.437</v>
      </c>
      <c r="F17">
        <v>1.512</v>
      </c>
      <c r="G17">
        <v>7.0000000000000007E-2</v>
      </c>
    </row>
    <row r="18" spans="1:8" x14ac:dyDescent="0.25">
      <c r="A18" t="s">
        <v>28</v>
      </c>
      <c r="B18" t="s">
        <v>31</v>
      </c>
      <c r="C18">
        <v>0.375</v>
      </c>
      <c r="D18">
        <v>1.125</v>
      </c>
      <c r="E18">
        <v>0.313</v>
      </c>
      <c r="F18">
        <v>1.2250000000000001</v>
      </c>
      <c r="G18">
        <v>6.25E-2</v>
      </c>
      <c r="H18" t="s">
        <v>30</v>
      </c>
    </row>
    <row r="19" spans="1:8" x14ac:dyDescent="0.25">
      <c r="A19" t="s">
        <v>28</v>
      </c>
      <c r="B19" t="s">
        <v>32</v>
      </c>
      <c r="C19">
        <v>0.5</v>
      </c>
      <c r="D19">
        <v>1.125</v>
      </c>
      <c r="E19">
        <v>0.313</v>
      </c>
      <c r="F19">
        <v>1.2250000000000001</v>
      </c>
      <c r="G19">
        <v>6.25E-2</v>
      </c>
      <c r="H19" t="s">
        <v>30</v>
      </c>
    </row>
    <row r="20" spans="1:8" x14ac:dyDescent="0.25">
      <c r="A20" t="s">
        <v>33</v>
      </c>
      <c r="C20" t="s">
        <v>35</v>
      </c>
      <c r="D20" t="s">
        <v>36</v>
      </c>
      <c r="E20" t="s">
        <v>37</v>
      </c>
    </row>
    <row r="21" spans="1:8" x14ac:dyDescent="0.25">
      <c r="B21" t="s">
        <v>38</v>
      </c>
      <c r="C21" t="s">
        <v>39</v>
      </c>
      <c r="D21" t="s">
        <v>40</v>
      </c>
      <c r="E21" t="s">
        <v>37</v>
      </c>
    </row>
    <row r="22" spans="1:8" x14ac:dyDescent="0.25">
      <c r="B22" t="s">
        <v>44</v>
      </c>
      <c r="C22" t="s">
        <v>41</v>
      </c>
      <c r="D22" t="s">
        <v>42</v>
      </c>
      <c r="E22" t="s">
        <v>43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D8" sqref="D8"/>
    </sheetView>
  </sheetViews>
  <sheetFormatPr defaultRowHeight="15" x14ac:dyDescent="0.25"/>
  <cols>
    <col min="1" max="1" width="49.140625" bestFit="1" customWidth="1"/>
    <col min="2" max="2" width="12.140625" bestFit="1" customWidth="1"/>
    <col min="3" max="3" width="8.85546875" bestFit="1" customWidth="1"/>
    <col min="4" max="4" width="9.7109375" bestFit="1" customWidth="1"/>
    <col min="5" max="5" width="13.7109375" bestFit="1" customWidth="1"/>
    <col min="6" max="6" width="11.140625" bestFit="1" customWidth="1"/>
    <col min="7" max="7" width="22.5703125" bestFit="1" customWidth="1"/>
    <col min="8" max="8" width="23.5703125" bestFit="1" customWidth="1"/>
    <col min="9" max="9" width="28.85546875" bestFit="1" customWidth="1"/>
    <col min="10" max="10" width="26.140625" bestFit="1" customWidth="1"/>
    <col min="11" max="11" width="60.85546875" bestFit="1" customWidth="1"/>
  </cols>
  <sheetData>
    <row r="1" spans="1:11" x14ac:dyDescent="0.25">
      <c r="A1" s="2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4" t="s">
        <v>51</v>
      </c>
      <c r="H1" s="4" t="s">
        <v>52</v>
      </c>
      <c r="I1" s="4" t="s">
        <v>53</v>
      </c>
      <c r="J1" s="5" t="s">
        <v>54</v>
      </c>
      <c r="K1" s="5" t="s">
        <v>56</v>
      </c>
    </row>
    <row r="2" spans="1:11" x14ac:dyDescent="0.25">
      <c r="A2" t="str">
        <f>CONCATENATE(C2," ID",IF(H2="S",""," HEX"),", ",D2," OD, ",B2," Width",IF(ISNUMBER(E2),", Flanged",""),IF(ISTEXT(RawList!A2),CONCATENATE(", ",RawList!A2),""))</f>
        <v>0.1875 ID, 0.5 OD, 0.196 Width, R3-2Z</v>
      </c>
      <c r="B2">
        <f>RawList!E2</f>
        <v>0.19600000000000001</v>
      </c>
      <c r="C2">
        <f>RawList!C2</f>
        <v>0.1875</v>
      </c>
      <c r="D2">
        <f>RawList!D2</f>
        <v>0.5</v>
      </c>
      <c r="E2" t="str">
        <f>IF(RawList!G2, RawList!G2, "")</f>
        <v/>
      </c>
      <c r="F2" t="str">
        <f>IF(RawList!F2, RawList!F2, "")</f>
        <v/>
      </c>
      <c r="G2" t="str">
        <f>IF(ISBLANK(RawList!F2), "S", "U")</f>
        <v>S</v>
      </c>
      <c r="H2" t="str">
        <f>IF(ISBLANK(RawList!H2), "S", "U")</f>
        <v>S</v>
      </c>
      <c r="I2" t="str">
        <f>IF(ISBLANK(RawList!B2), "", "West Coast Products / VEX PRO")</f>
        <v>West Coast Products / VEX PRO</v>
      </c>
      <c r="J2" t="str">
        <f>IF(ISBLANK(RawList!B2), RawList!A2, RawList!B2)</f>
        <v>217-3246</v>
      </c>
      <c r="K2" t="str">
        <f>CONCATENATE("Deep Grove Ball Bearing, ", A2)</f>
        <v>Deep Grove Ball Bearing, 0.1875 ID, 0.5 OD, 0.196 Width, R3-2Z</v>
      </c>
    </row>
    <row r="3" spans="1:11" x14ac:dyDescent="0.25">
      <c r="A3" t="str">
        <f>CONCATENATE(C3," ID",IF(H3="S",""," HEX"),", ",D3," OD, ",B3," Width",IF(ISNUMBER(E3),", Flanged",""),IF(ISTEXT(RawList!A3),CONCATENATE(", ",RawList!A3),""))</f>
        <v>0.1875 ID, 0.375 OD, 0.125 Width, R166-2Z</v>
      </c>
      <c r="B3">
        <f>RawList!E3</f>
        <v>0.125</v>
      </c>
      <c r="C3">
        <f>RawList!C3</f>
        <v>0.1875</v>
      </c>
      <c r="D3">
        <f>RawList!D3</f>
        <v>0.375</v>
      </c>
      <c r="E3" t="str">
        <f>IF(RawList!G3, RawList!G3, "")</f>
        <v/>
      </c>
      <c r="F3" t="str">
        <f>IF(RawList!F3, RawList!F3, "")</f>
        <v/>
      </c>
      <c r="G3" t="str">
        <f>IF(ISBLANK(RawList!F3), "S", "U")</f>
        <v>S</v>
      </c>
      <c r="H3" t="str">
        <f>IF(ISBLANK(RawList!H3), "S", "U")</f>
        <v>S</v>
      </c>
      <c r="I3" t="str">
        <f>IF(ISBLANK(RawList!B3), "", "West Coast Products / VEX PRO")</f>
        <v/>
      </c>
      <c r="J3" t="str">
        <f>IF(ISBLANK(RawList!B3), RawList!A3, RawList!B3)</f>
        <v>R166-2Z</v>
      </c>
      <c r="K3" t="str">
        <f t="shared" ref="K3:K22" si="0">CONCATENATE("Deep Grove Ball Bearing, ", A3)</f>
        <v>Deep Grove Ball Bearing, 0.1875 ID, 0.375 OD, 0.125 Width, R166-2Z</v>
      </c>
    </row>
    <row r="4" spans="1:11" x14ac:dyDescent="0.25">
      <c r="A4" t="str">
        <f>CONCATENATE(C4," ID",IF(H4="S",""," HEX"),", ",D4," OD, ",B4," Width",IF(ISNUMBER(E4),", Flanged",""),IF(ISTEXT(RawList!A4),CONCATENATE(", ",RawList!A4),""))</f>
        <v>0.25 ID, 0.375 OD, 0.125 Width</v>
      </c>
      <c r="B4">
        <f>RawList!E4</f>
        <v>0.125</v>
      </c>
      <c r="C4">
        <f>RawList!C4</f>
        <v>0.25</v>
      </c>
      <c r="D4">
        <f>RawList!D4</f>
        <v>0.375</v>
      </c>
      <c r="E4" t="str">
        <f>IF(RawList!G4, RawList!G4, "")</f>
        <v/>
      </c>
      <c r="F4" t="str">
        <f>IF(RawList!F4, RawList!F4, "")</f>
        <v/>
      </c>
      <c r="G4" t="str">
        <f>IF(ISBLANK(RawList!F4), "S", "U")</f>
        <v>S</v>
      </c>
      <c r="H4" t="str">
        <f>IF(ISBLANK(RawList!H4), "S", "U")</f>
        <v>S</v>
      </c>
      <c r="I4" t="str">
        <f>IF(ISBLANK(RawList!B4), "", "West Coast Products / VEX PRO")</f>
        <v>West Coast Products / VEX PRO</v>
      </c>
      <c r="J4" t="str">
        <f>IF(ISBLANK(RawList!B4), RawList!A4, RawList!B4)</f>
        <v>217-2788</v>
      </c>
      <c r="K4" t="str">
        <f t="shared" si="0"/>
        <v>Deep Grove Ball Bearing, 0.25 ID, 0.375 OD, 0.125 Width</v>
      </c>
    </row>
    <row r="5" spans="1:11" x14ac:dyDescent="0.25">
      <c r="A5" t="str">
        <f>CONCATENATE(C5," ID",IF(H5="S",""," HEX"),", ",D5," OD, ",B5," Width",IF(ISNUMBER(E5),", Flanged",""),IF(ISTEXT(RawList!A5),CONCATENATE(", ",RawList!A5),""))</f>
        <v>0.25 ID, 0.5 OD, 0.1875 Width</v>
      </c>
      <c r="B5">
        <f>RawList!E5</f>
        <v>0.1875</v>
      </c>
      <c r="C5">
        <f>RawList!C5</f>
        <v>0.25</v>
      </c>
      <c r="D5">
        <f>RawList!D5</f>
        <v>0.5</v>
      </c>
      <c r="E5" t="str">
        <f>IF(RawList!G5, RawList!G5, "")</f>
        <v/>
      </c>
      <c r="F5" t="str">
        <f>IF(RawList!F5, RawList!F5, "")</f>
        <v/>
      </c>
      <c r="G5" t="str">
        <f>IF(ISBLANK(RawList!F5), "S", "U")</f>
        <v>S</v>
      </c>
      <c r="H5" t="str">
        <f>IF(ISBLANK(RawList!H5), "S", "U")</f>
        <v>S</v>
      </c>
      <c r="I5" t="str">
        <f>IF(ISBLANK(RawList!B5), "", "West Coast Products / VEX PRO")</f>
        <v>West Coast Products / VEX PRO</v>
      </c>
      <c r="J5" t="str">
        <f>IF(ISBLANK(RawList!B5), RawList!A5, RawList!B5)</f>
        <v>217-3489</v>
      </c>
      <c r="K5" t="str">
        <f t="shared" si="0"/>
        <v>Deep Grove Ball Bearing, 0.25 ID, 0.5 OD, 0.1875 Width</v>
      </c>
    </row>
    <row r="6" spans="1:11" x14ac:dyDescent="0.25">
      <c r="A6" t="str">
        <f>CONCATENATE(C6," ID",IF(H6="S",""," HEX"),", ",D6," OD, ",B6," Width",IF(ISNUMBER(E6),", Flanged",""),IF(ISTEXT(RawList!A6),CONCATENATE(", ",RawList!A6),""))</f>
        <v>0.25 ID, 0.625 OD, 0.196 Width, R4-2Z</v>
      </c>
      <c r="B6">
        <f>RawList!E6</f>
        <v>0.19600000000000001</v>
      </c>
      <c r="C6">
        <f>RawList!C6</f>
        <v>0.25</v>
      </c>
      <c r="D6">
        <f>RawList!D6</f>
        <v>0.625</v>
      </c>
      <c r="E6" t="str">
        <f>IF(RawList!G6, RawList!G6, "")</f>
        <v/>
      </c>
      <c r="F6" t="str">
        <f>IF(RawList!F6, RawList!F6, "")</f>
        <v/>
      </c>
      <c r="G6" t="str">
        <f>IF(ISBLANK(RawList!F6), "S", "U")</f>
        <v>S</v>
      </c>
      <c r="H6" t="str">
        <f>IF(ISBLANK(RawList!H6), "S", "U")</f>
        <v>S</v>
      </c>
      <c r="I6" t="str">
        <f>IF(ISBLANK(RawList!B6), "", "West Coast Products / VEX PRO")</f>
        <v/>
      </c>
      <c r="J6" t="str">
        <f>IF(ISBLANK(RawList!B6), RawList!A6, RawList!B6)</f>
        <v>R4-2Z</v>
      </c>
      <c r="K6" t="str">
        <f t="shared" si="0"/>
        <v>Deep Grove Ball Bearing, 0.25 ID, 0.625 OD, 0.196 Width, R4-2Z</v>
      </c>
    </row>
    <row r="7" spans="1:11" x14ac:dyDescent="0.25">
      <c r="A7" t="str">
        <f>CONCATENATE(C7," ID",IF(H7="S",""," HEX"),", ",D7," OD, ",B7," Width",IF(ISNUMBER(E7),", Flanged",""),IF(ISTEXT(RawList!A7),CONCATENATE(", ",RawList!A7),""))</f>
        <v>0.25 ID, 0.625 OD, 0.196 Width, Flanged, FR4-2Z</v>
      </c>
      <c r="B7">
        <f>RawList!E7</f>
        <v>0.19600000000000001</v>
      </c>
      <c r="C7">
        <f>RawList!C7</f>
        <v>0.25</v>
      </c>
      <c r="D7">
        <f>RawList!D7</f>
        <v>0.625</v>
      </c>
      <c r="E7">
        <f>IF(RawList!G7, RawList!G7, "")</f>
        <v>0.04</v>
      </c>
      <c r="F7">
        <f>IF(RawList!F7, RawList!F7, "")</f>
        <v>0.69</v>
      </c>
      <c r="G7" t="str">
        <f>IF(ISBLANK(RawList!F7), "S", "U")</f>
        <v>U</v>
      </c>
      <c r="H7" t="str">
        <f>IF(ISBLANK(RawList!H7), "S", "U")</f>
        <v>S</v>
      </c>
      <c r="I7" t="str">
        <f>IF(ISBLANK(RawList!B7), "", "West Coast Products / VEX PRO")</f>
        <v/>
      </c>
      <c r="J7" t="str">
        <f>IF(ISBLANK(RawList!B7), RawList!A7, RawList!B7)</f>
        <v>FR4-2Z</v>
      </c>
      <c r="K7" t="str">
        <f t="shared" si="0"/>
        <v>Deep Grove Ball Bearing, 0.25 ID, 0.625 OD, 0.196 Width, Flanged, FR4-2Z</v>
      </c>
    </row>
    <row r="8" spans="1:11" x14ac:dyDescent="0.25">
      <c r="A8" t="str">
        <f>CONCATENATE(C8," ID",IF(H8="S",""," HEX"),", ",D8," OD, ",B8," Width",IF(ISNUMBER(E8),", Flanged",""),IF(ISTEXT(RawList!A8),CONCATENATE(", ",RawList!A8),""))</f>
        <v>0.25 ID, 0.75 OD, 0.281 Width, R4A-2Z</v>
      </c>
      <c r="B8">
        <f>RawList!E8</f>
        <v>0.28100000000000003</v>
      </c>
      <c r="C8">
        <f>RawList!C8</f>
        <v>0.25</v>
      </c>
      <c r="D8">
        <v>0.75</v>
      </c>
      <c r="E8" t="str">
        <f>IF(RawList!G8, RawList!G8, "")</f>
        <v/>
      </c>
      <c r="F8" t="str">
        <f>IF(RawList!F8, RawList!F8, "")</f>
        <v/>
      </c>
      <c r="G8" t="str">
        <f>IF(ISBLANK(RawList!F8), "S", "U")</f>
        <v>S</v>
      </c>
      <c r="H8" t="str">
        <f>IF(ISBLANK(RawList!H8), "S", "U")</f>
        <v>S</v>
      </c>
      <c r="I8" t="str">
        <f>IF(ISBLANK(RawList!B8), "", "West Coast Products / VEX PRO")</f>
        <v/>
      </c>
      <c r="J8" t="str">
        <f>IF(ISBLANK(RawList!B8), RawList!A8, RawList!B8)</f>
        <v>R4A-2Z</v>
      </c>
      <c r="K8" t="str">
        <f t="shared" si="0"/>
        <v>Deep Grove Ball Bearing, 0.25 ID, 0.75 OD, 0.281 Width, R4A-2Z</v>
      </c>
    </row>
    <row r="9" spans="1:11" x14ac:dyDescent="0.25">
      <c r="A9" t="str">
        <f>CONCATENATE(C9," ID",IF(H9="S",""," HEX"),", ",D9," OD, ",B9," Width",IF(ISNUMBER(E9),", Flanged",""),IF(ISTEXT(RawList!A9),CONCATENATE(", ",RawList!A9),""))</f>
        <v>0.375 ID, 0.875 OD, 0.281 Width, R6-2Z</v>
      </c>
      <c r="B9">
        <f>RawList!E9</f>
        <v>0.28100000000000003</v>
      </c>
      <c r="C9">
        <f>RawList!C9</f>
        <v>0.375</v>
      </c>
      <c r="D9">
        <f>RawList!D9</f>
        <v>0.875</v>
      </c>
      <c r="E9" t="str">
        <f>IF(RawList!G9, RawList!G9, "")</f>
        <v/>
      </c>
      <c r="F9" t="str">
        <f>IF(RawList!F9, RawList!F9, "")</f>
        <v/>
      </c>
      <c r="G9" t="str">
        <f>IF(ISBLANK(RawList!F9), "S", "U")</f>
        <v>S</v>
      </c>
      <c r="H9" t="str">
        <f>IF(ISBLANK(RawList!H9), "S", "U")</f>
        <v>S</v>
      </c>
      <c r="I9" t="str">
        <f>IF(ISBLANK(RawList!B9), "", "West Coast Products / VEX PRO")</f>
        <v>West Coast Products / VEX PRO</v>
      </c>
      <c r="J9" t="str">
        <f>IF(ISBLANK(RawList!B9), RawList!A9, RawList!B9)</f>
        <v>217-3239</v>
      </c>
      <c r="K9" t="str">
        <f t="shared" si="0"/>
        <v>Deep Grove Ball Bearing, 0.375 ID, 0.875 OD, 0.281 Width, R6-2Z</v>
      </c>
    </row>
    <row r="10" spans="1:11" x14ac:dyDescent="0.25">
      <c r="A10" t="str">
        <f>CONCATENATE(C10," ID",IF(H10="S",""," HEX"),", ",D10," OD, ",B10," Width",IF(ISNUMBER(E10),", Flanged",""),IF(ISTEXT(RawList!A10),CONCATENATE(", ",RawList!A10),""))</f>
        <v>0.375 ID, 0.875 OD, 0.281 Width, Flanged, FR6-2Z</v>
      </c>
      <c r="B10">
        <f>RawList!E10</f>
        <v>0.28100000000000003</v>
      </c>
      <c r="C10">
        <f>RawList!C10</f>
        <v>0.375</v>
      </c>
      <c r="D10">
        <f>RawList!D10</f>
        <v>0.875</v>
      </c>
      <c r="E10">
        <f>IF(RawList!G10, RawList!G10, "")</f>
        <v>6.25E-2</v>
      </c>
      <c r="F10">
        <f>IF(RawList!F10, RawList!F10, "")</f>
        <v>0.96899999999999997</v>
      </c>
      <c r="G10" t="str">
        <f>IF(ISBLANK(RawList!F10), "S", "U")</f>
        <v>U</v>
      </c>
      <c r="H10" t="str">
        <f>IF(ISBLANK(RawList!H10), "S", "U")</f>
        <v>S</v>
      </c>
      <c r="I10" t="str">
        <f>IF(ISBLANK(RawList!B10), "", "West Coast Products / VEX PRO")</f>
        <v>West Coast Products / VEX PRO</v>
      </c>
      <c r="J10" t="str">
        <f>IF(ISBLANK(RawList!B10), RawList!A10, RawList!B10)</f>
        <v>217-2733</v>
      </c>
      <c r="K10" t="str">
        <f t="shared" si="0"/>
        <v>Deep Grove Ball Bearing, 0.375 ID, 0.875 OD, 0.281 Width, Flanged, FR6-2Z</v>
      </c>
    </row>
    <row r="11" spans="1:11" x14ac:dyDescent="0.25">
      <c r="A11" t="str">
        <f>CONCATENATE(C11," ID",IF(H11="S",""," HEX"),", ",D11," OD, ",B11," Width",IF(ISNUMBER(E11),", Flanged",""),IF(ISTEXT(RawList!A11),CONCATENATE(", ",RawList!A11),""))</f>
        <v>0.375 ID, 1.125 OD, 0.313 Width, Flanged</v>
      </c>
      <c r="B11">
        <f>RawList!E11</f>
        <v>0.313</v>
      </c>
      <c r="C11">
        <f>RawList!C11</f>
        <v>0.375</v>
      </c>
      <c r="D11">
        <f>RawList!D11</f>
        <v>1.125</v>
      </c>
      <c r="E11">
        <f>IF(RawList!G11, RawList!G11, "")</f>
        <v>6.25E-2</v>
      </c>
      <c r="F11">
        <f>IF(RawList!F11, RawList!F11, "")</f>
        <v>1.2250000000000001</v>
      </c>
      <c r="G11" t="str">
        <f>IF(ISBLANK(RawList!F11), "S", "U")</f>
        <v>U</v>
      </c>
      <c r="H11" t="str">
        <f>IF(ISBLANK(RawList!H11), "S", "U")</f>
        <v>S</v>
      </c>
      <c r="I11" t="str">
        <f>IF(ISBLANK(RawList!B11), "", "West Coast Products / VEX PRO")</f>
        <v>West Coast Products / VEX PRO</v>
      </c>
      <c r="J11" t="str">
        <f>IF(ISBLANK(RawList!B11), RawList!A11, RawList!B11)</f>
        <v>217-2732</v>
      </c>
      <c r="K11" t="str">
        <f t="shared" si="0"/>
        <v>Deep Grove Ball Bearing, 0.375 ID, 1.125 OD, 0.313 Width, Flanged</v>
      </c>
    </row>
    <row r="12" spans="1:11" x14ac:dyDescent="0.25">
      <c r="A12" t="str">
        <f>CONCATENATE(C12," ID",IF(H12="S",""," HEX"),", ",D12," OD, ",B12," Width",IF(ISNUMBER(E12),", Flanged",""),IF(ISTEXT(RawList!A12),CONCATENATE(", ",RawList!A12),""))</f>
        <v>0.5 ID, 1.125 OD, 0.313 Width, R8-ZZ</v>
      </c>
      <c r="B12">
        <f>RawList!E12</f>
        <v>0.313</v>
      </c>
      <c r="C12">
        <f>RawList!C12</f>
        <v>0.5</v>
      </c>
      <c r="D12">
        <f>RawList!D12</f>
        <v>1.125</v>
      </c>
      <c r="E12" t="str">
        <f>IF(RawList!G12, RawList!G12, "")</f>
        <v/>
      </c>
      <c r="F12" t="str">
        <f>IF(RawList!F12, RawList!F12, "")</f>
        <v/>
      </c>
      <c r="G12" t="str">
        <f>IF(ISBLANK(RawList!F12), "S", "U")</f>
        <v>S</v>
      </c>
      <c r="H12" t="str">
        <f>IF(ISBLANK(RawList!H12), "S", "U")</f>
        <v>S</v>
      </c>
      <c r="I12" t="str">
        <f>IF(ISBLANK(RawList!B12), "", "West Coast Products / VEX PRO")</f>
        <v>West Coast Products / VEX PRO</v>
      </c>
      <c r="J12" t="str">
        <f>IF(ISBLANK(RawList!B12), RawList!A12, RawList!B12)</f>
        <v>217-3109</v>
      </c>
      <c r="K12" t="str">
        <f t="shared" si="0"/>
        <v>Deep Grove Ball Bearing, 0.5 ID, 1.125 OD, 0.313 Width, R8-ZZ</v>
      </c>
    </row>
    <row r="13" spans="1:11" x14ac:dyDescent="0.25">
      <c r="A13" t="str">
        <f>CONCATENATE(C13," ID",IF(H13="S",""," HEX"),", ",D13," OD, ",B13," Width",IF(ISNUMBER(E13),", Flanged",""),IF(ISTEXT(RawList!A13),CONCATENATE(", ",RawList!A13),""))</f>
        <v>0.5 ID, 0.875 OD, 0.281 Width</v>
      </c>
      <c r="B13">
        <f>RawList!E13</f>
        <v>0.28100000000000003</v>
      </c>
      <c r="C13">
        <f>RawList!C13</f>
        <v>0.5</v>
      </c>
      <c r="D13">
        <f>RawList!D13</f>
        <v>0.875</v>
      </c>
      <c r="E13" t="str">
        <f>IF(RawList!G13, RawList!G13, "")</f>
        <v/>
      </c>
      <c r="F13" t="str">
        <f>IF(RawList!F13, RawList!F13, "")</f>
        <v/>
      </c>
      <c r="G13" t="str">
        <f>IF(ISBLANK(RawList!F13), "S", "U")</f>
        <v>S</v>
      </c>
      <c r="H13" t="str">
        <f>IF(ISBLANK(RawList!H13), "S", "U")</f>
        <v>S</v>
      </c>
      <c r="I13" t="str">
        <f>IF(ISBLANK(RawList!B13), "", "West Coast Products / VEX PRO")</f>
        <v>West Coast Products / VEX PRO</v>
      </c>
      <c r="J13" t="str">
        <f>IF(ISBLANK(RawList!B13), RawList!A13, RawList!B13)</f>
        <v>217-3337</v>
      </c>
      <c r="K13" t="str">
        <f t="shared" si="0"/>
        <v>Deep Grove Ball Bearing, 0.5 ID, 0.875 OD, 0.281 Width</v>
      </c>
    </row>
    <row r="14" spans="1:11" x14ac:dyDescent="0.25">
      <c r="A14" t="str">
        <f>CONCATENATE(C14," ID",IF(H14="S",""," HEX"),", ",D14," OD, ",B14," Width",IF(ISNUMBER(E14),", Flanged",""),IF(ISTEXT(RawList!A14),CONCATENATE(", ",RawList!A14),""))</f>
        <v>0.5 ID, 1.125 OD, 0.313 Width, Flanged, FR8-ZZ</v>
      </c>
      <c r="B14">
        <f>RawList!E14</f>
        <v>0.313</v>
      </c>
      <c r="C14">
        <f>RawList!C14</f>
        <v>0.5</v>
      </c>
      <c r="D14">
        <f>RawList!D14</f>
        <v>1.125</v>
      </c>
      <c r="E14">
        <f>IF(RawList!G14, RawList!G14, "")</f>
        <v>6.25E-2</v>
      </c>
      <c r="F14">
        <f>IF(RawList!F14, RawList!F14, "")</f>
        <v>1.2250000000000001</v>
      </c>
      <c r="G14" t="str">
        <f>IF(ISBLANK(RawList!F14), "S", "U")</f>
        <v>U</v>
      </c>
      <c r="H14" t="str">
        <f>IF(ISBLANK(RawList!H14), "S", "U")</f>
        <v>S</v>
      </c>
      <c r="I14" t="str">
        <f>IF(ISBLANK(RawList!B14), "", "West Coast Products / VEX PRO")</f>
        <v>West Coast Products / VEX PRO</v>
      </c>
      <c r="J14" t="str">
        <f>IF(ISBLANK(RawList!B14), RawList!A14, RawList!B14)</f>
        <v>217-2731</v>
      </c>
      <c r="K14" t="str">
        <f t="shared" si="0"/>
        <v>Deep Grove Ball Bearing, 0.5 ID, 1.125 OD, 0.313 Width, Flanged, FR8-ZZ</v>
      </c>
    </row>
    <row r="15" spans="1:11" x14ac:dyDescent="0.25">
      <c r="A15" t="str">
        <f>CONCATENATE(C15," ID",IF(H15="S",""," HEX"),", ",D15," OD, ",B15," Width",IF(ISNUMBER(E15),", Flanged",""),IF(ISTEXT(RawList!A15),CONCATENATE(", ",RawList!A15),""))</f>
        <v>13.75mm ID, 1.125 OD, 0.313 Width, ThunderHex</v>
      </c>
      <c r="B15">
        <f>RawList!E15</f>
        <v>0.313</v>
      </c>
      <c r="C15" t="str">
        <f>RawList!C15</f>
        <v>13.75mm</v>
      </c>
      <c r="D15">
        <f>RawList!D15</f>
        <v>1.125</v>
      </c>
      <c r="E15" t="str">
        <f>IF(RawList!G15, RawList!G15, "")</f>
        <v/>
      </c>
      <c r="F15" t="str">
        <f>IF(RawList!F15, RawList!F15, "")</f>
        <v/>
      </c>
      <c r="G15" t="str">
        <f>IF(ISBLANK(RawList!F15), "S", "U")</f>
        <v>S</v>
      </c>
      <c r="H15" t="str">
        <f>IF(ISBLANK(RawList!H15), "S", "U")</f>
        <v>S</v>
      </c>
      <c r="I15" t="str">
        <f>IF(ISBLANK(RawList!B15), "", "West Coast Products / VEX PRO")</f>
        <v>West Coast Products / VEX PRO</v>
      </c>
      <c r="J15" t="str">
        <f>IF(ISBLANK(RawList!B15), RawList!A15, RawList!B15)</f>
        <v>217-4270</v>
      </c>
      <c r="K15" t="str">
        <f t="shared" si="0"/>
        <v>Deep Grove Ball Bearing, 13.75mm ID, 1.125 OD, 0.313 Width, ThunderHex</v>
      </c>
    </row>
    <row r="16" spans="1:11" x14ac:dyDescent="0.25">
      <c r="A16" t="str">
        <f>CONCATENATE(C16," ID",IF(H16="S",""," HEX"),", ",D16," OD, ",B16," Width",IF(ISNUMBER(E16),", Flanged",""),IF(ISTEXT(RawList!A16),CONCATENATE(", ",RawList!A16),""))</f>
        <v>13.75mm ID, 1.125 OD, 0.313 Width, Flanged, ThunderHex</v>
      </c>
      <c r="B16">
        <f>RawList!E16</f>
        <v>0.313</v>
      </c>
      <c r="C16" t="str">
        <f>RawList!C16</f>
        <v>13.75mm</v>
      </c>
      <c r="D16">
        <f>RawList!D16</f>
        <v>1.125</v>
      </c>
      <c r="E16">
        <f>IF(RawList!G16, RawList!G16, "")</f>
        <v>6.25E-2</v>
      </c>
      <c r="F16">
        <f>IF(RawList!F16, RawList!F16, "")</f>
        <v>1.2250000000000001</v>
      </c>
      <c r="G16" t="str">
        <f>IF(ISBLANK(RawList!F16), "S", "U")</f>
        <v>U</v>
      </c>
      <c r="H16" t="str">
        <f>IF(ISBLANK(RawList!H16), "S", "U")</f>
        <v>S</v>
      </c>
      <c r="I16" t="str">
        <f>IF(ISBLANK(RawList!B16), "", "West Coast Products / VEX PRO")</f>
        <v>West Coast Products / VEX PRO</v>
      </c>
      <c r="J16" t="str">
        <f>IF(ISBLANK(RawList!B16), RawList!A16, RawList!B16)</f>
        <v>217-4006</v>
      </c>
      <c r="K16" t="str">
        <f t="shared" si="0"/>
        <v>Deep Grove Ball Bearing, 13.75mm ID, 1.125 OD, 0.313 Width, Flanged, ThunderHex</v>
      </c>
    </row>
    <row r="17" spans="1:11" x14ac:dyDescent="0.25">
      <c r="A17" t="str">
        <f>CONCATENATE(C17," ID",IF(H17="S",""," HEX"),", ",D17," OD, ",B17," Width",IF(ISNUMBER(E17),", Flanged",""),IF(ISTEXT(RawList!A17),CONCATENATE(", ",RawList!A17),""))</f>
        <v>0.75 ID, 1.375 OD, 0.437 Width, Flanged</v>
      </c>
      <c r="B17">
        <f>RawList!E17</f>
        <v>0.437</v>
      </c>
      <c r="C17">
        <f>RawList!C17</f>
        <v>0.75</v>
      </c>
      <c r="D17">
        <f>RawList!D17</f>
        <v>1.375</v>
      </c>
      <c r="E17">
        <f>IF(RawList!G17, RawList!G17, "")</f>
        <v>7.0000000000000007E-2</v>
      </c>
      <c r="F17">
        <f>IF(RawList!F17, RawList!F17, "")</f>
        <v>1.512</v>
      </c>
      <c r="G17" t="str">
        <f>IF(ISBLANK(RawList!F17), "S", "U")</f>
        <v>U</v>
      </c>
      <c r="H17" t="str">
        <f>IF(ISBLANK(RawList!H17), "S", "U")</f>
        <v>S</v>
      </c>
      <c r="I17" t="str">
        <f>IF(ISBLANK(RawList!B17), "", "West Coast Products / VEX PRO")</f>
        <v>West Coast Products / VEX PRO</v>
      </c>
      <c r="J17" t="str">
        <f>IF(ISBLANK(RawList!B17), RawList!A17, RawList!B17)</f>
        <v>217-2789</v>
      </c>
      <c r="K17" t="str">
        <f t="shared" si="0"/>
        <v>Deep Grove Ball Bearing, 0.75 ID, 1.375 OD, 0.437 Width, Flanged</v>
      </c>
    </row>
    <row r="18" spans="1:11" x14ac:dyDescent="0.25">
      <c r="A18" t="str">
        <f>CONCATENATE(C18," ID",IF(H18="S",""," HEX"),", ",D18," OD, ",B18," Width",IF(ISNUMBER(E18),", Flanged",""),IF(ISTEXT(RawList!A18),CONCATENATE(", ",RawList!A18),""))</f>
        <v>0.375 ID HEX, 1.125 OD, 0.313 Width, Flanged, Hex Bearing</v>
      </c>
      <c r="B18">
        <f>RawList!E18</f>
        <v>0.313</v>
      </c>
      <c r="C18">
        <f>RawList!C18</f>
        <v>0.375</v>
      </c>
      <c r="D18">
        <f>RawList!D18</f>
        <v>1.125</v>
      </c>
      <c r="E18">
        <f>IF(RawList!G18, RawList!G18, "")</f>
        <v>6.25E-2</v>
      </c>
      <c r="F18">
        <f>IF(RawList!F18, RawList!F18, "")</f>
        <v>1.2250000000000001</v>
      </c>
      <c r="G18" t="str">
        <f>IF(ISBLANK(RawList!F18), "S", "U")</f>
        <v>U</v>
      </c>
      <c r="H18" t="str">
        <f>IF(ISBLANK(RawList!H18), "S", "U")</f>
        <v>U</v>
      </c>
      <c r="I18" t="str">
        <f>IF(ISBLANK(RawList!B18), "", "West Coast Products / VEX PRO")</f>
        <v>West Coast Products / VEX PRO</v>
      </c>
      <c r="J18" t="str">
        <f>IF(ISBLANK(RawList!B18), RawList!A18, RawList!B18)</f>
        <v>217-2735</v>
      </c>
      <c r="K18" t="str">
        <f t="shared" si="0"/>
        <v>Deep Grove Ball Bearing, 0.375 ID HEX, 1.125 OD, 0.313 Width, Flanged, Hex Bearing</v>
      </c>
    </row>
    <row r="19" spans="1:11" x14ac:dyDescent="0.25">
      <c r="A19" t="str">
        <f>CONCATENATE(C19," ID",IF(H19="S",""," HEX"),", ",D19," OD, ",B19," Width",IF(ISNUMBER(E19),", Flanged",""),IF(ISTEXT(RawList!A19),CONCATENATE(", ",RawList!A19),""))</f>
        <v>0.5 ID HEX, 1.125 OD, 0.313 Width, Flanged, Hex Bearing</v>
      </c>
      <c r="B19">
        <f>RawList!E19</f>
        <v>0.313</v>
      </c>
      <c r="C19">
        <f>RawList!C19</f>
        <v>0.5</v>
      </c>
      <c r="D19">
        <f>RawList!D19</f>
        <v>1.125</v>
      </c>
      <c r="E19">
        <f>IF(RawList!G19, RawList!G19, "")</f>
        <v>6.25E-2</v>
      </c>
      <c r="F19">
        <f>IF(RawList!F19, RawList!F19, "")</f>
        <v>1.2250000000000001</v>
      </c>
      <c r="G19" t="str">
        <f>IF(ISBLANK(RawList!F19), "S", "U")</f>
        <v>U</v>
      </c>
      <c r="H19" t="str">
        <f>IF(ISBLANK(RawList!H19), "S", "U")</f>
        <v>U</v>
      </c>
      <c r="I19" t="str">
        <f>IF(ISBLANK(RawList!B19), "", "West Coast Products / VEX PRO")</f>
        <v>West Coast Products / VEX PRO</v>
      </c>
      <c r="J19" t="str">
        <f>IF(ISBLANK(RawList!B19), RawList!A19, RawList!B19)</f>
        <v>217-3875</v>
      </c>
      <c r="K19" t="str">
        <f t="shared" si="0"/>
        <v>Deep Grove Ball Bearing, 0.5 ID HEX, 1.125 OD, 0.313 Width, Flanged, Hex Bearing</v>
      </c>
    </row>
    <row r="20" spans="1:11" x14ac:dyDescent="0.25">
      <c r="A20" t="str">
        <f>CONCATENATE(C20," ID",IF(H20="S",""," HEX"),", ",D20," OD, ",B20," Width",IF(ISNUMBER(E20),", Flanged",""),IF(ISTEXT(RawList!A20),CONCATENATE(", ",RawList!A20),""))</f>
        <v>25mm ID, 37mm OD, 7mm Width, 6805-2Z</v>
      </c>
      <c r="B20" t="str">
        <f>RawList!E20</f>
        <v>7mm</v>
      </c>
      <c r="C20" t="str">
        <f>RawList!C20</f>
        <v>25mm</v>
      </c>
      <c r="D20" t="str">
        <f>RawList!D20</f>
        <v>37mm</v>
      </c>
      <c r="E20" t="str">
        <f>IF(RawList!G20, RawList!G20, "")</f>
        <v/>
      </c>
      <c r="F20" t="str">
        <f>IF(RawList!F20, RawList!F20, "")</f>
        <v/>
      </c>
      <c r="G20" t="str">
        <f>IF(ISBLANK(RawList!F20), "S", "U")</f>
        <v>S</v>
      </c>
      <c r="H20" t="str">
        <f>IF(ISBLANK(RawList!H20), "S", "U")</f>
        <v>S</v>
      </c>
      <c r="I20" t="str">
        <f>IF(ISBLANK(RawList!B20), "", "West Coast Products / VEX PRO")</f>
        <v/>
      </c>
      <c r="J20" t="str">
        <f>IF(ISBLANK(RawList!B20), RawList!A20, RawList!B20)</f>
        <v>6805-2Z</v>
      </c>
      <c r="K20" t="str">
        <f t="shared" si="0"/>
        <v>Deep Grove Ball Bearing, 25mm ID, 37mm OD, 7mm Width, 6805-2Z</v>
      </c>
    </row>
    <row r="21" spans="1:11" x14ac:dyDescent="0.25">
      <c r="A21" t="str">
        <f>CONCATENATE(C21," ID",IF(H21="S",""," HEX"),", ",D21," OD, ",B21," Width",IF(ISNUMBER(E21),", Flanged",""),IF(ISTEXT(RawList!A21),CONCATENATE(", ",RawList!A21),""))</f>
        <v>15mm ID, 28mm OD, 7mm Width</v>
      </c>
      <c r="B21" t="str">
        <f>RawList!E21</f>
        <v>7mm</v>
      </c>
      <c r="C21" t="str">
        <f>RawList!C21</f>
        <v>15mm</v>
      </c>
      <c r="D21" t="str">
        <f>RawList!D21</f>
        <v>28mm</v>
      </c>
      <c r="E21" t="str">
        <f>IF(RawList!G21, RawList!G21, "")</f>
        <v/>
      </c>
      <c r="F21" t="str">
        <f>IF(RawList!F21, RawList!F21, "")</f>
        <v/>
      </c>
      <c r="G21" t="str">
        <f>IF(ISBLANK(RawList!F21), "S", "U")</f>
        <v>S</v>
      </c>
      <c r="H21" t="str">
        <f>IF(ISBLANK(RawList!H21), "S", "U")</f>
        <v>S</v>
      </c>
      <c r="I21" t="str">
        <f>IF(ISBLANK(RawList!B21), "", "West Coast Products / VEX PRO")</f>
        <v>West Coast Products / VEX PRO</v>
      </c>
      <c r="J21" t="str">
        <f>IF(ISBLANK(RawList!B21), RawList!A21, RawList!B21)</f>
        <v>217-2742</v>
      </c>
      <c r="K21" t="str">
        <f t="shared" si="0"/>
        <v>Deep Grove Ball Bearing, 15mm ID, 28mm OD, 7mm Width</v>
      </c>
    </row>
    <row r="22" spans="1:11" x14ac:dyDescent="0.25">
      <c r="A22" t="str">
        <f>CONCATENATE(C22," ID",IF(H22="S",""," HEX"),", ",D22," OD, ",B22," Width",IF(ISNUMBER(E22),", Flanged",""),IF(ISTEXT(RawList!A22),CONCATENATE(", ",RawList!A22),""))</f>
        <v>17mm ID, 26mm OD, 5mm Width</v>
      </c>
      <c r="B22" t="str">
        <f>RawList!E22</f>
        <v>5mm</v>
      </c>
      <c r="C22" t="str">
        <f>RawList!C22</f>
        <v>17mm</v>
      </c>
      <c r="D22" t="str">
        <f>RawList!D22</f>
        <v>26mm</v>
      </c>
      <c r="E22" t="str">
        <f>IF(RawList!G22, RawList!G22, "")</f>
        <v/>
      </c>
      <c r="F22" t="str">
        <f>IF(RawList!F22, RawList!F22, "")</f>
        <v/>
      </c>
      <c r="G22" t="str">
        <f>IF(ISBLANK(RawList!F22), "S", "U")</f>
        <v>S</v>
      </c>
      <c r="H22" t="str">
        <f>IF(ISBLANK(RawList!H22), "S", "U")</f>
        <v>S</v>
      </c>
      <c r="I22" t="str">
        <f>IF(ISBLANK(RawList!B22), "", "West Coast Products / VEX PRO")</f>
        <v>West Coast Products / VEX PRO</v>
      </c>
      <c r="J22" t="str">
        <f>IF(ISBLANK(RawList!B22), RawList!A22, RawList!B22)</f>
        <v>217-2741</v>
      </c>
      <c r="K22" t="str">
        <f t="shared" si="0"/>
        <v>Deep Grove Ball Bearing, 17mm ID, 26mm OD, 5mm Width</v>
      </c>
    </row>
    <row r="25" spans="1:11" x14ac:dyDescent="0.25">
      <c r="F25" t="str">
        <f>IF(RawList!F24, RawList!F24, "")</f>
        <v/>
      </c>
    </row>
    <row r="26" spans="1:11" x14ac:dyDescent="0.25">
      <c r="F26" t="str">
        <f>IF(RawList!F25, RawList!F25, "")</f>
        <v/>
      </c>
    </row>
    <row r="27" spans="1:11" x14ac:dyDescent="0.25">
      <c r="F27" t="str">
        <f>IF(RawList!F26, RawList!F26, "")</f>
        <v/>
      </c>
    </row>
    <row r="28" spans="1:11" x14ac:dyDescent="0.25">
      <c r="F28" t="str">
        <f>IF(RawList!F27, RawList!F27, "")</f>
        <v/>
      </c>
    </row>
    <row r="29" spans="1:11" x14ac:dyDescent="0.25">
      <c r="F29" t="str">
        <f>IF(RawList!F28, RawList!F28, "")</f>
        <v/>
      </c>
    </row>
    <row r="30" spans="1:11" x14ac:dyDescent="0.25">
      <c r="F30" t="str">
        <f>IF(RawList!F29, RawList!F29, "")</f>
        <v/>
      </c>
    </row>
    <row r="31" spans="1:11" x14ac:dyDescent="0.25">
      <c r="F31" t="str">
        <f>IF(RawList!F30, RawList!F30, "")</f>
        <v/>
      </c>
    </row>
    <row r="32" spans="1:11" x14ac:dyDescent="0.25">
      <c r="F32" t="str">
        <f>IF(RawList!F31, RawList!F31, "")</f>
        <v/>
      </c>
    </row>
    <row r="33" spans="6:6" x14ac:dyDescent="0.25">
      <c r="F33" t="str">
        <f>IF(RawList!F32, RawList!F32, "")</f>
        <v/>
      </c>
    </row>
    <row r="34" spans="6:6" x14ac:dyDescent="0.25">
      <c r="F34" t="str">
        <f>IF(RawList!F33, RawList!F33, "")</f>
        <v/>
      </c>
    </row>
    <row r="35" spans="6:6" x14ac:dyDescent="0.25">
      <c r="F35" t="str">
        <f>IF(RawList!F34, RawList!F34, "")</f>
        <v/>
      </c>
    </row>
    <row r="36" spans="6:6" x14ac:dyDescent="0.25">
      <c r="F36" t="str">
        <f>IF(RawList!F35, RawList!F35, "")</f>
        <v/>
      </c>
    </row>
    <row r="37" spans="6:6" x14ac:dyDescent="0.25">
      <c r="F37" t="str">
        <f>IF(RawList!F36, RawList!F36, "")</f>
        <v/>
      </c>
    </row>
    <row r="38" spans="6:6" x14ac:dyDescent="0.25">
      <c r="F38" t="str">
        <f>IF(RawList!F37, RawList!F37, "")</f>
        <v/>
      </c>
    </row>
  </sheetData>
  <hyperlinks>
    <hyperlink ref="G1" r:id="rId1"/>
    <hyperlink ref="H1" r:id="rId2"/>
    <hyperlink ref="I1" r:id="rId3"/>
    <hyperlink ref="J1" r:id="rId4"/>
    <hyperlink ref="K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RawList</vt:lpstr>
      <vt:lpstr>DesignTableList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Robotics Team</dc:creator>
  <cp:lastModifiedBy>Spartan Robotics Team</cp:lastModifiedBy>
  <dcterms:created xsi:type="dcterms:W3CDTF">2015-11-28T20:23:19Z</dcterms:created>
  <dcterms:modified xsi:type="dcterms:W3CDTF">2016-01-18T01:07:51Z</dcterms:modified>
</cp:coreProperties>
</file>