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 activeTab="2"/>
  </bookViews>
  <sheets>
    <sheet name="McMaster Data" sheetId="1" r:id="rId1"/>
    <sheet name="Design Table Data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49" i="2" l="1"/>
  <c r="C49" i="2"/>
  <c r="A49" i="2" s="1"/>
  <c r="D49" i="2"/>
  <c r="E49" i="2"/>
  <c r="F49" i="2"/>
  <c r="G49" i="2"/>
  <c r="H49" i="2"/>
  <c r="B50" i="2"/>
  <c r="C50" i="2"/>
  <c r="A50" i="2" s="1"/>
  <c r="D50" i="2"/>
  <c r="E50" i="2"/>
  <c r="F50" i="2"/>
  <c r="G50" i="2"/>
  <c r="H50" i="2"/>
  <c r="B51" i="2"/>
  <c r="C51" i="2"/>
  <c r="A51" i="2" s="1"/>
  <c r="D51" i="2"/>
  <c r="E51" i="2"/>
  <c r="F51" i="2"/>
  <c r="G51" i="2"/>
  <c r="H51" i="2"/>
  <c r="B52" i="2"/>
  <c r="C52" i="2"/>
  <c r="A52" i="2" s="1"/>
  <c r="D52" i="2"/>
  <c r="E52" i="2"/>
  <c r="F52" i="2"/>
  <c r="G52" i="2"/>
  <c r="H52" i="2"/>
  <c r="B53" i="2"/>
  <c r="C53" i="2"/>
  <c r="A53" i="2" s="1"/>
  <c r="D53" i="2"/>
  <c r="E53" i="2"/>
  <c r="F53" i="2"/>
  <c r="G53" i="2"/>
  <c r="H53" i="2"/>
  <c r="B54" i="2"/>
  <c r="C54" i="2"/>
  <c r="A54" i="2" s="1"/>
  <c r="D54" i="2"/>
  <c r="E54" i="2"/>
  <c r="F54" i="2"/>
  <c r="G54" i="2"/>
  <c r="H54" i="2"/>
  <c r="B55" i="2"/>
  <c r="C55" i="2"/>
  <c r="A55" i="2" s="1"/>
  <c r="D55" i="2"/>
  <c r="E55" i="2"/>
  <c r="F55" i="2"/>
  <c r="G55" i="2"/>
  <c r="H55" i="2"/>
  <c r="B3" i="2"/>
  <c r="C3" i="2"/>
  <c r="A3" i="2" s="1"/>
  <c r="D3" i="2"/>
  <c r="E3" i="2"/>
  <c r="F3" i="2"/>
  <c r="G3" i="2"/>
  <c r="H3" i="2"/>
  <c r="C4" i="2"/>
  <c r="A4" i="2" s="1"/>
  <c r="D4" i="2"/>
  <c r="E4" i="2"/>
  <c r="G4" i="2"/>
  <c r="H4" i="2"/>
  <c r="B5" i="2"/>
  <c r="C5" i="2"/>
  <c r="F5" i="2" s="1"/>
  <c r="D5" i="2"/>
  <c r="E5" i="2"/>
  <c r="G5" i="2"/>
  <c r="H5" i="2"/>
  <c r="C6" i="2"/>
  <c r="D6" i="2"/>
  <c r="E6" i="2"/>
  <c r="G6" i="2"/>
  <c r="C7" i="2"/>
  <c r="D7" i="2"/>
  <c r="F7" i="2" s="1"/>
  <c r="E7" i="2"/>
  <c r="G7" i="2"/>
  <c r="C8" i="2"/>
  <c r="D8" i="2"/>
  <c r="E8" i="2"/>
  <c r="F8" i="2"/>
  <c r="G8" i="2"/>
  <c r="B9" i="2"/>
  <c r="C9" i="2"/>
  <c r="D9" i="2"/>
  <c r="F9" i="2" s="1"/>
  <c r="E9" i="2"/>
  <c r="G9" i="2"/>
  <c r="H9" i="2"/>
  <c r="B10" i="2"/>
  <c r="C10" i="2"/>
  <c r="D10" i="2"/>
  <c r="F10" i="2" s="1"/>
  <c r="E10" i="2"/>
  <c r="G10" i="2"/>
  <c r="B11" i="2"/>
  <c r="C11" i="2"/>
  <c r="A11" i="2" s="1"/>
  <c r="D11" i="2"/>
  <c r="E11" i="2"/>
  <c r="G11" i="2"/>
  <c r="C12" i="2"/>
  <c r="A12" i="2" s="1"/>
  <c r="D12" i="2"/>
  <c r="E12" i="2"/>
  <c r="G12" i="2"/>
  <c r="C13" i="2"/>
  <c r="A13" i="2" s="1"/>
  <c r="D13" i="2"/>
  <c r="E13" i="2"/>
  <c r="F13" i="2"/>
  <c r="G13" i="2"/>
  <c r="H13" i="2"/>
  <c r="C14" i="2"/>
  <c r="D14" i="2"/>
  <c r="E14" i="2"/>
  <c r="G14" i="2"/>
  <c r="H14" i="2"/>
  <c r="C15" i="2"/>
  <c r="D15" i="2"/>
  <c r="E15" i="2"/>
  <c r="G15" i="2"/>
  <c r="C16" i="2"/>
  <c r="F16" i="2" s="1"/>
  <c r="D16" i="2"/>
  <c r="E16" i="2"/>
  <c r="G16" i="2"/>
  <c r="B17" i="2"/>
  <c r="C17" i="2"/>
  <c r="A17" i="2" s="1"/>
  <c r="D17" i="2"/>
  <c r="F17" i="2" s="1"/>
  <c r="E17" i="2"/>
  <c r="G17" i="2"/>
  <c r="C18" i="2"/>
  <c r="D18" i="2"/>
  <c r="F18" i="2" s="1"/>
  <c r="E18" i="2"/>
  <c r="G18" i="2"/>
  <c r="B19" i="2"/>
  <c r="C19" i="2"/>
  <c r="A19" i="2" s="1"/>
  <c r="D19" i="2"/>
  <c r="E19" i="2"/>
  <c r="F19" i="2"/>
  <c r="G19" i="2"/>
  <c r="H19" i="2"/>
  <c r="C20" i="2"/>
  <c r="A20" i="2" s="1"/>
  <c r="D20" i="2"/>
  <c r="E20" i="2"/>
  <c r="G20" i="2"/>
  <c r="H20" i="2"/>
  <c r="B21" i="2"/>
  <c r="C21" i="2"/>
  <c r="A21" i="2" s="1"/>
  <c r="D21" i="2"/>
  <c r="F21" i="2" s="1"/>
  <c r="E21" i="2"/>
  <c r="G21" i="2"/>
  <c r="H21" i="2"/>
  <c r="C22" i="2"/>
  <c r="D22" i="2"/>
  <c r="E22" i="2"/>
  <c r="G22" i="2"/>
  <c r="C23" i="2"/>
  <c r="D23" i="2"/>
  <c r="F23" i="2" s="1"/>
  <c r="E23" i="2"/>
  <c r="G23" i="2"/>
  <c r="C24" i="2"/>
  <c r="D24" i="2"/>
  <c r="E24" i="2"/>
  <c r="F24" i="2"/>
  <c r="G24" i="2"/>
  <c r="B25" i="2"/>
  <c r="C25" i="2"/>
  <c r="D25" i="2"/>
  <c r="F25" i="2" s="1"/>
  <c r="E25" i="2"/>
  <c r="G25" i="2"/>
  <c r="H25" i="2"/>
  <c r="B26" i="2"/>
  <c r="C26" i="2"/>
  <c r="D26" i="2"/>
  <c r="A26" i="2" s="1"/>
  <c r="E26" i="2"/>
  <c r="G26" i="2"/>
  <c r="B27" i="2"/>
  <c r="C27" i="2"/>
  <c r="A27" i="2" s="1"/>
  <c r="D27" i="2"/>
  <c r="E27" i="2"/>
  <c r="G27" i="2"/>
  <c r="C28" i="2"/>
  <c r="A28" i="2" s="1"/>
  <c r="D28" i="2"/>
  <c r="E28" i="2"/>
  <c r="G28" i="2"/>
  <c r="C29" i="2"/>
  <c r="D29" i="2"/>
  <c r="E29" i="2"/>
  <c r="G29" i="2"/>
  <c r="C30" i="2"/>
  <c r="D30" i="2"/>
  <c r="E30" i="2"/>
  <c r="G30" i="2"/>
  <c r="H30" i="2"/>
  <c r="B31" i="2"/>
  <c r="A31" i="2" s="1"/>
  <c r="C31" i="2"/>
  <c r="D31" i="2"/>
  <c r="E31" i="2"/>
  <c r="G31" i="2"/>
  <c r="C32" i="2"/>
  <c r="F32" i="2" s="1"/>
  <c r="D32" i="2"/>
  <c r="E32" i="2"/>
  <c r="G32" i="2"/>
  <c r="C33" i="2"/>
  <c r="D33" i="2"/>
  <c r="F33" i="2" s="1"/>
  <c r="E33" i="2"/>
  <c r="G33" i="2"/>
  <c r="H33" i="2"/>
  <c r="C34" i="2"/>
  <c r="F34" i="2" s="1"/>
  <c r="D34" i="2"/>
  <c r="E34" i="2"/>
  <c r="G34" i="2"/>
  <c r="H34" i="2"/>
  <c r="C35" i="2"/>
  <c r="A35" i="2" s="1"/>
  <c r="D35" i="2"/>
  <c r="E35" i="2"/>
  <c r="G35" i="2"/>
  <c r="H35" i="2"/>
  <c r="B36" i="2"/>
  <c r="C36" i="2"/>
  <c r="A36" i="2" s="1"/>
  <c r="D36" i="2"/>
  <c r="F36" i="2" s="1"/>
  <c r="E36" i="2"/>
  <c r="G36" i="2"/>
  <c r="H36" i="2"/>
  <c r="C37" i="2"/>
  <c r="D37" i="2"/>
  <c r="E37" i="2"/>
  <c r="G37" i="2"/>
  <c r="C38" i="2"/>
  <c r="D38" i="2"/>
  <c r="E38" i="2"/>
  <c r="G38" i="2"/>
  <c r="H38" i="2"/>
  <c r="C39" i="2"/>
  <c r="D39" i="2"/>
  <c r="E39" i="2"/>
  <c r="G39" i="2"/>
  <c r="H39" i="2"/>
  <c r="C40" i="2"/>
  <c r="F40" i="2" s="1"/>
  <c r="D40" i="2"/>
  <c r="E40" i="2"/>
  <c r="G40" i="2"/>
  <c r="B41" i="2"/>
  <c r="C41" i="2"/>
  <c r="A41" i="2" s="1"/>
  <c r="D41" i="2"/>
  <c r="F41" i="2" s="1"/>
  <c r="E41" i="2"/>
  <c r="G41" i="2"/>
  <c r="B42" i="2"/>
  <c r="C42" i="2"/>
  <c r="A42" i="2" s="1"/>
  <c r="D42" i="2"/>
  <c r="E42" i="2"/>
  <c r="G42" i="2"/>
  <c r="C43" i="2"/>
  <c r="D43" i="2"/>
  <c r="E43" i="2"/>
  <c r="F43" i="2"/>
  <c r="G43" i="2"/>
  <c r="H43" i="2"/>
  <c r="C44" i="2"/>
  <c r="A44" i="2" s="1"/>
  <c r="D44" i="2"/>
  <c r="E44" i="2"/>
  <c r="F44" i="2"/>
  <c r="G44" i="2"/>
  <c r="C45" i="2"/>
  <c r="D45" i="2"/>
  <c r="E45" i="2"/>
  <c r="G45" i="2"/>
  <c r="H45" i="2"/>
  <c r="C46" i="2"/>
  <c r="D46" i="2"/>
  <c r="A46" i="2" s="1"/>
  <c r="E46" i="2"/>
  <c r="G46" i="2"/>
  <c r="B47" i="2"/>
  <c r="C47" i="2"/>
  <c r="A47" i="2" s="1"/>
  <c r="D47" i="2"/>
  <c r="E47" i="2"/>
  <c r="G47" i="2"/>
  <c r="C48" i="2"/>
  <c r="D48" i="2"/>
  <c r="E48" i="2"/>
  <c r="F48" i="2"/>
  <c r="G48" i="2"/>
  <c r="G2" i="2"/>
  <c r="E2" i="2"/>
  <c r="D2" i="2"/>
  <c r="F2" i="2" s="1"/>
  <c r="C2" i="2"/>
  <c r="A2" i="2" s="1"/>
  <c r="L3" i="1"/>
  <c r="L4" i="1"/>
  <c r="B4" i="2" s="1"/>
  <c r="L5" i="1"/>
  <c r="L6" i="1"/>
  <c r="B6" i="2" s="1"/>
  <c r="L7" i="1"/>
  <c r="B7" i="2" s="1"/>
  <c r="L8" i="1"/>
  <c r="B8" i="2" s="1"/>
  <c r="A8" i="2" s="1"/>
  <c r="L9" i="1"/>
  <c r="L10" i="1"/>
  <c r="L11" i="1"/>
  <c r="L12" i="1"/>
  <c r="B12" i="2" s="1"/>
  <c r="L13" i="1"/>
  <c r="B13" i="2" s="1"/>
  <c r="L14" i="1"/>
  <c r="B14" i="2" s="1"/>
  <c r="A14" i="2" s="1"/>
  <c r="L15" i="1"/>
  <c r="B15" i="2" s="1"/>
  <c r="A15" i="2" s="1"/>
  <c r="L16" i="1"/>
  <c r="B16" i="2" s="1"/>
  <c r="L17" i="1"/>
  <c r="L18" i="1"/>
  <c r="B18" i="2" s="1"/>
  <c r="L19" i="1"/>
  <c r="L20" i="1"/>
  <c r="B20" i="2" s="1"/>
  <c r="L21" i="1"/>
  <c r="L22" i="1"/>
  <c r="B22" i="2" s="1"/>
  <c r="L23" i="1"/>
  <c r="B23" i="2" s="1"/>
  <c r="L24" i="1"/>
  <c r="B24" i="2" s="1"/>
  <c r="A24" i="2" s="1"/>
  <c r="L25" i="1"/>
  <c r="L26" i="1"/>
  <c r="L27" i="1"/>
  <c r="L28" i="1"/>
  <c r="B28" i="2" s="1"/>
  <c r="L29" i="1"/>
  <c r="B29" i="2" s="1"/>
  <c r="L30" i="1"/>
  <c r="B30" i="2" s="1"/>
  <c r="A30" i="2" s="1"/>
  <c r="L31" i="1"/>
  <c r="L32" i="1"/>
  <c r="B32" i="2" s="1"/>
  <c r="L33" i="1"/>
  <c r="B33" i="2" s="1"/>
  <c r="L34" i="1"/>
  <c r="B34" i="2" s="1"/>
  <c r="A34" i="2" s="1"/>
  <c r="L35" i="1"/>
  <c r="B35" i="2" s="1"/>
  <c r="L36" i="1"/>
  <c r="L37" i="1"/>
  <c r="B37" i="2" s="1"/>
  <c r="L38" i="1"/>
  <c r="B38" i="2" s="1"/>
  <c r="L39" i="1"/>
  <c r="B39" i="2" s="1"/>
  <c r="A39" i="2" s="1"/>
  <c r="L40" i="1"/>
  <c r="B40" i="2" s="1"/>
  <c r="A40" i="2" s="1"/>
  <c r="L41" i="1"/>
  <c r="L42" i="1"/>
  <c r="L43" i="1"/>
  <c r="B43" i="2" s="1"/>
  <c r="L44" i="1"/>
  <c r="B44" i="2" s="1"/>
  <c r="L45" i="1"/>
  <c r="B45" i="2" s="1"/>
  <c r="L46" i="1"/>
  <c r="B46" i="2" s="1"/>
  <c r="L47" i="1"/>
  <c r="L48" i="1"/>
  <c r="B48" i="2" s="1"/>
  <c r="A48" i="2" s="1"/>
  <c r="L49" i="1"/>
  <c r="L50" i="1"/>
  <c r="L51" i="1"/>
  <c r="L52" i="1"/>
  <c r="L53" i="1"/>
  <c r="L54" i="1"/>
  <c r="L55" i="1"/>
  <c r="L2" i="1"/>
  <c r="B2" i="2" s="1"/>
  <c r="K3" i="1"/>
  <c r="K4" i="1"/>
  <c r="K5" i="1"/>
  <c r="K6" i="1"/>
  <c r="H6" i="2" s="1"/>
  <c r="K7" i="1"/>
  <c r="H7" i="2" s="1"/>
  <c r="K8" i="1"/>
  <c r="H8" i="2" s="1"/>
  <c r="K9" i="1"/>
  <c r="K10" i="1"/>
  <c r="H10" i="2" s="1"/>
  <c r="K11" i="1"/>
  <c r="H11" i="2" s="1"/>
  <c r="K12" i="1"/>
  <c r="H12" i="2" s="1"/>
  <c r="K13" i="1"/>
  <c r="K14" i="1"/>
  <c r="K15" i="1"/>
  <c r="H15" i="2" s="1"/>
  <c r="K16" i="1"/>
  <c r="H16" i="2" s="1"/>
  <c r="K17" i="1"/>
  <c r="H17" i="2" s="1"/>
  <c r="K18" i="1"/>
  <c r="H18" i="2" s="1"/>
  <c r="K19" i="1"/>
  <c r="K20" i="1"/>
  <c r="K21" i="1"/>
  <c r="K22" i="1"/>
  <c r="H22" i="2" s="1"/>
  <c r="K23" i="1"/>
  <c r="H23" i="2" s="1"/>
  <c r="K24" i="1"/>
  <c r="H24" i="2" s="1"/>
  <c r="K25" i="1"/>
  <c r="K26" i="1"/>
  <c r="H26" i="2" s="1"/>
  <c r="K27" i="1"/>
  <c r="H27" i="2" s="1"/>
  <c r="K28" i="1"/>
  <c r="H28" i="2" s="1"/>
  <c r="K29" i="1"/>
  <c r="H29" i="2" s="1"/>
  <c r="K30" i="1"/>
  <c r="K31" i="1"/>
  <c r="H31" i="2" s="1"/>
  <c r="K32" i="1"/>
  <c r="H32" i="2" s="1"/>
  <c r="K33" i="1"/>
  <c r="K34" i="1"/>
  <c r="K35" i="1"/>
  <c r="K36" i="1"/>
  <c r="K37" i="1"/>
  <c r="H37" i="2" s="1"/>
  <c r="K38" i="1"/>
  <c r="K39" i="1"/>
  <c r="K40" i="1"/>
  <c r="H40" i="2" s="1"/>
  <c r="K41" i="1"/>
  <c r="H41" i="2" s="1"/>
  <c r="K42" i="1"/>
  <c r="H42" i="2" s="1"/>
  <c r="K43" i="1"/>
  <c r="K44" i="1"/>
  <c r="H44" i="2" s="1"/>
  <c r="K45" i="1"/>
  <c r="K46" i="1"/>
  <c r="H46" i="2" s="1"/>
  <c r="K47" i="1"/>
  <c r="H47" i="2" s="1"/>
  <c r="K48" i="1"/>
  <c r="H48" i="2" s="1"/>
  <c r="K49" i="1"/>
  <c r="K50" i="1"/>
  <c r="K51" i="1"/>
  <c r="K52" i="1"/>
  <c r="K53" i="1"/>
  <c r="K54" i="1"/>
  <c r="K55" i="1"/>
  <c r="K2" i="1"/>
  <c r="H2" i="2" s="1"/>
  <c r="A43" i="2" l="1"/>
  <c r="A38" i="2"/>
  <c r="A29" i="2"/>
  <c r="A6" i="2"/>
  <c r="A37" i="2"/>
  <c r="A32" i="2"/>
  <c r="A22" i="2"/>
  <c r="A33" i="2"/>
  <c r="A45" i="2"/>
  <c r="A16" i="2"/>
  <c r="F27" i="2"/>
  <c r="F11" i="2"/>
  <c r="A18" i="2"/>
  <c r="A10" i="2"/>
  <c r="F28" i="2"/>
  <c r="F26" i="2"/>
  <c r="F22" i="2"/>
  <c r="F12" i="2"/>
  <c r="F6" i="2"/>
  <c r="A25" i="2"/>
  <c r="A9" i="2"/>
  <c r="F35" i="2"/>
  <c r="F20" i="2"/>
  <c r="F14" i="2"/>
  <c r="F4" i="2"/>
  <c r="A5" i="2"/>
  <c r="A23" i="2"/>
  <c r="F42" i="2"/>
  <c r="A7" i="2"/>
  <c r="F15" i="2"/>
  <c r="F45" i="2"/>
  <c r="F37" i="2"/>
  <c r="F29" i="2"/>
  <c r="F46" i="2"/>
  <c r="F38" i="2"/>
  <c r="F30" i="2"/>
  <c r="F47" i="2"/>
  <c r="F39" i="2"/>
  <c r="F31" i="2"/>
</calcChain>
</file>

<file path=xl/sharedStrings.xml><?xml version="1.0" encoding="utf-8"?>
<sst xmlns="http://schemas.openxmlformats.org/spreadsheetml/2006/main" count="666" uniqueCount="268">
  <si>
    <t>No. 2</t>
  </si>
  <si>
    <t>0.094"</t>
  </si>
  <si>
    <t>0.250"</t>
  </si>
  <si>
    <t>0.014"</t>
  </si>
  <si>
    <t>0.016"</t>
  </si>
  <si>
    <t>Gray</t>
  </si>
  <si>
    <t>90089A290</t>
  </si>
  <si>
    <t>0.028"</t>
  </si>
  <si>
    <t>0.034"</t>
  </si>
  <si>
    <t>Red</t>
  </si>
  <si>
    <t>95601A290</t>
  </si>
  <si>
    <t>0.010"</t>
  </si>
  <si>
    <t>0.020"</t>
  </si>
  <si>
    <t>Black</t>
  </si>
  <si>
    <t>96100A110</t>
  </si>
  <si>
    <t>No. 4</t>
  </si>
  <si>
    <t>0.125"</t>
  </si>
  <si>
    <t>90089A295</t>
  </si>
  <si>
    <t>95601A295</t>
  </si>
  <si>
    <t>0.312"</t>
  </si>
  <si>
    <t>96100A115</t>
  </si>
  <si>
    <t>No. 6</t>
  </si>
  <si>
    <t>0.145"</t>
  </si>
  <si>
    <t>0.375"</t>
  </si>
  <si>
    <t>0.026"</t>
  </si>
  <si>
    <t>0.036"</t>
  </si>
  <si>
    <t>96100A120</t>
  </si>
  <si>
    <t>0.156"</t>
  </si>
  <si>
    <t>90089A300</t>
  </si>
  <si>
    <t>95601A300</t>
  </si>
  <si>
    <t>No. 8</t>
  </si>
  <si>
    <t>0.172"</t>
  </si>
  <si>
    <t>96100A125</t>
  </si>
  <si>
    <t>0.188"</t>
  </si>
  <si>
    <t>90089A305</t>
  </si>
  <si>
    <t>95601A305</t>
  </si>
  <si>
    <t>No. 10</t>
  </si>
  <si>
    <t>0.203"</t>
  </si>
  <si>
    <t>0.042"</t>
  </si>
  <si>
    <t>0.052"</t>
  </si>
  <si>
    <t>96100A137</t>
  </si>
  <si>
    <t>0.438"</t>
  </si>
  <si>
    <t>0.041"</t>
  </si>
  <si>
    <t>0.051"</t>
  </si>
  <si>
    <t>96100A130</t>
  </si>
  <si>
    <t>0.500"</t>
  </si>
  <si>
    <r>
      <t>1/4</t>
    </r>
    <r>
      <rPr>
        <sz val="9"/>
        <color rgb="FF333333"/>
        <rFont val="Arial"/>
        <family val="2"/>
      </rPr>
      <t>"</t>
    </r>
  </si>
  <si>
    <t>90089A310</t>
  </si>
  <si>
    <t>95601A310</t>
  </si>
  <si>
    <t>90089A315</t>
  </si>
  <si>
    <t>95601A315</t>
  </si>
  <si>
    <t>0.625"</t>
  </si>
  <si>
    <t>0.057"</t>
  </si>
  <si>
    <t>0.067"</t>
  </si>
  <si>
    <r>
      <t>5/16</t>
    </r>
    <r>
      <rPr>
        <sz val="9"/>
        <color rgb="FF333333"/>
        <rFont val="Arial"/>
        <family val="2"/>
      </rPr>
      <t>"</t>
    </r>
  </si>
  <si>
    <t>90089A320</t>
  </si>
  <si>
    <t>95601A320</t>
  </si>
  <si>
    <t>0.562"</t>
  </si>
  <si>
    <t>90089A325</t>
  </si>
  <si>
    <t>95601A325</t>
  </si>
  <si>
    <t>0.325"</t>
  </si>
  <si>
    <t>0.688"</t>
  </si>
  <si>
    <t>96100A142</t>
  </si>
  <si>
    <r>
      <t>3/8</t>
    </r>
    <r>
      <rPr>
        <sz val="9"/>
        <color rgb="FF333333"/>
        <rFont val="Arial"/>
        <family val="2"/>
      </rPr>
      <t>"</t>
    </r>
  </si>
  <si>
    <t>90089A330</t>
  </si>
  <si>
    <t>95601A330</t>
  </si>
  <si>
    <t>90089A335</t>
  </si>
  <si>
    <t>95601A335</t>
  </si>
  <si>
    <t>0.875"</t>
  </si>
  <si>
    <r>
      <t>7/16</t>
    </r>
    <r>
      <rPr>
        <sz val="9"/>
        <color rgb="FF333333"/>
        <rFont val="Arial"/>
        <family val="2"/>
      </rPr>
      <t>"</t>
    </r>
  </si>
  <si>
    <t>90089A340</t>
  </si>
  <si>
    <t>95601A340</t>
  </si>
  <si>
    <r>
      <t>1/2</t>
    </r>
    <r>
      <rPr>
        <sz val="9"/>
        <color rgb="FF333333"/>
        <rFont val="Arial"/>
        <family val="2"/>
      </rPr>
      <t>"</t>
    </r>
  </si>
  <si>
    <t>95601A345</t>
  </si>
  <si>
    <t>90089A350</t>
  </si>
  <si>
    <t>95601A350</t>
  </si>
  <si>
    <t>0.750"</t>
  </si>
  <si>
    <t>90089A355</t>
  </si>
  <si>
    <t>95601A355</t>
  </si>
  <si>
    <t>1.000"</t>
  </si>
  <si>
    <r>
      <t>9/16</t>
    </r>
    <r>
      <rPr>
        <sz val="9"/>
        <color rgb="FF333333"/>
        <rFont val="Arial"/>
        <family val="2"/>
      </rPr>
      <t>"</t>
    </r>
  </si>
  <si>
    <t>0.812"</t>
  </si>
  <si>
    <t>90089A360</t>
  </si>
  <si>
    <t>95601A360</t>
  </si>
  <si>
    <r>
      <t>5/8</t>
    </r>
    <r>
      <rPr>
        <sz val="9"/>
        <color rgb="FF333333"/>
        <rFont val="Arial"/>
        <family val="2"/>
      </rPr>
      <t>"</t>
    </r>
  </si>
  <si>
    <t>95601A365</t>
  </si>
  <si>
    <t>90089A375</t>
  </si>
  <si>
    <t>95601A375</t>
  </si>
  <si>
    <t>1.063"</t>
  </si>
  <si>
    <t>0.938"</t>
  </si>
  <si>
    <t>95601A390</t>
  </si>
  <si>
    <r>
      <t>3/4</t>
    </r>
    <r>
      <rPr>
        <sz val="9"/>
        <color rgb="FF333333"/>
        <rFont val="Arial"/>
        <family val="2"/>
      </rPr>
      <t>"</t>
    </r>
  </si>
  <si>
    <t>90089A395</t>
  </si>
  <si>
    <t>95601A395</t>
  </si>
  <si>
    <t>95601A400</t>
  </si>
  <si>
    <t>1.125"</t>
  </si>
  <si>
    <t>90089A405</t>
  </si>
  <si>
    <t>95601A405</t>
  </si>
  <si>
    <r>
      <t>7/8</t>
    </r>
    <r>
      <rPr>
        <sz val="9"/>
        <color rgb="FF333333"/>
        <rFont val="Arial"/>
        <family val="2"/>
      </rPr>
      <t>"</t>
    </r>
  </si>
  <si>
    <t>1.188"</t>
  </si>
  <si>
    <t>90089A410</t>
  </si>
  <si>
    <t>95601A410</t>
  </si>
  <si>
    <t>1.250"</t>
  </si>
  <si>
    <t>95601A415</t>
  </si>
  <si>
    <t>1"</t>
  </si>
  <si>
    <t>90089A420</t>
  </si>
  <si>
    <t>95601A420</t>
  </si>
  <si>
    <t>1.031"</t>
  </si>
  <si>
    <t>1.312"</t>
  </si>
  <si>
    <t>90089A425</t>
  </si>
  <si>
    <t>95601A425</t>
  </si>
  <si>
    <r>
      <t>1 </t>
    </r>
    <r>
      <rPr>
        <sz val="8"/>
        <color rgb="FF333333"/>
        <rFont val="Arial"/>
        <family val="2"/>
      </rPr>
      <t>1/8</t>
    </r>
    <r>
      <rPr>
        <sz val="9"/>
        <color rgb="FF333333"/>
        <rFont val="Arial"/>
        <family val="2"/>
      </rPr>
      <t>"</t>
    </r>
  </si>
  <si>
    <t>1.562"</t>
  </si>
  <si>
    <t>95601A430</t>
  </si>
  <si>
    <r>
      <t>1 </t>
    </r>
    <r>
      <rPr>
        <sz val="8"/>
        <color rgb="FF333333"/>
        <rFont val="Arial"/>
        <family val="2"/>
      </rPr>
      <t>1/4</t>
    </r>
    <r>
      <rPr>
        <sz val="9"/>
        <color rgb="FF333333"/>
        <rFont val="Arial"/>
        <family val="2"/>
      </rPr>
      <t>"</t>
    </r>
  </si>
  <si>
    <t>1.625"</t>
  </si>
  <si>
    <t>95601A435</t>
  </si>
  <si>
    <t>Screw Size</t>
  </si>
  <si>
    <t>ID</t>
  </si>
  <si>
    <t>OD</t>
  </si>
  <si>
    <t>Thick Min</t>
  </si>
  <si>
    <t>Thick Max</t>
  </si>
  <si>
    <t>Color</t>
  </si>
  <si>
    <t>Pkg Qty</t>
  </si>
  <si>
    <t>PN</t>
  </si>
  <si>
    <t>Price/pkg</t>
  </si>
  <si>
    <t>thickness</t>
  </si>
  <si>
    <t>Config Name</t>
  </si>
  <si>
    <t>Thickness</t>
  </si>
  <si>
    <t>Part Name</t>
  </si>
  <si>
    <t>Vendor Part Number</t>
  </si>
  <si>
    <t>Price</t>
  </si>
  <si>
    <t>0.094</t>
  </si>
  <si>
    <t>0.250</t>
  </si>
  <si>
    <t>Hard Fiber Flat Washer, No. 2 Screw Size, 0.094" ID, 0.250" OD ,0.014"-0.016" Thick</t>
  </si>
  <si>
    <t>Hard Fiber Flat Washer, No. 2 Screw Size, 0.094" ID, 0.250" OD ,0.028"-0.034" Thick</t>
  </si>
  <si>
    <t>Hard Fiber Flat Washer, No. 2 Screw Size, 0.094" ID, 0.250" OD ,0.010"-0.020" Thick</t>
  </si>
  <si>
    <t>0.125</t>
  </si>
  <si>
    <t>Hard Fiber Flat Washer, No. 4 Screw Size, 0.125" ID, 0.250" OD ,0.014"-0.016" Thick</t>
  </si>
  <si>
    <t>Hard Fiber Flat Washer, No. 4 Screw Size, 0.125" ID, 0.250" OD ,0.028"-0.034" Thick</t>
  </si>
  <si>
    <t>0.312</t>
  </si>
  <si>
    <t>Hard Fiber Flat Washer, No. 4 Screw Size, 0.125" ID, 0.312" OD ,0.010"-0.020" Thick</t>
  </si>
  <si>
    <t>0.145</t>
  </si>
  <si>
    <t>0.375</t>
  </si>
  <si>
    <t>Hard Fiber Flat Washer, No. 6 Screw Size, 0.145" ID, 0.375" OD ,0.026"-0.036" Thick</t>
  </si>
  <si>
    <t>0.156</t>
  </si>
  <si>
    <t>Hard Fiber Flat Washer, No. 6 Screw Size, 0.156" ID, 0.312" OD ,0.014"-0.016" Thick</t>
  </si>
  <si>
    <t>Hard Fiber Flat Washer, No. 6 Screw Size, 0.156" ID, 0.312" OD ,0.028"-0.034" Thick</t>
  </si>
  <si>
    <t>0.172</t>
  </si>
  <si>
    <t>Hard Fiber Flat Washer, No. 8 Screw Size, 0.172" ID, 0.375" OD ,0.026"-0.036" Thick</t>
  </si>
  <si>
    <t>0.188</t>
  </si>
  <si>
    <t>Hard Fiber Flat Washer, No. 8 Screw Size, 0.188" ID, 0.375" OD ,0.014"-0.016" Thick</t>
  </si>
  <si>
    <t>Hard Fiber Flat Washer, No. 8 Screw Size, 0.188" ID, 0.375" OD ,0.028"-0.034" Thick</t>
  </si>
  <si>
    <t>0.203</t>
  </si>
  <si>
    <t>Hard Fiber Flat Washer, No. 10 Screw Size, 0.203" ID, 0.375" OD ,0.042"-0.052" Thick</t>
  </si>
  <si>
    <t>0.438</t>
  </si>
  <si>
    <t>Hard Fiber Flat Washer, No. 10 Screw Size, 0.203" ID, 0.438" OD ,0.041"-0.051" Thick</t>
  </si>
  <si>
    <t>Hard Fiber Flat Washer, 1/4" Screw Size, 0.250" ID, 0.375" OD ,0.014"-0.016" Thick</t>
  </si>
  <si>
    <t>Hard Fiber Flat Washer, 1/4" Screw Size, 0.250" ID, 0.375" OD ,0.028"-0.034" Thick</t>
  </si>
  <si>
    <t>0.500</t>
  </si>
  <si>
    <t>Hard Fiber Flat Washer, 1/4" Screw Size, 0.250" ID, 0.500" OD ,0.014"-0.016" Thick</t>
  </si>
  <si>
    <t>Hard Fiber Flat Washer, 1/4" Screw Size, 0.250" ID, 0.500" OD ,0.028"-0.034" Thick</t>
  </si>
  <si>
    <t>Hard Fiber Flat Washer, 5/16" Screw Size, 0.312" ID, 0.438" OD ,0.014"-0.016" Thick</t>
  </si>
  <si>
    <t>Hard Fiber Flat Washer, 5/16" Screw Size, 0.312" ID, 0.438" OD ,0.028"-0.034" Thick</t>
  </si>
  <si>
    <t>0.562</t>
  </si>
  <si>
    <t>Hard Fiber Flat Washer, 5/16" Screw Size, 0.312" ID, 0.562" OD ,0.014"-0.016" Thick</t>
  </si>
  <si>
    <t>Hard Fiber Flat Washer, 5/16" Screw Size, 0.312" ID, 0.562" OD ,0.028"-0.034" Thick</t>
  </si>
  <si>
    <t>0.325</t>
  </si>
  <si>
    <t>0.688</t>
  </si>
  <si>
    <t>Hard Fiber Flat Washer, 5/16" Screw Size, 0.325" ID, 0.688" OD ,0.057"-0.067" Thick</t>
  </si>
  <si>
    <t>Hard Fiber Flat Washer, 3/8" Screw Size, 0.375" ID, 0.500" OD ,0.014"-0.016" Thick</t>
  </si>
  <si>
    <t>Hard Fiber Flat Washer, 3/8" Screw Size, 0.375" ID, 0.500" OD ,0.028"-0.034" Thick</t>
  </si>
  <si>
    <t>0.625</t>
  </si>
  <si>
    <t>Hard Fiber Flat Washer, 3/8" Screw Size, 0.375" ID, 0.625" OD ,0.014"-0.016" Thick</t>
  </si>
  <si>
    <t>Hard Fiber Flat Washer, 3/8" Screw Size, 0.375" ID, 0.625" OD ,0.028"-0.034" Thick</t>
  </si>
  <si>
    <t>Hard Fiber Flat Washer, 7/16" Screw Size, 0.438" ID, 0.625" OD ,0.014"-0.016" Thick</t>
  </si>
  <si>
    <t>Hard Fiber Flat Washer, 7/16" Screw Size, 0.438" ID, 0.625" OD ,0.028"-0.034" Thick</t>
  </si>
  <si>
    <t>Hard Fiber Flat Washer, 1/2" Screw Size, 0.500" ID, 0.625" OD ,0.028"-0.034" Thick</t>
  </si>
  <si>
    <t>Hard Fiber Flat Washer, 1/2" Screw Size, 0.500" ID, 0.688" OD ,0.014"-0.016" Thick</t>
  </si>
  <si>
    <t>Hard Fiber Flat Washer, 1/2" Screw Size, 0.500" ID, 0.688" OD ,0.028"-0.034" Thick</t>
  </si>
  <si>
    <t>0.750</t>
  </si>
  <si>
    <t>Hard Fiber Flat Washer, 1/2" Screw Size, 0.500" ID, 0.750" OD ,0.014"-0.016" Thick</t>
  </si>
  <si>
    <t>Hard Fiber Flat Washer, 1/2" Screw Size, 0.500" ID, 0.750" OD ,0.028"-0.034" Thick</t>
  </si>
  <si>
    <t>0.812</t>
  </si>
  <si>
    <t>Hard Fiber Flat Washer, 9/16" Screw Size, 0.562" ID, 0.812" OD ,0.014"-0.016" Thick</t>
  </si>
  <si>
    <t>Hard Fiber Flat Washer, 9/16" Screw Size, 0.562" ID, 0.812" OD ,0.028"-0.034" Thick</t>
  </si>
  <si>
    <t>Hard Fiber Flat Washer, 5/8" Screw Size, 0.625" ID, 0.750" OD ,0.028"-0.034" Thick</t>
  </si>
  <si>
    <t>0.875</t>
  </si>
  <si>
    <t>Hard Fiber Flat Washer, 5/8" Screw Size, 0.625" ID, 0.875" OD ,0.014"-0.016" Thick</t>
  </si>
  <si>
    <t>Hard Fiber Flat Washer, 5/8" Screw Size, 0.625" ID, 0.875" OD ,0.028"-0.034" Thick</t>
  </si>
  <si>
    <t>0.938</t>
  </si>
  <si>
    <t>Hard Fiber Flat Washer, 5/8" Screw Size, 0.688" ID, 0.938" OD ,0.028"-0.034" Thick</t>
  </si>
  <si>
    <t>1.000</t>
  </si>
  <si>
    <t>Hard Fiber Flat Washer, 3/4" Screw Size, 0.750" ID, 1.000" OD ,0.014"-0.016" Thick</t>
  </si>
  <si>
    <t>Hard Fiber Flat Washer, 3/4" Screw Size, 0.750" ID, 1.000" OD ,0.028"-0.034" Thick</t>
  </si>
  <si>
    <t>1.063</t>
  </si>
  <si>
    <t>Hard Fiber Flat Washer, 3/4" Screw Size, 0.750" ID, 1.063" OD ,0.028"-0.034" Thick</t>
  </si>
  <si>
    <t>1.125</t>
  </si>
  <si>
    <t>Hard Fiber Flat Washer, 3/4" Screw Size, 0.812" ID, 1.125" OD ,0.014"-0.016" Thick</t>
  </si>
  <si>
    <t>Hard Fiber Flat Washer, 3/4" Screw Size, 0.812" ID, 1.125" OD ,0.028"-0.034" Thick</t>
  </si>
  <si>
    <t>1.188</t>
  </si>
  <si>
    <t>Hard Fiber Flat Washer, 7/8" Screw Size, 0.875" ID, 1.188" OD ,0.014"-0.016" Thick</t>
  </si>
  <si>
    <t>Hard Fiber Flat Washer, 7/8" Screw Size, 0.875" ID, 1.188" OD ,0.028"-0.034" Thick</t>
  </si>
  <si>
    <t>1.250</t>
  </si>
  <si>
    <t>Hard Fiber Flat Washer, 7/8" Screw Size, 0.938" ID, 1.250" OD ,0.028"-0.034" Thick</t>
  </si>
  <si>
    <t>Hard Fiber Flat Washer, 1" Screw Size, 1.000" ID, 1.250" OD ,0.014"-0.016" Thick</t>
  </si>
  <si>
    <t>Hard Fiber Flat Washer, 1" Screw Size, 1.000" ID, 1.250" OD ,0.028"-0.034" Thick</t>
  </si>
  <si>
    <t>1.031</t>
  </si>
  <si>
    <t>1.312</t>
  </si>
  <si>
    <t>Hard Fiber Flat Washer, 1" Screw Size, 1.031" ID, 1.312" OD ,0.014"-0.016" Thick</t>
  </si>
  <si>
    <t>Hard Fiber Flat Washer, 1" Screw Size, 1.031" ID, 1.312" OD ,0.028"-0.034" Thick</t>
  </si>
  <si>
    <t>1.562</t>
  </si>
  <si>
    <t>Hard Fiber Flat Washer, 1 1/8" Screw Size, 1.188" ID, 1.562" OD ,0.028"-0.034" Thick</t>
  </si>
  <si>
    <t>1.625</t>
  </si>
  <si>
    <t>Hard Fiber Flat Washer, 1 1/4" Screw Size, 1.250" ID, 1.625" OD ,0.028"-0.034" Thick</t>
  </si>
  <si>
    <t>0.094" ID, No. 2 Screw Size, 0.250" OD ,0.015" Thick</t>
  </si>
  <si>
    <t>0.094" ID, No. 2 Screw Size, 0.250" OD ,0.031" Thick</t>
  </si>
  <si>
    <t>0.125" ID, No. 4 Screw Size, 0.250" OD ,0.015" Thick</t>
  </si>
  <si>
    <t>0.125" ID, No. 4 Screw Size, 0.250" OD ,0.031" Thick</t>
  </si>
  <si>
    <t>0.125" ID, No. 4 Screw Size, 0.312" OD ,0.015" Thick</t>
  </si>
  <si>
    <t>0.145" ID, No. 6 Screw Size, 0.375" OD ,0.031" Thick</t>
  </si>
  <si>
    <t>0.156" ID, No. 6 Screw Size, 0.312" OD ,0.015" Thick</t>
  </si>
  <si>
    <t>0.156" ID, No. 6 Screw Size, 0.312" OD ,0.031" Thick</t>
  </si>
  <si>
    <t>0.172" ID, No. 8 Screw Size, 0.375" OD ,0.031" Thick</t>
  </si>
  <si>
    <t>0.188" ID, No. 8 Screw Size, 0.375" OD ,0.015" Thick</t>
  </si>
  <si>
    <t>0.188" ID, No. 8 Screw Size, 0.375" OD ,0.031" Thick</t>
  </si>
  <si>
    <t>0.203" ID, No. 10 Screw Size, 0.375" OD ,0.047" Thick</t>
  </si>
  <si>
    <t>0.203" ID, No. 10 Screw Size, 0.438" OD ,0.046" Thick</t>
  </si>
  <si>
    <t>0.250" ID, 1_4" Screw Size, 0.375" OD ,0.015" Thick</t>
  </si>
  <si>
    <t>0.250" ID, 1_4" Screw Size, 0.375" OD ,0.031" Thick</t>
  </si>
  <si>
    <t>0.250" ID, 1_4" Screw Size, 0.500" OD ,0.015" Thick</t>
  </si>
  <si>
    <t>0.250" ID, 1_4" Screw Size, 0.500" OD ,0.031" Thick</t>
  </si>
  <si>
    <t>0.312" ID, 5_16" Screw Size, 0.438" OD ,0.015" Thick</t>
  </si>
  <si>
    <t>0.312" ID, 5_16" Screw Size, 0.438" OD ,0.031" Thick</t>
  </si>
  <si>
    <t>0.312" ID, 5_16" Screw Size, 0.562" OD ,0.015" Thick</t>
  </si>
  <si>
    <t>0.312" ID, 5_16" Screw Size, 0.562" OD ,0.031" Thick</t>
  </si>
  <si>
    <t>0.325" ID, 5_16" Screw Size, 0.688" OD ,0.062" Thick</t>
  </si>
  <si>
    <t>0.375" ID, 3_8" Screw Size, 0.500" OD ,0.015" Thick</t>
  </si>
  <si>
    <t>0.375" ID, 3_8" Screw Size, 0.500" OD ,0.031" Thick</t>
  </si>
  <si>
    <t>0.375" ID, 3_8" Screw Size, 0.625" OD ,0.015" Thick</t>
  </si>
  <si>
    <t>0.375" ID, 3_8" Screw Size, 0.625" OD ,0.031" Thick</t>
  </si>
  <si>
    <t>0.438" ID, 7_16" Screw Size, 0.625" OD ,0.015" Thick</t>
  </si>
  <si>
    <t>0.438" ID, 7_16" Screw Size, 0.625" OD ,0.031" Thick</t>
  </si>
  <si>
    <t>0.500" ID, 1_2" Screw Size, 0.625" OD ,0.031" Thick</t>
  </si>
  <si>
    <t>0.500" ID, 1_2" Screw Size, 0.688" OD ,0.015" Thick</t>
  </si>
  <si>
    <t>0.500" ID, 1_2" Screw Size, 0.688" OD ,0.031" Thick</t>
  </si>
  <si>
    <t>0.500" ID, 1_2" Screw Size, 0.750" OD ,0.015" Thick</t>
  </si>
  <si>
    <t>0.500" ID, 1_2" Screw Size, 0.750" OD ,0.031" Thick</t>
  </si>
  <si>
    <t>0.562" ID, 9_16" Screw Size, 0.812" OD ,0.015" Thick</t>
  </si>
  <si>
    <t>0.562" ID, 9_16" Screw Size, 0.812" OD ,0.031" Thick</t>
  </si>
  <si>
    <t>0.625" ID, 5_8" Screw Size, 0.750" OD ,0.031" Thick</t>
  </si>
  <si>
    <t>0.625" ID, 5_8" Screw Size, 0.875" OD ,0.015" Thick</t>
  </si>
  <si>
    <t>0.625" ID, 5_8" Screw Size, 0.875" OD ,0.031" Thick</t>
  </si>
  <si>
    <t>0.688" ID, 5_8" Screw Size, 0.938" OD ,0.031" Thick</t>
  </si>
  <si>
    <t>0.750" ID, 3_4" Screw Size, 1.000" OD ,0.015" Thick</t>
  </si>
  <si>
    <t>0.750" ID, 3_4" Screw Size, 1.000" OD ,0.031" Thick</t>
  </si>
  <si>
    <t>0.750" ID, 3_4" Screw Size, 1.063" OD ,0.031" Thick</t>
  </si>
  <si>
    <t>0.812" ID, 3_4" Screw Size, 1.125" OD ,0.015" Thick</t>
  </si>
  <si>
    <t>0.812" ID, 3_4" Screw Size, 1.125" OD ,0.031" Thick</t>
  </si>
  <si>
    <t>0.875" ID, 7_8" Screw Size, 1.188" OD ,0.015" Thick</t>
  </si>
  <si>
    <t>0.875" ID, 7_8" Screw Size, 1.188" OD ,0.031" Thick</t>
  </si>
  <si>
    <t>0.938" ID, 7_8" Screw Size, 1.250" OD ,0.031" Thick</t>
  </si>
  <si>
    <t>1.000" ID, 1" Screw Size, 1.250" OD ,0.015" Thick</t>
  </si>
  <si>
    <t>1.000" ID, 1" Screw Size, 1.250" OD ,0.031" Thick</t>
  </si>
  <si>
    <t>1.031" ID, 1" Screw Size, 1.312" OD ,0.015" Thick</t>
  </si>
  <si>
    <t>1.031" ID, 1" Screw Size, 1.312" OD ,0.031" Thick</t>
  </si>
  <si>
    <t>1.188" ID, 1 1_8" Screw Size, 1.562" OD ,0.031" Thick</t>
  </si>
  <si>
    <t>1.250" ID, 1 1_4" Screw Size, 1.625" OD ,0.031" Thick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</si>
</sst>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indent="2"/>
    </xf>
    <xf numFmtId="0" fontId="1" fillId="2" borderId="0" xfId="0" applyFont="1" applyFill="1" applyAlignment="1">
      <alignment horizontal="left" vertical="center" indent="1"/>
    </xf>
    <xf numFmtId="0" fontId="3" fillId="2" borderId="0" xfId="1" applyFill="1" applyAlignment="1">
      <alignment horizontal="left" vertical="center"/>
    </xf>
    <xf numFmtId="8" fontId="1" fillId="2" borderId="0" xfId="0" applyNumberFormat="1" applyFont="1" applyFill="1" applyAlignment="1">
      <alignment horizontal="right" vertical="center" indent="1"/>
    </xf>
    <xf numFmtId="0" fontId="1" fillId="2" borderId="0" xfId="0" applyFont="1" applyFill="1" applyAlignment="1">
      <alignment horizontal="right" vertical="center" indent="1"/>
    </xf>
    <xf numFmtId="0" fontId="2" fillId="2" borderId="0" xfId="0" applyFont="1" applyFill="1" applyAlignment="1">
      <alignment horizontal="left" vertical="center"/>
    </xf>
    <xf numFmtId="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cmaster.com/" TargetMode="External"/><Relationship Id="rId18" Type="http://schemas.openxmlformats.org/officeDocument/2006/relationships/hyperlink" Target="http://www.mcmaster.com/" TargetMode="External"/><Relationship Id="rId26" Type="http://schemas.openxmlformats.org/officeDocument/2006/relationships/hyperlink" Target="http://www.mcmaster.com/" TargetMode="External"/><Relationship Id="rId39" Type="http://schemas.openxmlformats.org/officeDocument/2006/relationships/hyperlink" Target="http://www.mcmaster.com/" TargetMode="External"/><Relationship Id="rId21" Type="http://schemas.openxmlformats.org/officeDocument/2006/relationships/hyperlink" Target="http://www.mcmaster.com/" TargetMode="External"/><Relationship Id="rId34" Type="http://schemas.openxmlformats.org/officeDocument/2006/relationships/hyperlink" Target="http://www.mcmaster.com/" TargetMode="External"/><Relationship Id="rId42" Type="http://schemas.openxmlformats.org/officeDocument/2006/relationships/hyperlink" Target="http://www.mcmaster.com/" TargetMode="External"/><Relationship Id="rId47" Type="http://schemas.openxmlformats.org/officeDocument/2006/relationships/hyperlink" Target="http://www.mcmaster.com/" TargetMode="External"/><Relationship Id="rId50" Type="http://schemas.openxmlformats.org/officeDocument/2006/relationships/hyperlink" Target="http://www.mcmaster.com/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://www.mcmaster.com/" TargetMode="External"/><Relationship Id="rId2" Type="http://schemas.openxmlformats.org/officeDocument/2006/relationships/hyperlink" Target="http://www.mcmaster.com/" TargetMode="External"/><Relationship Id="rId16" Type="http://schemas.openxmlformats.org/officeDocument/2006/relationships/hyperlink" Target="http://www.mcmaster.com/" TargetMode="External"/><Relationship Id="rId29" Type="http://schemas.openxmlformats.org/officeDocument/2006/relationships/hyperlink" Target="http://www.mcmaster.com/" TargetMode="External"/><Relationship Id="rId11" Type="http://schemas.openxmlformats.org/officeDocument/2006/relationships/hyperlink" Target="http://www.mcmaster.com/" TargetMode="External"/><Relationship Id="rId24" Type="http://schemas.openxmlformats.org/officeDocument/2006/relationships/hyperlink" Target="http://www.mcmaster.com/" TargetMode="External"/><Relationship Id="rId32" Type="http://schemas.openxmlformats.org/officeDocument/2006/relationships/hyperlink" Target="http://www.mcmaster.com/" TargetMode="External"/><Relationship Id="rId37" Type="http://schemas.openxmlformats.org/officeDocument/2006/relationships/hyperlink" Target="http://www.mcmaster.com/" TargetMode="External"/><Relationship Id="rId40" Type="http://schemas.openxmlformats.org/officeDocument/2006/relationships/hyperlink" Target="http://www.mcmaster.com/" TargetMode="External"/><Relationship Id="rId45" Type="http://schemas.openxmlformats.org/officeDocument/2006/relationships/hyperlink" Target="http://www.mcmaster.com/" TargetMode="External"/><Relationship Id="rId53" Type="http://schemas.openxmlformats.org/officeDocument/2006/relationships/hyperlink" Target="http://www.mcmaster.com/" TargetMode="External"/><Relationship Id="rId5" Type="http://schemas.openxmlformats.org/officeDocument/2006/relationships/hyperlink" Target="http://www.mcmaster.com/" TargetMode="External"/><Relationship Id="rId10" Type="http://schemas.openxmlformats.org/officeDocument/2006/relationships/hyperlink" Target="http://www.mcmaster.com/" TargetMode="External"/><Relationship Id="rId19" Type="http://schemas.openxmlformats.org/officeDocument/2006/relationships/hyperlink" Target="http://www.mcmaster.com/" TargetMode="External"/><Relationship Id="rId31" Type="http://schemas.openxmlformats.org/officeDocument/2006/relationships/hyperlink" Target="http://www.mcmaster.com/" TargetMode="External"/><Relationship Id="rId44" Type="http://schemas.openxmlformats.org/officeDocument/2006/relationships/hyperlink" Target="http://www.mcmaster.com/" TargetMode="External"/><Relationship Id="rId52" Type="http://schemas.openxmlformats.org/officeDocument/2006/relationships/hyperlink" Target="http://www.mcmaster.com/" TargetMode="External"/><Relationship Id="rId4" Type="http://schemas.openxmlformats.org/officeDocument/2006/relationships/hyperlink" Target="http://www.mcmaster.com/" TargetMode="External"/><Relationship Id="rId9" Type="http://schemas.openxmlformats.org/officeDocument/2006/relationships/hyperlink" Target="http://www.mcmaster.com/" TargetMode="External"/><Relationship Id="rId14" Type="http://schemas.openxmlformats.org/officeDocument/2006/relationships/hyperlink" Target="http://www.mcmaster.com/" TargetMode="External"/><Relationship Id="rId22" Type="http://schemas.openxmlformats.org/officeDocument/2006/relationships/hyperlink" Target="http://www.mcmaster.com/" TargetMode="External"/><Relationship Id="rId27" Type="http://schemas.openxmlformats.org/officeDocument/2006/relationships/hyperlink" Target="http://www.mcmaster.com/" TargetMode="External"/><Relationship Id="rId30" Type="http://schemas.openxmlformats.org/officeDocument/2006/relationships/hyperlink" Target="http://www.mcmaster.com/" TargetMode="External"/><Relationship Id="rId35" Type="http://schemas.openxmlformats.org/officeDocument/2006/relationships/hyperlink" Target="http://www.mcmaster.com/" TargetMode="External"/><Relationship Id="rId43" Type="http://schemas.openxmlformats.org/officeDocument/2006/relationships/hyperlink" Target="http://www.mcmaster.com/" TargetMode="External"/><Relationship Id="rId48" Type="http://schemas.openxmlformats.org/officeDocument/2006/relationships/hyperlink" Target="http://www.mcmaster.com/" TargetMode="External"/><Relationship Id="rId8" Type="http://schemas.openxmlformats.org/officeDocument/2006/relationships/hyperlink" Target="http://www.mcmaster.com/" TargetMode="External"/><Relationship Id="rId51" Type="http://schemas.openxmlformats.org/officeDocument/2006/relationships/hyperlink" Target="http://www.mcmaster.com/" TargetMode="External"/><Relationship Id="rId3" Type="http://schemas.openxmlformats.org/officeDocument/2006/relationships/hyperlink" Target="http://www.mcmaster.com/" TargetMode="External"/><Relationship Id="rId12" Type="http://schemas.openxmlformats.org/officeDocument/2006/relationships/hyperlink" Target="http://www.mcmaster.com/" TargetMode="External"/><Relationship Id="rId17" Type="http://schemas.openxmlformats.org/officeDocument/2006/relationships/hyperlink" Target="http://www.mcmaster.com/" TargetMode="External"/><Relationship Id="rId25" Type="http://schemas.openxmlformats.org/officeDocument/2006/relationships/hyperlink" Target="http://www.mcmaster.com/" TargetMode="External"/><Relationship Id="rId33" Type="http://schemas.openxmlformats.org/officeDocument/2006/relationships/hyperlink" Target="http://www.mcmaster.com/" TargetMode="External"/><Relationship Id="rId38" Type="http://schemas.openxmlformats.org/officeDocument/2006/relationships/hyperlink" Target="http://www.mcmaster.com/" TargetMode="External"/><Relationship Id="rId46" Type="http://schemas.openxmlformats.org/officeDocument/2006/relationships/hyperlink" Target="http://www.mcmaster.com/" TargetMode="External"/><Relationship Id="rId20" Type="http://schemas.openxmlformats.org/officeDocument/2006/relationships/hyperlink" Target="http://www.mcmaster.com/" TargetMode="External"/><Relationship Id="rId41" Type="http://schemas.openxmlformats.org/officeDocument/2006/relationships/hyperlink" Target="http://www.mcmaster.com/" TargetMode="External"/><Relationship Id="rId54" Type="http://schemas.openxmlformats.org/officeDocument/2006/relationships/hyperlink" Target="http://www.mcmaster.com/" TargetMode="External"/><Relationship Id="rId1" Type="http://schemas.openxmlformats.org/officeDocument/2006/relationships/hyperlink" Target="http://www.mcmaster.com/" TargetMode="External"/><Relationship Id="rId6" Type="http://schemas.openxmlformats.org/officeDocument/2006/relationships/hyperlink" Target="http://www.mcmaster.com/" TargetMode="External"/><Relationship Id="rId15" Type="http://schemas.openxmlformats.org/officeDocument/2006/relationships/hyperlink" Target="http://www.mcmaster.com/" TargetMode="External"/><Relationship Id="rId23" Type="http://schemas.openxmlformats.org/officeDocument/2006/relationships/hyperlink" Target="http://www.mcmaster.com/" TargetMode="External"/><Relationship Id="rId28" Type="http://schemas.openxmlformats.org/officeDocument/2006/relationships/hyperlink" Target="http://www.mcmaster.com/" TargetMode="External"/><Relationship Id="rId36" Type="http://schemas.openxmlformats.org/officeDocument/2006/relationships/hyperlink" Target="http://www.mcmaster.com/" TargetMode="External"/><Relationship Id="rId49" Type="http://schemas.openxmlformats.org/officeDocument/2006/relationships/hyperlink" Target="http://www.mcma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pane ySplit="1" topLeftCell="A32" activePane="bottomLeft" state="frozen"/>
      <selection pane="bottomLeft" activeCell="A49" sqref="A49:XFD49"/>
    </sheetView>
  </sheetViews>
  <sheetFormatPr defaultRowHeight="15" x14ac:dyDescent="0.25"/>
  <cols>
    <col min="1" max="1" width="10.28515625" bestFit="1" customWidth="1"/>
  </cols>
  <sheetData>
    <row r="1" spans="1:12" x14ac:dyDescent="0.25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L1" t="s">
        <v>126</v>
      </c>
    </row>
    <row r="2" spans="1:12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>
        <v>100</v>
      </c>
      <c r="H2" s="4" t="s">
        <v>6</v>
      </c>
      <c r="I2" s="5">
        <v>5.94</v>
      </c>
      <c r="J2" s="5"/>
      <c r="K2" s="8">
        <f>I2/G2</f>
        <v>5.9400000000000001E-2</v>
      </c>
      <c r="L2">
        <f>(SUBSTITUTE(D2, """", "")+SUBSTITUTE(E2, """", ""))/2</f>
        <v>1.4999999999999999E-2</v>
      </c>
    </row>
    <row r="3" spans="1:12" x14ac:dyDescent="0.25">
      <c r="A3" s="1" t="s">
        <v>0</v>
      </c>
      <c r="B3" s="2" t="s">
        <v>1</v>
      </c>
      <c r="C3" s="2" t="s">
        <v>2</v>
      </c>
      <c r="D3" s="2" t="s">
        <v>7</v>
      </c>
      <c r="E3" s="2" t="s">
        <v>8</v>
      </c>
      <c r="F3" s="2" t="s">
        <v>9</v>
      </c>
      <c r="G3" s="3">
        <v>100</v>
      </c>
      <c r="H3" s="4" t="s">
        <v>10</v>
      </c>
      <c r="I3" s="6">
        <v>3.91</v>
      </c>
      <c r="J3" s="6"/>
      <c r="K3" s="8">
        <f t="shared" ref="K3:K53" si="0">I3/G3</f>
        <v>3.9100000000000003E-2</v>
      </c>
      <c r="L3">
        <f t="shared" ref="L3:L53" si="1">(SUBSTITUTE(D3, """", "")+SUBSTITUTE(E3, """", ""))/2</f>
        <v>3.1E-2</v>
      </c>
    </row>
    <row r="4" spans="1:12" x14ac:dyDescent="0.25">
      <c r="A4" s="1" t="s">
        <v>0</v>
      </c>
      <c r="B4" s="2" t="s">
        <v>1</v>
      </c>
      <c r="C4" s="2" t="s">
        <v>2</v>
      </c>
      <c r="D4" s="2" t="s">
        <v>11</v>
      </c>
      <c r="E4" s="2" t="s">
        <v>12</v>
      </c>
      <c r="F4" s="2" t="s">
        <v>13</v>
      </c>
      <c r="G4" s="3">
        <v>100</v>
      </c>
      <c r="H4" s="4" t="s">
        <v>14</v>
      </c>
      <c r="I4" s="6">
        <v>12.29</v>
      </c>
      <c r="J4" s="6"/>
      <c r="K4" s="8">
        <f t="shared" si="0"/>
        <v>0.1229</v>
      </c>
      <c r="L4">
        <f t="shared" si="1"/>
        <v>1.4999999999999999E-2</v>
      </c>
    </row>
    <row r="5" spans="1:12" x14ac:dyDescent="0.25">
      <c r="A5" s="1" t="s">
        <v>15</v>
      </c>
      <c r="B5" s="2" t="s">
        <v>16</v>
      </c>
      <c r="C5" s="2" t="s">
        <v>2</v>
      </c>
      <c r="D5" s="2" t="s">
        <v>3</v>
      </c>
      <c r="E5" s="2" t="s">
        <v>4</v>
      </c>
      <c r="F5" s="2" t="s">
        <v>5</v>
      </c>
      <c r="G5" s="3">
        <v>100</v>
      </c>
      <c r="H5" s="4" t="s">
        <v>17</v>
      </c>
      <c r="I5" s="6">
        <v>2.38</v>
      </c>
      <c r="J5" s="6"/>
      <c r="K5" s="8">
        <f t="shared" si="0"/>
        <v>2.3799999999999998E-2</v>
      </c>
      <c r="L5">
        <f t="shared" si="1"/>
        <v>1.4999999999999999E-2</v>
      </c>
    </row>
    <row r="6" spans="1:12" x14ac:dyDescent="0.25">
      <c r="A6" s="1" t="s">
        <v>15</v>
      </c>
      <c r="B6" s="2" t="s">
        <v>16</v>
      </c>
      <c r="C6" s="2" t="s">
        <v>2</v>
      </c>
      <c r="D6" s="2" t="s">
        <v>7</v>
      </c>
      <c r="E6" s="2" t="s">
        <v>8</v>
      </c>
      <c r="F6" s="2" t="s">
        <v>9</v>
      </c>
      <c r="G6" s="3">
        <v>100</v>
      </c>
      <c r="H6" s="4" t="s">
        <v>18</v>
      </c>
      <c r="I6" s="6">
        <v>2.38</v>
      </c>
      <c r="J6" s="6"/>
      <c r="K6" s="8">
        <f t="shared" si="0"/>
        <v>2.3799999999999998E-2</v>
      </c>
      <c r="L6">
        <f t="shared" si="1"/>
        <v>3.1E-2</v>
      </c>
    </row>
    <row r="7" spans="1:12" x14ac:dyDescent="0.25">
      <c r="A7" s="1" t="s">
        <v>15</v>
      </c>
      <c r="B7" s="2" t="s">
        <v>16</v>
      </c>
      <c r="C7" s="2" t="s">
        <v>19</v>
      </c>
      <c r="D7" s="2" t="s">
        <v>11</v>
      </c>
      <c r="E7" s="2" t="s">
        <v>12</v>
      </c>
      <c r="F7" s="2" t="s">
        <v>13</v>
      </c>
      <c r="G7" s="3">
        <v>100</v>
      </c>
      <c r="H7" s="4" t="s">
        <v>20</v>
      </c>
      <c r="I7" s="6">
        <v>12.29</v>
      </c>
      <c r="J7" s="6"/>
      <c r="K7" s="8">
        <f t="shared" si="0"/>
        <v>0.1229</v>
      </c>
      <c r="L7">
        <f t="shared" si="1"/>
        <v>1.4999999999999999E-2</v>
      </c>
    </row>
    <row r="8" spans="1:12" x14ac:dyDescent="0.25">
      <c r="A8" s="1" t="s">
        <v>21</v>
      </c>
      <c r="B8" s="2" t="s">
        <v>22</v>
      </c>
      <c r="C8" s="2" t="s">
        <v>23</v>
      </c>
      <c r="D8" s="2" t="s">
        <v>24</v>
      </c>
      <c r="E8" s="2" t="s">
        <v>25</v>
      </c>
      <c r="F8" s="2" t="s">
        <v>13</v>
      </c>
      <c r="G8" s="3">
        <v>100</v>
      </c>
      <c r="H8" s="4" t="s">
        <v>26</v>
      </c>
      <c r="I8" s="6">
        <v>12.29</v>
      </c>
      <c r="J8" s="6"/>
      <c r="K8" s="8">
        <f t="shared" si="0"/>
        <v>0.1229</v>
      </c>
      <c r="L8">
        <f t="shared" si="1"/>
        <v>3.1E-2</v>
      </c>
    </row>
    <row r="9" spans="1:12" x14ac:dyDescent="0.25">
      <c r="A9" s="1" t="s">
        <v>21</v>
      </c>
      <c r="B9" s="2" t="s">
        <v>27</v>
      </c>
      <c r="C9" s="2" t="s">
        <v>19</v>
      </c>
      <c r="D9" s="2" t="s">
        <v>3</v>
      </c>
      <c r="E9" s="2" t="s">
        <v>4</v>
      </c>
      <c r="F9" s="2" t="s">
        <v>5</v>
      </c>
      <c r="G9" s="3">
        <v>100</v>
      </c>
      <c r="H9" s="4" t="s">
        <v>28</v>
      </c>
      <c r="I9" s="6">
        <v>2.38</v>
      </c>
      <c r="J9" s="6"/>
      <c r="K9" s="8">
        <f t="shared" si="0"/>
        <v>2.3799999999999998E-2</v>
      </c>
      <c r="L9">
        <f t="shared" si="1"/>
        <v>1.4999999999999999E-2</v>
      </c>
    </row>
    <row r="10" spans="1:12" x14ac:dyDescent="0.25">
      <c r="A10" s="1" t="s">
        <v>21</v>
      </c>
      <c r="B10" s="2" t="s">
        <v>27</v>
      </c>
      <c r="C10" s="2" t="s">
        <v>19</v>
      </c>
      <c r="D10" s="2" t="s">
        <v>7</v>
      </c>
      <c r="E10" s="2" t="s">
        <v>8</v>
      </c>
      <c r="F10" s="2" t="s">
        <v>9</v>
      </c>
      <c r="G10" s="3">
        <v>100</v>
      </c>
      <c r="H10" s="4" t="s">
        <v>29</v>
      </c>
      <c r="I10" s="6">
        <v>2.38</v>
      </c>
      <c r="J10" s="6"/>
      <c r="K10" s="8">
        <f t="shared" si="0"/>
        <v>2.3799999999999998E-2</v>
      </c>
      <c r="L10">
        <f t="shared" si="1"/>
        <v>3.1E-2</v>
      </c>
    </row>
    <row r="11" spans="1:12" x14ac:dyDescent="0.25">
      <c r="A11" s="1" t="s">
        <v>30</v>
      </c>
      <c r="B11" s="2" t="s">
        <v>31</v>
      </c>
      <c r="C11" s="2" t="s">
        <v>23</v>
      </c>
      <c r="D11" s="2" t="s">
        <v>24</v>
      </c>
      <c r="E11" s="2" t="s">
        <v>25</v>
      </c>
      <c r="F11" s="2" t="s">
        <v>13</v>
      </c>
      <c r="G11" s="3">
        <v>100</v>
      </c>
      <c r="H11" s="4" t="s">
        <v>32</v>
      </c>
      <c r="I11" s="6">
        <v>12.29</v>
      </c>
      <c r="J11" s="6"/>
      <c r="K11" s="8">
        <f t="shared" si="0"/>
        <v>0.1229</v>
      </c>
      <c r="L11">
        <f t="shared" si="1"/>
        <v>3.1E-2</v>
      </c>
    </row>
    <row r="12" spans="1:12" x14ac:dyDescent="0.25">
      <c r="A12" s="1" t="s">
        <v>30</v>
      </c>
      <c r="B12" s="2" t="s">
        <v>33</v>
      </c>
      <c r="C12" s="2" t="s">
        <v>23</v>
      </c>
      <c r="D12" s="2" t="s">
        <v>3</v>
      </c>
      <c r="E12" s="2" t="s">
        <v>4</v>
      </c>
      <c r="F12" s="2" t="s">
        <v>5</v>
      </c>
      <c r="G12" s="3">
        <v>100</v>
      </c>
      <c r="H12" s="4" t="s">
        <v>34</v>
      </c>
      <c r="I12" s="6">
        <v>2.38</v>
      </c>
      <c r="J12" s="6"/>
      <c r="K12" s="8">
        <f t="shared" si="0"/>
        <v>2.3799999999999998E-2</v>
      </c>
      <c r="L12">
        <f t="shared" si="1"/>
        <v>1.4999999999999999E-2</v>
      </c>
    </row>
    <row r="13" spans="1:12" x14ac:dyDescent="0.25">
      <c r="A13" s="1" t="s">
        <v>30</v>
      </c>
      <c r="B13" s="2" t="s">
        <v>33</v>
      </c>
      <c r="C13" s="2" t="s">
        <v>23</v>
      </c>
      <c r="D13" s="2" t="s">
        <v>7</v>
      </c>
      <c r="E13" s="2" t="s">
        <v>8</v>
      </c>
      <c r="F13" s="2" t="s">
        <v>9</v>
      </c>
      <c r="G13" s="3">
        <v>100</v>
      </c>
      <c r="H13" s="4" t="s">
        <v>35</v>
      </c>
      <c r="I13" s="6">
        <v>3.06</v>
      </c>
      <c r="J13" s="6"/>
      <c r="K13" s="8">
        <f t="shared" si="0"/>
        <v>3.0600000000000002E-2</v>
      </c>
      <c r="L13">
        <f t="shared" si="1"/>
        <v>3.1E-2</v>
      </c>
    </row>
    <row r="14" spans="1:12" x14ac:dyDescent="0.25">
      <c r="A14" s="1" t="s">
        <v>36</v>
      </c>
      <c r="B14" s="2" t="s">
        <v>37</v>
      </c>
      <c r="C14" s="2" t="s">
        <v>23</v>
      </c>
      <c r="D14" s="2" t="s">
        <v>38</v>
      </c>
      <c r="E14" s="2" t="s">
        <v>39</v>
      </c>
      <c r="F14" s="2" t="s">
        <v>13</v>
      </c>
      <c r="G14" s="3">
        <v>100</v>
      </c>
      <c r="H14" s="4" t="s">
        <v>40</v>
      </c>
      <c r="I14" s="6">
        <v>12.29</v>
      </c>
      <c r="J14" s="6"/>
      <c r="K14" s="8">
        <f t="shared" si="0"/>
        <v>0.1229</v>
      </c>
      <c r="L14">
        <f t="shared" si="1"/>
        <v>4.7E-2</v>
      </c>
    </row>
    <row r="15" spans="1:12" x14ac:dyDescent="0.25">
      <c r="A15" s="1" t="s">
        <v>36</v>
      </c>
      <c r="B15" s="2" t="s">
        <v>37</v>
      </c>
      <c r="C15" s="2" t="s">
        <v>41</v>
      </c>
      <c r="D15" s="2" t="s">
        <v>42</v>
      </c>
      <c r="E15" s="2" t="s">
        <v>43</v>
      </c>
      <c r="F15" s="2" t="s">
        <v>13</v>
      </c>
      <c r="G15" s="3">
        <v>100</v>
      </c>
      <c r="H15" s="4" t="s">
        <v>44</v>
      </c>
      <c r="I15" s="6">
        <v>12.29</v>
      </c>
      <c r="J15" s="6"/>
      <c r="K15" s="8">
        <f t="shared" si="0"/>
        <v>0.1229</v>
      </c>
      <c r="L15">
        <f t="shared" si="1"/>
        <v>4.5999999999999999E-2</v>
      </c>
    </row>
    <row r="16" spans="1:12" x14ac:dyDescent="0.25">
      <c r="A16" s="7" t="s">
        <v>46</v>
      </c>
      <c r="B16" s="2" t="s">
        <v>2</v>
      </c>
      <c r="C16" s="2" t="s">
        <v>23</v>
      </c>
      <c r="D16" s="2" t="s">
        <v>3</v>
      </c>
      <c r="E16" s="2" t="s">
        <v>4</v>
      </c>
      <c r="F16" s="2" t="s">
        <v>5</v>
      </c>
      <c r="G16" s="3">
        <v>100</v>
      </c>
      <c r="H16" s="4" t="s">
        <v>47</v>
      </c>
      <c r="I16" s="6">
        <v>2.38</v>
      </c>
      <c r="J16" s="6"/>
      <c r="K16" s="8">
        <f t="shared" si="0"/>
        <v>2.3799999999999998E-2</v>
      </c>
      <c r="L16">
        <f t="shared" si="1"/>
        <v>1.4999999999999999E-2</v>
      </c>
    </row>
    <row r="17" spans="1:12" x14ac:dyDescent="0.25">
      <c r="A17" s="7" t="s">
        <v>46</v>
      </c>
      <c r="B17" s="2" t="s">
        <v>2</v>
      </c>
      <c r="C17" s="2" t="s">
        <v>23</v>
      </c>
      <c r="D17" s="2" t="s">
        <v>7</v>
      </c>
      <c r="E17" s="2" t="s">
        <v>8</v>
      </c>
      <c r="F17" s="2" t="s">
        <v>9</v>
      </c>
      <c r="G17" s="3">
        <v>100</v>
      </c>
      <c r="H17" s="4" t="s">
        <v>48</v>
      </c>
      <c r="I17" s="6">
        <v>3.06</v>
      </c>
      <c r="J17" s="6"/>
      <c r="K17" s="8">
        <f t="shared" si="0"/>
        <v>3.0600000000000002E-2</v>
      </c>
      <c r="L17">
        <f t="shared" si="1"/>
        <v>3.1E-2</v>
      </c>
    </row>
    <row r="18" spans="1:12" x14ac:dyDescent="0.25">
      <c r="A18" s="7" t="s">
        <v>46</v>
      </c>
      <c r="B18" s="2" t="s">
        <v>2</v>
      </c>
      <c r="C18" s="2" t="s">
        <v>45</v>
      </c>
      <c r="D18" s="2" t="s">
        <v>3</v>
      </c>
      <c r="E18" s="2" t="s">
        <v>4</v>
      </c>
      <c r="F18" s="2" t="s">
        <v>5</v>
      </c>
      <c r="G18" s="3">
        <v>100</v>
      </c>
      <c r="H18" s="4" t="s">
        <v>49</v>
      </c>
      <c r="I18" s="6">
        <v>2.38</v>
      </c>
      <c r="J18" s="6"/>
      <c r="K18" s="8">
        <f t="shared" si="0"/>
        <v>2.3799999999999998E-2</v>
      </c>
      <c r="L18">
        <f t="shared" si="1"/>
        <v>1.4999999999999999E-2</v>
      </c>
    </row>
    <row r="19" spans="1:12" x14ac:dyDescent="0.25">
      <c r="A19" s="7" t="s">
        <v>46</v>
      </c>
      <c r="B19" s="2" t="s">
        <v>2</v>
      </c>
      <c r="C19" s="2" t="s">
        <v>45</v>
      </c>
      <c r="D19" s="2" t="s">
        <v>7</v>
      </c>
      <c r="E19" s="2" t="s">
        <v>8</v>
      </c>
      <c r="F19" s="2" t="s">
        <v>9</v>
      </c>
      <c r="G19" s="3">
        <v>100</v>
      </c>
      <c r="H19" s="4" t="s">
        <v>50</v>
      </c>
      <c r="I19" s="6">
        <v>3.06</v>
      </c>
      <c r="J19" s="6"/>
      <c r="K19" s="8">
        <f t="shared" si="0"/>
        <v>3.0600000000000002E-2</v>
      </c>
      <c r="L19">
        <f t="shared" si="1"/>
        <v>3.1E-2</v>
      </c>
    </row>
    <row r="20" spans="1:12" x14ac:dyDescent="0.25">
      <c r="A20" s="7" t="s">
        <v>54</v>
      </c>
      <c r="B20" s="2" t="s">
        <v>19</v>
      </c>
      <c r="C20" s="2" t="s">
        <v>41</v>
      </c>
      <c r="D20" s="2" t="s">
        <v>3</v>
      </c>
      <c r="E20" s="2" t="s">
        <v>4</v>
      </c>
      <c r="F20" s="2" t="s">
        <v>5</v>
      </c>
      <c r="G20" s="3">
        <v>100</v>
      </c>
      <c r="H20" s="4" t="s">
        <v>55</v>
      </c>
      <c r="I20" s="6">
        <v>2.38</v>
      </c>
      <c r="J20" s="6"/>
      <c r="K20" s="8">
        <f t="shared" si="0"/>
        <v>2.3799999999999998E-2</v>
      </c>
      <c r="L20">
        <f t="shared" si="1"/>
        <v>1.4999999999999999E-2</v>
      </c>
    </row>
    <row r="21" spans="1:12" x14ac:dyDescent="0.25">
      <c r="A21" s="7" t="s">
        <v>54</v>
      </c>
      <c r="B21" s="2" t="s">
        <v>19</v>
      </c>
      <c r="C21" s="2" t="s">
        <v>41</v>
      </c>
      <c r="D21" s="2" t="s">
        <v>7</v>
      </c>
      <c r="E21" s="2" t="s">
        <v>8</v>
      </c>
      <c r="F21" s="2" t="s">
        <v>9</v>
      </c>
      <c r="G21" s="3">
        <v>100</v>
      </c>
      <c r="H21" s="4" t="s">
        <v>56</v>
      </c>
      <c r="I21" s="6">
        <v>3.4</v>
      </c>
      <c r="J21" s="6"/>
      <c r="K21" s="8">
        <f t="shared" si="0"/>
        <v>3.4000000000000002E-2</v>
      </c>
      <c r="L21">
        <f t="shared" si="1"/>
        <v>3.1E-2</v>
      </c>
    </row>
    <row r="22" spans="1:12" x14ac:dyDescent="0.25">
      <c r="A22" s="7" t="s">
        <v>54</v>
      </c>
      <c r="B22" s="2" t="s">
        <v>19</v>
      </c>
      <c r="C22" s="2" t="s">
        <v>57</v>
      </c>
      <c r="D22" s="2" t="s">
        <v>3</v>
      </c>
      <c r="E22" s="2" t="s">
        <v>4</v>
      </c>
      <c r="F22" s="2" t="s">
        <v>5</v>
      </c>
      <c r="G22" s="3">
        <v>100</v>
      </c>
      <c r="H22" s="4" t="s">
        <v>58</v>
      </c>
      <c r="I22" s="6">
        <v>5.94</v>
      </c>
      <c r="J22" s="6"/>
      <c r="K22" s="8">
        <f t="shared" si="0"/>
        <v>5.9400000000000001E-2</v>
      </c>
      <c r="L22">
        <f t="shared" si="1"/>
        <v>1.4999999999999999E-2</v>
      </c>
    </row>
    <row r="23" spans="1:12" x14ac:dyDescent="0.25">
      <c r="A23" s="7" t="s">
        <v>54</v>
      </c>
      <c r="B23" s="2" t="s">
        <v>19</v>
      </c>
      <c r="C23" s="2" t="s">
        <v>57</v>
      </c>
      <c r="D23" s="2" t="s">
        <v>7</v>
      </c>
      <c r="E23" s="2" t="s">
        <v>8</v>
      </c>
      <c r="F23" s="2" t="s">
        <v>9</v>
      </c>
      <c r="G23" s="3">
        <v>100</v>
      </c>
      <c r="H23" s="4" t="s">
        <v>59</v>
      </c>
      <c r="I23" s="6">
        <v>3.4</v>
      </c>
      <c r="J23" s="6"/>
      <c r="K23" s="8">
        <f t="shared" si="0"/>
        <v>3.4000000000000002E-2</v>
      </c>
      <c r="L23">
        <f t="shared" si="1"/>
        <v>3.1E-2</v>
      </c>
    </row>
    <row r="24" spans="1:12" x14ac:dyDescent="0.25">
      <c r="A24" s="7" t="s">
        <v>54</v>
      </c>
      <c r="B24" s="2" t="s">
        <v>60</v>
      </c>
      <c r="C24" s="2" t="s">
        <v>61</v>
      </c>
      <c r="D24" s="2" t="s">
        <v>52</v>
      </c>
      <c r="E24" s="2" t="s">
        <v>53</v>
      </c>
      <c r="F24" s="2" t="s">
        <v>13</v>
      </c>
      <c r="G24" s="3">
        <v>100</v>
      </c>
      <c r="H24" s="4" t="s">
        <v>62</v>
      </c>
      <c r="I24" s="6">
        <v>12.29</v>
      </c>
      <c r="J24" s="6"/>
      <c r="K24" s="8">
        <f t="shared" si="0"/>
        <v>0.1229</v>
      </c>
      <c r="L24">
        <f t="shared" si="1"/>
        <v>6.2E-2</v>
      </c>
    </row>
    <row r="25" spans="1:12" x14ac:dyDescent="0.25">
      <c r="A25" s="7" t="s">
        <v>63</v>
      </c>
      <c r="B25" s="2" t="s">
        <v>23</v>
      </c>
      <c r="C25" s="2" t="s">
        <v>45</v>
      </c>
      <c r="D25" s="2" t="s">
        <v>3</v>
      </c>
      <c r="E25" s="2" t="s">
        <v>4</v>
      </c>
      <c r="F25" s="2" t="s">
        <v>5</v>
      </c>
      <c r="G25" s="3">
        <v>100</v>
      </c>
      <c r="H25" s="4" t="s">
        <v>64</v>
      </c>
      <c r="I25" s="6">
        <v>4.42</v>
      </c>
      <c r="J25" s="6"/>
      <c r="K25" s="8">
        <f t="shared" si="0"/>
        <v>4.4199999999999996E-2</v>
      </c>
      <c r="L25">
        <f t="shared" si="1"/>
        <v>1.4999999999999999E-2</v>
      </c>
    </row>
    <row r="26" spans="1:12" x14ac:dyDescent="0.25">
      <c r="A26" s="7" t="s">
        <v>63</v>
      </c>
      <c r="B26" s="2" t="s">
        <v>23</v>
      </c>
      <c r="C26" s="2" t="s">
        <v>45</v>
      </c>
      <c r="D26" s="2" t="s">
        <v>7</v>
      </c>
      <c r="E26" s="2" t="s">
        <v>8</v>
      </c>
      <c r="F26" s="2" t="s">
        <v>9</v>
      </c>
      <c r="G26" s="3">
        <v>100</v>
      </c>
      <c r="H26" s="4" t="s">
        <v>65</v>
      </c>
      <c r="I26" s="6">
        <v>3.4</v>
      </c>
      <c r="J26" s="6"/>
      <c r="K26" s="8">
        <f t="shared" si="0"/>
        <v>3.4000000000000002E-2</v>
      </c>
      <c r="L26">
        <f t="shared" si="1"/>
        <v>3.1E-2</v>
      </c>
    </row>
    <row r="27" spans="1:12" x14ac:dyDescent="0.25">
      <c r="A27" s="7" t="s">
        <v>63</v>
      </c>
      <c r="B27" s="2" t="s">
        <v>23</v>
      </c>
      <c r="C27" s="2" t="s">
        <v>51</v>
      </c>
      <c r="D27" s="2" t="s">
        <v>3</v>
      </c>
      <c r="E27" s="2" t="s">
        <v>4</v>
      </c>
      <c r="F27" s="2" t="s">
        <v>5</v>
      </c>
      <c r="G27" s="3">
        <v>100</v>
      </c>
      <c r="H27" s="4" t="s">
        <v>66</v>
      </c>
      <c r="I27" s="6">
        <v>2.72</v>
      </c>
      <c r="J27" s="6"/>
      <c r="K27" s="8">
        <f t="shared" si="0"/>
        <v>2.7200000000000002E-2</v>
      </c>
      <c r="L27">
        <f t="shared" si="1"/>
        <v>1.4999999999999999E-2</v>
      </c>
    </row>
    <row r="28" spans="1:12" x14ac:dyDescent="0.25">
      <c r="A28" s="7" t="s">
        <v>63</v>
      </c>
      <c r="B28" s="2" t="s">
        <v>23</v>
      </c>
      <c r="C28" s="2" t="s">
        <v>51</v>
      </c>
      <c r="D28" s="2" t="s">
        <v>7</v>
      </c>
      <c r="E28" s="2" t="s">
        <v>8</v>
      </c>
      <c r="F28" s="2" t="s">
        <v>9</v>
      </c>
      <c r="G28" s="3">
        <v>100</v>
      </c>
      <c r="H28" s="4" t="s">
        <v>67</v>
      </c>
      <c r="I28" s="6">
        <v>3.4</v>
      </c>
      <c r="J28" s="6"/>
      <c r="K28" s="8">
        <f t="shared" si="0"/>
        <v>3.4000000000000002E-2</v>
      </c>
      <c r="L28">
        <f t="shared" si="1"/>
        <v>3.1E-2</v>
      </c>
    </row>
    <row r="29" spans="1:12" x14ac:dyDescent="0.25">
      <c r="A29" s="7" t="s">
        <v>69</v>
      </c>
      <c r="B29" s="2" t="s">
        <v>41</v>
      </c>
      <c r="C29" s="2" t="s">
        <v>51</v>
      </c>
      <c r="D29" s="2" t="s">
        <v>3</v>
      </c>
      <c r="E29" s="2" t="s">
        <v>4</v>
      </c>
      <c r="F29" s="2" t="s">
        <v>5</v>
      </c>
      <c r="G29" s="3">
        <v>50</v>
      </c>
      <c r="H29" s="4" t="s">
        <v>70</v>
      </c>
      <c r="I29" s="6">
        <v>1.36</v>
      </c>
      <c r="J29" s="6"/>
      <c r="K29" s="8">
        <f t="shared" si="0"/>
        <v>2.7200000000000002E-2</v>
      </c>
      <c r="L29">
        <f t="shared" si="1"/>
        <v>1.4999999999999999E-2</v>
      </c>
    </row>
    <row r="30" spans="1:12" x14ac:dyDescent="0.25">
      <c r="A30" s="7" t="s">
        <v>69</v>
      </c>
      <c r="B30" s="2" t="s">
        <v>41</v>
      </c>
      <c r="C30" s="2" t="s">
        <v>51</v>
      </c>
      <c r="D30" s="2" t="s">
        <v>7</v>
      </c>
      <c r="E30" s="2" t="s">
        <v>8</v>
      </c>
      <c r="F30" s="2" t="s">
        <v>9</v>
      </c>
      <c r="G30" s="3">
        <v>100</v>
      </c>
      <c r="H30" s="4" t="s">
        <v>71</v>
      </c>
      <c r="I30" s="6">
        <v>3.4</v>
      </c>
      <c r="J30" s="6"/>
      <c r="K30" s="8">
        <f t="shared" si="0"/>
        <v>3.4000000000000002E-2</v>
      </c>
      <c r="L30">
        <f t="shared" si="1"/>
        <v>3.1E-2</v>
      </c>
    </row>
    <row r="31" spans="1:12" x14ac:dyDescent="0.25">
      <c r="A31" s="7" t="s">
        <v>72</v>
      </c>
      <c r="B31" s="2" t="s">
        <v>45</v>
      </c>
      <c r="C31" s="2" t="s">
        <v>51</v>
      </c>
      <c r="D31" s="2" t="s">
        <v>7</v>
      </c>
      <c r="E31" s="2" t="s">
        <v>8</v>
      </c>
      <c r="F31" s="2" t="s">
        <v>9</v>
      </c>
      <c r="G31" s="3">
        <v>100</v>
      </c>
      <c r="H31" s="4" t="s">
        <v>73</v>
      </c>
      <c r="I31" s="6">
        <v>3.4</v>
      </c>
      <c r="J31" s="6"/>
      <c r="K31" s="8">
        <f t="shared" si="0"/>
        <v>3.4000000000000002E-2</v>
      </c>
      <c r="L31">
        <f t="shared" si="1"/>
        <v>3.1E-2</v>
      </c>
    </row>
    <row r="32" spans="1:12" x14ac:dyDescent="0.25">
      <c r="A32" s="7" t="s">
        <v>72</v>
      </c>
      <c r="B32" s="2" t="s">
        <v>45</v>
      </c>
      <c r="C32" s="2" t="s">
        <v>61</v>
      </c>
      <c r="D32" s="2" t="s">
        <v>3</v>
      </c>
      <c r="E32" s="2" t="s">
        <v>4</v>
      </c>
      <c r="F32" s="2" t="s">
        <v>5</v>
      </c>
      <c r="G32" s="3">
        <v>100</v>
      </c>
      <c r="H32" s="4" t="s">
        <v>74</v>
      </c>
      <c r="I32" s="6">
        <v>2.72</v>
      </c>
      <c r="J32" s="6"/>
      <c r="K32" s="8">
        <f t="shared" si="0"/>
        <v>2.7200000000000002E-2</v>
      </c>
      <c r="L32">
        <f t="shared" si="1"/>
        <v>1.4999999999999999E-2</v>
      </c>
    </row>
    <row r="33" spans="1:12" x14ac:dyDescent="0.25">
      <c r="A33" s="7" t="s">
        <v>72</v>
      </c>
      <c r="B33" s="2" t="s">
        <v>45</v>
      </c>
      <c r="C33" s="2" t="s">
        <v>61</v>
      </c>
      <c r="D33" s="2" t="s">
        <v>7</v>
      </c>
      <c r="E33" s="2" t="s">
        <v>8</v>
      </c>
      <c r="F33" s="2" t="s">
        <v>9</v>
      </c>
      <c r="G33" s="3">
        <v>100</v>
      </c>
      <c r="H33" s="4" t="s">
        <v>75</v>
      </c>
      <c r="I33" s="6">
        <v>4.08</v>
      </c>
      <c r="J33" s="6"/>
      <c r="K33" s="8">
        <f t="shared" si="0"/>
        <v>4.0800000000000003E-2</v>
      </c>
      <c r="L33">
        <f t="shared" si="1"/>
        <v>3.1E-2</v>
      </c>
    </row>
    <row r="34" spans="1:12" x14ac:dyDescent="0.25">
      <c r="A34" s="7" t="s">
        <v>72</v>
      </c>
      <c r="B34" s="2" t="s">
        <v>45</v>
      </c>
      <c r="C34" s="2" t="s">
        <v>76</v>
      </c>
      <c r="D34" s="2" t="s">
        <v>3</v>
      </c>
      <c r="E34" s="2" t="s">
        <v>4</v>
      </c>
      <c r="F34" s="2" t="s">
        <v>5</v>
      </c>
      <c r="G34" s="3">
        <v>100</v>
      </c>
      <c r="H34" s="4" t="s">
        <v>77</v>
      </c>
      <c r="I34" s="6">
        <v>2.72</v>
      </c>
      <c r="J34" s="6"/>
      <c r="K34" s="8">
        <f t="shared" si="0"/>
        <v>2.7200000000000002E-2</v>
      </c>
      <c r="L34">
        <f t="shared" si="1"/>
        <v>1.4999999999999999E-2</v>
      </c>
    </row>
    <row r="35" spans="1:12" x14ac:dyDescent="0.25">
      <c r="A35" s="7" t="s">
        <v>72</v>
      </c>
      <c r="B35" s="2" t="s">
        <v>45</v>
      </c>
      <c r="C35" s="2" t="s">
        <v>76</v>
      </c>
      <c r="D35" s="2" t="s">
        <v>7</v>
      </c>
      <c r="E35" s="2" t="s">
        <v>8</v>
      </c>
      <c r="F35" s="2" t="s">
        <v>9</v>
      </c>
      <c r="G35" s="3">
        <v>100</v>
      </c>
      <c r="H35" s="4" t="s">
        <v>78</v>
      </c>
      <c r="I35" s="6">
        <v>4.08</v>
      </c>
      <c r="J35" s="6"/>
      <c r="K35" s="8">
        <f t="shared" si="0"/>
        <v>4.0800000000000003E-2</v>
      </c>
      <c r="L35">
        <f t="shared" si="1"/>
        <v>3.1E-2</v>
      </c>
    </row>
    <row r="36" spans="1:12" x14ac:dyDescent="0.25">
      <c r="A36" s="7" t="s">
        <v>80</v>
      </c>
      <c r="B36" s="2" t="s">
        <v>57</v>
      </c>
      <c r="C36" s="2" t="s">
        <v>81</v>
      </c>
      <c r="D36" s="2" t="s">
        <v>3</v>
      </c>
      <c r="E36" s="2" t="s">
        <v>4</v>
      </c>
      <c r="F36" s="2" t="s">
        <v>5</v>
      </c>
      <c r="G36" s="3">
        <v>100</v>
      </c>
      <c r="H36" s="4" t="s">
        <v>82</v>
      </c>
      <c r="I36" s="6">
        <v>11.22</v>
      </c>
      <c r="J36" s="6"/>
      <c r="K36" s="8">
        <f t="shared" si="0"/>
        <v>0.11220000000000001</v>
      </c>
      <c r="L36">
        <f t="shared" si="1"/>
        <v>1.4999999999999999E-2</v>
      </c>
    </row>
    <row r="37" spans="1:12" x14ac:dyDescent="0.25">
      <c r="A37" s="7" t="s">
        <v>80</v>
      </c>
      <c r="B37" s="2" t="s">
        <v>57</v>
      </c>
      <c r="C37" s="2" t="s">
        <v>81</v>
      </c>
      <c r="D37" s="2" t="s">
        <v>7</v>
      </c>
      <c r="E37" s="2" t="s">
        <v>8</v>
      </c>
      <c r="F37" s="2" t="s">
        <v>9</v>
      </c>
      <c r="G37" s="3">
        <v>100</v>
      </c>
      <c r="H37" s="4" t="s">
        <v>83</v>
      </c>
      <c r="I37" s="6">
        <v>4.08</v>
      </c>
      <c r="J37" s="6"/>
      <c r="K37" s="8">
        <f t="shared" si="0"/>
        <v>4.0800000000000003E-2</v>
      </c>
      <c r="L37">
        <f t="shared" si="1"/>
        <v>3.1E-2</v>
      </c>
    </row>
    <row r="38" spans="1:12" x14ac:dyDescent="0.25">
      <c r="A38" s="7" t="s">
        <v>84</v>
      </c>
      <c r="B38" s="2" t="s">
        <v>51</v>
      </c>
      <c r="C38" s="2" t="s">
        <v>76</v>
      </c>
      <c r="D38" s="2" t="s">
        <v>7</v>
      </c>
      <c r="E38" s="2" t="s">
        <v>8</v>
      </c>
      <c r="F38" s="2" t="s">
        <v>9</v>
      </c>
      <c r="G38" s="3">
        <v>100</v>
      </c>
      <c r="H38" s="4" t="s">
        <v>85</v>
      </c>
      <c r="I38" s="6">
        <v>4.08</v>
      </c>
      <c r="J38" s="6"/>
      <c r="K38" s="8">
        <f t="shared" si="0"/>
        <v>4.0800000000000003E-2</v>
      </c>
      <c r="L38">
        <f t="shared" si="1"/>
        <v>3.1E-2</v>
      </c>
    </row>
    <row r="39" spans="1:12" x14ac:dyDescent="0.25">
      <c r="A39" s="7" t="s">
        <v>84</v>
      </c>
      <c r="B39" s="2" t="s">
        <v>51</v>
      </c>
      <c r="C39" s="2" t="s">
        <v>68</v>
      </c>
      <c r="D39" s="2" t="s">
        <v>3</v>
      </c>
      <c r="E39" s="2" t="s">
        <v>4</v>
      </c>
      <c r="F39" s="2" t="s">
        <v>5</v>
      </c>
      <c r="G39" s="3">
        <v>50</v>
      </c>
      <c r="H39" s="4" t="s">
        <v>86</v>
      </c>
      <c r="I39" s="6">
        <v>2.72</v>
      </c>
      <c r="J39" s="6"/>
      <c r="K39" s="8">
        <f t="shared" si="0"/>
        <v>5.4400000000000004E-2</v>
      </c>
      <c r="L39">
        <f t="shared" si="1"/>
        <v>1.4999999999999999E-2</v>
      </c>
    </row>
    <row r="40" spans="1:12" x14ac:dyDescent="0.25">
      <c r="A40" s="7" t="s">
        <v>84</v>
      </c>
      <c r="B40" s="2" t="s">
        <v>51</v>
      </c>
      <c r="C40" s="2" t="s">
        <v>68</v>
      </c>
      <c r="D40" s="2" t="s">
        <v>7</v>
      </c>
      <c r="E40" s="2" t="s">
        <v>8</v>
      </c>
      <c r="F40" s="2" t="s">
        <v>9</v>
      </c>
      <c r="G40" s="3">
        <v>100</v>
      </c>
      <c r="H40" s="4" t="s">
        <v>87</v>
      </c>
      <c r="I40" s="6">
        <v>5.44</v>
      </c>
      <c r="J40" s="6"/>
      <c r="K40" s="8">
        <f t="shared" si="0"/>
        <v>5.4400000000000004E-2</v>
      </c>
      <c r="L40">
        <f t="shared" si="1"/>
        <v>3.1E-2</v>
      </c>
    </row>
    <row r="41" spans="1:12" x14ac:dyDescent="0.25">
      <c r="A41" s="7" t="s">
        <v>84</v>
      </c>
      <c r="B41" s="2" t="s">
        <v>61</v>
      </c>
      <c r="C41" s="2" t="s">
        <v>89</v>
      </c>
      <c r="D41" s="2" t="s">
        <v>7</v>
      </c>
      <c r="E41" s="2" t="s">
        <v>8</v>
      </c>
      <c r="F41" s="2" t="s">
        <v>9</v>
      </c>
      <c r="G41" s="3">
        <v>100</v>
      </c>
      <c r="H41" s="4" t="s">
        <v>90</v>
      </c>
      <c r="I41" s="6">
        <v>6.8</v>
      </c>
      <c r="J41" s="6"/>
      <c r="K41" s="8">
        <f t="shared" si="0"/>
        <v>6.8000000000000005E-2</v>
      </c>
      <c r="L41">
        <f t="shared" si="1"/>
        <v>3.1E-2</v>
      </c>
    </row>
    <row r="42" spans="1:12" x14ac:dyDescent="0.25">
      <c r="A42" s="7" t="s">
        <v>91</v>
      </c>
      <c r="B42" s="2" t="s">
        <v>76</v>
      </c>
      <c r="C42" s="2" t="s">
        <v>79</v>
      </c>
      <c r="D42" s="2" t="s">
        <v>3</v>
      </c>
      <c r="E42" s="2" t="s">
        <v>4</v>
      </c>
      <c r="F42" s="2" t="s">
        <v>5</v>
      </c>
      <c r="G42" s="3">
        <v>100</v>
      </c>
      <c r="H42" s="4" t="s">
        <v>92</v>
      </c>
      <c r="I42" s="6">
        <v>5.44</v>
      </c>
      <c r="J42" s="6"/>
      <c r="K42" s="8">
        <f t="shared" si="0"/>
        <v>5.4400000000000004E-2</v>
      </c>
      <c r="L42">
        <f t="shared" si="1"/>
        <v>1.4999999999999999E-2</v>
      </c>
    </row>
    <row r="43" spans="1:12" x14ac:dyDescent="0.25">
      <c r="A43" s="7" t="s">
        <v>91</v>
      </c>
      <c r="B43" s="2" t="s">
        <v>76</v>
      </c>
      <c r="C43" s="2" t="s">
        <v>79</v>
      </c>
      <c r="D43" s="2" t="s">
        <v>7</v>
      </c>
      <c r="E43" s="2" t="s">
        <v>8</v>
      </c>
      <c r="F43" s="2" t="s">
        <v>9</v>
      </c>
      <c r="G43" s="3">
        <v>100</v>
      </c>
      <c r="H43" s="4" t="s">
        <v>93</v>
      </c>
      <c r="I43" s="6">
        <v>6.8</v>
      </c>
      <c r="J43" s="6"/>
      <c r="K43" s="8">
        <f t="shared" si="0"/>
        <v>6.8000000000000005E-2</v>
      </c>
      <c r="L43">
        <f t="shared" si="1"/>
        <v>3.1E-2</v>
      </c>
    </row>
    <row r="44" spans="1:12" x14ac:dyDescent="0.25">
      <c r="A44" s="7" t="s">
        <v>91</v>
      </c>
      <c r="B44" s="2" t="s">
        <v>76</v>
      </c>
      <c r="C44" s="2" t="s">
        <v>88</v>
      </c>
      <c r="D44" s="2" t="s">
        <v>7</v>
      </c>
      <c r="E44" s="2" t="s">
        <v>8</v>
      </c>
      <c r="F44" s="2" t="s">
        <v>9</v>
      </c>
      <c r="G44" s="3">
        <v>100</v>
      </c>
      <c r="H44" s="4" t="s">
        <v>94</v>
      </c>
      <c r="I44" s="6">
        <v>6.8</v>
      </c>
      <c r="J44" s="6"/>
      <c r="K44" s="8">
        <f t="shared" si="0"/>
        <v>6.8000000000000005E-2</v>
      </c>
      <c r="L44">
        <f t="shared" si="1"/>
        <v>3.1E-2</v>
      </c>
    </row>
    <row r="45" spans="1:12" x14ac:dyDescent="0.25">
      <c r="A45" s="7" t="s">
        <v>91</v>
      </c>
      <c r="B45" s="2" t="s">
        <v>81</v>
      </c>
      <c r="C45" s="2" t="s">
        <v>95</v>
      </c>
      <c r="D45" s="2" t="s">
        <v>3</v>
      </c>
      <c r="E45" s="2" t="s">
        <v>4</v>
      </c>
      <c r="F45" s="2" t="s">
        <v>5</v>
      </c>
      <c r="G45" s="3">
        <v>100</v>
      </c>
      <c r="H45" s="4" t="s">
        <v>96</v>
      </c>
      <c r="I45" s="6">
        <v>8.52</v>
      </c>
      <c r="J45" s="6"/>
      <c r="K45" s="8">
        <f t="shared" si="0"/>
        <v>8.5199999999999998E-2</v>
      </c>
      <c r="L45">
        <f t="shared" si="1"/>
        <v>1.4999999999999999E-2</v>
      </c>
    </row>
    <row r="46" spans="1:12" x14ac:dyDescent="0.25">
      <c r="A46" s="7" t="s">
        <v>91</v>
      </c>
      <c r="B46" s="2" t="s">
        <v>81</v>
      </c>
      <c r="C46" s="2" t="s">
        <v>95</v>
      </c>
      <c r="D46" s="2" t="s">
        <v>7</v>
      </c>
      <c r="E46" s="2" t="s">
        <v>8</v>
      </c>
      <c r="F46" s="2" t="s">
        <v>9</v>
      </c>
      <c r="G46" s="3">
        <v>50</v>
      </c>
      <c r="H46" s="4" t="s">
        <v>97</v>
      </c>
      <c r="I46" s="6">
        <v>3.4</v>
      </c>
      <c r="J46" s="6"/>
      <c r="K46" s="8">
        <f t="shared" si="0"/>
        <v>6.8000000000000005E-2</v>
      </c>
      <c r="L46">
        <f t="shared" si="1"/>
        <v>3.1E-2</v>
      </c>
    </row>
    <row r="47" spans="1:12" x14ac:dyDescent="0.25">
      <c r="A47" s="7" t="s">
        <v>98</v>
      </c>
      <c r="B47" s="2" t="s">
        <v>68</v>
      </c>
      <c r="C47" s="2" t="s">
        <v>99</v>
      </c>
      <c r="D47" s="2" t="s">
        <v>3</v>
      </c>
      <c r="E47" s="2" t="s">
        <v>4</v>
      </c>
      <c r="F47" s="2" t="s">
        <v>5</v>
      </c>
      <c r="G47" s="3">
        <v>100</v>
      </c>
      <c r="H47" s="4" t="s">
        <v>100</v>
      </c>
      <c r="I47" s="6">
        <v>5.44</v>
      </c>
      <c r="J47" s="6"/>
      <c r="K47" s="8">
        <f t="shared" si="0"/>
        <v>5.4400000000000004E-2</v>
      </c>
      <c r="L47">
        <f t="shared" si="1"/>
        <v>1.4999999999999999E-2</v>
      </c>
    </row>
    <row r="48" spans="1:12" x14ac:dyDescent="0.25">
      <c r="A48" s="7" t="s">
        <v>98</v>
      </c>
      <c r="B48" s="2" t="s">
        <v>68</v>
      </c>
      <c r="C48" s="2" t="s">
        <v>99</v>
      </c>
      <c r="D48" s="2" t="s">
        <v>7</v>
      </c>
      <c r="E48" s="2" t="s">
        <v>8</v>
      </c>
      <c r="F48" s="2" t="s">
        <v>9</v>
      </c>
      <c r="G48" s="3">
        <v>100</v>
      </c>
      <c r="H48" s="4" t="s">
        <v>101</v>
      </c>
      <c r="I48" s="6">
        <v>12.23</v>
      </c>
      <c r="J48" s="6"/>
      <c r="K48" s="8">
        <f t="shared" si="0"/>
        <v>0.12230000000000001</v>
      </c>
      <c r="L48">
        <f t="shared" si="1"/>
        <v>3.1E-2</v>
      </c>
    </row>
    <row r="49" spans="1:12" x14ac:dyDescent="0.25">
      <c r="A49" s="7" t="s">
        <v>98</v>
      </c>
      <c r="B49" s="2" t="s">
        <v>89</v>
      </c>
      <c r="C49" s="2" t="s">
        <v>102</v>
      </c>
      <c r="D49" s="2" t="s">
        <v>7</v>
      </c>
      <c r="E49" s="2" t="s">
        <v>8</v>
      </c>
      <c r="F49" s="2" t="s">
        <v>9</v>
      </c>
      <c r="G49" s="3">
        <v>50</v>
      </c>
      <c r="H49" s="4" t="s">
        <v>103</v>
      </c>
      <c r="I49" s="6">
        <v>6.12</v>
      </c>
      <c r="J49" s="6"/>
      <c r="K49" s="8">
        <f t="shared" si="0"/>
        <v>0.12240000000000001</v>
      </c>
      <c r="L49">
        <f t="shared" si="1"/>
        <v>3.1E-2</v>
      </c>
    </row>
    <row r="50" spans="1:12" x14ac:dyDescent="0.25">
      <c r="A50" s="1" t="s">
        <v>104</v>
      </c>
      <c r="B50" s="2" t="s">
        <v>79</v>
      </c>
      <c r="C50" s="2" t="s">
        <v>102</v>
      </c>
      <c r="D50" s="2" t="s">
        <v>3</v>
      </c>
      <c r="E50" s="2" t="s">
        <v>4</v>
      </c>
      <c r="F50" s="2" t="s">
        <v>5</v>
      </c>
      <c r="G50" s="3">
        <v>100</v>
      </c>
      <c r="H50" s="4" t="s">
        <v>105</v>
      </c>
      <c r="I50" s="6">
        <v>5.44</v>
      </c>
      <c r="J50" s="6"/>
      <c r="K50" s="8">
        <f t="shared" si="0"/>
        <v>5.4400000000000004E-2</v>
      </c>
      <c r="L50">
        <f t="shared" si="1"/>
        <v>1.4999999999999999E-2</v>
      </c>
    </row>
    <row r="51" spans="1:12" x14ac:dyDescent="0.25">
      <c r="A51" s="1" t="s">
        <v>104</v>
      </c>
      <c r="B51" s="2" t="s">
        <v>79</v>
      </c>
      <c r="C51" s="2" t="s">
        <v>102</v>
      </c>
      <c r="D51" s="2" t="s">
        <v>7</v>
      </c>
      <c r="E51" s="2" t="s">
        <v>8</v>
      </c>
      <c r="F51" s="2" t="s">
        <v>9</v>
      </c>
      <c r="G51" s="3">
        <v>100</v>
      </c>
      <c r="H51" s="4" t="s">
        <v>106</v>
      </c>
      <c r="I51" s="6">
        <v>12.23</v>
      </c>
      <c r="J51" s="6"/>
      <c r="K51" s="8">
        <f t="shared" si="0"/>
        <v>0.12230000000000001</v>
      </c>
      <c r="L51">
        <f t="shared" si="1"/>
        <v>3.1E-2</v>
      </c>
    </row>
    <row r="52" spans="1:12" x14ac:dyDescent="0.25">
      <c r="A52" s="1" t="s">
        <v>104</v>
      </c>
      <c r="B52" s="2" t="s">
        <v>107</v>
      </c>
      <c r="C52" s="2" t="s">
        <v>108</v>
      </c>
      <c r="D52" s="2" t="s">
        <v>3</v>
      </c>
      <c r="E52" s="2" t="s">
        <v>4</v>
      </c>
      <c r="F52" s="2" t="s">
        <v>5</v>
      </c>
      <c r="G52" s="3">
        <v>50</v>
      </c>
      <c r="H52" s="4" t="s">
        <v>109</v>
      </c>
      <c r="I52" s="6">
        <v>9.52</v>
      </c>
      <c r="J52" s="6"/>
      <c r="K52" s="8">
        <f t="shared" si="0"/>
        <v>0.19039999999999999</v>
      </c>
      <c r="L52">
        <f t="shared" si="1"/>
        <v>1.4999999999999999E-2</v>
      </c>
    </row>
    <row r="53" spans="1:12" x14ac:dyDescent="0.25">
      <c r="A53" s="1" t="s">
        <v>104</v>
      </c>
      <c r="B53" s="2" t="s">
        <v>107</v>
      </c>
      <c r="C53" s="2" t="s">
        <v>108</v>
      </c>
      <c r="D53" s="2" t="s">
        <v>7</v>
      </c>
      <c r="E53" s="2" t="s">
        <v>8</v>
      </c>
      <c r="F53" s="2" t="s">
        <v>9</v>
      </c>
      <c r="G53" s="3">
        <v>50</v>
      </c>
      <c r="H53" s="4" t="s">
        <v>110</v>
      </c>
      <c r="I53" s="6">
        <v>6.12</v>
      </c>
      <c r="J53" s="6"/>
      <c r="K53" s="8">
        <f t="shared" si="0"/>
        <v>0.12240000000000001</v>
      </c>
      <c r="L53">
        <f t="shared" si="1"/>
        <v>3.1E-2</v>
      </c>
    </row>
    <row r="54" spans="1:12" x14ac:dyDescent="0.25">
      <c r="A54" s="1" t="s">
        <v>111</v>
      </c>
      <c r="B54" s="2" t="s">
        <v>99</v>
      </c>
      <c r="C54" s="2" t="s">
        <v>112</v>
      </c>
      <c r="D54" s="2" t="s">
        <v>7</v>
      </c>
      <c r="E54" s="2" t="s">
        <v>8</v>
      </c>
      <c r="F54" s="2" t="s">
        <v>9</v>
      </c>
      <c r="G54" s="3">
        <v>100</v>
      </c>
      <c r="H54" s="4" t="s">
        <v>113</v>
      </c>
      <c r="I54" s="6">
        <v>11.74</v>
      </c>
      <c r="J54" s="6"/>
      <c r="K54" s="8">
        <f t="shared" ref="K54:K55" si="2">I54/G54</f>
        <v>0.1174</v>
      </c>
      <c r="L54">
        <f t="shared" ref="L54:L55" si="3">(SUBSTITUTE(D54, """", "")+SUBSTITUTE(E54, """", ""))/2</f>
        <v>3.1E-2</v>
      </c>
    </row>
    <row r="55" spans="1:12" x14ac:dyDescent="0.25">
      <c r="A55" s="1" t="s">
        <v>114</v>
      </c>
      <c r="B55" s="2" t="s">
        <v>102</v>
      </c>
      <c r="C55" s="2" t="s">
        <v>115</v>
      </c>
      <c r="D55" s="2" t="s">
        <v>7</v>
      </c>
      <c r="E55" s="2" t="s">
        <v>8</v>
      </c>
      <c r="F55" s="2" t="s">
        <v>9</v>
      </c>
      <c r="G55" s="3">
        <v>50</v>
      </c>
      <c r="H55" s="4" t="s">
        <v>116</v>
      </c>
      <c r="I55" s="6">
        <v>10.84</v>
      </c>
      <c r="J55" s="6"/>
      <c r="K55" s="8">
        <f t="shared" si="2"/>
        <v>0.21679999999999999</v>
      </c>
      <c r="L55">
        <f t="shared" si="3"/>
        <v>3.1E-2</v>
      </c>
    </row>
  </sheetData>
  <hyperlinks>
    <hyperlink ref="H2" r:id="rId1" location="90089A290" display="http://www.mcmaster.com/ - 90089A290"/>
    <hyperlink ref="H3" r:id="rId2" location="95601A290" display="http://www.mcmaster.com/ - 95601A290"/>
    <hyperlink ref="H4" r:id="rId3" location="96100A110" display="http://www.mcmaster.com/ - 96100A110"/>
    <hyperlink ref="H5" r:id="rId4" location="90089A295" display="http://www.mcmaster.com/ - 90089A295"/>
    <hyperlink ref="H6" r:id="rId5" location="95601A295" display="http://www.mcmaster.com/ - 95601A295"/>
    <hyperlink ref="H7" r:id="rId6" location="96100A115" display="http://www.mcmaster.com/ - 96100A115"/>
    <hyperlink ref="H8" r:id="rId7" location="96100A120" display="http://www.mcmaster.com/ - 96100A120"/>
    <hyperlink ref="H9" r:id="rId8" location="90089A300" display="http://www.mcmaster.com/ - 90089A300"/>
    <hyperlink ref="H10" r:id="rId9" location="95601A300" display="http://www.mcmaster.com/ - 95601A300"/>
    <hyperlink ref="H11" r:id="rId10" location="96100A125" display="http://www.mcmaster.com/ - 96100A125"/>
    <hyperlink ref="H12" r:id="rId11" location="90089A305" display="http://www.mcmaster.com/ - 90089A305"/>
    <hyperlink ref="H13" r:id="rId12" location="95601A305" display="http://www.mcmaster.com/ - 95601A305"/>
    <hyperlink ref="H14" r:id="rId13" location="96100A137" display="http://www.mcmaster.com/ - 96100A137"/>
    <hyperlink ref="H15" r:id="rId14" location="96100A130" display="http://www.mcmaster.com/ - 96100A130"/>
    <hyperlink ref="H16" r:id="rId15" location="90089A310" display="http://www.mcmaster.com/ - 90089A310"/>
    <hyperlink ref="H17" r:id="rId16" location="95601A310" display="http://www.mcmaster.com/ - 95601A310"/>
    <hyperlink ref="H18" r:id="rId17" location="90089A315" display="http://www.mcmaster.com/ - 90089A315"/>
    <hyperlink ref="H19" r:id="rId18" location="95601A315" display="http://www.mcmaster.com/ - 95601A315"/>
    <hyperlink ref="H20" r:id="rId19" location="90089A320" display="http://www.mcmaster.com/ - 90089A320"/>
    <hyperlink ref="H21" r:id="rId20" location="95601A320" display="http://www.mcmaster.com/ - 95601A320"/>
    <hyperlink ref="H22" r:id="rId21" location="90089A325" display="http://www.mcmaster.com/ - 90089A325"/>
    <hyperlink ref="H23" r:id="rId22" location="95601A325" display="http://www.mcmaster.com/ - 95601A325"/>
    <hyperlink ref="H24" r:id="rId23" location="96100A142" display="http://www.mcmaster.com/ - 96100A142"/>
    <hyperlink ref="H25" r:id="rId24" location="90089A330" display="http://www.mcmaster.com/ - 90089A330"/>
    <hyperlink ref="H26" r:id="rId25" location="95601A330" display="http://www.mcmaster.com/ - 95601A330"/>
    <hyperlink ref="H27" r:id="rId26" location="90089A335" display="http://www.mcmaster.com/ - 90089A335"/>
    <hyperlink ref="H28" r:id="rId27" location="95601A335" display="http://www.mcmaster.com/ - 95601A335"/>
    <hyperlink ref="H29" r:id="rId28" location="90089A340" display="http://www.mcmaster.com/ - 90089A340"/>
    <hyperlink ref="H30" r:id="rId29" location="95601A340" display="http://www.mcmaster.com/ - 95601A340"/>
    <hyperlink ref="H31" r:id="rId30" location="95601A345" display="http://www.mcmaster.com/ - 95601A345"/>
    <hyperlink ref="H32" r:id="rId31" location="90089A350" display="http://www.mcmaster.com/ - 90089A350"/>
    <hyperlink ref="H33" r:id="rId32" location="95601A350" display="http://www.mcmaster.com/ - 95601A350"/>
    <hyperlink ref="H34" r:id="rId33" location="90089A355" display="http://www.mcmaster.com/ - 90089A355"/>
    <hyperlink ref="H35" r:id="rId34" location="95601A355" display="http://www.mcmaster.com/ - 95601A355"/>
    <hyperlink ref="H36" r:id="rId35" location="90089A360" display="http://www.mcmaster.com/ - 90089A360"/>
    <hyperlink ref="H37" r:id="rId36" location="95601A360" display="http://www.mcmaster.com/ - 95601A360"/>
    <hyperlink ref="H38" r:id="rId37" location="95601A365" display="http://www.mcmaster.com/ - 95601A365"/>
    <hyperlink ref="H39" r:id="rId38" location="90089A375" display="http://www.mcmaster.com/ - 90089A375"/>
    <hyperlink ref="H40" r:id="rId39" location="95601A375" display="http://www.mcmaster.com/ - 95601A375"/>
    <hyperlink ref="H41" r:id="rId40" location="95601A390" display="http://www.mcmaster.com/ - 95601A390"/>
    <hyperlink ref="H42" r:id="rId41" location="90089A395" display="http://www.mcmaster.com/ - 90089A395"/>
    <hyperlink ref="H43" r:id="rId42" location="95601A395" display="http://www.mcmaster.com/ - 95601A395"/>
    <hyperlink ref="H44" r:id="rId43" location="95601A400" display="http://www.mcmaster.com/ - 95601A400"/>
    <hyperlink ref="H45" r:id="rId44" location="90089A405" display="http://www.mcmaster.com/ - 90089A405"/>
    <hyperlink ref="H46" r:id="rId45" location="95601A405" display="http://www.mcmaster.com/ - 95601A405"/>
    <hyperlink ref="H47" r:id="rId46" location="90089A410" display="http://www.mcmaster.com/ - 90089A410"/>
    <hyperlink ref="H48" r:id="rId47" location="95601A410" display="http://www.mcmaster.com/ - 95601A410"/>
    <hyperlink ref="H49" r:id="rId48" location="95601A415" display="http://www.mcmaster.com/ - 95601A415"/>
    <hyperlink ref="H50" r:id="rId49" location="90089A420" display="http://www.mcmaster.com/ - 90089A420"/>
    <hyperlink ref="H51" r:id="rId50" location="95601A420" display="http://www.mcmaster.com/ - 95601A420"/>
    <hyperlink ref="H52" r:id="rId51" location="90089A425" display="http://www.mcmaster.com/ - 90089A425"/>
    <hyperlink ref="H53" r:id="rId52" location="95601A425" display="http://www.mcmaster.com/ - 95601A425"/>
    <hyperlink ref="H54" r:id="rId53" location="95601A430" display="http://www.mcmaster.com/ - 95601A430"/>
    <hyperlink ref="H55" r:id="rId54" location="95601A435" display="http://www.mcmaster.com/ - 95601A435"/>
  </hyperlinks>
  <pageMargins left="0.7" right="0.7" top="0.75" bottom="0.75" header="0.3" footer="0.3"/>
  <pageSetup orientation="portrait" verticalDpi="0"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topLeftCell="A31" workbookViewId="0">
      <selection activeCell="A2" sqref="A2:H56"/>
    </sheetView>
  </sheetViews>
  <sheetFormatPr defaultRowHeight="15" x14ac:dyDescent="0.25"/>
  <cols>
    <col min="1" max="1" width="68" bestFit="1" customWidth="1"/>
    <col min="2" max="2" width="9.5703125" bestFit="1" customWidth="1"/>
    <col min="3" max="3" width="8" customWidth="1"/>
    <col min="6" max="6" width="75.42578125" bestFit="1" customWidth="1"/>
    <col min="7" max="7" width="19.5703125" bestFit="1" customWidth="1"/>
  </cols>
  <sheetData>
    <row r="1" spans="1:8" x14ac:dyDescent="0.25">
      <c r="A1" t="s">
        <v>127</v>
      </c>
      <c r="B1" t="s">
        <v>128</v>
      </c>
      <c r="C1" t="s">
        <v>118</v>
      </c>
      <c r="D1" t="s">
        <v>119</v>
      </c>
      <c r="E1" t="s">
        <v>122</v>
      </c>
      <c r="F1" t="s">
        <v>129</v>
      </c>
      <c r="G1" t="s">
        <v>130</v>
      </c>
      <c r="H1" t="s">
        <v>131</v>
      </c>
    </row>
    <row r="2" spans="1:8" x14ac:dyDescent="0.25">
      <c r="A2" t="str">
        <f>CONCATENATE(C2, """ ID, ",SUBSTITUTE('McMaster Data'!A2,"/","_")," Screw Size, ",  D2, """ OD ,",B2,""" Thick" )</f>
        <v>0.094" ID, No. 2 Screw Size, 0.250" OD ,0.015" Thick</v>
      </c>
      <c r="B2">
        <f>'McMaster Data'!L2</f>
        <v>1.4999999999999999E-2</v>
      </c>
      <c r="C2" t="str">
        <f>(SUBSTITUTE('McMaster Data'!B2,"""",""))</f>
        <v>0.094</v>
      </c>
      <c r="D2" t="str">
        <f>(SUBSTITUTE('McMaster Data'!C2,"""",""))</f>
        <v>0.250</v>
      </c>
      <c r="E2">
        <f>IF('McMaster Data'!F2="Red", 192, IF('McMaster Data'!F2="Gray", 12632256, 1973790))</f>
        <v>12632256</v>
      </c>
      <c r="F2" t="str">
        <f>CONCATENATE("Hard Fiber Flat Washer, ",'McMaster Data'!A2," Screw Size, ", C2, """ ID, ", D2, """ OD ,",'McMaster Data'!D2, "-",'McMaster Data'!E2," Thick" )</f>
        <v>Hard Fiber Flat Washer, No. 2 Screw Size, 0.094" ID, 0.250" OD ,0.014"-0.016" Thick</v>
      </c>
      <c r="G2" t="str">
        <f>'McMaster Data'!H2</f>
        <v>90089A290</v>
      </c>
      <c r="H2" s="8">
        <f>'McMaster Data'!K2</f>
        <v>5.9400000000000001E-2</v>
      </c>
    </row>
    <row r="3" spans="1:8" x14ac:dyDescent="0.25">
      <c r="A3" t="str">
        <f>CONCATENATE(C3, """ ID, ",SUBSTITUTE('McMaster Data'!A3,"/","_")," Screw Size, ",  D3, """ OD ,",B3,""" Thick" )</f>
        <v>0.094" ID, No. 2 Screw Size, 0.250" OD ,0.031" Thick</v>
      </c>
      <c r="B3">
        <f>'McMaster Data'!L3</f>
        <v>3.1E-2</v>
      </c>
      <c r="C3" t="str">
        <f>(SUBSTITUTE('McMaster Data'!B3,"""",""))</f>
        <v>0.094</v>
      </c>
      <c r="D3" t="str">
        <f>(SUBSTITUTE('McMaster Data'!C3,"""",""))</f>
        <v>0.250</v>
      </c>
      <c r="E3">
        <f>IF('McMaster Data'!F3="Red", 192, IF('McMaster Data'!F3="Gray", 12632256, 1973790))</f>
        <v>192</v>
      </c>
      <c r="F3" t="str">
        <f>CONCATENATE("Hard Fiber Flat Washer, ",'McMaster Data'!A3," Screw Size, ", C3, """ ID, ", D3, """ OD ,",'McMaster Data'!D3, "-",'McMaster Data'!E3," Thick" )</f>
        <v>Hard Fiber Flat Washer, No. 2 Screw Size, 0.094" ID, 0.250" OD ,0.028"-0.034" Thick</v>
      </c>
      <c r="G3" t="str">
        <f>'McMaster Data'!H3</f>
        <v>95601A290</v>
      </c>
      <c r="H3" s="8">
        <f>'McMaster Data'!K3</f>
        <v>3.9100000000000003E-2</v>
      </c>
    </row>
    <row r="4" spans="1:8" x14ac:dyDescent="0.25">
      <c r="A4" t="str">
        <f>CONCATENATE(C4, """ ID, ",SUBSTITUTE('McMaster Data'!A4,"/","_")," Screw Size, ",  D4, """ OD ,",B4,""" Thick" )</f>
        <v>0.094" ID, No. 2 Screw Size, 0.250" OD ,0.015" Thick</v>
      </c>
      <c r="B4">
        <f>'McMaster Data'!L4</f>
        <v>1.4999999999999999E-2</v>
      </c>
      <c r="C4" t="str">
        <f>(SUBSTITUTE('McMaster Data'!B4,"""",""))</f>
        <v>0.094</v>
      </c>
      <c r="D4" t="str">
        <f>(SUBSTITUTE('McMaster Data'!C4,"""",""))</f>
        <v>0.250</v>
      </c>
      <c r="E4">
        <f>IF('McMaster Data'!F4="Red", 192, IF('McMaster Data'!F4="Gray", 12632256, 1973790))</f>
        <v>1973790</v>
      </c>
      <c r="F4" t="str">
        <f>CONCATENATE("Hard Fiber Flat Washer, ",'McMaster Data'!A4," Screw Size, ", C4, """ ID, ", D4, """ OD ,",'McMaster Data'!D4, "-",'McMaster Data'!E4," Thick" )</f>
        <v>Hard Fiber Flat Washer, No. 2 Screw Size, 0.094" ID, 0.250" OD ,0.010"-0.020" Thick</v>
      </c>
      <c r="G4" t="str">
        <f>'McMaster Data'!H4</f>
        <v>96100A110</v>
      </c>
      <c r="H4" s="8">
        <f>'McMaster Data'!K4</f>
        <v>0.1229</v>
      </c>
    </row>
    <row r="5" spans="1:8" x14ac:dyDescent="0.25">
      <c r="A5" t="str">
        <f>CONCATENATE(C5, """ ID, ",SUBSTITUTE('McMaster Data'!A5,"/","_")," Screw Size, ",  D5, """ OD ,",B5,""" Thick" )</f>
        <v>0.125" ID, No. 4 Screw Size, 0.250" OD ,0.015" Thick</v>
      </c>
      <c r="B5">
        <f>'McMaster Data'!L5</f>
        <v>1.4999999999999999E-2</v>
      </c>
      <c r="C5" t="str">
        <f>(SUBSTITUTE('McMaster Data'!B5,"""",""))</f>
        <v>0.125</v>
      </c>
      <c r="D5" t="str">
        <f>(SUBSTITUTE('McMaster Data'!C5,"""",""))</f>
        <v>0.250</v>
      </c>
      <c r="E5">
        <f>IF('McMaster Data'!F5="Red", 192, IF('McMaster Data'!F5="Gray", 12632256, 1973790))</f>
        <v>12632256</v>
      </c>
      <c r="F5" t="str">
        <f>CONCATENATE("Hard Fiber Flat Washer, ",'McMaster Data'!A5," Screw Size, ", C5, """ ID, ", D5, """ OD ,",'McMaster Data'!D5, "-",'McMaster Data'!E5," Thick" )</f>
        <v>Hard Fiber Flat Washer, No. 4 Screw Size, 0.125" ID, 0.250" OD ,0.014"-0.016" Thick</v>
      </c>
      <c r="G5" t="str">
        <f>'McMaster Data'!H5</f>
        <v>90089A295</v>
      </c>
      <c r="H5" s="8">
        <f>'McMaster Data'!K5</f>
        <v>2.3799999999999998E-2</v>
      </c>
    </row>
    <row r="6" spans="1:8" x14ac:dyDescent="0.25">
      <c r="A6" t="str">
        <f>CONCATENATE(C6, """ ID, ",SUBSTITUTE('McMaster Data'!A6,"/","_")," Screw Size, ",  D6, """ OD ,",B6,""" Thick" )</f>
        <v>0.125" ID, No. 4 Screw Size, 0.250" OD ,0.031" Thick</v>
      </c>
      <c r="B6">
        <f>'McMaster Data'!L6</f>
        <v>3.1E-2</v>
      </c>
      <c r="C6" t="str">
        <f>(SUBSTITUTE('McMaster Data'!B6,"""",""))</f>
        <v>0.125</v>
      </c>
      <c r="D6" t="str">
        <f>(SUBSTITUTE('McMaster Data'!C6,"""",""))</f>
        <v>0.250</v>
      </c>
      <c r="E6">
        <f>IF('McMaster Data'!F6="Red", 192, IF('McMaster Data'!F6="Gray", 12632256, 1973790))</f>
        <v>192</v>
      </c>
      <c r="F6" t="str">
        <f>CONCATENATE("Hard Fiber Flat Washer, ",'McMaster Data'!A6," Screw Size, ", C6, """ ID, ", D6, """ OD ,",'McMaster Data'!D6, "-",'McMaster Data'!E6," Thick" )</f>
        <v>Hard Fiber Flat Washer, No. 4 Screw Size, 0.125" ID, 0.250" OD ,0.028"-0.034" Thick</v>
      </c>
      <c r="G6" t="str">
        <f>'McMaster Data'!H6</f>
        <v>95601A295</v>
      </c>
      <c r="H6" s="8">
        <f>'McMaster Data'!K6</f>
        <v>2.3799999999999998E-2</v>
      </c>
    </row>
    <row r="7" spans="1:8" x14ac:dyDescent="0.25">
      <c r="A7" t="str">
        <f>CONCATENATE(C7, """ ID, ",SUBSTITUTE('McMaster Data'!A7,"/","_")," Screw Size, ",  D7, """ OD ,",B7,""" Thick" )</f>
        <v>0.125" ID, No. 4 Screw Size, 0.312" OD ,0.015" Thick</v>
      </c>
      <c r="B7">
        <f>'McMaster Data'!L7</f>
        <v>1.4999999999999999E-2</v>
      </c>
      <c r="C7" t="str">
        <f>(SUBSTITUTE('McMaster Data'!B7,"""",""))</f>
        <v>0.125</v>
      </c>
      <c r="D7" t="str">
        <f>(SUBSTITUTE('McMaster Data'!C7,"""",""))</f>
        <v>0.312</v>
      </c>
      <c r="E7">
        <f>IF('McMaster Data'!F7="Red", 192, IF('McMaster Data'!F7="Gray", 12632256, 1973790))</f>
        <v>1973790</v>
      </c>
      <c r="F7" t="str">
        <f>CONCATENATE("Hard Fiber Flat Washer, ",'McMaster Data'!A7," Screw Size, ", C7, """ ID, ", D7, """ OD ,",'McMaster Data'!D7, "-",'McMaster Data'!E7," Thick" )</f>
        <v>Hard Fiber Flat Washer, No. 4 Screw Size, 0.125" ID, 0.312" OD ,0.010"-0.020" Thick</v>
      </c>
      <c r="G7" t="str">
        <f>'McMaster Data'!H7</f>
        <v>96100A115</v>
      </c>
      <c r="H7" s="8">
        <f>'McMaster Data'!K7</f>
        <v>0.1229</v>
      </c>
    </row>
    <row r="8" spans="1:8" x14ac:dyDescent="0.25">
      <c r="A8" t="str">
        <f>CONCATENATE(C8, """ ID, ",SUBSTITUTE('McMaster Data'!A8,"/","_")," Screw Size, ",  D8, """ OD ,",B8,""" Thick" )</f>
        <v>0.145" ID, No. 6 Screw Size, 0.375" OD ,0.031" Thick</v>
      </c>
      <c r="B8">
        <f>'McMaster Data'!L8</f>
        <v>3.1E-2</v>
      </c>
      <c r="C8" t="str">
        <f>(SUBSTITUTE('McMaster Data'!B8,"""",""))</f>
        <v>0.145</v>
      </c>
      <c r="D8" t="str">
        <f>(SUBSTITUTE('McMaster Data'!C8,"""",""))</f>
        <v>0.375</v>
      </c>
      <c r="E8">
        <f>IF('McMaster Data'!F8="Red", 192, IF('McMaster Data'!F8="Gray", 12632256, 1973790))</f>
        <v>1973790</v>
      </c>
      <c r="F8" t="str">
        <f>CONCATENATE("Hard Fiber Flat Washer, ",'McMaster Data'!A8," Screw Size, ", C8, """ ID, ", D8, """ OD ,",'McMaster Data'!D8, "-",'McMaster Data'!E8," Thick" )</f>
        <v>Hard Fiber Flat Washer, No. 6 Screw Size, 0.145" ID, 0.375" OD ,0.026"-0.036" Thick</v>
      </c>
      <c r="G8" t="str">
        <f>'McMaster Data'!H8</f>
        <v>96100A120</v>
      </c>
      <c r="H8" s="8">
        <f>'McMaster Data'!K8</f>
        <v>0.1229</v>
      </c>
    </row>
    <row r="9" spans="1:8" x14ac:dyDescent="0.25">
      <c r="A9" t="str">
        <f>CONCATENATE(C9, """ ID, ",SUBSTITUTE('McMaster Data'!A9,"/","_")," Screw Size, ",  D9, """ OD ,",B9,""" Thick" )</f>
        <v>0.156" ID, No. 6 Screw Size, 0.312" OD ,0.015" Thick</v>
      </c>
      <c r="B9">
        <f>'McMaster Data'!L9</f>
        <v>1.4999999999999999E-2</v>
      </c>
      <c r="C9" t="str">
        <f>(SUBSTITUTE('McMaster Data'!B9,"""",""))</f>
        <v>0.156</v>
      </c>
      <c r="D9" t="str">
        <f>(SUBSTITUTE('McMaster Data'!C9,"""",""))</f>
        <v>0.312</v>
      </c>
      <c r="E9">
        <f>IF('McMaster Data'!F9="Red", 192, IF('McMaster Data'!F9="Gray", 12632256, 1973790))</f>
        <v>12632256</v>
      </c>
      <c r="F9" t="str">
        <f>CONCATENATE("Hard Fiber Flat Washer, ",'McMaster Data'!A9," Screw Size, ", C9, """ ID, ", D9, """ OD ,",'McMaster Data'!D9, "-",'McMaster Data'!E9," Thick" )</f>
        <v>Hard Fiber Flat Washer, No. 6 Screw Size, 0.156" ID, 0.312" OD ,0.014"-0.016" Thick</v>
      </c>
      <c r="G9" t="str">
        <f>'McMaster Data'!H9</f>
        <v>90089A300</v>
      </c>
      <c r="H9" s="8">
        <f>'McMaster Data'!K9</f>
        <v>2.3799999999999998E-2</v>
      </c>
    </row>
    <row r="10" spans="1:8" x14ac:dyDescent="0.25">
      <c r="A10" t="str">
        <f>CONCATENATE(C10, """ ID, ",SUBSTITUTE('McMaster Data'!A10,"/","_")," Screw Size, ",  D10, """ OD ,",B10,""" Thick" )</f>
        <v>0.156" ID, No. 6 Screw Size, 0.312" OD ,0.031" Thick</v>
      </c>
      <c r="B10">
        <f>'McMaster Data'!L10</f>
        <v>3.1E-2</v>
      </c>
      <c r="C10" t="str">
        <f>(SUBSTITUTE('McMaster Data'!B10,"""",""))</f>
        <v>0.156</v>
      </c>
      <c r="D10" t="str">
        <f>(SUBSTITUTE('McMaster Data'!C10,"""",""))</f>
        <v>0.312</v>
      </c>
      <c r="E10">
        <f>IF('McMaster Data'!F10="Red", 192, IF('McMaster Data'!F10="Gray", 12632256, 1973790))</f>
        <v>192</v>
      </c>
      <c r="F10" t="str">
        <f>CONCATENATE("Hard Fiber Flat Washer, ",'McMaster Data'!A10," Screw Size, ", C10, """ ID, ", D10, """ OD ,",'McMaster Data'!D10, "-",'McMaster Data'!E10," Thick" )</f>
        <v>Hard Fiber Flat Washer, No. 6 Screw Size, 0.156" ID, 0.312" OD ,0.028"-0.034" Thick</v>
      </c>
      <c r="G10" t="str">
        <f>'McMaster Data'!H10</f>
        <v>95601A300</v>
      </c>
      <c r="H10" s="8">
        <f>'McMaster Data'!K10</f>
        <v>2.3799999999999998E-2</v>
      </c>
    </row>
    <row r="11" spans="1:8" x14ac:dyDescent="0.25">
      <c r="A11" t="str">
        <f>CONCATENATE(C11, """ ID, ",SUBSTITUTE('McMaster Data'!A11,"/","_")," Screw Size, ",  D11, """ OD ,",B11,""" Thick" )</f>
        <v>0.172" ID, No. 8 Screw Size, 0.375" OD ,0.031" Thick</v>
      </c>
      <c r="B11">
        <f>'McMaster Data'!L11</f>
        <v>3.1E-2</v>
      </c>
      <c r="C11" t="str">
        <f>(SUBSTITUTE('McMaster Data'!B11,"""",""))</f>
        <v>0.172</v>
      </c>
      <c r="D11" t="str">
        <f>(SUBSTITUTE('McMaster Data'!C11,"""",""))</f>
        <v>0.375</v>
      </c>
      <c r="E11">
        <f>IF('McMaster Data'!F11="Red", 192, IF('McMaster Data'!F11="Gray", 12632256, 1973790))</f>
        <v>1973790</v>
      </c>
      <c r="F11" t="str">
        <f>CONCATENATE("Hard Fiber Flat Washer, ",'McMaster Data'!A11," Screw Size, ", C11, """ ID, ", D11, """ OD ,",'McMaster Data'!D11, "-",'McMaster Data'!E11," Thick" )</f>
        <v>Hard Fiber Flat Washer, No. 8 Screw Size, 0.172" ID, 0.375" OD ,0.026"-0.036" Thick</v>
      </c>
      <c r="G11" t="str">
        <f>'McMaster Data'!H11</f>
        <v>96100A125</v>
      </c>
      <c r="H11" s="8">
        <f>'McMaster Data'!K11</f>
        <v>0.1229</v>
      </c>
    </row>
    <row r="12" spans="1:8" x14ac:dyDescent="0.25">
      <c r="A12" t="str">
        <f>CONCATENATE(C12, """ ID, ",SUBSTITUTE('McMaster Data'!A12,"/","_")," Screw Size, ",  D12, """ OD ,",B12,""" Thick" )</f>
        <v>0.188" ID, No. 8 Screw Size, 0.375" OD ,0.015" Thick</v>
      </c>
      <c r="B12">
        <f>'McMaster Data'!L12</f>
        <v>1.4999999999999999E-2</v>
      </c>
      <c r="C12" t="str">
        <f>(SUBSTITUTE('McMaster Data'!B12,"""",""))</f>
        <v>0.188</v>
      </c>
      <c r="D12" t="str">
        <f>(SUBSTITUTE('McMaster Data'!C12,"""",""))</f>
        <v>0.375</v>
      </c>
      <c r="E12">
        <f>IF('McMaster Data'!F12="Red", 192, IF('McMaster Data'!F12="Gray", 12632256, 1973790))</f>
        <v>12632256</v>
      </c>
      <c r="F12" t="str">
        <f>CONCATENATE("Hard Fiber Flat Washer, ",'McMaster Data'!A12," Screw Size, ", C12, """ ID, ", D12, """ OD ,",'McMaster Data'!D12, "-",'McMaster Data'!E12," Thick" )</f>
        <v>Hard Fiber Flat Washer, No. 8 Screw Size, 0.188" ID, 0.375" OD ,0.014"-0.016" Thick</v>
      </c>
      <c r="G12" t="str">
        <f>'McMaster Data'!H12</f>
        <v>90089A305</v>
      </c>
      <c r="H12" s="8">
        <f>'McMaster Data'!K12</f>
        <v>2.3799999999999998E-2</v>
      </c>
    </row>
    <row r="13" spans="1:8" x14ac:dyDescent="0.25">
      <c r="A13" t="str">
        <f>CONCATENATE(C13, """ ID, ",SUBSTITUTE('McMaster Data'!A13,"/","_")," Screw Size, ",  D13, """ OD ,",B13,""" Thick" )</f>
        <v>0.188" ID, No. 8 Screw Size, 0.375" OD ,0.031" Thick</v>
      </c>
      <c r="B13">
        <f>'McMaster Data'!L13</f>
        <v>3.1E-2</v>
      </c>
      <c r="C13" t="str">
        <f>(SUBSTITUTE('McMaster Data'!B13,"""",""))</f>
        <v>0.188</v>
      </c>
      <c r="D13" t="str">
        <f>(SUBSTITUTE('McMaster Data'!C13,"""",""))</f>
        <v>0.375</v>
      </c>
      <c r="E13">
        <f>IF('McMaster Data'!F13="Red", 192, IF('McMaster Data'!F13="Gray", 12632256, 1973790))</f>
        <v>192</v>
      </c>
      <c r="F13" t="str">
        <f>CONCATENATE("Hard Fiber Flat Washer, ",'McMaster Data'!A13," Screw Size, ", C13, """ ID, ", D13, """ OD ,",'McMaster Data'!D13, "-",'McMaster Data'!E13," Thick" )</f>
        <v>Hard Fiber Flat Washer, No. 8 Screw Size, 0.188" ID, 0.375" OD ,0.028"-0.034" Thick</v>
      </c>
      <c r="G13" t="str">
        <f>'McMaster Data'!H13</f>
        <v>95601A305</v>
      </c>
      <c r="H13" s="8">
        <f>'McMaster Data'!K13</f>
        <v>3.0600000000000002E-2</v>
      </c>
    </row>
    <row r="14" spans="1:8" x14ac:dyDescent="0.25">
      <c r="A14" t="str">
        <f>CONCATENATE(C14, """ ID, ",SUBSTITUTE('McMaster Data'!A14,"/","_")," Screw Size, ",  D14, """ OD ,",B14,""" Thick" )</f>
        <v>0.203" ID, No. 10 Screw Size, 0.375" OD ,0.047" Thick</v>
      </c>
      <c r="B14">
        <f>'McMaster Data'!L14</f>
        <v>4.7E-2</v>
      </c>
      <c r="C14" t="str">
        <f>(SUBSTITUTE('McMaster Data'!B14,"""",""))</f>
        <v>0.203</v>
      </c>
      <c r="D14" t="str">
        <f>(SUBSTITUTE('McMaster Data'!C14,"""",""))</f>
        <v>0.375</v>
      </c>
      <c r="E14">
        <f>IF('McMaster Data'!F14="Red", 192, IF('McMaster Data'!F14="Gray", 12632256, 1973790))</f>
        <v>1973790</v>
      </c>
      <c r="F14" t="str">
        <f>CONCATENATE("Hard Fiber Flat Washer, ",'McMaster Data'!A14," Screw Size, ", C14, """ ID, ", D14, """ OD ,",'McMaster Data'!D14, "-",'McMaster Data'!E14," Thick" )</f>
        <v>Hard Fiber Flat Washer, No. 10 Screw Size, 0.203" ID, 0.375" OD ,0.042"-0.052" Thick</v>
      </c>
      <c r="G14" t="str">
        <f>'McMaster Data'!H14</f>
        <v>96100A137</v>
      </c>
      <c r="H14" s="8">
        <f>'McMaster Data'!K14</f>
        <v>0.1229</v>
      </c>
    </row>
    <row r="15" spans="1:8" x14ac:dyDescent="0.25">
      <c r="A15" t="str">
        <f>CONCATENATE(C15, """ ID, ",SUBSTITUTE('McMaster Data'!A15,"/","_")," Screw Size, ",  D15, """ OD ,",B15,""" Thick" )</f>
        <v>0.203" ID, No. 10 Screw Size, 0.438" OD ,0.046" Thick</v>
      </c>
      <c r="B15">
        <f>'McMaster Data'!L15</f>
        <v>4.5999999999999999E-2</v>
      </c>
      <c r="C15" t="str">
        <f>(SUBSTITUTE('McMaster Data'!B15,"""",""))</f>
        <v>0.203</v>
      </c>
      <c r="D15" t="str">
        <f>(SUBSTITUTE('McMaster Data'!C15,"""",""))</f>
        <v>0.438</v>
      </c>
      <c r="E15">
        <f>IF('McMaster Data'!F15="Red", 192, IF('McMaster Data'!F15="Gray", 12632256, 1973790))</f>
        <v>1973790</v>
      </c>
      <c r="F15" t="str">
        <f>CONCATENATE("Hard Fiber Flat Washer, ",'McMaster Data'!A15," Screw Size, ", C15, """ ID, ", D15, """ OD ,",'McMaster Data'!D15, "-",'McMaster Data'!E15," Thick" )</f>
        <v>Hard Fiber Flat Washer, No. 10 Screw Size, 0.203" ID, 0.438" OD ,0.041"-0.051" Thick</v>
      </c>
      <c r="G15" t="str">
        <f>'McMaster Data'!H15</f>
        <v>96100A130</v>
      </c>
      <c r="H15" s="8">
        <f>'McMaster Data'!K15</f>
        <v>0.1229</v>
      </c>
    </row>
    <row r="16" spans="1:8" x14ac:dyDescent="0.25">
      <c r="A16" t="str">
        <f>CONCATENATE(C16, """ ID, ",SUBSTITUTE('McMaster Data'!A16,"/","_")," Screw Size, ",  D16, """ OD ,",B16,""" Thick" )</f>
        <v>0.250" ID, 1_4" Screw Size, 0.375" OD ,0.015" Thick</v>
      </c>
      <c r="B16">
        <f>'McMaster Data'!L16</f>
        <v>1.4999999999999999E-2</v>
      </c>
      <c r="C16" t="str">
        <f>(SUBSTITUTE('McMaster Data'!B16,"""",""))</f>
        <v>0.250</v>
      </c>
      <c r="D16" t="str">
        <f>(SUBSTITUTE('McMaster Data'!C16,"""",""))</f>
        <v>0.375</v>
      </c>
      <c r="E16">
        <f>IF('McMaster Data'!F16="Red", 192, IF('McMaster Data'!F16="Gray", 12632256, 1973790))</f>
        <v>12632256</v>
      </c>
      <c r="F16" t="str">
        <f>CONCATENATE("Hard Fiber Flat Washer, ",'McMaster Data'!A16," Screw Size, ", C16, """ ID, ", D16, """ OD ,",'McMaster Data'!D16, "-",'McMaster Data'!E16," Thick" )</f>
        <v>Hard Fiber Flat Washer, 1/4" Screw Size, 0.250" ID, 0.375" OD ,0.014"-0.016" Thick</v>
      </c>
      <c r="G16" t="str">
        <f>'McMaster Data'!H16</f>
        <v>90089A310</v>
      </c>
      <c r="H16" s="8">
        <f>'McMaster Data'!K16</f>
        <v>2.3799999999999998E-2</v>
      </c>
    </row>
    <row r="17" spans="1:8" x14ac:dyDescent="0.25">
      <c r="A17" t="str">
        <f>CONCATENATE(C17, """ ID, ",SUBSTITUTE('McMaster Data'!A17,"/","_")," Screw Size, ",  D17, """ OD ,",B17,""" Thick" )</f>
        <v>0.250" ID, 1_4" Screw Size, 0.375" OD ,0.031" Thick</v>
      </c>
      <c r="B17">
        <f>'McMaster Data'!L17</f>
        <v>3.1E-2</v>
      </c>
      <c r="C17" t="str">
        <f>(SUBSTITUTE('McMaster Data'!B17,"""",""))</f>
        <v>0.250</v>
      </c>
      <c r="D17" t="str">
        <f>(SUBSTITUTE('McMaster Data'!C17,"""",""))</f>
        <v>0.375</v>
      </c>
      <c r="E17">
        <f>IF('McMaster Data'!F17="Red", 192, IF('McMaster Data'!F17="Gray", 12632256, 1973790))</f>
        <v>192</v>
      </c>
      <c r="F17" t="str">
        <f>CONCATENATE("Hard Fiber Flat Washer, ",'McMaster Data'!A17," Screw Size, ", C17, """ ID, ", D17, """ OD ,",'McMaster Data'!D17, "-",'McMaster Data'!E17," Thick" )</f>
        <v>Hard Fiber Flat Washer, 1/4" Screw Size, 0.250" ID, 0.375" OD ,0.028"-0.034" Thick</v>
      </c>
      <c r="G17" t="str">
        <f>'McMaster Data'!H17</f>
        <v>95601A310</v>
      </c>
      <c r="H17" s="8">
        <f>'McMaster Data'!K17</f>
        <v>3.0600000000000002E-2</v>
      </c>
    </row>
    <row r="18" spans="1:8" x14ac:dyDescent="0.25">
      <c r="A18" t="str">
        <f>CONCATENATE(C18, """ ID, ",SUBSTITUTE('McMaster Data'!A18,"/","_")," Screw Size, ",  D18, """ OD ,",B18,""" Thick" )</f>
        <v>0.250" ID, 1_4" Screw Size, 0.500" OD ,0.015" Thick</v>
      </c>
      <c r="B18">
        <f>'McMaster Data'!L18</f>
        <v>1.4999999999999999E-2</v>
      </c>
      <c r="C18" t="str">
        <f>(SUBSTITUTE('McMaster Data'!B18,"""",""))</f>
        <v>0.250</v>
      </c>
      <c r="D18" t="str">
        <f>(SUBSTITUTE('McMaster Data'!C18,"""",""))</f>
        <v>0.500</v>
      </c>
      <c r="E18">
        <f>IF('McMaster Data'!F18="Red", 192, IF('McMaster Data'!F18="Gray", 12632256, 1973790))</f>
        <v>12632256</v>
      </c>
      <c r="F18" t="str">
        <f>CONCATENATE("Hard Fiber Flat Washer, ",'McMaster Data'!A18," Screw Size, ", C18, """ ID, ", D18, """ OD ,",'McMaster Data'!D18, "-",'McMaster Data'!E18," Thick" )</f>
        <v>Hard Fiber Flat Washer, 1/4" Screw Size, 0.250" ID, 0.500" OD ,0.014"-0.016" Thick</v>
      </c>
      <c r="G18" t="str">
        <f>'McMaster Data'!H18</f>
        <v>90089A315</v>
      </c>
      <c r="H18" s="8">
        <f>'McMaster Data'!K18</f>
        <v>2.3799999999999998E-2</v>
      </c>
    </row>
    <row r="19" spans="1:8" x14ac:dyDescent="0.25">
      <c r="A19" t="str">
        <f>CONCATENATE(C19, """ ID, ",SUBSTITUTE('McMaster Data'!A19,"/","_")," Screw Size, ",  D19, """ OD ,",B19,""" Thick" )</f>
        <v>0.250" ID, 1_4" Screw Size, 0.500" OD ,0.031" Thick</v>
      </c>
      <c r="B19">
        <f>'McMaster Data'!L19</f>
        <v>3.1E-2</v>
      </c>
      <c r="C19" t="str">
        <f>(SUBSTITUTE('McMaster Data'!B19,"""",""))</f>
        <v>0.250</v>
      </c>
      <c r="D19" t="str">
        <f>(SUBSTITUTE('McMaster Data'!C19,"""",""))</f>
        <v>0.500</v>
      </c>
      <c r="E19">
        <f>IF('McMaster Data'!F19="Red", 192, IF('McMaster Data'!F19="Gray", 12632256, 1973790))</f>
        <v>192</v>
      </c>
      <c r="F19" t="str">
        <f>CONCATENATE("Hard Fiber Flat Washer, ",'McMaster Data'!A19," Screw Size, ", C19, """ ID, ", D19, """ OD ,",'McMaster Data'!D19, "-",'McMaster Data'!E19," Thick" )</f>
        <v>Hard Fiber Flat Washer, 1/4" Screw Size, 0.250" ID, 0.500" OD ,0.028"-0.034" Thick</v>
      </c>
      <c r="G19" t="str">
        <f>'McMaster Data'!H19</f>
        <v>95601A315</v>
      </c>
      <c r="H19" s="8">
        <f>'McMaster Data'!K19</f>
        <v>3.0600000000000002E-2</v>
      </c>
    </row>
    <row r="20" spans="1:8" x14ac:dyDescent="0.25">
      <c r="A20" t="str">
        <f>CONCATENATE(C20, """ ID, ",SUBSTITUTE('McMaster Data'!A20,"/","_")," Screw Size, ",  D20, """ OD ,",B20,""" Thick" )</f>
        <v>0.312" ID, 5_16" Screw Size, 0.438" OD ,0.015" Thick</v>
      </c>
      <c r="B20">
        <f>'McMaster Data'!L20</f>
        <v>1.4999999999999999E-2</v>
      </c>
      <c r="C20" t="str">
        <f>(SUBSTITUTE('McMaster Data'!B20,"""",""))</f>
        <v>0.312</v>
      </c>
      <c r="D20" t="str">
        <f>(SUBSTITUTE('McMaster Data'!C20,"""",""))</f>
        <v>0.438</v>
      </c>
      <c r="E20">
        <f>IF('McMaster Data'!F20="Red", 192, IF('McMaster Data'!F20="Gray", 12632256, 1973790))</f>
        <v>12632256</v>
      </c>
      <c r="F20" t="str">
        <f>CONCATENATE("Hard Fiber Flat Washer, ",'McMaster Data'!A20," Screw Size, ", C20, """ ID, ", D20, """ OD ,",'McMaster Data'!D20, "-",'McMaster Data'!E20," Thick" )</f>
        <v>Hard Fiber Flat Washer, 5/16" Screw Size, 0.312" ID, 0.438" OD ,0.014"-0.016" Thick</v>
      </c>
      <c r="G20" t="str">
        <f>'McMaster Data'!H20</f>
        <v>90089A320</v>
      </c>
      <c r="H20" s="8">
        <f>'McMaster Data'!K20</f>
        <v>2.3799999999999998E-2</v>
      </c>
    </row>
    <row r="21" spans="1:8" x14ac:dyDescent="0.25">
      <c r="A21" t="str">
        <f>CONCATENATE(C21, """ ID, ",SUBSTITUTE('McMaster Data'!A21,"/","_")," Screw Size, ",  D21, """ OD ,",B21,""" Thick" )</f>
        <v>0.312" ID, 5_16" Screw Size, 0.438" OD ,0.031" Thick</v>
      </c>
      <c r="B21">
        <f>'McMaster Data'!L21</f>
        <v>3.1E-2</v>
      </c>
      <c r="C21" t="str">
        <f>(SUBSTITUTE('McMaster Data'!B21,"""",""))</f>
        <v>0.312</v>
      </c>
      <c r="D21" t="str">
        <f>(SUBSTITUTE('McMaster Data'!C21,"""",""))</f>
        <v>0.438</v>
      </c>
      <c r="E21">
        <f>IF('McMaster Data'!F21="Red", 192, IF('McMaster Data'!F21="Gray", 12632256, 1973790))</f>
        <v>192</v>
      </c>
      <c r="F21" t="str">
        <f>CONCATENATE("Hard Fiber Flat Washer, ",'McMaster Data'!A21," Screw Size, ", C21, """ ID, ", D21, """ OD ,",'McMaster Data'!D21, "-",'McMaster Data'!E21," Thick" )</f>
        <v>Hard Fiber Flat Washer, 5/16" Screw Size, 0.312" ID, 0.438" OD ,0.028"-0.034" Thick</v>
      </c>
      <c r="G21" t="str">
        <f>'McMaster Data'!H21</f>
        <v>95601A320</v>
      </c>
      <c r="H21" s="8">
        <f>'McMaster Data'!K21</f>
        <v>3.4000000000000002E-2</v>
      </c>
    </row>
    <row r="22" spans="1:8" x14ac:dyDescent="0.25">
      <c r="A22" t="str">
        <f>CONCATENATE(C22, """ ID, ",SUBSTITUTE('McMaster Data'!A22,"/","_")," Screw Size, ",  D22, """ OD ,",B22,""" Thick" )</f>
        <v>0.312" ID, 5_16" Screw Size, 0.562" OD ,0.015" Thick</v>
      </c>
      <c r="B22">
        <f>'McMaster Data'!L22</f>
        <v>1.4999999999999999E-2</v>
      </c>
      <c r="C22" t="str">
        <f>(SUBSTITUTE('McMaster Data'!B22,"""",""))</f>
        <v>0.312</v>
      </c>
      <c r="D22" t="str">
        <f>(SUBSTITUTE('McMaster Data'!C22,"""",""))</f>
        <v>0.562</v>
      </c>
      <c r="E22">
        <f>IF('McMaster Data'!F22="Red", 192, IF('McMaster Data'!F22="Gray", 12632256, 1973790))</f>
        <v>12632256</v>
      </c>
      <c r="F22" t="str">
        <f>CONCATENATE("Hard Fiber Flat Washer, ",'McMaster Data'!A22," Screw Size, ", C22, """ ID, ", D22, """ OD ,",'McMaster Data'!D22, "-",'McMaster Data'!E22," Thick" )</f>
        <v>Hard Fiber Flat Washer, 5/16" Screw Size, 0.312" ID, 0.562" OD ,0.014"-0.016" Thick</v>
      </c>
      <c r="G22" t="str">
        <f>'McMaster Data'!H22</f>
        <v>90089A325</v>
      </c>
      <c r="H22" s="8">
        <f>'McMaster Data'!K22</f>
        <v>5.9400000000000001E-2</v>
      </c>
    </row>
    <row r="23" spans="1:8" x14ac:dyDescent="0.25">
      <c r="A23" t="str">
        <f>CONCATENATE(C23, """ ID, ",SUBSTITUTE('McMaster Data'!A23,"/","_")," Screw Size, ",  D23, """ OD ,",B23,""" Thick" )</f>
        <v>0.312" ID, 5_16" Screw Size, 0.562" OD ,0.031" Thick</v>
      </c>
      <c r="B23">
        <f>'McMaster Data'!L23</f>
        <v>3.1E-2</v>
      </c>
      <c r="C23" t="str">
        <f>(SUBSTITUTE('McMaster Data'!B23,"""",""))</f>
        <v>0.312</v>
      </c>
      <c r="D23" t="str">
        <f>(SUBSTITUTE('McMaster Data'!C23,"""",""))</f>
        <v>0.562</v>
      </c>
      <c r="E23">
        <f>IF('McMaster Data'!F23="Red", 192, IF('McMaster Data'!F23="Gray", 12632256, 1973790))</f>
        <v>192</v>
      </c>
      <c r="F23" t="str">
        <f>CONCATENATE("Hard Fiber Flat Washer, ",'McMaster Data'!A23," Screw Size, ", C23, """ ID, ", D23, """ OD ,",'McMaster Data'!D23, "-",'McMaster Data'!E23," Thick" )</f>
        <v>Hard Fiber Flat Washer, 5/16" Screw Size, 0.312" ID, 0.562" OD ,0.028"-0.034" Thick</v>
      </c>
      <c r="G23" t="str">
        <f>'McMaster Data'!H23</f>
        <v>95601A325</v>
      </c>
      <c r="H23" s="8">
        <f>'McMaster Data'!K23</f>
        <v>3.4000000000000002E-2</v>
      </c>
    </row>
    <row r="24" spans="1:8" x14ac:dyDescent="0.25">
      <c r="A24" t="str">
        <f>CONCATENATE(C24, """ ID, ",SUBSTITUTE('McMaster Data'!A24,"/","_")," Screw Size, ",  D24, """ OD ,",B24,""" Thick" )</f>
        <v>0.325" ID, 5_16" Screw Size, 0.688" OD ,0.062" Thick</v>
      </c>
      <c r="B24">
        <f>'McMaster Data'!L24</f>
        <v>6.2E-2</v>
      </c>
      <c r="C24" t="str">
        <f>(SUBSTITUTE('McMaster Data'!B24,"""",""))</f>
        <v>0.325</v>
      </c>
      <c r="D24" t="str">
        <f>(SUBSTITUTE('McMaster Data'!C24,"""",""))</f>
        <v>0.688</v>
      </c>
      <c r="E24">
        <f>IF('McMaster Data'!F24="Red", 192, IF('McMaster Data'!F24="Gray", 12632256, 1973790))</f>
        <v>1973790</v>
      </c>
      <c r="F24" t="str">
        <f>CONCATENATE("Hard Fiber Flat Washer, ",'McMaster Data'!A24," Screw Size, ", C24, """ ID, ", D24, """ OD ,",'McMaster Data'!D24, "-",'McMaster Data'!E24," Thick" )</f>
        <v>Hard Fiber Flat Washer, 5/16" Screw Size, 0.325" ID, 0.688" OD ,0.057"-0.067" Thick</v>
      </c>
      <c r="G24" t="str">
        <f>'McMaster Data'!H24</f>
        <v>96100A142</v>
      </c>
      <c r="H24" s="8">
        <f>'McMaster Data'!K24</f>
        <v>0.1229</v>
      </c>
    </row>
    <row r="25" spans="1:8" x14ac:dyDescent="0.25">
      <c r="A25" t="str">
        <f>CONCATENATE(C25, """ ID, ",SUBSTITUTE('McMaster Data'!A25,"/","_")," Screw Size, ",  D25, """ OD ,",B25,""" Thick" )</f>
        <v>0.375" ID, 3_8" Screw Size, 0.500" OD ,0.015" Thick</v>
      </c>
      <c r="B25">
        <f>'McMaster Data'!L25</f>
        <v>1.4999999999999999E-2</v>
      </c>
      <c r="C25" t="str">
        <f>(SUBSTITUTE('McMaster Data'!B25,"""",""))</f>
        <v>0.375</v>
      </c>
      <c r="D25" t="str">
        <f>(SUBSTITUTE('McMaster Data'!C25,"""",""))</f>
        <v>0.500</v>
      </c>
      <c r="E25">
        <f>IF('McMaster Data'!F25="Red", 192, IF('McMaster Data'!F25="Gray", 12632256, 1973790))</f>
        <v>12632256</v>
      </c>
      <c r="F25" t="str">
        <f>CONCATENATE("Hard Fiber Flat Washer, ",'McMaster Data'!A25," Screw Size, ", C25, """ ID, ", D25, """ OD ,",'McMaster Data'!D25, "-",'McMaster Data'!E25," Thick" )</f>
        <v>Hard Fiber Flat Washer, 3/8" Screw Size, 0.375" ID, 0.500" OD ,0.014"-0.016" Thick</v>
      </c>
      <c r="G25" t="str">
        <f>'McMaster Data'!H25</f>
        <v>90089A330</v>
      </c>
      <c r="H25" s="8">
        <f>'McMaster Data'!K25</f>
        <v>4.4199999999999996E-2</v>
      </c>
    </row>
    <row r="26" spans="1:8" x14ac:dyDescent="0.25">
      <c r="A26" t="str">
        <f>CONCATENATE(C26, """ ID, ",SUBSTITUTE('McMaster Data'!A26,"/","_")," Screw Size, ",  D26, """ OD ,",B26,""" Thick" )</f>
        <v>0.375" ID, 3_8" Screw Size, 0.500" OD ,0.031" Thick</v>
      </c>
      <c r="B26">
        <f>'McMaster Data'!L26</f>
        <v>3.1E-2</v>
      </c>
      <c r="C26" t="str">
        <f>(SUBSTITUTE('McMaster Data'!B26,"""",""))</f>
        <v>0.375</v>
      </c>
      <c r="D26" t="str">
        <f>(SUBSTITUTE('McMaster Data'!C26,"""",""))</f>
        <v>0.500</v>
      </c>
      <c r="E26">
        <f>IF('McMaster Data'!F26="Red", 192, IF('McMaster Data'!F26="Gray", 12632256, 1973790))</f>
        <v>192</v>
      </c>
      <c r="F26" t="str">
        <f>CONCATENATE("Hard Fiber Flat Washer, ",'McMaster Data'!A26," Screw Size, ", C26, """ ID, ", D26, """ OD ,",'McMaster Data'!D26, "-",'McMaster Data'!E26," Thick" )</f>
        <v>Hard Fiber Flat Washer, 3/8" Screw Size, 0.375" ID, 0.500" OD ,0.028"-0.034" Thick</v>
      </c>
      <c r="G26" t="str">
        <f>'McMaster Data'!H26</f>
        <v>95601A330</v>
      </c>
      <c r="H26" s="8">
        <f>'McMaster Data'!K26</f>
        <v>3.4000000000000002E-2</v>
      </c>
    </row>
    <row r="27" spans="1:8" x14ac:dyDescent="0.25">
      <c r="A27" t="str">
        <f>CONCATENATE(C27, """ ID, ",SUBSTITUTE('McMaster Data'!A27,"/","_")," Screw Size, ",  D27, """ OD ,",B27,""" Thick" )</f>
        <v>0.375" ID, 3_8" Screw Size, 0.625" OD ,0.015" Thick</v>
      </c>
      <c r="B27">
        <f>'McMaster Data'!L27</f>
        <v>1.4999999999999999E-2</v>
      </c>
      <c r="C27" t="str">
        <f>(SUBSTITUTE('McMaster Data'!B27,"""",""))</f>
        <v>0.375</v>
      </c>
      <c r="D27" t="str">
        <f>(SUBSTITUTE('McMaster Data'!C27,"""",""))</f>
        <v>0.625</v>
      </c>
      <c r="E27">
        <f>IF('McMaster Data'!F27="Red", 192, IF('McMaster Data'!F27="Gray", 12632256, 1973790))</f>
        <v>12632256</v>
      </c>
      <c r="F27" t="str">
        <f>CONCATENATE("Hard Fiber Flat Washer, ",'McMaster Data'!A27," Screw Size, ", C27, """ ID, ", D27, """ OD ,",'McMaster Data'!D27, "-",'McMaster Data'!E27," Thick" )</f>
        <v>Hard Fiber Flat Washer, 3/8" Screw Size, 0.375" ID, 0.625" OD ,0.014"-0.016" Thick</v>
      </c>
      <c r="G27" t="str">
        <f>'McMaster Data'!H27</f>
        <v>90089A335</v>
      </c>
      <c r="H27" s="8">
        <f>'McMaster Data'!K27</f>
        <v>2.7200000000000002E-2</v>
      </c>
    </row>
    <row r="28" spans="1:8" x14ac:dyDescent="0.25">
      <c r="A28" t="str">
        <f>CONCATENATE(C28, """ ID, ",SUBSTITUTE('McMaster Data'!A28,"/","_")," Screw Size, ",  D28, """ OD ,",B28,""" Thick" )</f>
        <v>0.375" ID, 3_8" Screw Size, 0.625" OD ,0.031" Thick</v>
      </c>
      <c r="B28">
        <f>'McMaster Data'!L28</f>
        <v>3.1E-2</v>
      </c>
      <c r="C28" t="str">
        <f>(SUBSTITUTE('McMaster Data'!B28,"""",""))</f>
        <v>0.375</v>
      </c>
      <c r="D28" t="str">
        <f>(SUBSTITUTE('McMaster Data'!C28,"""",""))</f>
        <v>0.625</v>
      </c>
      <c r="E28">
        <f>IF('McMaster Data'!F28="Red", 192, IF('McMaster Data'!F28="Gray", 12632256, 1973790))</f>
        <v>192</v>
      </c>
      <c r="F28" t="str">
        <f>CONCATENATE("Hard Fiber Flat Washer, ",'McMaster Data'!A28," Screw Size, ", C28, """ ID, ", D28, """ OD ,",'McMaster Data'!D28, "-",'McMaster Data'!E28," Thick" )</f>
        <v>Hard Fiber Flat Washer, 3/8" Screw Size, 0.375" ID, 0.625" OD ,0.028"-0.034" Thick</v>
      </c>
      <c r="G28" t="str">
        <f>'McMaster Data'!H28</f>
        <v>95601A335</v>
      </c>
      <c r="H28" s="8">
        <f>'McMaster Data'!K28</f>
        <v>3.4000000000000002E-2</v>
      </c>
    </row>
    <row r="29" spans="1:8" x14ac:dyDescent="0.25">
      <c r="A29" t="str">
        <f>CONCATENATE(C29, """ ID, ",SUBSTITUTE('McMaster Data'!A29,"/","_")," Screw Size, ",  D29, """ OD ,",B29,""" Thick" )</f>
        <v>0.438" ID, 7_16" Screw Size, 0.625" OD ,0.015" Thick</v>
      </c>
      <c r="B29">
        <f>'McMaster Data'!L29</f>
        <v>1.4999999999999999E-2</v>
      </c>
      <c r="C29" t="str">
        <f>(SUBSTITUTE('McMaster Data'!B29,"""",""))</f>
        <v>0.438</v>
      </c>
      <c r="D29" t="str">
        <f>(SUBSTITUTE('McMaster Data'!C29,"""",""))</f>
        <v>0.625</v>
      </c>
      <c r="E29">
        <f>IF('McMaster Data'!F29="Red", 192, IF('McMaster Data'!F29="Gray", 12632256, 1973790))</f>
        <v>12632256</v>
      </c>
      <c r="F29" t="str">
        <f>CONCATENATE("Hard Fiber Flat Washer, ",'McMaster Data'!A29," Screw Size, ", C29, """ ID, ", D29, """ OD ,",'McMaster Data'!D29, "-",'McMaster Data'!E29," Thick" )</f>
        <v>Hard Fiber Flat Washer, 7/16" Screw Size, 0.438" ID, 0.625" OD ,0.014"-0.016" Thick</v>
      </c>
      <c r="G29" t="str">
        <f>'McMaster Data'!H29</f>
        <v>90089A340</v>
      </c>
      <c r="H29" s="8">
        <f>'McMaster Data'!K29</f>
        <v>2.7200000000000002E-2</v>
      </c>
    </row>
    <row r="30" spans="1:8" x14ac:dyDescent="0.25">
      <c r="A30" t="str">
        <f>CONCATENATE(C30, """ ID, ",SUBSTITUTE('McMaster Data'!A30,"/","_")," Screw Size, ",  D30, """ OD ,",B30,""" Thick" )</f>
        <v>0.438" ID, 7_16" Screw Size, 0.625" OD ,0.031" Thick</v>
      </c>
      <c r="B30">
        <f>'McMaster Data'!L30</f>
        <v>3.1E-2</v>
      </c>
      <c r="C30" t="str">
        <f>(SUBSTITUTE('McMaster Data'!B30,"""",""))</f>
        <v>0.438</v>
      </c>
      <c r="D30" t="str">
        <f>(SUBSTITUTE('McMaster Data'!C30,"""",""))</f>
        <v>0.625</v>
      </c>
      <c r="E30">
        <f>IF('McMaster Data'!F30="Red", 192, IF('McMaster Data'!F30="Gray", 12632256, 1973790))</f>
        <v>192</v>
      </c>
      <c r="F30" t="str">
        <f>CONCATENATE("Hard Fiber Flat Washer, ",'McMaster Data'!A30," Screw Size, ", C30, """ ID, ", D30, """ OD ,",'McMaster Data'!D30, "-",'McMaster Data'!E30," Thick" )</f>
        <v>Hard Fiber Flat Washer, 7/16" Screw Size, 0.438" ID, 0.625" OD ,0.028"-0.034" Thick</v>
      </c>
      <c r="G30" t="str">
        <f>'McMaster Data'!H30</f>
        <v>95601A340</v>
      </c>
      <c r="H30" s="8">
        <f>'McMaster Data'!K30</f>
        <v>3.4000000000000002E-2</v>
      </c>
    </row>
    <row r="31" spans="1:8" x14ac:dyDescent="0.25">
      <c r="A31" t="str">
        <f>CONCATENATE(C31, """ ID, ",SUBSTITUTE('McMaster Data'!A31,"/","_")," Screw Size, ",  D31, """ OD ,",B31,""" Thick" )</f>
        <v>0.500" ID, 1_2" Screw Size, 0.625" OD ,0.031" Thick</v>
      </c>
      <c r="B31">
        <f>'McMaster Data'!L31</f>
        <v>3.1E-2</v>
      </c>
      <c r="C31" t="str">
        <f>(SUBSTITUTE('McMaster Data'!B31,"""",""))</f>
        <v>0.500</v>
      </c>
      <c r="D31" t="str">
        <f>(SUBSTITUTE('McMaster Data'!C31,"""",""))</f>
        <v>0.625</v>
      </c>
      <c r="E31">
        <f>IF('McMaster Data'!F31="Red", 192, IF('McMaster Data'!F31="Gray", 12632256, 1973790))</f>
        <v>192</v>
      </c>
      <c r="F31" t="str">
        <f>CONCATENATE("Hard Fiber Flat Washer, ",'McMaster Data'!A31," Screw Size, ", C31, """ ID, ", D31, """ OD ,",'McMaster Data'!D31, "-",'McMaster Data'!E31," Thick" )</f>
        <v>Hard Fiber Flat Washer, 1/2" Screw Size, 0.500" ID, 0.625" OD ,0.028"-0.034" Thick</v>
      </c>
      <c r="G31" t="str">
        <f>'McMaster Data'!H31</f>
        <v>95601A345</v>
      </c>
      <c r="H31" s="8">
        <f>'McMaster Data'!K31</f>
        <v>3.4000000000000002E-2</v>
      </c>
    </row>
    <row r="32" spans="1:8" x14ac:dyDescent="0.25">
      <c r="A32" t="str">
        <f>CONCATENATE(C32, """ ID, ",SUBSTITUTE('McMaster Data'!A32,"/","_")," Screw Size, ",  D32, """ OD ,",B32,""" Thick" )</f>
        <v>0.500" ID, 1_2" Screw Size, 0.688" OD ,0.015" Thick</v>
      </c>
      <c r="B32">
        <f>'McMaster Data'!L32</f>
        <v>1.4999999999999999E-2</v>
      </c>
      <c r="C32" t="str">
        <f>(SUBSTITUTE('McMaster Data'!B32,"""",""))</f>
        <v>0.500</v>
      </c>
      <c r="D32" t="str">
        <f>(SUBSTITUTE('McMaster Data'!C32,"""",""))</f>
        <v>0.688</v>
      </c>
      <c r="E32">
        <f>IF('McMaster Data'!F32="Red", 192, IF('McMaster Data'!F32="Gray", 12632256, 1973790))</f>
        <v>12632256</v>
      </c>
      <c r="F32" t="str">
        <f>CONCATENATE("Hard Fiber Flat Washer, ",'McMaster Data'!A32," Screw Size, ", C32, """ ID, ", D32, """ OD ,",'McMaster Data'!D32, "-",'McMaster Data'!E32," Thick" )</f>
        <v>Hard Fiber Flat Washer, 1/2" Screw Size, 0.500" ID, 0.688" OD ,0.014"-0.016" Thick</v>
      </c>
      <c r="G32" t="str">
        <f>'McMaster Data'!H32</f>
        <v>90089A350</v>
      </c>
      <c r="H32" s="8">
        <f>'McMaster Data'!K32</f>
        <v>2.7200000000000002E-2</v>
      </c>
    </row>
    <row r="33" spans="1:8" x14ac:dyDescent="0.25">
      <c r="A33" t="str">
        <f>CONCATENATE(C33, """ ID, ",SUBSTITUTE('McMaster Data'!A33,"/","_")," Screw Size, ",  D33, """ OD ,",B33,""" Thick" )</f>
        <v>0.500" ID, 1_2" Screw Size, 0.688" OD ,0.031" Thick</v>
      </c>
      <c r="B33">
        <f>'McMaster Data'!L33</f>
        <v>3.1E-2</v>
      </c>
      <c r="C33" t="str">
        <f>(SUBSTITUTE('McMaster Data'!B33,"""",""))</f>
        <v>0.500</v>
      </c>
      <c r="D33" t="str">
        <f>(SUBSTITUTE('McMaster Data'!C33,"""",""))</f>
        <v>0.688</v>
      </c>
      <c r="E33">
        <f>IF('McMaster Data'!F33="Red", 192, IF('McMaster Data'!F33="Gray", 12632256, 1973790))</f>
        <v>192</v>
      </c>
      <c r="F33" t="str">
        <f>CONCATENATE("Hard Fiber Flat Washer, ",'McMaster Data'!A33," Screw Size, ", C33, """ ID, ", D33, """ OD ,",'McMaster Data'!D33, "-",'McMaster Data'!E33," Thick" )</f>
        <v>Hard Fiber Flat Washer, 1/2" Screw Size, 0.500" ID, 0.688" OD ,0.028"-0.034" Thick</v>
      </c>
      <c r="G33" t="str">
        <f>'McMaster Data'!H33</f>
        <v>95601A350</v>
      </c>
      <c r="H33" s="8">
        <f>'McMaster Data'!K33</f>
        <v>4.0800000000000003E-2</v>
      </c>
    </row>
    <row r="34" spans="1:8" x14ac:dyDescent="0.25">
      <c r="A34" t="str">
        <f>CONCATENATE(C34, """ ID, ",SUBSTITUTE('McMaster Data'!A34,"/","_")," Screw Size, ",  D34, """ OD ,",B34,""" Thick" )</f>
        <v>0.500" ID, 1_2" Screw Size, 0.750" OD ,0.015" Thick</v>
      </c>
      <c r="B34">
        <f>'McMaster Data'!L34</f>
        <v>1.4999999999999999E-2</v>
      </c>
      <c r="C34" t="str">
        <f>(SUBSTITUTE('McMaster Data'!B34,"""",""))</f>
        <v>0.500</v>
      </c>
      <c r="D34" t="str">
        <f>(SUBSTITUTE('McMaster Data'!C34,"""",""))</f>
        <v>0.750</v>
      </c>
      <c r="E34">
        <f>IF('McMaster Data'!F34="Red", 192, IF('McMaster Data'!F34="Gray", 12632256, 1973790))</f>
        <v>12632256</v>
      </c>
      <c r="F34" t="str">
        <f>CONCATENATE("Hard Fiber Flat Washer, ",'McMaster Data'!A34," Screw Size, ", C34, """ ID, ", D34, """ OD ,",'McMaster Data'!D34, "-",'McMaster Data'!E34," Thick" )</f>
        <v>Hard Fiber Flat Washer, 1/2" Screw Size, 0.500" ID, 0.750" OD ,0.014"-0.016" Thick</v>
      </c>
      <c r="G34" t="str">
        <f>'McMaster Data'!H34</f>
        <v>90089A355</v>
      </c>
      <c r="H34" s="8">
        <f>'McMaster Data'!K34</f>
        <v>2.7200000000000002E-2</v>
      </c>
    </row>
    <row r="35" spans="1:8" x14ac:dyDescent="0.25">
      <c r="A35" t="str">
        <f>CONCATENATE(C35, """ ID, ",SUBSTITUTE('McMaster Data'!A35,"/","_")," Screw Size, ",  D35, """ OD ,",B35,""" Thick" )</f>
        <v>0.500" ID, 1_2" Screw Size, 0.750" OD ,0.031" Thick</v>
      </c>
      <c r="B35">
        <f>'McMaster Data'!L35</f>
        <v>3.1E-2</v>
      </c>
      <c r="C35" t="str">
        <f>(SUBSTITUTE('McMaster Data'!B35,"""",""))</f>
        <v>0.500</v>
      </c>
      <c r="D35" t="str">
        <f>(SUBSTITUTE('McMaster Data'!C35,"""",""))</f>
        <v>0.750</v>
      </c>
      <c r="E35">
        <f>IF('McMaster Data'!F35="Red", 192, IF('McMaster Data'!F35="Gray", 12632256, 1973790))</f>
        <v>192</v>
      </c>
      <c r="F35" t="str">
        <f>CONCATENATE("Hard Fiber Flat Washer, ",'McMaster Data'!A35," Screw Size, ", C35, """ ID, ", D35, """ OD ,",'McMaster Data'!D35, "-",'McMaster Data'!E35," Thick" )</f>
        <v>Hard Fiber Flat Washer, 1/2" Screw Size, 0.500" ID, 0.750" OD ,0.028"-0.034" Thick</v>
      </c>
      <c r="G35" t="str">
        <f>'McMaster Data'!H35</f>
        <v>95601A355</v>
      </c>
      <c r="H35" s="8">
        <f>'McMaster Data'!K35</f>
        <v>4.0800000000000003E-2</v>
      </c>
    </row>
    <row r="36" spans="1:8" x14ac:dyDescent="0.25">
      <c r="A36" t="str">
        <f>CONCATENATE(C36, """ ID, ",SUBSTITUTE('McMaster Data'!A36,"/","_")," Screw Size, ",  D36, """ OD ,",B36,""" Thick" )</f>
        <v>0.562" ID, 9_16" Screw Size, 0.812" OD ,0.015" Thick</v>
      </c>
      <c r="B36">
        <f>'McMaster Data'!L36</f>
        <v>1.4999999999999999E-2</v>
      </c>
      <c r="C36" t="str">
        <f>(SUBSTITUTE('McMaster Data'!B36,"""",""))</f>
        <v>0.562</v>
      </c>
      <c r="D36" t="str">
        <f>(SUBSTITUTE('McMaster Data'!C36,"""",""))</f>
        <v>0.812</v>
      </c>
      <c r="E36">
        <f>IF('McMaster Data'!F36="Red", 192, IF('McMaster Data'!F36="Gray", 12632256, 1973790))</f>
        <v>12632256</v>
      </c>
      <c r="F36" t="str">
        <f>CONCATENATE("Hard Fiber Flat Washer, ",'McMaster Data'!A36," Screw Size, ", C36, """ ID, ", D36, """ OD ,",'McMaster Data'!D36, "-",'McMaster Data'!E36," Thick" )</f>
        <v>Hard Fiber Flat Washer, 9/16" Screw Size, 0.562" ID, 0.812" OD ,0.014"-0.016" Thick</v>
      </c>
      <c r="G36" t="str">
        <f>'McMaster Data'!H36</f>
        <v>90089A360</v>
      </c>
      <c r="H36" s="8">
        <f>'McMaster Data'!K36</f>
        <v>0.11220000000000001</v>
      </c>
    </row>
    <row r="37" spans="1:8" x14ac:dyDescent="0.25">
      <c r="A37" t="str">
        <f>CONCATENATE(C37, """ ID, ",SUBSTITUTE('McMaster Data'!A37,"/","_")," Screw Size, ",  D37, """ OD ,",B37,""" Thick" )</f>
        <v>0.562" ID, 9_16" Screw Size, 0.812" OD ,0.031" Thick</v>
      </c>
      <c r="B37">
        <f>'McMaster Data'!L37</f>
        <v>3.1E-2</v>
      </c>
      <c r="C37" t="str">
        <f>(SUBSTITUTE('McMaster Data'!B37,"""",""))</f>
        <v>0.562</v>
      </c>
      <c r="D37" t="str">
        <f>(SUBSTITUTE('McMaster Data'!C37,"""",""))</f>
        <v>0.812</v>
      </c>
      <c r="E37">
        <f>IF('McMaster Data'!F37="Red", 192, IF('McMaster Data'!F37="Gray", 12632256, 1973790))</f>
        <v>192</v>
      </c>
      <c r="F37" t="str">
        <f>CONCATENATE("Hard Fiber Flat Washer, ",'McMaster Data'!A37," Screw Size, ", C37, """ ID, ", D37, """ OD ,",'McMaster Data'!D37, "-",'McMaster Data'!E37," Thick" )</f>
        <v>Hard Fiber Flat Washer, 9/16" Screw Size, 0.562" ID, 0.812" OD ,0.028"-0.034" Thick</v>
      </c>
      <c r="G37" t="str">
        <f>'McMaster Data'!H37</f>
        <v>95601A360</v>
      </c>
      <c r="H37" s="8">
        <f>'McMaster Data'!K37</f>
        <v>4.0800000000000003E-2</v>
      </c>
    </row>
    <row r="38" spans="1:8" x14ac:dyDescent="0.25">
      <c r="A38" t="str">
        <f>CONCATENATE(C38, """ ID, ",SUBSTITUTE('McMaster Data'!A38,"/","_")," Screw Size, ",  D38, """ OD ,",B38,""" Thick" )</f>
        <v>0.625" ID, 5_8" Screw Size, 0.750" OD ,0.031" Thick</v>
      </c>
      <c r="B38">
        <f>'McMaster Data'!L38</f>
        <v>3.1E-2</v>
      </c>
      <c r="C38" t="str">
        <f>(SUBSTITUTE('McMaster Data'!B38,"""",""))</f>
        <v>0.625</v>
      </c>
      <c r="D38" t="str">
        <f>(SUBSTITUTE('McMaster Data'!C38,"""",""))</f>
        <v>0.750</v>
      </c>
      <c r="E38">
        <f>IF('McMaster Data'!F38="Red", 192, IF('McMaster Data'!F38="Gray", 12632256, 1973790))</f>
        <v>192</v>
      </c>
      <c r="F38" t="str">
        <f>CONCATENATE("Hard Fiber Flat Washer, ",'McMaster Data'!A38," Screw Size, ", C38, """ ID, ", D38, """ OD ,",'McMaster Data'!D38, "-",'McMaster Data'!E38," Thick" )</f>
        <v>Hard Fiber Flat Washer, 5/8" Screw Size, 0.625" ID, 0.750" OD ,0.028"-0.034" Thick</v>
      </c>
      <c r="G38" t="str">
        <f>'McMaster Data'!H38</f>
        <v>95601A365</v>
      </c>
      <c r="H38" s="8">
        <f>'McMaster Data'!K38</f>
        <v>4.0800000000000003E-2</v>
      </c>
    </row>
    <row r="39" spans="1:8" x14ac:dyDescent="0.25">
      <c r="A39" t="str">
        <f>CONCATENATE(C39, """ ID, ",SUBSTITUTE('McMaster Data'!A39,"/","_")," Screw Size, ",  D39, """ OD ,",B39,""" Thick" )</f>
        <v>0.625" ID, 5_8" Screw Size, 0.875" OD ,0.015" Thick</v>
      </c>
      <c r="B39">
        <f>'McMaster Data'!L39</f>
        <v>1.4999999999999999E-2</v>
      </c>
      <c r="C39" t="str">
        <f>(SUBSTITUTE('McMaster Data'!B39,"""",""))</f>
        <v>0.625</v>
      </c>
      <c r="D39" t="str">
        <f>(SUBSTITUTE('McMaster Data'!C39,"""",""))</f>
        <v>0.875</v>
      </c>
      <c r="E39">
        <f>IF('McMaster Data'!F39="Red", 192, IF('McMaster Data'!F39="Gray", 12632256, 1973790))</f>
        <v>12632256</v>
      </c>
      <c r="F39" t="str">
        <f>CONCATENATE("Hard Fiber Flat Washer, ",'McMaster Data'!A39," Screw Size, ", C39, """ ID, ", D39, """ OD ,",'McMaster Data'!D39, "-",'McMaster Data'!E39," Thick" )</f>
        <v>Hard Fiber Flat Washer, 5/8" Screw Size, 0.625" ID, 0.875" OD ,0.014"-0.016" Thick</v>
      </c>
      <c r="G39" t="str">
        <f>'McMaster Data'!H39</f>
        <v>90089A375</v>
      </c>
      <c r="H39" s="8">
        <f>'McMaster Data'!K39</f>
        <v>5.4400000000000004E-2</v>
      </c>
    </row>
    <row r="40" spans="1:8" x14ac:dyDescent="0.25">
      <c r="A40" t="str">
        <f>CONCATENATE(C40, """ ID, ",SUBSTITUTE('McMaster Data'!A40,"/","_")," Screw Size, ",  D40, """ OD ,",B40,""" Thick" )</f>
        <v>0.625" ID, 5_8" Screw Size, 0.875" OD ,0.031" Thick</v>
      </c>
      <c r="B40">
        <f>'McMaster Data'!L40</f>
        <v>3.1E-2</v>
      </c>
      <c r="C40" t="str">
        <f>(SUBSTITUTE('McMaster Data'!B40,"""",""))</f>
        <v>0.625</v>
      </c>
      <c r="D40" t="str">
        <f>(SUBSTITUTE('McMaster Data'!C40,"""",""))</f>
        <v>0.875</v>
      </c>
      <c r="E40">
        <f>IF('McMaster Data'!F40="Red", 192, IF('McMaster Data'!F40="Gray", 12632256, 1973790))</f>
        <v>192</v>
      </c>
      <c r="F40" t="str">
        <f>CONCATENATE("Hard Fiber Flat Washer, ",'McMaster Data'!A40," Screw Size, ", C40, """ ID, ", D40, """ OD ,",'McMaster Data'!D40, "-",'McMaster Data'!E40," Thick" )</f>
        <v>Hard Fiber Flat Washer, 5/8" Screw Size, 0.625" ID, 0.875" OD ,0.028"-0.034" Thick</v>
      </c>
      <c r="G40" t="str">
        <f>'McMaster Data'!H40</f>
        <v>95601A375</v>
      </c>
      <c r="H40" s="8">
        <f>'McMaster Data'!K40</f>
        <v>5.4400000000000004E-2</v>
      </c>
    </row>
    <row r="41" spans="1:8" x14ac:dyDescent="0.25">
      <c r="A41" t="str">
        <f>CONCATENATE(C41, """ ID, ",SUBSTITUTE('McMaster Data'!A41,"/","_")," Screw Size, ",  D41, """ OD ,",B41,""" Thick" )</f>
        <v>0.688" ID, 5_8" Screw Size, 0.938" OD ,0.031" Thick</v>
      </c>
      <c r="B41">
        <f>'McMaster Data'!L41</f>
        <v>3.1E-2</v>
      </c>
      <c r="C41" t="str">
        <f>(SUBSTITUTE('McMaster Data'!B41,"""",""))</f>
        <v>0.688</v>
      </c>
      <c r="D41" t="str">
        <f>(SUBSTITUTE('McMaster Data'!C41,"""",""))</f>
        <v>0.938</v>
      </c>
      <c r="E41">
        <f>IF('McMaster Data'!F41="Red", 192, IF('McMaster Data'!F41="Gray", 12632256, 1973790))</f>
        <v>192</v>
      </c>
      <c r="F41" t="str">
        <f>CONCATENATE("Hard Fiber Flat Washer, ",'McMaster Data'!A41," Screw Size, ", C41, """ ID, ", D41, """ OD ,",'McMaster Data'!D41, "-",'McMaster Data'!E41," Thick" )</f>
        <v>Hard Fiber Flat Washer, 5/8" Screw Size, 0.688" ID, 0.938" OD ,0.028"-0.034" Thick</v>
      </c>
      <c r="G41" t="str">
        <f>'McMaster Data'!H41</f>
        <v>95601A390</v>
      </c>
      <c r="H41" s="8">
        <f>'McMaster Data'!K41</f>
        <v>6.8000000000000005E-2</v>
      </c>
    </row>
    <row r="42" spans="1:8" x14ac:dyDescent="0.25">
      <c r="A42" t="str">
        <f>CONCATENATE(C42, """ ID, ",SUBSTITUTE('McMaster Data'!A42,"/","_")," Screw Size, ",  D42, """ OD ,",B42,""" Thick" )</f>
        <v>0.750" ID, 3_4" Screw Size, 1.000" OD ,0.015" Thick</v>
      </c>
      <c r="B42">
        <f>'McMaster Data'!L42</f>
        <v>1.4999999999999999E-2</v>
      </c>
      <c r="C42" t="str">
        <f>(SUBSTITUTE('McMaster Data'!B42,"""",""))</f>
        <v>0.750</v>
      </c>
      <c r="D42" t="str">
        <f>(SUBSTITUTE('McMaster Data'!C42,"""",""))</f>
        <v>1.000</v>
      </c>
      <c r="E42">
        <f>IF('McMaster Data'!F42="Red", 192, IF('McMaster Data'!F42="Gray", 12632256, 1973790))</f>
        <v>12632256</v>
      </c>
      <c r="F42" t="str">
        <f>CONCATENATE("Hard Fiber Flat Washer, ",'McMaster Data'!A42," Screw Size, ", C42, """ ID, ", D42, """ OD ,",'McMaster Data'!D42, "-",'McMaster Data'!E42," Thick" )</f>
        <v>Hard Fiber Flat Washer, 3/4" Screw Size, 0.750" ID, 1.000" OD ,0.014"-0.016" Thick</v>
      </c>
      <c r="G42" t="str">
        <f>'McMaster Data'!H42</f>
        <v>90089A395</v>
      </c>
      <c r="H42" s="8">
        <f>'McMaster Data'!K42</f>
        <v>5.4400000000000004E-2</v>
      </c>
    </row>
    <row r="43" spans="1:8" x14ac:dyDescent="0.25">
      <c r="A43" t="str">
        <f>CONCATENATE(C43, """ ID, ",SUBSTITUTE('McMaster Data'!A43,"/","_")," Screw Size, ",  D43, """ OD ,",B43,""" Thick" )</f>
        <v>0.750" ID, 3_4" Screw Size, 1.000" OD ,0.031" Thick</v>
      </c>
      <c r="B43">
        <f>'McMaster Data'!L43</f>
        <v>3.1E-2</v>
      </c>
      <c r="C43" t="str">
        <f>(SUBSTITUTE('McMaster Data'!B43,"""",""))</f>
        <v>0.750</v>
      </c>
      <c r="D43" t="str">
        <f>(SUBSTITUTE('McMaster Data'!C43,"""",""))</f>
        <v>1.000</v>
      </c>
      <c r="E43">
        <f>IF('McMaster Data'!F43="Red", 192, IF('McMaster Data'!F43="Gray", 12632256, 1973790))</f>
        <v>192</v>
      </c>
      <c r="F43" t="str">
        <f>CONCATENATE("Hard Fiber Flat Washer, ",'McMaster Data'!A43," Screw Size, ", C43, """ ID, ", D43, """ OD ,",'McMaster Data'!D43, "-",'McMaster Data'!E43," Thick" )</f>
        <v>Hard Fiber Flat Washer, 3/4" Screw Size, 0.750" ID, 1.000" OD ,0.028"-0.034" Thick</v>
      </c>
      <c r="G43" t="str">
        <f>'McMaster Data'!H43</f>
        <v>95601A395</v>
      </c>
      <c r="H43" s="8">
        <f>'McMaster Data'!K43</f>
        <v>6.8000000000000005E-2</v>
      </c>
    </row>
    <row r="44" spans="1:8" x14ac:dyDescent="0.25">
      <c r="A44" t="str">
        <f>CONCATENATE(C44, """ ID, ",SUBSTITUTE('McMaster Data'!A44,"/","_")," Screw Size, ",  D44, """ OD ,",B44,""" Thick" )</f>
        <v>0.750" ID, 3_4" Screw Size, 1.063" OD ,0.031" Thick</v>
      </c>
      <c r="B44">
        <f>'McMaster Data'!L44</f>
        <v>3.1E-2</v>
      </c>
      <c r="C44" t="str">
        <f>(SUBSTITUTE('McMaster Data'!B44,"""",""))</f>
        <v>0.750</v>
      </c>
      <c r="D44" t="str">
        <f>(SUBSTITUTE('McMaster Data'!C44,"""",""))</f>
        <v>1.063</v>
      </c>
      <c r="E44">
        <f>IF('McMaster Data'!F44="Red", 192, IF('McMaster Data'!F44="Gray", 12632256, 1973790))</f>
        <v>192</v>
      </c>
      <c r="F44" t="str">
        <f>CONCATENATE("Hard Fiber Flat Washer, ",'McMaster Data'!A44," Screw Size, ", C44, """ ID, ", D44, """ OD ,",'McMaster Data'!D44, "-",'McMaster Data'!E44," Thick" )</f>
        <v>Hard Fiber Flat Washer, 3/4" Screw Size, 0.750" ID, 1.063" OD ,0.028"-0.034" Thick</v>
      </c>
      <c r="G44" t="str">
        <f>'McMaster Data'!H44</f>
        <v>95601A400</v>
      </c>
      <c r="H44" s="8">
        <f>'McMaster Data'!K44</f>
        <v>6.8000000000000005E-2</v>
      </c>
    </row>
    <row r="45" spans="1:8" x14ac:dyDescent="0.25">
      <c r="A45" t="str">
        <f>CONCATENATE(C45, """ ID, ",SUBSTITUTE('McMaster Data'!A45,"/","_")," Screw Size, ",  D45, """ OD ,",B45,""" Thick" )</f>
        <v>0.812" ID, 3_4" Screw Size, 1.125" OD ,0.015" Thick</v>
      </c>
      <c r="B45">
        <f>'McMaster Data'!L45</f>
        <v>1.4999999999999999E-2</v>
      </c>
      <c r="C45" t="str">
        <f>(SUBSTITUTE('McMaster Data'!B45,"""",""))</f>
        <v>0.812</v>
      </c>
      <c r="D45" t="str">
        <f>(SUBSTITUTE('McMaster Data'!C45,"""",""))</f>
        <v>1.125</v>
      </c>
      <c r="E45">
        <f>IF('McMaster Data'!F45="Red", 192, IF('McMaster Data'!F45="Gray", 12632256, 1973790))</f>
        <v>12632256</v>
      </c>
      <c r="F45" t="str">
        <f>CONCATENATE("Hard Fiber Flat Washer, ",'McMaster Data'!A45," Screw Size, ", C45, """ ID, ", D45, """ OD ,",'McMaster Data'!D45, "-",'McMaster Data'!E45," Thick" )</f>
        <v>Hard Fiber Flat Washer, 3/4" Screw Size, 0.812" ID, 1.125" OD ,0.014"-0.016" Thick</v>
      </c>
      <c r="G45" t="str">
        <f>'McMaster Data'!H45</f>
        <v>90089A405</v>
      </c>
      <c r="H45" s="8">
        <f>'McMaster Data'!K45</f>
        <v>8.5199999999999998E-2</v>
      </c>
    </row>
    <row r="46" spans="1:8" x14ac:dyDescent="0.25">
      <c r="A46" t="str">
        <f>CONCATENATE(C46, """ ID, ",SUBSTITUTE('McMaster Data'!A46,"/","_")," Screw Size, ",  D46, """ OD ,",B46,""" Thick" )</f>
        <v>0.812" ID, 3_4" Screw Size, 1.125" OD ,0.031" Thick</v>
      </c>
      <c r="B46">
        <f>'McMaster Data'!L46</f>
        <v>3.1E-2</v>
      </c>
      <c r="C46" t="str">
        <f>(SUBSTITUTE('McMaster Data'!B46,"""",""))</f>
        <v>0.812</v>
      </c>
      <c r="D46" t="str">
        <f>(SUBSTITUTE('McMaster Data'!C46,"""",""))</f>
        <v>1.125</v>
      </c>
      <c r="E46">
        <f>IF('McMaster Data'!F46="Red", 192, IF('McMaster Data'!F46="Gray", 12632256, 1973790))</f>
        <v>192</v>
      </c>
      <c r="F46" t="str">
        <f>CONCATENATE("Hard Fiber Flat Washer, ",'McMaster Data'!A46," Screw Size, ", C46, """ ID, ", D46, """ OD ,",'McMaster Data'!D46, "-",'McMaster Data'!E46," Thick" )</f>
        <v>Hard Fiber Flat Washer, 3/4" Screw Size, 0.812" ID, 1.125" OD ,0.028"-0.034" Thick</v>
      </c>
      <c r="G46" t="str">
        <f>'McMaster Data'!H46</f>
        <v>95601A405</v>
      </c>
      <c r="H46" s="8">
        <f>'McMaster Data'!K46</f>
        <v>6.8000000000000005E-2</v>
      </c>
    </row>
    <row r="47" spans="1:8" x14ac:dyDescent="0.25">
      <c r="A47" t="str">
        <f>CONCATENATE(C47, """ ID, ",SUBSTITUTE('McMaster Data'!A47,"/","_")," Screw Size, ",  D47, """ OD ,",B47,""" Thick" )</f>
        <v>0.875" ID, 7_8" Screw Size, 1.188" OD ,0.015" Thick</v>
      </c>
      <c r="B47">
        <f>'McMaster Data'!L47</f>
        <v>1.4999999999999999E-2</v>
      </c>
      <c r="C47" t="str">
        <f>(SUBSTITUTE('McMaster Data'!B47,"""",""))</f>
        <v>0.875</v>
      </c>
      <c r="D47" t="str">
        <f>(SUBSTITUTE('McMaster Data'!C47,"""",""))</f>
        <v>1.188</v>
      </c>
      <c r="E47">
        <f>IF('McMaster Data'!F47="Red", 192, IF('McMaster Data'!F47="Gray", 12632256, 1973790))</f>
        <v>12632256</v>
      </c>
      <c r="F47" t="str">
        <f>CONCATENATE("Hard Fiber Flat Washer, ",'McMaster Data'!A47," Screw Size, ", C47, """ ID, ", D47, """ OD ,",'McMaster Data'!D47, "-",'McMaster Data'!E47," Thick" )</f>
        <v>Hard Fiber Flat Washer, 7/8" Screw Size, 0.875" ID, 1.188" OD ,0.014"-0.016" Thick</v>
      </c>
      <c r="G47" t="str">
        <f>'McMaster Data'!H47</f>
        <v>90089A410</v>
      </c>
      <c r="H47" s="8">
        <f>'McMaster Data'!K47</f>
        <v>5.4400000000000004E-2</v>
      </c>
    </row>
    <row r="48" spans="1:8" x14ac:dyDescent="0.25">
      <c r="A48" t="str">
        <f>CONCATENATE(C48, """ ID, ",SUBSTITUTE('McMaster Data'!A48,"/","_")," Screw Size, ",  D48, """ OD ,",B48,""" Thick" )</f>
        <v>0.875" ID, 7_8" Screw Size, 1.188" OD ,0.031" Thick</v>
      </c>
      <c r="B48">
        <f>'McMaster Data'!L48</f>
        <v>3.1E-2</v>
      </c>
      <c r="C48" t="str">
        <f>(SUBSTITUTE('McMaster Data'!B48,"""",""))</f>
        <v>0.875</v>
      </c>
      <c r="D48" t="str">
        <f>(SUBSTITUTE('McMaster Data'!C48,"""",""))</f>
        <v>1.188</v>
      </c>
      <c r="E48">
        <f>IF('McMaster Data'!F48="Red", 192, IF('McMaster Data'!F48="Gray", 12632256, 1973790))</f>
        <v>192</v>
      </c>
      <c r="F48" t="str">
        <f>CONCATENATE("Hard Fiber Flat Washer, ",'McMaster Data'!A48," Screw Size, ", C48, """ ID, ", D48, """ OD ,",'McMaster Data'!D48, "-",'McMaster Data'!E48," Thick" )</f>
        <v>Hard Fiber Flat Washer, 7/8" Screw Size, 0.875" ID, 1.188" OD ,0.028"-0.034" Thick</v>
      </c>
      <c r="G48" t="str">
        <f>'McMaster Data'!H48</f>
        <v>95601A410</v>
      </c>
      <c r="H48" s="8">
        <f>'McMaster Data'!K48</f>
        <v>0.12230000000000001</v>
      </c>
    </row>
    <row r="49" spans="1:8" x14ac:dyDescent="0.25">
      <c r="A49" t="str">
        <f>CONCATENATE(C49, """ ID, ",SUBSTITUTE('McMaster Data'!A49,"/","_")," Screw Size, ",  D49, """ OD ,",B49,""" Thick" )</f>
        <v>0.938" ID, 7_8" Screw Size, 1.250" OD ,0.031" Thick</v>
      </c>
      <c r="B49">
        <f>'McMaster Data'!L49</f>
        <v>3.1E-2</v>
      </c>
      <c r="C49" t="str">
        <f>(SUBSTITUTE('McMaster Data'!B49,"""",""))</f>
        <v>0.938</v>
      </c>
      <c r="D49" t="str">
        <f>(SUBSTITUTE('McMaster Data'!C49,"""",""))</f>
        <v>1.250</v>
      </c>
      <c r="E49">
        <f>IF('McMaster Data'!F49="Red", 192, IF('McMaster Data'!F49="Gray", 12632256, 1973790))</f>
        <v>192</v>
      </c>
      <c r="F49" t="str">
        <f>CONCATENATE("Hard Fiber Flat Washer, ",'McMaster Data'!A49," Screw Size, ", C49, """ ID, ", D49, """ OD ,",'McMaster Data'!D49, "-",'McMaster Data'!E49," Thick" )</f>
        <v>Hard Fiber Flat Washer, 7/8" Screw Size, 0.938" ID, 1.250" OD ,0.028"-0.034" Thick</v>
      </c>
      <c r="G49" t="str">
        <f>'McMaster Data'!H49</f>
        <v>95601A415</v>
      </c>
      <c r="H49" s="8">
        <f>'McMaster Data'!K49</f>
        <v>0.12240000000000001</v>
      </c>
    </row>
    <row r="50" spans="1:8" x14ac:dyDescent="0.25">
      <c r="A50" t="str">
        <f>CONCATENATE(C50, """ ID, ",SUBSTITUTE('McMaster Data'!A50,"/","_")," Screw Size, ",  D50, """ OD ,",B50,""" Thick" )</f>
        <v>1.000" ID, 1" Screw Size, 1.250" OD ,0.015" Thick</v>
      </c>
      <c r="B50">
        <f>'McMaster Data'!L50</f>
        <v>1.4999999999999999E-2</v>
      </c>
      <c r="C50" t="str">
        <f>(SUBSTITUTE('McMaster Data'!B50,"""",""))</f>
        <v>1.000</v>
      </c>
      <c r="D50" t="str">
        <f>(SUBSTITUTE('McMaster Data'!C50,"""",""))</f>
        <v>1.250</v>
      </c>
      <c r="E50">
        <f>IF('McMaster Data'!F50="Red", 192, IF('McMaster Data'!F50="Gray", 12632256, 1973790))</f>
        <v>12632256</v>
      </c>
      <c r="F50" t="str">
        <f>CONCATENATE("Hard Fiber Flat Washer, ",'McMaster Data'!A50," Screw Size, ", C50, """ ID, ", D50, """ OD ,",'McMaster Data'!D50, "-",'McMaster Data'!E50," Thick" )</f>
        <v>Hard Fiber Flat Washer, 1" Screw Size, 1.000" ID, 1.250" OD ,0.014"-0.016" Thick</v>
      </c>
      <c r="G50" t="str">
        <f>'McMaster Data'!H50</f>
        <v>90089A420</v>
      </c>
      <c r="H50" s="8">
        <f>'McMaster Data'!K50</f>
        <v>5.4400000000000004E-2</v>
      </c>
    </row>
    <row r="51" spans="1:8" x14ac:dyDescent="0.25">
      <c r="A51" t="str">
        <f>CONCATENATE(C51, """ ID, ",SUBSTITUTE('McMaster Data'!A51,"/","_")," Screw Size, ",  D51, """ OD ,",B51,""" Thick" )</f>
        <v>1.000" ID, 1" Screw Size, 1.250" OD ,0.031" Thick</v>
      </c>
      <c r="B51">
        <f>'McMaster Data'!L51</f>
        <v>3.1E-2</v>
      </c>
      <c r="C51" t="str">
        <f>(SUBSTITUTE('McMaster Data'!B51,"""",""))</f>
        <v>1.000</v>
      </c>
      <c r="D51" t="str">
        <f>(SUBSTITUTE('McMaster Data'!C51,"""",""))</f>
        <v>1.250</v>
      </c>
      <c r="E51">
        <f>IF('McMaster Data'!F51="Red", 192, IF('McMaster Data'!F51="Gray", 12632256, 1973790))</f>
        <v>192</v>
      </c>
      <c r="F51" t="str">
        <f>CONCATENATE("Hard Fiber Flat Washer, ",'McMaster Data'!A51," Screw Size, ", C51, """ ID, ", D51, """ OD ,",'McMaster Data'!D51, "-",'McMaster Data'!E51," Thick" )</f>
        <v>Hard Fiber Flat Washer, 1" Screw Size, 1.000" ID, 1.250" OD ,0.028"-0.034" Thick</v>
      </c>
      <c r="G51" t="str">
        <f>'McMaster Data'!H51</f>
        <v>95601A420</v>
      </c>
      <c r="H51" s="8">
        <f>'McMaster Data'!K51</f>
        <v>0.12230000000000001</v>
      </c>
    </row>
    <row r="52" spans="1:8" x14ac:dyDescent="0.25">
      <c r="A52" t="str">
        <f>CONCATENATE(C52, """ ID, ",SUBSTITUTE('McMaster Data'!A52,"/","_")," Screw Size, ",  D52, """ OD ,",B52,""" Thick" )</f>
        <v>1.031" ID, 1" Screw Size, 1.312" OD ,0.015" Thick</v>
      </c>
      <c r="B52">
        <f>'McMaster Data'!L52</f>
        <v>1.4999999999999999E-2</v>
      </c>
      <c r="C52" t="str">
        <f>(SUBSTITUTE('McMaster Data'!B52,"""",""))</f>
        <v>1.031</v>
      </c>
      <c r="D52" t="str">
        <f>(SUBSTITUTE('McMaster Data'!C52,"""",""))</f>
        <v>1.312</v>
      </c>
      <c r="E52">
        <f>IF('McMaster Data'!F52="Red", 192, IF('McMaster Data'!F52="Gray", 12632256, 1973790))</f>
        <v>12632256</v>
      </c>
      <c r="F52" t="str">
        <f>CONCATENATE("Hard Fiber Flat Washer, ",'McMaster Data'!A52," Screw Size, ", C52, """ ID, ", D52, """ OD ,",'McMaster Data'!D52, "-",'McMaster Data'!E52," Thick" )</f>
        <v>Hard Fiber Flat Washer, 1" Screw Size, 1.031" ID, 1.312" OD ,0.014"-0.016" Thick</v>
      </c>
      <c r="G52" t="str">
        <f>'McMaster Data'!H52</f>
        <v>90089A425</v>
      </c>
      <c r="H52" s="8">
        <f>'McMaster Data'!K52</f>
        <v>0.19039999999999999</v>
      </c>
    </row>
    <row r="53" spans="1:8" x14ac:dyDescent="0.25">
      <c r="A53" t="str">
        <f>CONCATENATE(C53, """ ID, ",SUBSTITUTE('McMaster Data'!A53,"/","_")," Screw Size, ",  D53, """ OD ,",B53,""" Thick" )</f>
        <v>1.031" ID, 1" Screw Size, 1.312" OD ,0.031" Thick</v>
      </c>
      <c r="B53">
        <f>'McMaster Data'!L53</f>
        <v>3.1E-2</v>
      </c>
      <c r="C53" t="str">
        <f>(SUBSTITUTE('McMaster Data'!B53,"""",""))</f>
        <v>1.031</v>
      </c>
      <c r="D53" t="str">
        <f>(SUBSTITUTE('McMaster Data'!C53,"""",""))</f>
        <v>1.312</v>
      </c>
      <c r="E53">
        <f>IF('McMaster Data'!F53="Red", 192, IF('McMaster Data'!F53="Gray", 12632256, 1973790))</f>
        <v>192</v>
      </c>
      <c r="F53" t="str">
        <f>CONCATENATE("Hard Fiber Flat Washer, ",'McMaster Data'!A53," Screw Size, ", C53, """ ID, ", D53, """ OD ,",'McMaster Data'!D53, "-",'McMaster Data'!E53," Thick" )</f>
        <v>Hard Fiber Flat Washer, 1" Screw Size, 1.031" ID, 1.312" OD ,0.028"-0.034" Thick</v>
      </c>
      <c r="G53" t="str">
        <f>'McMaster Data'!H53</f>
        <v>95601A425</v>
      </c>
      <c r="H53" s="8">
        <f>'McMaster Data'!K53</f>
        <v>0.12240000000000001</v>
      </c>
    </row>
    <row r="54" spans="1:8" x14ac:dyDescent="0.25">
      <c r="A54" t="str">
        <f>CONCATENATE(C54, """ ID, ",SUBSTITUTE('McMaster Data'!A54,"/","_")," Screw Size, ",  D54, """ OD ,",B54,""" Thick" )</f>
        <v>1.188" ID, 1 1_8" Screw Size, 1.562" OD ,0.031" Thick</v>
      </c>
      <c r="B54">
        <f>'McMaster Data'!L54</f>
        <v>3.1E-2</v>
      </c>
      <c r="C54" t="str">
        <f>(SUBSTITUTE('McMaster Data'!B54,"""",""))</f>
        <v>1.188</v>
      </c>
      <c r="D54" t="str">
        <f>(SUBSTITUTE('McMaster Data'!C54,"""",""))</f>
        <v>1.562</v>
      </c>
      <c r="E54">
        <f>IF('McMaster Data'!F54="Red", 192, IF('McMaster Data'!F54="Gray", 12632256, 1973790))</f>
        <v>192</v>
      </c>
      <c r="F54" t="str">
        <f>CONCATENATE("Hard Fiber Flat Washer, ",'McMaster Data'!A54," Screw Size, ", C54, """ ID, ", D54, """ OD ,",'McMaster Data'!D54, "-",'McMaster Data'!E54," Thick" )</f>
        <v>Hard Fiber Flat Washer, 1 1/8" Screw Size, 1.188" ID, 1.562" OD ,0.028"-0.034" Thick</v>
      </c>
      <c r="G54" t="str">
        <f>'McMaster Data'!H54</f>
        <v>95601A430</v>
      </c>
      <c r="H54" s="8">
        <f>'McMaster Data'!K54</f>
        <v>0.1174</v>
      </c>
    </row>
    <row r="55" spans="1:8" x14ac:dyDescent="0.25">
      <c r="A55" t="str">
        <f>CONCATENATE(C55, """ ID, ",SUBSTITUTE('McMaster Data'!A55,"/","_")," Screw Size, ",  D55, """ OD ,",B55,""" Thick" )</f>
        <v>1.250" ID, 1 1_4" Screw Size, 1.625" OD ,0.031" Thick</v>
      </c>
      <c r="B55">
        <f>'McMaster Data'!L55</f>
        <v>3.1E-2</v>
      </c>
      <c r="C55" t="str">
        <f>(SUBSTITUTE('McMaster Data'!B55,"""",""))</f>
        <v>1.250</v>
      </c>
      <c r="D55" t="str">
        <f>(SUBSTITUTE('McMaster Data'!C55,"""",""))</f>
        <v>1.625</v>
      </c>
      <c r="E55">
        <f>IF('McMaster Data'!F55="Red", 192, IF('McMaster Data'!F55="Gray", 12632256, 1973790))</f>
        <v>192</v>
      </c>
      <c r="F55" t="str">
        <f>CONCATENATE("Hard Fiber Flat Washer, ",'McMaster Data'!A55," Screw Size, ", C55, """ ID, ", D55, """ OD ,",'McMaster Data'!D55, "-",'McMaster Data'!E55," Thick" )</f>
        <v>Hard Fiber Flat Washer, 1 1/4" Screw Size, 1.250" ID, 1.625" OD ,0.028"-0.034" Thick</v>
      </c>
      <c r="G55" t="str">
        <f>'McMaster Data'!H55</f>
        <v>95601A435</v>
      </c>
      <c r="H55" s="8">
        <f>'McMaster Data'!K55</f>
        <v>0.21679999999999999</v>
      </c>
    </row>
    <row r="56" spans="1:8" x14ac:dyDescent="0.25">
      <c r="H56" s="8"/>
    </row>
    <row r="57" spans="1:8" x14ac:dyDescent="0.25">
      <c r="H57" s="8"/>
    </row>
    <row r="58" spans="1:8" x14ac:dyDescent="0.25">
      <c r="H58" s="8"/>
    </row>
    <row r="59" spans="1:8" x14ac:dyDescent="0.25">
      <c r="H59" s="8"/>
    </row>
    <row r="60" spans="1:8" x14ac:dyDescent="0.25">
      <c r="H60" s="8"/>
    </row>
    <row r="61" spans="1:8" x14ac:dyDescent="0.25">
      <c r="H61" s="8"/>
    </row>
    <row r="62" spans="1:8" x14ac:dyDescent="0.25">
      <c r="H62" s="8"/>
    </row>
    <row r="63" spans="1:8" x14ac:dyDescent="0.25">
      <c r="H63" s="8"/>
    </row>
    <row r="64" spans="1:8" x14ac:dyDescent="0.25">
      <c r="H64" s="8"/>
    </row>
    <row r="65" spans="8:8" x14ac:dyDescent="0.25">
      <c r="H65" s="8"/>
    </row>
    <row r="66" spans="8:8" x14ac:dyDescent="0.25">
      <c r="H66" s="8"/>
    </row>
    <row r="67" spans="8:8" x14ac:dyDescent="0.25">
      <c r="H67" s="8"/>
    </row>
    <row r="68" spans="8:8" x14ac:dyDescent="0.25">
      <c r="H68" s="8"/>
    </row>
    <row r="69" spans="8:8" x14ac:dyDescent="0.25">
      <c r="H69" s="8"/>
    </row>
    <row r="70" spans="8:8" x14ac:dyDescent="0.25">
      <c r="H70" s="8"/>
    </row>
    <row r="71" spans="8:8" x14ac:dyDescent="0.25">
      <c r="H71" s="8"/>
    </row>
    <row r="72" spans="8:8" x14ac:dyDescent="0.25">
      <c r="H72" s="8"/>
    </row>
    <row r="73" spans="8:8" x14ac:dyDescent="0.25">
      <c r="H73" s="8"/>
    </row>
    <row r="74" spans="8:8" x14ac:dyDescent="0.25">
      <c r="H74" s="8"/>
    </row>
    <row r="75" spans="8:8" x14ac:dyDescent="0.25">
      <c r="H75" s="8"/>
    </row>
    <row r="76" spans="8:8" x14ac:dyDescent="0.25">
      <c r="H76" s="8"/>
    </row>
    <row r="77" spans="8:8" x14ac:dyDescent="0.25">
      <c r="H77" s="8"/>
    </row>
    <row r="78" spans="8:8" x14ac:dyDescent="0.25">
      <c r="H78" s="8"/>
    </row>
    <row r="79" spans="8:8" x14ac:dyDescent="0.25">
      <c r="H79" s="8"/>
    </row>
    <row r="80" spans="8:8" x14ac:dyDescent="0.25">
      <c r="H80" s="8"/>
    </row>
    <row r="81" spans="8:8" x14ac:dyDescent="0.25">
      <c r="H81" s="8"/>
    </row>
    <row r="82" spans="8:8" x14ac:dyDescent="0.25">
      <c r="H82" s="8"/>
    </row>
    <row r="83" spans="8:8" x14ac:dyDescent="0.25">
      <c r="H83" s="8"/>
    </row>
    <row r="84" spans="8:8" x14ac:dyDescent="0.25">
      <c r="H84" s="8"/>
    </row>
    <row r="85" spans="8:8" x14ac:dyDescent="0.25">
      <c r="H85" s="8"/>
    </row>
    <row r="86" spans="8:8" x14ac:dyDescent="0.25">
      <c r="H86" s="8"/>
    </row>
    <row r="87" spans="8:8" x14ac:dyDescent="0.25">
      <c r="H87" s="8"/>
    </row>
    <row r="88" spans="8:8" x14ac:dyDescent="0.25">
      <c r="H88" s="8"/>
    </row>
    <row r="89" spans="8:8" x14ac:dyDescent="0.25">
      <c r="H89" s="8"/>
    </row>
    <row r="90" spans="8:8" x14ac:dyDescent="0.25">
      <c r="H90" s="8"/>
    </row>
    <row r="91" spans="8:8" x14ac:dyDescent="0.25">
      <c r="H91" s="8"/>
    </row>
    <row r="92" spans="8:8" x14ac:dyDescent="0.25">
      <c r="H92" s="8"/>
    </row>
    <row r="93" spans="8:8" x14ac:dyDescent="0.25">
      <c r="H93" s="8"/>
    </row>
    <row r="94" spans="8:8" x14ac:dyDescent="0.25">
      <c r="H94" s="8"/>
    </row>
    <row r="95" spans="8:8" x14ac:dyDescent="0.25">
      <c r="H95" s="8"/>
    </row>
    <row r="96" spans="8:8" x14ac:dyDescent="0.25">
      <c r="H96" s="8"/>
    </row>
    <row r="97" spans="8:8" x14ac:dyDescent="0.25">
      <c r="H97" s="8"/>
    </row>
    <row r="98" spans="8:8" x14ac:dyDescent="0.25">
      <c r="H98" s="8"/>
    </row>
    <row r="99" spans="8:8" x14ac:dyDescent="0.25">
      <c r="H99" s="8"/>
    </row>
    <row r="100" spans="8:8" x14ac:dyDescent="0.25">
      <c r="H100" s="8"/>
    </row>
    <row r="101" spans="8:8" x14ac:dyDescent="0.25">
      <c r="H101" s="8"/>
    </row>
    <row r="102" spans="8:8" x14ac:dyDescent="0.25">
      <c r="H102" s="8"/>
    </row>
    <row r="103" spans="8:8" x14ac:dyDescent="0.25">
      <c r="H103" s="8"/>
    </row>
    <row r="104" spans="8:8" x14ac:dyDescent="0.25">
      <c r="H104" s="8"/>
    </row>
    <row r="105" spans="8:8" x14ac:dyDescent="0.25">
      <c r="H105" s="8"/>
    </row>
    <row r="106" spans="8:8" x14ac:dyDescent="0.25">
      <c r="H106" s="8"/>
    </row>
    <row r="107" spans="8:8" x14ac:dyDescent="0.25">
      <c r="H107" s="8"/>
    </row>
    <row r="108" spans="8:8" x14ac:dyDescent="0.25">
      <c r="H108" s="8"/>
    </row>
    <row r="109" spans="8:8" x14ac:dyDescent="0.25">
      <c r="H109" s="8"/>
    </row>
    <row r="110" spans="8:8" x14ac:dyDescent="0.25">
      <c r="H110" s="8"/>
    </row>
    <row r="111" spans="8:8" x14ac:dyDescent="0.25">
      <c r="H111" s="8"/>
    </row>
    <row r="112" spans="8:8" x14ac:dyDescent="0.25">
      <c r="H112" s="8"/>
    </row>
    <row r="113" spans="8:8" x14ac:dyDescent="0.25">
      <c r="H113" s="8"/>
    </row>
    <row r="114" spans="8:8" x14ac:dyDescent="0.25">
      <c r="H114" s="8"/>
    </row>
    <row r="115" spans="8:8" x14ac:dyDescent="0.25">
      <c r="H115" s="8"/>
    </row>
    <row r="116" spans="8:8" x14ac:dyDescent="0.25">
      <c r="H116" s="8"/>
    </row>
    <row r="117" spans="8:8" x14ac:dyDescent="0.25">
      <c r="H117" s="8"/>
    </row>
    <row r="118" spans="8:8" x14ac:dyDescent="0.25">
      <c r="H118" s="8"/>
    </row>
    <row r="119" spans="8:8" x14ac:dyDescent="0.25">
      <c r="H119" s="8"/>
    </row>
    <row r="120" spans="8:8" x14ac:dyDescent="0.25">
      <c r="H120" s="8"/>
    </row>
    <row r="121" spans="8:8" x14ac:dyDescent="0.25">
      <c r="H121" s="8"/>
    </row>
    <row r="122" spans="8:8" x14ac:dyDescent="0.25">
      <c r="H122" s="8"/>
    </row>
    <row r="123" spans="8:8" x14ac:dyDescent="0.25">
      <c r="H123" s="8"/>
    </row>
    <row r="124" spans="8:8" x14ac:dyDescent="0.25">
      <c r="H124" s="8"/>
    </row>
    <row r="125" spans="8:8" x14ac:dyDescent="0.25">
      <c r="H125" s="8"/>
    </row>
    <row r="126" spans="8:8" x14ac:dyDescent="0.25">
      <c r="H126" s="8"/>
    </row>
    <row r="127" spans="8:8" x14ac:dyDescent="0.25">
      <c r="H127" s="8"/>
    </row>
    <row r="128" spans="8:8" x14ac:dyDescent="0.25">
      <c r="H128" s="8"/>
    </row>
    <row r="129" spans="8:8" x14ac:dyDescent="0.25">
      <c r="H129" s="8"/>
    </row>
    <row r="130" spans="8:8" x14ac:dyDescent="0.25">
      <c r="H130" s="8"/>
    </row>
    <row r="131" spans="8:8" x14ac:dyDescent="0.25">
      <c r="H131" s="8"/>
    </row>
    <row r="132" spans="8:8" x14ac:dyDescent="0.25">
      <c r="H13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31" workbookViewId="0">
      <selection sqref="A1:H54"/>
    </sheetView>
  </sheetViews>
  <sheetFormatPr defaultRowHeight="15" x14ac:dyDescent="0.25"/>
  <cols>
    <col min="1" max="1" width="47.28515625" bestFit="1" customWidth="1"/>
  </cols>
  <sheetData>
    <row r="1" spans="1:8" x14ac:dyDescent="0.25">
      <c r="A1" t="s">
        <v>215</v>
      </c>
      <c r="B1">
        <v>1.4999999999999999E-2</v>
      </c>
      <c r="C1" t="s">
        <v>132</v>
      </c>
      <c r="D1" t="s">
        <v>133</v>
      </c>
      <c r="E1">
        <v>12632256</v>
      </c>
      <c r="F1" t="s">
        <v>134</v>
      </c>
      <c r="G1" t="s">
        <v>6</v>
      </c>
      <c r="H1">
        <v>5.9400000000000001E-2</v>
      </c>
    </row>
    <row r="2" spans="1:8" x14ac:dyDescent="0.25">
      <c r="A2" t="s">
        <v>216</v>
      </c>
      <c r="B2">
        <v>3.1E-2</v>
      </c>
      <c r="C2" t="s">
        <v>132</v>
      </c>
      <c r="D2" t="s">
        <v>133</v>
      </c>
      <c r="E2">
        <v>192</v>
      </c>
      <c r="F2" t="s">
        <v>135</v>
      </c>
      <c r="G2" t="s">
        <v>10</v>
      </c>
      <c r="H2">
        <v>3.9100000000000003E-2</v>
      </c>
    </row>
    <row r="3" spans="1:8" x14ac:dyDescent="0.25">
      <c r="A3" t="s">
        <v>215</v>
      </c>
      <c r="B3">
        <v>1.4999999999999999E-2</v>
      </c>
      <c r="C3" t="s">
        <v>132</v>
      </c>
      <c r="D3" t="s">
        <v>133</v>
      </c>
      <c r="E3">
        <v>1973790</v>
      </c>
      <c r="F3" t="s">
        <v>136</v>
      </c>
      <c r="G3" t="s">
        <v>14</v>
      </c>
      <c r="H3">
        <v>0.1229</v>
      </c>
    </row>
    <row r="4" spans="1:8" x14ac:dyDescent="0.25">
      <c r="A4" t="s">
        <v>217</v>
      </c>
      <c r="B4">
        <v>1.4999999999999999E-2</v>
      </c>
      <c r="C4" t="s">
        <v>137</v>
      </c>
      <c r="D4" t="s">
        <v>133</v>
      </c>
      <c r="E4">
        <v>12632256</v>
      </c>
      <c r="F4" t="s">
        <v>138</v>
      </c>
      <c r="G4" t="s">
        <v>17</v>
      </c>
      <c r="H4">
        <v>2.3799999999999998E-2</v>
      </c>
    </row>
    <row r="5" spans="1:8" x14ac:dyDescent="0.25">
      <c r="A5" t="s">
        <v>218</v>
      </c>
      <c r="B5">
        <v>3.1E-2</v>
      </c>
      <c r="C5" t="s">
        <v>137</v>
      </c>
      <c r="D5" t="s">
        <v>133</v>
      </c>
      <c r="E5">
        <v>192</v>
      </c>
      <c r="F5" t="s">
        <v>139</v>
      </c>
      <c r="G5" t="s">
        <v>18</v>
      </c>
      <c r="H5">
        <v>2.3799999999999998E-2</v>
      </c>
    </row>
    <row r="6" spans="1:8" x14ac:dyDescent="0.25">
      <c r="A6" t="s">
        <v>219</v>
      </c>
      <c r="B6">
        <v>1.4999999999999999E-2</v>
      </c>
      <c r="C6" t="s">
        <v>137</v>
      </c>
      <c r="D6" t="s">
        <v>140</v>
      </c>
      <c r="E6">
        <v>1973790</v>
      </c>
      <c r="F6" t="s">
        <v>141</v>
      </c>
      <c r="G6" t="s">
        <v>20</v>
      </c>
      <c r="H6">
        <v>0.1229</v>
      </c>
    </row>
    <row r="7" spans="1:8" x14ac:dyDescent="0.25">
      <c r="A7" t="s">
        <v>220</v>
      </c>
      <c r="B7">
        <v>3.1E-2</v>
      </c>
      <c r="C7" t="s">
        <v>142</v>
      </c>
      <c r="D7" t="s">
        <v>143</v>
      </c>
      <c r="E7">
        <v>1973790</v>
      </c>
      <c r="F7" t="s">
        <v>144</v>
      </c>
      <c r="G7" t="s">
        <v>26</v>
      </c>
      <c r="H7">
        <v>0.1229</v>
      </c>
    </row>
    <row r="8" spans="1:8" x14ac:dyDescent="0.25">
      <c r="A8" t="s">
        <v>221</v>
      </c>
      <c r="B8">
        <v>1.4999999999999999E-2</v>
      </c>
      <c r="C8" t="s">
        <v>145</v>
      </c>
      <c r="D8" t="s">
        <v>140</v>
      </c>
      <c r="E8">
        <v>12632256</v>
      </c>
      <c r="F8" t="s">
        <v>146</v>
      </c>
      <c r="G8" t="s">
        <v>28</v>
      </c>
      <c r="H8">
        <v>2.3799999999999998E-2</v>
      </c>
    </row>
    <row r="9" spans="1:8" x14ac:dyDescent="0.25">
      <c r="A9" t="s">
        <v>222</v>
      </c>
      <c r="B9">
        <v>3.1E-2</v>
      </c>
      <c r="C9" t="s">
        <v>145</v>
      </c>
      <c r="D9" t="s">
        <v>140</v>
      </c>
      <c r="E9">
        <v>192</v>
      </c>
      <c r="F9" t="s">
        <v>147</v>
      </c>
      <c r="G9" t="s">
        <v>29</v>
      </c>
      <c r="H9">
        <v>2.3799999999999998E-2</v>
      </c>
    </row>
    <row r="10" spans="1:8" x14ac:dyDescent="0.25">
      <c r="A10" t="s">
        <v>223</v>
      </c>
      <c r="B10">
        <v>3.1E-2</v>
      </c>
      <c r="C10" t="s">
        <v>148</v>
      </c>
      <c r="D10" t="s">
        <v>143</v>
      </c>
      <c r="E10">
        <v>1973790</v>
      </c>
      <c r="F10" t="s">
        <v>149</v>
      </c>
      <c r="G10" t="s">
        <v>32</v>
      </c>
      <c r="H10">
        <v>0.1229</v>
      </c>
    </row>
    <row r="11" spans="1:8" x14ac:dyDescent="0.25">
      <c r="A11" t="s">
        <v>224</v>
      </c>
      <c r="B11">
        <v>1.4999999999999999E-2</v>
      </c>
      <c r="C11" t="s">
        <v>150</v>
      </c>
      <c r="D11" t="s">
        <v>143</v>
      </c>
      <c r="E11">
        <v>12632256</v>
      </c>
      <c r="F11" t="s">
        <v>151</v>
      </c>
      <c r="G11" t="s">
        <v>34</v>
      </c>
      <c r="H11">
        <v>2.3799999999999998E-2</v>
      </c>
    </row>
    <row r="12" spans="1:8" x14ac:dyDescent="0.25">
      <c r="A12" t="s">
        <v>225</v>
      </c>
      <c r="B12">
        <v>3.1E-2</v>
      </c>
      <c r="C12" t="s">
        <v>150</v>
      </c>
      <c r="D12" t="s">
        <v>143</v>
      </c>
      <c r="E12">
        <v>192</v>
      </c>
      <c r="F12" t="s">
        <v>152</v>
      </c>
      <c r="G12" t="s">
        <v>35</v>
      </c>
      <c r="H12">
        <v>3.0600000000000002E-2</v>
      </c>
    </row>
    <row r="13" spans="1:8" x14ac:dyDescent="0.25">
      <c r="A13" t="s">
        <v>226</v>
      </c>
      <c r="B13">
        <v>4.7E-2</v>
      </c>
      <c r="C13" t="s">
        <v>153</v>
      </c>
      <c r="D13" t="s">
        <v>143</v>
      </c>
      <c r="E13">
        <v>1973790</v>
      </c>
      <c r="F13" t="s">
        <v>154</v>
      </c>
      <c r="G13" t="s">
        <v>40</v>
      </c>
      <c r="H13">
        <v>0.1229</v>
      </c>
    </row>
    <row r="14" spans="1:8" x14ac:dyDescent="0.25">
      <c r="A14" t="s">
        <v>227</v>
      </c>
      <c r="B14">
        <v>4.5999999999999999E-2</v>
      </c>
      <c r="C14" t="s">
        <v>153</v>
      </c>
      <c r="D14" t="s">
        <v>155</v>
      </c>
      <c r="E14">
        <v>1973790</v>
      </c>
      <c r="F14" t="s">
        <v>156</v>
      </c>
      <c r="G14" t="s">
        <v>44</v>
      </c>
      <c r="H14">
        <v>0.1229</v>
      </c>
    </row>
    <row r="15" spans="1:8" x14ac:dyDescent="0.25">
      <c r="A15" t="s">
        <v>228</v>
      </c>
      <c r="B15">
        <v>1.4999999999999999E-2</v>
      </c>
      <c r="C15" t="s">
        <v>133</v>
      </c>
      <c r="D15" t="s">
        <v>143</v>
      </c>
      <c r="E15">
        <v>12632256</v>
      </c>
      <c r="F15" t="s">
        <v>157</v>
      </c>
      <c r="G15" t="s">
        <v>47</v>
      </c>
      <c r="H15">
        <v>2.3799999999999998E-2</v>
      </c>
    </row>
    <row r="16" spans="1:8" x14ac:dyDescent="0.25">
      <c r="A16" t="s">
        <v>229</v>
      </c>
      <c r="B16">
        <v>3.1E-2</v>
      </c>
      <c r="C16" t="s">
        <v>133</v>
      </c>
      <c r="D16" t="s">
        <v>143</v>
      </c>
      <c r="E16">
        <v>192</v>
      </c>
      <c r="F16" t="s">
        <v>158</v>
      </c>
      <c r="G16" t="s">
        <v>48</v>
      </c>
      <c r="H16">
        <v>3.0600000000000002E-2</v>
      </c>
    </row>
    <row r="17" spans="1:8" x14ac:dyDescent="0.25">
      <c r="A17" t="s">
        <v>230</v>
      </c>
      <c r="B17">
        <v>1.4999999999999999E-2</v>
      </c>
      <c r="C17" t="s">
        <v>133</v>
      </c>
      <c r="D17" t="s">
        <v>159</v>
      </c>
      <c r="E17">
        <v>12632256</v>
      </c>
      <c r="F17" t="s">
        <v>160</v>
      </c>
      <c r="G17" t="s">
        <v>49</v>
      </c>
      <c r="H17">
        <v>2.3799999999999998E-2</v>
      </c>
    </row>
    <row r="18" spans="1:8" x14ac:dyDescent="0.25">
      <c r="A18" t="s">
        <v>231</v>
      </c>
      <c r="B18">
        <v>3.1E-2</v>
      </c>
      <c r="C18" t="s">
        <v>133</v>
      </c>
      <c r="D18" t="s">
        <v>159</v>
      </c>
      <c r="E18">
        <v>192</v>
      </c>
      <c r="F18" t="s">
        <v>161</v>
      </c>
      <c r="G18" t="s">
        <v>50</v>
      </c>
      <c r="H18">
        <v>3.0600000000000002E-2</v>
      </c>
    </row>
    <row r="19" spans="1:8" x14ac:dyDescent="0.25">
      <c r="A19" t="s">
        <v>232</v>
      </c>
      <c r="B19">
        <v>1.4999999999999999E-2</v>
      </c>
      <c r="C19" t="s">
        <v>140</v>
      </c>
      <c r="D19" t="s">
        <v>155</v>
      </c>
      <c r="E19">
        <v>12632256</v>
      </c>
      <c r="F19" t="s">
        <v>162</v>
      </c>
      <c r="G19" t="s">
        <v>55</v>
      </c>
      <c r="H19">
        <v>2.3799999999999998E-2</v>
      </c>
    </row>
    <row r="20" spans="1:8" x14ac:dyDescent="0.25">
      <c r="A20" t="s">
        <v>233</v>
      </c>
      <c r="B20">
        <v>3.1E-2</v>
      </c>
      <c r="C20" t="s">
        <v>140</v>
      </c>
      <c r="D20" t="s">
        <v>155</v>
      </c>
      <c r="E20">
        <v>192</v>
      </c>
      <c r="F20" t="s">
        <v>163</v>
      </c>
      <c r="G20" t="s">
        <v>56</v>
      </c>
      <c r="H20">
        <v>3.4000000000000002E-2</v>
      </c>
    </row>
    <row r="21" spans="1:8" x14ac:dyDescent="0.25">
      <c r="A21" t="s">
        <v>234</v>
      </c>
      <c r="B21">
        <v>1.4999999999999999E-2</v>
      </c>
      <c r="C21" t="s">
        <v>140</v>
      </c>
      <c r="D21" t="s">
        <v>164</v>
      </c>
      <c r="E21">
        <v>12632256</v>
      </c>
      <c r="F21" t="s">
        <v>165</v>
      </c>
      <c r="G21" t="s">
        <v>58</v>
      </c>
      <c r="H21">
        <v>5.9400000000000001E-2</v>
      </c>
    </row>
    <row r="22" spans="1:8" x14ac:dyDescent="0.25">
      <c r="A22" t="s">
        <v>235</v>
      </c>
      <c r="B22">
        <v>3.1E-2</v>
      </c>
      <c r="C22" t="s">
        <v>140</v>
      </c>
      <c r="D22" t="s">
        <v>164</v>
      </c>
      <c r="E22">
        <v>192</v>
      </c>
      <c r="F22" t="s">
        <v>166</v>
      </c>
      <c r="G22" t="s">
        <v>59</v>
      </c>
      <c r="H22">
        <v>3.4000000000000002E-2</v>
      </c>
    </row>
    <row r="23" spans="1:8" x14ac:dyDescent="0.25">
      <c r="A23" t="s">
        <v>236</v>
      </c>
      <c r="B23">
        <v>6.2E-2</v>
      </c>
      <c r="C23" t="s">
        <v>167</v>
      </c>
      <c r="D23" t="s">
        <v>168</v>
      </c>
      <c r="E23">
        <v>1973790</v>
      </c>
      <c r="F23" t="s">
        <v>169</v>
      </c>
      <c r="G23" t="s">
        <v>62</v>
      </c>
      <c r="H23">
        <v>0.1229</v>
      </c>
    </row>
    <row r="24" spans="1:8" x14ac:dyDescent="0.25">
      <c r="A24" t="s">
        <v>237</v>
      </c>
      <c r="B24">
        <v>1.4999999999999999E-2</v>
      </c>
      <c r="C24" t="s">
        <v>143</v>
      </c>
      <c r="D24" t="s">
        <v>159</v>
      </c>
      <c r="E24">
        <v>12632256</v>
      </c>
      <c r="F24" t="s">
        <v>170</v>
      </c>
      <c r="G24" t="s">
        <v>64</v>
      </c>
      <c r="H24">
        <v>4.4199999999999996E-2</v>
      </c>
    </row>
    <row r="25" spans="1:8" x14ac:dyDescent="0.25">
      <c r="A25" t="s">
        <v>238</v>
      </c>
      <c r="B25">
        <v>3.1E-2</v>
      </c>
      <c r="C25" t="s">
        <v>143</v>
      </c>
      <c r="D25" t="s">
        <v>159</v>
      </c>
      <c r="E25">
        <v>192</v>
      </c>
      <c r="F25" t="s">
        <v>171</v>
      </c>
      <c r="G25" t="s">
        <v>65</v>
      </c>
      <c r="H25">
        <v>3.4000000000000002E-2</v>
      </c>
    </row>
    <row r="26" spans="1:8" x14ac:dyDescent="0.25">
      <c r="A26" t="s">
        <v>239</v>
      </c>
      <c r="B26">
        <v>1.4999999999999999E-2</v>
      </c>
      <c r="C26" t="s">
        <v>143</v>
      </c>
      <c r="D26" t="s">
        <v>172</v>
      </c>
      <c r="E26">
        <v>12632256</v>
      </c>
      <c r="F26" t="s">
        <v>173</v>
      </c>
      <c r="G26" t="s">
        <v>66</v>
      </c>
      <c r="H26">
        <v>2.7200000000000002E-2</v>
      </c>
    </row>
    <row r="27" spans="1:8" x14ac:dyDescent="0.25">
      <c r="A27" t="s">
        <v>240</v>
      </c>
      <c r="B27">
        <v>3.1E-2</v>
      </c>
      <c r="C27" t="s">
        <v>143</v>
      </c>
      <c r="D27" t="s">
        <v>172</v>
      </c>
      <c r="E27">
        <v>192</v>
      </c>
      <c r="F27" t="s">
        <v>174</v>
      </c>
      <c r="G27" t="s">
        <v>67</v>
      </c>
      <c r="H27">
        <v>3.4000000000000002E-2</v>
      </c>
    </row>
    <row r="28" spans="1:8" x14ac:dyDescent="0.25">
      <c r="A28" t="s">
        <v>241</v>
      </c>
      <c r="B28">
        <v>1.4999999999999999E-2</v>
      </c>
      <c r="C28" t="s">
        <v>155</v>
      </c>
      <c r="D28" t="s">
        <v>172</v>
      </c>
      <c r="E28">
        <v>12632256</v>
      </c>
      <c r="F28" t="s">
        <v>175</v>
      </c>
      <c r="G28" t="s">
        <v>70</v>
      </c>
      <c r="H28">
        <v>2.7200000000000002E-2</v>
      </c>
    </row>
    <row r="29" spans="1:8" x14ac:dyDescent="0.25">
      <c r="A29" t="s">
        <v>242</v>
      </c>
      <c r="B29">
        <v>3.1E-2</v>
      </c>
      <c r="C29" t="s">
        <v>155</v>
      </c>
      <c r="D29" t="s">
        <v>172</v>
      </c>
      <c r="E29">
        <v>192</v>
      </c>
      <c r="F29" t="s">
        <v>176</v>
      </c>
      <c r="G29" t="s">
        <v>71</v>
      </c>
      <c r="H29">
        <v>3.4000000000000002E-2</v>
      </c>
    </row>
    <row r="30" spans="1:8" x14ac:dyDescent="0.25">
      <c r="A30" t="s">
        <v>243</v>
      </c>
      <c r="B30">
        <v>3.1E-2</v>
      </c>
      <c r="C30" t="s">
        <v>159</v>
      </c>
      <c r="D30" t="s">
        <v>172</v>
      </c>
      <c r="E30">
        <v>192</v>
      </c>
      <c r="F30" t="s">
        <v>177</v>
      </c>
      <c r="G30" t="s">
        <v>73</v>
      </c>
      <c r="H30">
        <v>3.4000000000000002E-2</v>
      </c>
    </row>
    <row r="31" spans="1:8" x14ac:dyDescent="0.25">
      <c r="A31" t="s">
        <v>244</v>
      </c>
      <c r="B31">
        <v>1.4999999999999999E-2</v>
      </c>
      <c r="C31" t="s">
        <v>159</v>
      </c>
      <c r="D31" t="s">
        <v>168</v>
      </c>
      <c r="E31">
        <v>12632256</v>
      </c>
      <c r="F31" t="s">
        <v>178</v>
      </c>
      <c r="G31" t="s">
        <v>74</v>
      </c>
      <c r="H31">
        <v>2.7200000000000002E-2</v>
      </c>
    </row>
    <row r="32" spans="1:8" x14ac:dyDescent="0.25">
      <c r="A32" t="s">
        <v>245</v>
      </c>
      <c r="B32">
        <v>3.1E-2</v>
      </c>
      <c r="C32" t="s">
        <v>159</v>
      </c>
      <c r="D32" t="s">
        <v>168</v>
      </c>
      <c r="E32">
        <v>192</v>
      </c>
      <c r="F32" t="s">
        <v>179</v>
      </c>
      <c r="G32" t="s">
        <v>75</v>
      </c>
      <c r="H32">
        <v>4.0800000000000003E-2</v>
      </c>
    </row>
    <row r="33" spans="1:8" x14ac:dyDescent="0.25">
      <c r="A33" t="s">
        <v>246</v>
      </c>
      <c r="B33">
        <v>1.4999999999999999E-2</v>
      </c>
      <c r="C33" t="s">
        <v>159</v>
      </c>
      <c r="D33" t="s">
        <v>180</v>
      </c>
      <c r="E33">
        <v>12632256</v>
      </c>
      <c r="F33" t="s">
        <v>181</v>
      </c>
      <c r="G33" t="s">
        <v>77</v>
      </c>
      <c r="H33">
        <v>2.7200000000000002E-2</v>
      </c>
    </row>
    <row r="34" spans="1:8" x14ac:dyDescent="0.25">
      <c r="A34" t="s">
        <v>247</v>
      </c>
      <c r="B34">
        <v>3.1E-2</v>
      </c>
      <c r="C34" t="s">
        <v>159</v>
      </c>
      <c r="D34" t="s">
        <v>180</v>
      </c>
      <c r="E34">
        <v>192</v>
      </c>
      <c r="F34" t="s">
        <v>182</v>
      </c>
      <c r="G34" t="s">
        <v>78</v>
      </c>
      <c r="H34">
        <v>4.0800000000000003E-2</v>
      </c>
    </row>
    <row r="35" spans="1:8" x14ac:dyDescent="0.25">
      <c r="A35" t="s">
        <v>248</v>
      </c>
      <c r="B35">
        <v>1.4999999999999999E-2</v>
      </c>
      <c r="C35" t="s">
        <v>164</v>
      </c>
      <c r="D35" t="s">
        <v>183</v>
      </c>
      <c r="E35">
        <v>12632256</v>
      </c>
      <c r="F35" t="s">
        <v>184</v>
      </c>
      <c r="G35" t="s">
        <v>82</v>
      </c>
      <c r="H35">
        <v>0.11220000000000001</v>
      </c>
    </row>
    <row r="36" spans="1:8" x14ac:dyDescent="0.25">
      <c r="A36" t="s">
        <v>249</v>
      </c>
      <c r="B36">
        <v>3.1E-2</v>
      </c>
      <c r="C36" t="s">
        <v>164</v>
      </c>
      <c r="D36" t="s">
        <v>183</v>
      </c>
      <c r="E36">
        <v>192</v>
      </c>
      <c r="F36" t="s">
        <v>185</v>
      </c>
      <c r="G36" t="s">
        <v>83</v>
      </c>
      <c r="H36">
        <v>4.0800000000000003E-2</v>
      </c>
    </row>
    <row r="37" spans="1:8" x14ac:dyDescent="0.25">
      <c r="A37" t="s">
        <v>250</v>
      </c>
      <c r="B37">
        <v>3.1E-2</v>
      </c>
      <c r="C37" t="s">
        <v>172</v>
      </c>
      <c r="D37" t="s">
        <v>180</v>
      </c>
      <c r="E37">
        <v>192</v>
      </c>
      <c r="F37" t="s">
        <v>186</v>
      </c>
      <c r="G37" t="s">
        <v>85</v>
      </c>
      <c r="H37">
        <v>4.0800000000000003E-2</v>
      </c>
    </row>
    <row r="38" spans="1:8" x14ac:dyDescent="0.25">
      <c r="A38" t="s">
        <v>251</v>
      </c>
      <c r="B38">
        <v>1.4999999999999999E-2</v>
      </c>
      <c r="C38" t="s">
        <v>172</v>
      </c>
      <c r="D38" t="s">
        <v>187</v>
      </c>
      <c r="E38">
        <v>12632256</v>
      </c>
      <c r="F38" t="s">
        <v>188</v>
      </c>
      <c r="G38" t="s">
        <v>86</v>
      </c>
      <c r="H38">
        <v>5.4400000000000004E-2</v>
      </c>
    </row>
    <row r="39" spans="1:8" x14ac:dyDescent="0.25">
      <c r="A39" t="s">
        <v>252</v>
      </c>
      <c r="B39">
        <v>3.1E-2</v>
      </c>
      <c r="C39" t="s">
        <v>172</v>
      </c>
      <c r="D39" t="s">
        <v>187</v>
      </c>
      <c r="E39">
        <v>192</v>
      </c>
      <c r="F39" t="s">
        <v>189</v>
      </c>
      <c r="G39" t="s">
        <v>87</v>
      </c>
      <c r="H39">
        <v>5.4400000000000004E-2</v>
      </c>
    </row>
    <row r="40" spans="1:8" x14ac:dyDescent="0.25">
      <c r="A40" t="s">
        <v>253</v>
      </c>
      <c r="B40">
        <v>3.1E-2</v>
      </c>
      <c r="C40" t="s">
        <v>168</v>
      </c>
      <c r="D40" t="s">
        <v>190</v>
      </c>
      <c r="E40">
        <v>192</v>
      </c>
      <c r="F40" t="s">
        <v>191</v>
      </c>
      <c r="G40" t="s">
        <v>90</v>
      </c>
      <c r="H40">
        <v>6.8000000000000005E-2</v>
      </c>
    </row>
    <row r="41" spans="1:8" x14ac:dyDescent="0.25">
      <c r="A41" t="s">
        <v>254</v>
      </c>
      <c r="B41">
        <v>1.4999999999999999E-2</v>
      </c>
      <c r="C41" t="s">
        <v>180</v>
      </c>
      <c r="D41" t="s">
        <v>192</v>
      </c>
      <c r="E41">
        <v>12632256</v>
      </c>
      <c r="F41" t="s">
        <v>193</v>
      </c>
      <c r="G41" t="s">
        <v>92</v>
      </c>
      <c r="H41">
        <v>5.4400000000000004E-2</v>
      </c>
    </row>
    <row r="42" spans="1:8" x14ac:dyDescent="0.25">
      <c r="A42" t="s">
        <v>255</v>
      </c>
      <c r="B42">
        <v>3.1E-2</v>
      </c>
      <c r="C42" t="s">
        <v>180</v>
      </c>
      <c r="D42" t="s">
        <v>192</v>
      </c>
      <c r="E42">
        <v>192</v>
      </c>
      <c r="F42" t="s">
        <v>194</v>
      </c>
      <c r="G42" t="s">
        <v>93</v>
      </c>
      <c r="H42">
        <v>6.8000000000000005E-2</v>
      </c>
    </row>
    <row r="43" spans="1:8" x14ac:dyDescent="0.25">
      <c r="A43" t="s">
        <v>256</v>
      </c>
      <c r="B43">
        <v>3.1E-2</v>
      </c>
      <c r="C43" t="s">
        <v>180</v>
      </c>
      <c r="D43" t="s">
        <v>195</v>
      </c>
      <c r="E43">
        <v>192</v>
      </c>
      <c r="F43" t="s">
        <v>196</v>
      </c>
      <c r="G43" t="s">
        <v>94</v>
      </c>
      <c r="H43">
        <v>6.8000000000000005E-2</v>
      </c>
    </row>
    <row r="44" spans="1:8" x14ac:dyDescent="0.25">
      <c r="A44" t="s">
        <v>257</v>
      </c>
      <c r="B44">
        <v>1.4999999999999999E-2</v>
      </c>
      <c r="C44" t="s">
        <v>183</v>
      </c>
      <c r="D44" t="s">
        <v>197</v>
      </c>
      <c r="E44">
        <v>12632256</v>
      </c>
      <c r="F44" t="s">
        <v>198</v>
      </c>
      <c r="G44" t="s">
        <v>96</v>
      </c>
      <c r="H44">
        <v>8.5199999999999998E-2</v>
      </c>
    </row>
    <row r="45" spans="1:8" x14ac:dyDescent="0.25">
      <c r="A45" t="s">
        <v>258</v>
      </c>
      <c r="B45">
        <v>3.1E-2</v>
      </c>
      <c r="C45" t="s">
        <v>183</v>
      </c>
      <c r="D45" t="s">
        <v>197</v>
      </c>
      <c r="E45">
        <v>192</v>
      </c>
      <c r="F45" t="s">
        <v>199</v>
      </c>
      <c r="G45" t="s">
        <v>97</v>
      </c>
      <c r="H45">
        <v>6.8000000000000005E-2</v>
      </c>
    </row>
    <row r="46" spans="1:8" x14ac:dyDescent="0.25">
      <c r="A46" t="s">
        <v>259</v>
      </c>
      <c r="B46">
        <v>1.4999999999999999E-2</v>
      </c>
      <c r="C46" t="s">
        <v>187</v>
      </c>
      <c r="D46" t="s">
        <v>200</v>
      </c>
      <c r="E46">
        <v>12632256</v>
      </c>
      <c r="F46" t="s">
        <v>201</v>
      </c>
      <c r="G46" t="s">
        <v>100</v>
      </c>
      <c r="H46">
        <v>5.4400000000000004E-2</v>
      </c>
    </row>
    <row r="47" spans="1:8" x14ac:dyDescent="0.25">
      <c r="A47" t="s">
        <v>260</v>
      </c>
      <c r="B47">
        <v>3.1E-2</v>
      </c>
      <c r="C47" t="s">
        <v>187</v>
      </c>
      <c r="D47" t="s">
        <v>200</v>
      </c>
      <c r="E47">
        <v>192</v>
      </c>
      <c r="F47" t="s">
        <v>202</v>
      </c>
      <c r="G47" t="s">
        <v>101</v>
      </c>
      <c r="H47">
        <v>0.12230000000000001</v>
      </c>
    </row>
    <row r="48" spans="1:8" x14ac:dyDescent="0.25">
      <c r="A48" t="s">
        <v>261</v>
      </c>
      <c r="B48">
        <v>3.1E-2</v>
      </c>
      <c r="C48" t="s">
        <v>190</v>
      </c>
      <c r="D48" t="s">
        <v>203</v>
      </c>
      <c r="E48">
        <v>192</v>
      </c>
      <c r="F48" t="s">
        <v>204</v>
      </c>
      <c r="G48" t="s">
        <v>103</v>
      </c>
      <c r="H48">
        <v>0.12240000000000001</v>
      </c>
    </row>
    <row r="49" spans="1:8" x14ac:dyDescent="0.25">
      <c r="A49" t="s">
        <v>262</v>
      </c>
      <c r="B49">
        <v>1.4999999999999999E-2</v>
      </c>
      <c r="C49" t="s">
        <v>192</v>
      </c>
      <c r="D49" t="s">
        <v>203</v>
      </c>
      <c r="E49">
        <v>12632256</v>
      </c>
      <c r="F49" t="s">
        <v>205</v>
      </c>
      <c r="G49" t="s">
        <v>105</v>
      </c>
      <c r="H49">
        <v>5.4400000000000004E-2</v>
      </c>
    </row>
    <row r="50" spans="1:8" x14ac:dyDescent="0.25">
      <c r="A50" t="s">
        <v>263</v>
      </c>
      <c r="B50">
        <v>3.1E-2</v>
      </c>
      <c r="C50" t="s">
        <v>192</v>
      </c>
      <c r="D50" t="s">
        <v>203</v>
      </c>
      <c r="E50">
        <v>192</v>
      </c>
      <c r="F50" t="s">
        <v>206</v>
      </c>
      <c r="G50" t="s">
        <v>106</v>
      </c>
      <c r="H50">
        <v>0.12230000000000001</v>
      </c>
    </row>
    <row r="51" spans="1:8" x14ac:dyDescent="0.25">
      <c r="A51" t="s">
        <v>264</v>
      </c>
      <c r="B51">
        <v>1.4999999999999999E-2</v>
      </c>
      <c r="C51" t="s">
        <v>207</v>
      </c>
      <c r="D51" t="s">
        <v>208</v>
      </c>
      <c r="E51">
        <v>12632256</v>
      </c>
      <c r="F51" t="s">
        <v>209</v>
      </c>
      <c r="G51" t="s">
        <v>109</v>
      </c>
      <c r="H51">
        <v>0.19039999999999999</v>
      </c>
    </row>
    <row r="52" spans="1:8" x14ac:dyDescent="0.25">
      <c r="A52" t="s">
        <v>265</v>
      </c>
      <c r="B52">
        <v>3.1E-2</v>
      </c>
      <c r="C52" t="s">
        <v>207</v>
      </c>
      <c r="D52" t="s">
        <v>208</v>
      </c>
      <c r="E52">
        <v>192</v>
      </c>
      <c r="F52" t="s">
        <v>210</v>
      </c>
      <c r="G52" t="s">
        <v>110</v>
      </c>
      <c r="H52">
        <v>0.12240000000000001</v>
      </c>
    </row>
    <row r="53" spans="1:8" x14ac:dyDescent="0.25">
      <c r="A53" t="s">
        <v>266</v>
      </c>
      <c r="B53">
        <v>3.1E-2</v>
      </c>
      <c r="C53" t="s">
        <v>200</v>
      </c>
      <c r="D53" t="s">
        <v>211</v>
      </c>
      <c r="E53">
        <v>192</v>
      </c>
      <c r="F53" t="s">
        <v>212</v>
      </c>
      <c r="G53" t="s">
        <v>113</v>
      </c>
      <c r="H53">
        <v>0.1174</v>
      </c>
    </row>
    <row r="54" spans="1:8" x14ac:dyDescent="0.25">
      <c r="A54" t="s">
        <v>267</v>
      </c>
      <c r="B54">
        <v>3.1E-2</v>
      </c>
      <c r="C54" t="s">
        <v>203</v>
      </c>
      <c r="D54" t="s">
        <v>213</v>
      </c>
      <c r="E54">
        <v>192</v>
      </c>
      <c r="F54" t="s">
        <v>214</v>
      </c>
      <c r="G54" t="s">
        <v>116</v>
      </c>
      <c r="H54">
        <v>0.21679999999999999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McMaster Data</vt:lpstr>
      <vt:lpstr>Design Table 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Spartan Robotics Team</dc:creator>
  <cp:lastModifiedBy>Spartan Robotics Team</cp:lastModifiedBy>
  <dcterms:created xsi:type="dcterms:W3CDTF">2015-11-23T00:08:56Z</dcterms:created>
  <dcterms:modified xsi:type="dcterms:W3CDTF">2015-11-23T01:42:56Z</dcterms:modified>
</cp:coreProperties>
</file>